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749B8013-2834-4419-9617-0E6D04EF297E}" xr6:coauthVersionLast="47" xr6:coauthVersionMax="47" xr10:uidLastSave="{00000000-0000-0000-0000-000000000000}"/>
  <bookViews>
    <workbookView xWindow="-120" yWindow="-120" windowWidth="38640" windowHeight="21120" xr2:uid="{00000000-000D-0000-FFFF-FFFF00000000}"/>
  </bookViews>
  <sheets>
    <sheet name="Lapas1" sheetId="1" r:id="rId1"/>
  </sheets>
  <definedNames>
    <definedName name="_xlnm._FilterDatabase" localSheetId="0" hidden="1">Lapas1!$A$33:$PZ$1583</definedName>
    <definedName name="_xlnm.Print_Area" localSheetId="0">Lapas1!$A$1:$AJ$169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88" i="1" l="1"/>
  <c r="T788" i="1"/>
  <c r="AE785" i="1"/>
  <c r="T785" i="1"/>
  <c r="AE782" i="1"/>
  <c r="T782" i="1"/>
  <c r="T1382" i="1"/>
  <c r="AE255" i="1" l="1"/>
  <c r="T255" i="1"/>
  <c r="AE251" i="1"/>
  <c r="T251" i="1"/>
  <c r="AE1316" i="1"/>
  <c r="T1316" i="1"/>
  <c r="M377" i="1" l="1"/>
  <c r="AE377" i="1"/>
  <c r="AE830" i="1"/>
  <c r="T830" i="1"/>
  <c r="AE827" i="1"/>
  <c r="T827" i="1"/>
  <c r="AE823" i="1"/>
  <c r="T823" i="1"/>
  <c r="T1537" i="1"/>
  <c r="AE1537" i="1"/>
  <c r="AE1533" i="1"/>
  <c r="T1533" i="1"/>
  <c r="AE1009" i="1"/>
  <c r="T1009" i="1"/>
  <c r="U1009" i="1" s="1"/>
  <c r="AE1005" i="1"/>
  <c r="T1005" i="1"/>
  <c r="AE439" i="1"/>
  <c r="T439" i="1"/>
  <c r="U439" i="1" s="1"/>
  <c r="AE327" i="1"/>
  <c r="T327" i="1"/>
  <c r="AE1304" i="1"/>
  <c r="T1304" i="1"/>
  <c r="AE1302" i="1"/>
  <c r="T1302" i="1"/>
  <c r="AE1299" i="1"/>
  <c r="T1299" i="1"/>
  <c r="AD1238" i="1"/>
  <c r="T1238" i="1"/>
  <c r="T1487" i="1" l="1"/>
  <c r="AE1487" i="1"/>
  <c r="AE1065" i="1"/>
  <c r="T1065" i="1"/>
  <c r="AE1580" i="1"/>
  <c r="T1580" i="1"/>
  <c r="AE289" i="1" l="1"/>
  <c r="T289" i="1"/>
  <c r="U289" i="1" s="1"/>
  <c r="AE212" i="1" l="1"/>
  <c r="T212" i="1"/>
  <c r="U212" i="1" s="1"/>
  <c r="AE536" i="1"/>
  <c r="T536" i="1"/>
  <c r="U536" i="1" s="1"/>
  <c r="AE534" i="1"/>
  <c r="T534" i="1"/>
  <c r="U534" i="1" s="1"/>
  <c r="AE530" i="1"/>
  <c r="T530" i="1"/>
  <c r="U530" i="1" s="1"/>
  <c r="AE527" i="1"/>
  <c r="T527" i="1"/>
  <c r="U527" i="1" s="1"/>
  <c r="AE647" i="1"/>
  <c r="T647" i="1"/>
  <c r="AE677" i="1"/>
  <c r="T677" i="1"/>
  <c r="U677" i="1" s="1"/>
  <c r="AE674" i="1"/>
  <c r="T674" i="1"/>
  <c r="U674" i="1" s="1"/>
  <c r="AD1152" i="1"/>
  <c r="T1152" i="1"/>
  <c r="AE720" i="1"/>
  <c r="T720" i="1"/>
  <c r="U720" i="1" s="1"/>
  <c r="AE718" i="1"/>
  <c r="T718" i="1"/>
  <c r="U718" i="1" s="1"/>
  <c r="AE953" i="1"/>
  <c r="T953" i="1"/>
  <c r="T705" i="1"/>
  <c r="AD1111" i="1"/>
  <c r="T1111" i="1"/>
  <c r="U1111" i="1" s="1"/>
  <c r="AD1108" i="1"/>
  <c r="T1108" i="1"/>
  <c r="U1108" i="1" s="1"/>
  <c r="AD1104" i="1"/>
  <c r="T1104" i="1"/>
  <c r="U1104" i="1" s="1"/>
  <c r="AE747" i="1"/>
  <c r="T747" i="1"/>
  <c r="U747" i="1" s="1"/>
  <c r="AE744" i="1"/>
  <c r="T744" i="1"/>
  <c r="U744" i="1" s="1"/>
  <c r="AE184" i="1"/>
  <c r="AE182" i="1"/>
  <c r="AE179" i="1"/>
  <c r="AE175" i="1"/>
  <c r="AE171" i="1"/>
  <c r="T184" i="1"/>
  <c r="T182" i="1"/>
  <c r="T179" i="1"/>
  <c r="T436" i="1"/>
  <c r="U436" i="1" s="1"/>
  <c r="AE436" i="1"/>
  <c r="AE433" i="1"/>
  <c r="T433" i="1"/>
  <c r="U433" i="1" s="1"/>
  <c r="AE429" i="1"/>
  <c r="T429" i="1"/>
  <c r="U429" i="1" s="1"/>
  <c r="AE425" i="1"/>
  <c r="T425" i="1"/>
  <c r="U425" i="1" s="1"/>
  <c r="AE608" i="1" l="1"/>
  <c r="T608" i="1"/>
  <c r="AE605" i="1"/>
  <c r="T605" i="1"/>
  <c r="AE602" i="1"/>
  <c r="T602" i="1"/>
  <c r="AE599" i="1"/>
  <c r="T599" i="1"/>
  <c r="AE1483" i="1" l="1"/>
  <c r="T1483" i="1"/>
  <c r="AD1254" i="1" l="1"/>
  <c r="T1254" i="1"/>
  <c r="AE1556" i="1" l="1"/>
  <c r="T1556" i="1"/>
  <c r="U1556" i="1" s="1"/>
  <c r="AE1529" i="1"/>
  <c r="T1529" i="1"/>
  <c r="AE422" i="1" l="1"/>
  <c r="T422" i="1"/>
  <c r="U422" i="1" s="1"/>
  <c r="AE940" i="1" l="1"/>
  <c r="T940" i="1"/>
  <c r="AD1235" i="1"/>
  <c r="T1235" i="1"/>
  <c r="AD1232" i="1"/>
  <c r="T1232" i="1"/>
  <c r="AD1228" i="1"/>
  <c r="T1228" i="1"/>
  <c r="AE1577" i="1" l="1"/>
  <c r="T1577" i="1"/>
  <c r="AE1573" i="1"/>
  <c r="T1573" i="1"/>
  <c r="AE1570" i="1"/>
  <c r="T1570" i="1"/>
  <c r="AE58" i="1" l="1"/>
  <c r="T58" i="1"/>
  <c r="AE820" i="1" l="1"/>
  <c r="T820" i="1"/>
  <c r="AE209" i="1" l="1"/>
  <c r="T209" i="1"/>
  <c r="U209" i="1" s="1"/>
  <c r="AE106" i="1" l="1"/>
  <c r="T106" i="1"/>
  <c r="AE103" i="1"/>
  <c r="T103" i="1"/>
  <c r="AE1385" i="1" l="1"/>
  <c r="T1385" i="1"/>
  <c r="U1385" i="1" s="1"/>
  <c r="T321" i="1" l="1"/>
  <c r="AE1282" i="1" l="1"/>
  <c r="T1282" i="1"/>
  <c r="U1282" i="1" s="1"/>
  <c r="AE1279" i="1"/>
  <c r="T1279" i="1"/>
  <c r="U1279" i="1" s="1"/>
  <c r="AE487" i="1"/>
  <c r="T487" i="1"/>
  <c r="AE484" i="1"/>
  <c r="T484" i="1"/>
  <c r="AE1412" i="1" l="1"/>
  <c r="T1412" i="1"/>
  <c r="U1412" i="1" s="1"/>
  <c r="AE671" i="1"/>
  <c r="T671" i="1"/>
  <c r="U671" i="1" s="1"/>
  <c r="AE148" i="1"/>
  <c r="T148" i="1"/>
  <c r="AE146" i="1"/>
  <c r="T146" i="1"/>
  <c r="AE740" i="1"/>
  <c r="T740" i="1"/>
  <c r="AE374" i="1" l="1"/>
  <c r="T374" i="1"/>
  <c r="U374" i="1" s="1"/>
  <c r="AB561" i="1" l="1"/>
  <c r="Y561" i="1"/>
  <c r="AE561" i="1" s="1"/>
  <c r="AB551" i="1"/>
  <c r="Y551" i="1"/>
  <c r="T419" i="1"/>
  <c r="U419" i="1" s="1"/>
  <c r="AE419" i="1"/>
  <c r="AE416" i="1"/>
  <c r="T416" i="1"/>
  <c r="U416" i="1" s="1"/>
  <c r="T561" i="1" l="1"/>
  <c r="U561" i="1" s="1"/>
  <c r="AE324" i="1"/>
  <c r="T324" i="1"/>
  <c r="AE321" i="1"/>
  <c r="AE1516" i="1" l="1"/>
  <c r="T1516" i="1"/>
  <c r="AE1513" i="1"/>
  <c r="T1513" i="1"/>
  <c r="U1513" i="1" s="1"/>
  <c r="AE1002" i="1"/>
  <c r="T1002" i="1"/>
  <c r="AE817" i="1" l="1"/>
  <c r="T817" i="1"/>
  <c r="AE814" i="1"/>
  <c r="T814" i="1"/>
  <c r="AE1443" i="1" l="1"/>
  <c r="T1443" i="1"/>
  <c r="U1443" i="1" s="1"/>
  <c r="T1424" i="1" l="1"/>
  <c r="AE524" i="1" l="1"/>
  <c r="T524" i="1"/>
  <c r="U524" i="1" s="1"/>
  <c r="AE520" i="1"/>
  <c r="T520" i="1"/>
  <c r="U520" i="1" s="1"/>
  <c r="AE1480" i="1" l="1"/>
  <c r="T1480" i="1"/>
  <c r="AE1477" i="1"/>
  <c r="T1477" i="1"/>
  <c r="AE1474" i="1"/>
  <c r="T1474" i="1"/>
  <c r="AE1471" i="1"/>
  <c r="T1471" i="1"/>
  <c r="AE55" i="1"/>
  <c r="T55" i="1"/>
  <c r="AE1296" i="1"/>
  <c r="T1296" i="1"/>
  <c r="AE206" i="1" l="1"/>
  <c r="T206" i="1"/>
  <c r="U206" i="1" s="1"/>
  <c r="AE702" i="1" l="1"/>
  <c r="T702" i="1"/>
  <c r="AE1276" i="1"/>
  <c r="T1276" i="1"/>
  <c r="U1276" i="1" s="1"/>
  <c r="AE1273" i="1"/>
  <c r="T1273" i="1"/>
  <c r="U1273" i="1" s="1"/>
  <c r="AE1270" i="1"/>
  <c r="T1270" i="1"/>
  <c r="U1270" i="1" s="1"/>
  <c r="AE53" i="1"/>
  <c r="T53" i="1"/>
  <c r="AD1225" i="1" l="1"/>
  <c r="T1225" i="1"/>
  <c r="AD1222" i="1"/>
  <c r="T1222" i="1"/>
  <c r="AD1218" i="1"/>
  <c r="T1218" i="1"/>
  <c r="AE737" i="1" l="1"/>
  <c r="T737" i="1"/>
  <c r="AE1031" i="1"/>
  <c r="T1031" i="1"/>
  <c r="AE480" i="1" l="1"/>
  <c r="T480" i="1"/>
  <c r="AE1509" i="1" l="1"/>
  <c r="T1509" i="1"/>
  <c r="U1509" i="1" s="1"/>
  <c r="AD1189" i="1"/>
  <c r="T1189" i="1"/>
  <c r="U1189" i="1" s="1"/>
  <c r="AD1186" i="1"/>
  <c r="T1186" i="1"/>
  <c r="U1186" i="1" s="1"/>
  <c r="AD1192" i="1"/>
  <c r="T1192" i="1"/>
  <c r="U1192" i="1" s="1"/>
  <c r="AE1553" i="1"/>
  <c r="T1553" i="1"/>
  <c r="U1553" i="1" s="1"/>
  <c r="T574" i="1" l="1"/>
  <c r="T568" i="1"/>
  <c r="T267" i="1" l="1"/>
  <c r="U267" i="1" s="1"/>
  <c r="T261" i="1"/>
  <c r="U261" i="1" s="1"/>
  <c r="AE30" i="1" l="1"/>
  <c r="T30" i="1"/>
  <c r="AE248" i="1" l="1"/>
  <c r="T248" i="1"/>
  <c r="AE245" i="1"/>
  <c r="T245" i="1"/>
  <c r="AE285" i="1" l="1"/>
  <c r="T285" i="1"/>
  <c r="U285" i="1" s="1"/>
  <c r="AE282" i="1"/>
  <c r="T282" i="1"/>
  <c r="U282" i="1" s="1"/>
  <c r="AE280" i="1"/>
  <c r="T280" i="1"/>
  <c r="U280" i="1" s="1"/>
  <c r="AE277" i="1"/>
  <c r="T277" i="1"/>
  <c r="U277" i="1" s="1"/>
  <c r="AE274" i="1"/>
  <c r="T274" i="1"/>
  <c r="U274" i="1" s="1"/>
  <c r="AE995" i="1" l="1"/>
  <c r="T995" i="1"/>
  <c r="U995" i="1" s="1"/>
  <c r="T999" i="1"/>
  <c r="U999" i="1" s="1"/>
  <c r="AE999" i="1"/>
  <c r="AE558" i="1" l="1"/>
  <c r="T558" i="1"/>
  <c r="U558" i="1" s="1"/>
  <c r="AE598" i="1" l="1"/>
  <c r="T598" i="1"/>
  <c r="AE594" i="1"/>
  <c r="T594" i="1"/>
  <c r="T539" i="1" l="1"/>
  <c r="AE51" i="1"/>
  <c r="T51" i="1"/>
  <c r="AE203" i="1"/>
  <c r="T203" i="1"/>
  <c r="U203" i="1" s="1"/>
  <c r="AE970" i="1" l="1"/>
  <c r="T970" i="1"/>
  <c r="T308" i="1"/>
  <c r="AE1436" i="1" l="1"/>
  <c r="T1436" i="1"/>
  <c r="U1436" i="1" s="1"/>
  <c r="AE1430" i="1"/>
  <c r="T1430" i="1"/>
  <c r="U1430" i="1" s="1"/>
  <c r="AE1440" i="1"/>
  <c r="T1440" i="1"/>
  <c r="U1440" i="1" s="1"/>
  <c r="AE1434" i="1"/>
  <c r="T1434" i="1"/>
  <c r="U1434" i="1" s="1"/>
  <c r="AE1427" i="1"/>
  <c r="T1427" i="1"/>
  <c r="U1427" i="1" s="1"/>
  <c r="AE1424" i="1"/>
  <c r="U1424" i="1"/>
  <c r="AE1421" i="1"/>
  <c r="T1421" i="1"/>
  <c r="U1421" i="1" s="1"/>
  <c r="AE1418" i="1"/>
  <c r="T1418" i="1"/>
  <c r="U1418" i="1" s="1"/>
  <c r="AE1415" i="1"/>
  <c r="T1415" i="1"/>
  <c r="U1415" i="1" s="1"/>
  <c r="AE1372" i="1" l="1"/>
  <c r="T1372" i="1"/>
  <c r="U1372" i="1" s="1"/>
  <c r="AE1382" i="1"/>
  <c r="AE1379" i="1"/>
  <c r="T1379" i="1"/>
  <c r="U1379" i="1" s="1"/>
  <c r="AE1376" i="1"/>
  <c r="T1376" i="1"/>
  <c r="U1376" i="1" s="1"/>
  <c r="AE1369" i="1"/>
  <c r="T1369" i="1"/>
  <c r="U1369" i="1" s="1"/>
  <c r="AE1366" i="1"/>
  <c r="T1366" i="1"/>
  <c r="U1366" i="1" s="1"/>
  <c r="AE1362" i="1"/>
  <c r="T1362" i="1"/>
  <c r="U1362" i="1" s="1"/>
  <c r="AE1313" i="1"/>
  <c r="T1313" i="1"/>
  <c r="U1313" i="1" s="1"/>
  <c r="AE1306" i="1"/>
  <c r="T1306" i="1"/>
  <c r="U1306" i="1" s="1"/>
  <c r="AE1309" i="1"/>
  <c r="T1309" i="1"/>
  <c r="AE1522" i="1" l="1"/>
  <c r="T1522" i="1"/>
  <c r="AE1526" i="1"/>
  <c r="T1526" i="1"/>
  <c r="AE1519" i="1"/>
  <c r="T1519" i="1"/>
  <c r="AE1468" i="1"/>
  <c r="T1468" i="1"/>
  <c r="AE1464" i="1"/>
  <c r="T1464" i="1"/>
  <c r="AE1461" i="1"/>
  <c r="T1461" i="1"/>
  <c r="AE1458" i="1"/>
  <c r="T1458" i="1"/>
  <c r="AE1455" i="1"/>
  <c r="T1455" i="1"/>
  <c r="AE1452" i="1"/>
  <c r="T1452" i="1"/>
  <c r="AE1449" i="1"/>
  <c r="T1449" i="1"/>
  <c r="AE1446" i="1"/>
  <c r="T1446" i="1"/>
  <c r="AE1339" i="1" l="1"/>
  <c r="T1349" i="1"/>
  <c r="U1349" i="1" s="1"/>
  <c r="AE1349" i="1"/>
  <c r="T1339" i="1"/>
  <c r="U1339" i="1" s="1"/>
  <c r="AE1359" i="1"/>
  <c r="T1359" i="1"/>
  <c r="U1359" i="1" s="1"/>
  <c r="AE1356" i="1"/>
  <c r="T1356" i="1"/>
  <c r="U1356" i="1" s="1"/>
  <c r="AE1353" i="1"/>
  <c r="T1353" i="1"/>
  <c r="U1353" i="1" s="1"/>
  <c r="AE1346" i="1"/>
  <c r="T1346" i="1"/>
  <c r="U1346" i="1" s="1"/>
  <c r="AE1343" i="1"/>
  <c r="T1343" i="1"/>
  <c r="U1343" i="1" s="1"/>
  <c r="AE1266" i="1"/>
  <c r="T1266" i="1"/>
  <c r="U1266" i="1" s="1"/>
  <c r="AE1263" i="1"/>
  <c r="T1263" i="1"/>
  <c r="U1263" i="1" s="1"/>
  <c r="AE1260" i="1"/>
  <c r="T1260" i="1"/>
  <c r="U1260" i="1" s="1"/>
  <c r="AE1257" i="1"/>
  <c r="T1257" i="1"/>
  <c r="U1257" i="1" s="1"/>
  <c r="AE1335" i="1"/>
  <c r="T1335" i="1"/>
  <c r="T1332" i="1"/>
  <c r="AE1332" i="1"/>
  <c r="T1329" i="1"/>
  <c r="AE1329" i="1"/>
  <c r="T1326" i="1"/>
  <c r="AE1326" i="1"/>
  <c r="T1323" i="1"/>
  <c r="AE1323" i="1"/>
  <c r="AE1320" i="1"/>
  <c r="T1320" i="1"/>
  <c r="AE644" i="1"/>
  <c r="T644" i="1"/>
  <c r="AE640" i="1"/>
  <c r="T640" i="1"/>
  <c r="AE637" i="1"/>
  <c r="T637" i="1"/>
  <c r="AE634" i="1"/>
  <c r="T634" i="1"/>
  <c r="T1550" i="1"/>
  <c r="U1550" i="1" s="1"/>
  <c r="T1546" i="1"/>
  <c r="U1546" i="1" s="1"/>
  <c r="T1543" i="1"/>
  <c r="U1543" i="1" s="1"/>
  <c r="T1540" i="1"/>
  <c r="U1540" i="1" s="1"/>
  <c r="AE1550" i="1"/>
  <c r="AE1546" i="1"/>
  <c r="AE1543" i="1"/>
  <c r="AE1540" i="1"/>
  <c r="AE1569" i="1" l="1"/>
  <c r="T1569" i="1"/>
  <c r="AE1565" i="1" l="1"/>
  <c r="T1565" i="1"/>
  <c r="T1562" i="1"/>
  <c r="AE1562" i="1"/>
  <c r="T1559" i="1"/>
  <c r="AE1559" i="1"/>
  <c r="AD1252" i="1"/>
  <c r="AD1248" i="1"/>
  <c r="AD1245" i="1"/>
  <c r="AD1242" i="1"/>
  <c r="T1252" i="1"/>
  <c r="U1252" i="1" s="1"/>
  <c r="T1248" i="1"/>
  <c r="U1248" i="1" s="1"/>
  <c r="T1245" i="1"/>
  <c r="U1245" i="1" s="1"/>
  <c r="T1242" i="1"/>
  <c r="AE1506" i="1" l="1"/>
  <c r="T1506" i="1"/>
  <c r="U1506" i="1" s="1"/>
  <c r="AE1503" i="1"/>
  <c r="T1503" i="1"/>
  <c r="U1503" i="1" s="1"/>
  <c r="AE1500" i="1"/>
  <c r="T1500" i="1"/>
  <c r="U1500" i="1" s="1"/>
  <c r="AE1497" i="1"/>
  <c r="T1497" i="1"/>
  <c r="AE1494" i="1"/>
  <c r="T1494" i="1"/>
  <c r="U1494" i="1" s="1"/>
  <c r="AE1490" i="1"/>
  <c r="T1490" i="1"/>
  <c r="U1490" i="1" s="1"/>
  <c r="AD1199" i="1" l="1"/>
  <c r="AD1215" i="1"/>
  <c r="AD1212" i="1"/>
  <c r="AD1209" i="1"/>
  <c r="AD1206" i="1"/>
  <c r="AD1203" i="1"/>
  <c r="AD1196" i="1"/>
  <c r="T1215" i="1"/>
  <c r="T1212" i="1"/>
  <c r="T1209" i="1"/>
  <c r="T1206" i="1"/>
  <c r="T1203" i="1"/>
  <c r="T1199" i="1"/>
  <c r="T1196" i="1"/>
  <c r="AE759" i="1" l="1"/>
  <c r="AE756" i="1"/>
  <c r="AE753" i="1"/>
  <c r="AE750" i="1"/>
  <c r="T759" i="1"/>
  <c r="U759" i="1" s="1"/>
  <c r="T756" i="1"/>
  <c r="U756" i="1" s="1"/>
  <c r="T753" i="1"/>
  <c r="U753" i="1" s="1"/>
  <c r="T750" i="1"/>
  <c r="U750" i="1" s="1"/>
  <c r="T667" i="1" l="1"/>
  <c r="U667" i="1" s="1"/>
  <c r="AE665" i="1"/>
  <c r="T665" i="1"/>
  <c r="U665" i="1" s="1"/>
  <c r="T653" i="1"/>
  <c r="U653" i="1" s="1"/>
  <c r="AE653" i="1"/>
  <c r="T656" i="1"/>
  <c r="U656" i="1" s="1"/>
  <c r="AE656" i="1"/>
  <c r="T659" i="1"/>
  <c r="U659" i="1" s="1"/>
  <c r="AE659" i="1"/>
  <c r="T662" i="1"/>
  <c r="U662" i="1" s="1"/>
  <c r="AE662" i="1"/>
  <c r="AE650" i="1"/>
  <c r="T650" i="1"/>
  <c r="U650" i="1" s="1"/>
  <c r="AE667" i="1"/>
  <c r="AE1409" i="1"/>
  <c r="AE1407" i="1"/>
  <c r="AE1405" i="1"/>
  <c r="AE1402" i="1"/>
  <c r="AE1398" i="1"/>
  <c r="AE1395" i="1"/>
  <c r="AE1392" i="1"/>
  <c r="AE1389" i="1"/>
  <c r="T1409" i="1"/>
  <c r="U1409" i="1" s="1"/>
  <c r="T1407" i="1"/>
  <c r="T1405" i="1"/>
  <c r="T1402" i="1"/>
  <c r="T1398" i="1"/>
  <c r="U1398" i="1" s="1"/>
  <c r="T1395" i="1"/>
  <c r="T1392" i="1"/>
  <c r="U1392" i="1" s="1"/>
  <c r="T1389" i="1"/>
  <c r="U1389" i="1" s="1"/>
  <c r="AE1292" i="1"/>
  <c r="AE1290" i="1"/>
  <c r="AE1288" i="1"/>
  <c r="AE1285" i="1"/>
  <c r="T1149" i="1"/>
  <c r="U1149" i="1" s="1"/>
  <c r="T1140" i="1"/>
  <c r="U1140" i="1" s="1"/>
  <c r="T1137" i="1"/>
  <c r="U1137" i="1" s="1"/>
  <c r="T1134" i="1"/>
  <c r="U1134" i="1" s="1"/>
  <c r="T1131" i="1"/>
  <c r="U1131" i="1" s="1"/>
  <c r="T1127" i="1"/>
  <c r="T1124" i="1"/>
  <c r="U1124" i="1" s="1"/>
  <c r="T1121" i="1"/>
  <c r="U1121" i="1" s="1"/>
  <c r="T1118" i="1"/>
  <c r="U1118" i="1" s="1"/>
  <c r="AD1149" i="1"/>
  <c r="AD1140" i="1"/>
  <c r="AD1137" i="1"/>
  <c r="AD1134" i="1"/>
  <c r="AD1131" i="1"/>
  <c r="AD1127" i="1"/>
  <c r="AD1124" i="1"/>
  <c r="AD1121" i="1"/>
  <c r="AD1118" i="1"/>
  <c r="AD1114" i="1"/>
  <c r="AB1114" i="1"/>
  <c r="T1114" i="1"/>
  <c r="U1114" i="1" s="1"/>
  <c r="T121" i="1" l="1"/>
  <c r="AE591" i="1"/>
  <c r="T591" i="1"/>
  <c r="AE858" i="1"/>
  <c r="AE863" i="1"/>
  <c r="T863" i="1"/>
  <c r="U863" i="1" s="1"/>
  <c r="T858" i="1"/>
  <c r="U858" i="1" s="1"/>
  <c r="AE860" i="1"/>
  <c r="T860" i="1"/>
  <c r="U860" i="1" s="1"/>
  <c r="AE855" i="1"/>
  <c r="T855" i="1"/>
  <c r="U855" i="1" s="1"/>
  <c r="AE852" i="1"/>
  <c r="T852" i="1"/>
  <c r="U852" i="1" s="1"/>
  <c r="AE848" i="1"/>
  <c r="T848" i="1"/>
  <c r="U848" i="1" s="1"/>
  <c r="AE871" i="1" l="1"/>
  <c r="T871" i="1"/>
  <c r="U871" i="1" s="1"/>
  <c r="AE875" i="1"/>
  <c r="T875" i="1"/>
  <c r="AE868" i="1"/>
  <c r="T868" i="1"/>
  <c r="U868" i="1" s="1"/>
  <c r="AE865" i="1"/>
  <c r="T865" i="1"/>
  <c r="U865" i="1" s="1"/>
  <c r="T686" i="1" l="1"/>
  <c r="T699" i="1"/>
  <c r="AE693" i="1"/>
  <c r="AE683" i="1"/>
  <c r="AE699" i="1"/>
  <c r="AE696" i="1"/>
  <c r="T696" i="1"/>
  <c r="AE690" i="1"/>
  <c r="T690" i="1"/>
  <c r="T683" i="1"/>
  <c r="AE680" i="1"/>
  <c r="T680" i="1"/>
  <c r="T693" i="1" l="1"/>
  <c r="T1285" i="1"/>
  <c r="T1292" i="1"/>
  <c r="T1288" i="1"/>
  <c r="T1290" i="1"/>
  <c r="AE714" i="1"/>
  <c r="T714" i="1"/>
  <c r="U714" i="1" s="1"/>
  <c r="AE712" i="1"/>
  <c r="T712" i="1"/>
  <c r="U712" i="1" s="1"/>
  <c r="AE709" i="1"/>
  <c r="T709" i="1"/>
  <c r="U709" i="1" s="1"/>
  <c r="T518" i="1"/>
  <c r="U518" i="1" s="1"/>
  <c r="AE518" i="1"/>
  <c r="AE539" i="1"/>
  <c r="AE515" i="1"/>
  <c r="T515" i="1"/>
  <c r="U515" i="1" s="1"/>
  <c r="AE512" i="1"/>
  <c r="T512" i="1"/>
  <c r="U512" i="1" s="1"/>
  <c r="AE508" i="1"/>
  <c r="T508" i="1"/>
  <c r="U508" i="1" s="1"/>
  <c r="AE505" i="1"/>
  <c r="T505" i="1"/>
  <c r="U505" i="1" s="1"/>
  <c r="AE503" i="1"/>
  <c r="T503" i="1"/>
  <c r="U503" i="1" s="1"/>
  <c r="AE500" i="1"/>
  <c r="T500" i="1"/>
  <c r="U500" i="1" s="1"/>
  <c r="T497" i="1"/>
  <c r="U497" i="1" s="1"/>
  <c r="AE497" i="1"/>
  <c r="AE493" i="1"/>
  <c r="AE490" i="1"/>
  <c r="T493" i="1"/>
  <c r="U493" i="1" s="1"/>
  <c r="T490" i="1"/>
  <c r="U490" i="1" s="1"/>
  <c r="AE779" i="1" l="1"/>
  <c r="T779" i="1"/>
  <c r="AE775" i="1"/>
  <c r="T775" i="1"/>
  <c r="AE772" i="1"/>
  <c r="T772" i="1"/>
  <c r="AE769" i="1"/>
  <c r="T769" i="1"/>
  <c r="AE766" i="1"/>
  <c r="T766" i="1"/>
  <c r="AE763" i="1"/>
  <c r="T763" i="1"/>
  <c r="AE345" i="1" l="1"/>
  <c r="T345" i="1"/>
  <c r="U345" i="1" s="1"/>
  <c r="AE342" i="1"/>
  <c r="T342" i="1"/>
  <c r="U342" i="1" s="1"/>
  <c r="AE339" i="1"/>
  <c r="T339" i="1"/>
  <c r="U339" i="1" s="1"/>
  <c r="AE336" i="1"/>
  <c r="T336" i="1"/>
  <c r="U336" i="1" s="1"/>
  <c r="AE333" i="1"/>
  <c r="T333" i="1"/>
  <c r="U333" i="1" s="1"/>
  <c r="AE330" i="1"/>
  <c r="T330" i="1"/>
  <c r="U330" i="1" s="1"/>
  <c r="T164" i="1" l="1"/>
  <c r="AE164" i="1"/>
  <c r="AE937" i="1"/>
  <c r="T937" i="1"/>
  <c r="AE933" i="1"/>
  <c r="T933" i="1"/>
  <c r="AE930" i="1"/>
  <c r="T930" i="1"/>
  <c r="AE927" i="1"/>
  <c r="T927" i="1"/>
  <c r="AE924" i="1"/>
  <c r="T924" i="1"/>
  <c r="AE921" i="1"/>
  <c r="T921" i="1"/>
  <c r="AE918" i="1"/>
  <c r="T918" i="1"/>
  <c r="AE915" i="1"/>
  <c r="T915" i="1"/>
  <c r="AE912" i="1"/>
  <c r="T912" i="1"/>
  <c r="AE909" i="1"/>
  <c r="T909" i="1"/>
  <c r="AE906" i="1"/>
  <c r="T906" i="1"/>
  <c r="AE903" i="1"/>
  <c r="T903" i="1"/>
  <c r="AE900" i="1"/>
  <c r="T900" i="1"/>
  <c r="AE897" i="1"/>
  <c r="T897" i="1"/>
  <c r="AE555" i="1" l="1"/>
  <c r="T555" i="1"/>
  <c r="U555" i="1" s="1"/>
  <c r="AE551" i="1"/>
  <c r="T551" i="1"/>
  <c r="U551" i="1" s="1"/>
  <c r="AE548" i="1"/>
  <c r="T548" i="1"/>
  <c r="U548" i="1" s="1"/>
  <c r="AE545" i="1"/>
  <c r="T545" i="1"/>
  <c r="U545" i="1" s="1"/>
  <c r="AE542" i="1"/>
  <c r="T542" i="1"/>
  <c r="AE1061" i="1"/>
  <c r="AE1057" i="1"/>
  <c r="AE1053" i="1"/>
  <c r="AE1050" i="1"/>
  <c r="T1061" i="1" l="1"/>
  <c r="T1057" i="1"/>
  <c r="T1053" i="1"/>
  <c r="T1050" i="1"/>
  <c r="AE1047" i="1"/>
  <c r="T1047" i="1"/>
  <c r="AE1044" i="1"/>
  <c r="T1044" i="1"/>
  <c r="AE1041" i="1"/>
  <c r="T1041" i="1"/>
  <c r="AE1038" i="1"/>
  <c r="T1038" i="1"/>
  <c r="AE1035" i="1"/>
  <c r="T1035" i="1"/>
  <c r="AE967" i="1" l="1"/>
  <c r="T967" i="1"/>
  <c r="AE960" i="1" l="1"/>
  <c r="T960" i="1"/>
  <c r="AE963" i="1" l="1"/>
  <c r="T963" i="1"/>
  <c r="AE957" i="1"/>
  <c r="T957" i="1"/>
  <c r="AE229" i="1"/>
  <c r="T229" i="1"/>
  <c r="AE241" i="1" l="1"/>
  <c r="T241" i="1"/>
  <c r="AE238" i="1"/>
  <c r="T238" i="1"/>
  <c r="AE235" i="1"/>
  <c r="T235" i="1"/>
  <c r="AE232" i="1"/>
  <c r="T232" i="1"/>
  <c r="AE627" i="1"/>
  <c r="T627" i="1"/>
  <c r="AE624" i="1"/>
  <c r="T624" i="1"/>
  <c r="AE621" i="1"/>
  <c r="T621" i="1"/>
  <c r="T612" i="1"/>
  <c r="AE588" i="1" l="1"/>
  <c r="T588" i="1"/>
  <c r="AE585" i="1"/>
  <c r="T585" i="1"/>
  <c r="AE582" i="1"/>
  <c r="T582" i="1"/>
  <c r="AE578" i="1"/>
  <c r="T578" i="1"/>
  <c r="AE574" i="1"/>
  <c r="AE571" i="1"/>
  <c r="T571" i="1"/>
  <c r="AE568" i="1"/>
  <c r="AE565" i="1"/>
  <c r="T565" i="1"/>
  <c r="AE393" i="1" l="1"/>
  <c r="T393" i="1"/>
  <c r="U393" i="1" s="1"/>
  <c r="AE390" i="1"/>
  <c r="T390" i="1"/>
  <c r="U390" i="1" s="1"/>
  <c r="AE387" i="1"/>
  <c r="T387" i="1"/>
  <c r="U387" i="1" s="1"/>
  <c r="AE384" i="1"/>
  <c r="T384" i="1"/>
  <c r="U384" i="1" s="1"/>
  <c r="AE413" i="1"/>
  <c r="T413" i="1"/>
  <c r="U413" i="1" s="1"/>
  <c r="AE410" i="1"/>
  <c r="T410" i="1"/>
  <c r="U410" i="1" s="1"/>
  <c r="AE407" i="1"/>
  <c r="T407" i="1"/>
  <c r="U407" i="1" s="1"/>
  <c r="AE403" i="1"/>
  <c r="T403" i="1"/>
  <c r="U403" i="1" s="1"/>
  <c r="AE399" i="1"/>
  <c r="T399" i="1"/>
  <c r="U399" i="1" s="1"/>
  <c r="AE396" i="1"/>
  <c r="T396" i="1"/>
  <c r="U396" i="1" s="1"/>
  <c r="AE381" i="1"/>
  <c r="T381" i="1"/>
  <c r="U381" i="1" s="1"/>
  <c r="AE474" i="1" l="1"/>
  <c r="T474" i="1"/>
  <c r="AE471" i="1"/>
  <c r="T471" i="1"/>
  <c r="AE468" i="1"/>
  <c r="T468" i="1"/>
  <c r="AE465" i="1"/>
  <c r="T465" i="1"/>
  <c r="AE448" i="1"/>
  <c r="T448" i="1"/>
  <c r="AE452" i="1"/>
  <c r="T452" i="1"/>
  <c r="AE477" i="1"/>
  <c r="T477" i="1"/>
  <c r="AE462" i="1"/>
  <c r="T462" i="1"/>
  <c r="AE459" i="1"/>
  <c r="T459" i="1"/>
  <c r="AE456" i="1"/>
  <c r="T456" i="1"/>
  <c r="AE445" i="1"/>
  <c r="T445" i="1"/>
  <c r="AE442" i="1"/>
  <c r="T442" i="1"/>
  <c r="AE804" i="1"/>
  <c r="T804" i="1"/>
  <c r="AE801" i="1"/>
  <c r="T801" i="1"/>
  <c r="AE798" i="1"/>
  <c r="T798" i="1"/>
  <c r="AE795" i="1"/>
  <c r="T795" i="1"/>
  <c r="AE792" i="1"/>
  <c r="T792" i="1"/>
  <c r="AE810" i="1"/>
  <c r="T810" i="1"/>
  <c r="AE807" i="1"/>
  <c r="T807" i="1"/>
  <c r="T992" i="1"/>
  <c r="AE989" i="1"/>
  <c r="T989" i="1"/>
  <c r="U989" i="1" s="1"/>
  <c r="AE992" i="1"/>
  <c r="AE986" i="1"/>
  <c r="T986" i="1"/>
  <c r="AE983" i="1"/>
  <c r="T983" i="1"/>
  <c r="U983" i="1" s="1"/>
  <c r="AE980" i="1"/>
  <c r="T980" i="1"/>
  <c r="U980" i="1" s="1"/>
  <c r="AE973" i="1"/>
  <c r="T973" i="1"/>
  <c r="U973" i="1" s="1"/>
  <c r="AE976" i="1"/>
  <c r="T976" i="1"/>
  <c r="U976" i="1" s="1"/>
  <c r="AD1173" i="1"/>
  <c r="T1173" i="1"/>
  <c r="U1173" i="1" s="1"/>
  <c r="AD1156" i="1"/>
  <c r="T1156" i="1"/>
  <c r="U1156" i="1" s="1"/>
  <c r="AD1101" i="1"/>
  <c r="T1101" i="1"/>
  <c r="U1101" i="1" s="1"/>
  <c r="AD1098" i="1"/>
  <c r="T1098" i="1"/>
  <c r="U1098" i="1" s="1"/>
  <c r="AD1095" i="1"/>
  <c r="T1095" i="1"/>
  <c r="U1095" i="1" s="1"/>
  <c r="AD1092" i="1"/>
  <c r="T1092" i="1"/>
  <c r="U1092" i="1" s="1"/>
  <c r="AD1088" i="1"/>
  <c r="T1088" i="1"/>
  <c r="U1088" i="1" s="1"/>
  <c r="AD1085" i="1"/>
  <c r="T1085" i="1"/>
  <c r="U1085" i="1" s="1"/>
  <c r="AD1082" i="1"/>
  <c r="T1082" i="1"/>
  <c r="U1082" i="1" s="1"/>
  <c r="AD1079" i="1"/>
  <c r="T1079" i="1"/>
  <c r="U1079" i="1" s="1"/>
  <c r="AD1076" i="1"/>
  <c r="T1076" i="1"/>
  <c r="U1076" i="1" s="1"/>
  <c r="AD1073" i="1"/>
  <c r="T1073" i="1"/>
  <c r="U1073" i="1" s="1"/>
  <c r="AD1069" i="1"/>
  <c r="T1069" i="1"/>
  <c r="U1069" i="1" s="1"/>
  <c r="AE734" i="1"/>
  <c r="T734" i="1"/>
  <c r="AE730" i="1"/>
  <c r="T730" i="1"/>
  <c r="AE727" i="1"/>
  <c r="T727" i="1"/>
  <c r="AE724" i="1"/>
  <c r="T724" i="1"/>
  <c r="AE222" i="1"/>
  <c r="T222" i="1"/>
  <c r="AE226" i="1"/>
  <c r="T226" i="1"/>
  <c r="AE219" i="1"/>
  <c r="T219" i="1"/>
  <c r="AE216" i="1"/>
  <c r="T216" i="1"/>
  <c r="AE361" i="1" l="1"/>
  <c r="T361" i="1"/>
  <c r="U361" i="1" s="1"/>
  <c r="AE358" i="1"/>
  <c r="T358" i="1"/>
  <c r="U358" i="1" s="1"/>
  <c r="AE364" i="1"/>
  <c r="T364" i="1"/>
  <c r="U364" i="1" s="1"/>
  <c r="AE371" i="1"/>
  <c r="T371" i="1"/>
  <c r="U371" i="1" s="1"/>
  <c r="AE367" i="1"/>
  <c r="T367" i="1"/>
  <c r="U367" i="1" s="1"/>
  <c r="AE355" i="1"/>
  <c r="T355" i="1"/>
  <c r="U355" i="1" s="1"/>
  <c r="AE352" i="1"/>
  <c r="T352" i="1"/>
  <c r="U352" i="1" s="1"/>
  <c r="AE349" i="1"/>
  <c r="T349" i="1"/>
  <c r="U349" i="1" s="1"/>
  <c r="AE836" i="1" l="1"/>
  <c r="T836" i="1"/>
  <c r="AE846" i="1"/>
  <c r="T846" i="1"/>
  <c r="AE843" i="1"/>
  <c r="T843" i="1"/>
  <c r="AE840" i="1"/>
  <c r="T840" i="1"/>
  <c r="AE833" i="1"/>
  <c r="T833" i="1"/>
  <c r="AE46" i="1"/>
  <c r="T46" i="1"/>
  <c r="AE42" i="1"/>
  <c r="T42" i="1"/>
  <c r="AE39" i="1"/>
  <c r="T39" i="1"/>
  <c r="AE36" i="1"/>
  <c r="T36" i="1"/>
  <c r="AE33" i="1"/>
  <c r="T33" i="1"/>
  <c r="T175" i="1"/>
  <c r="T171" i="1"/>
  <c r="AE168" i="1"/>
  <c r="T168" i="1"/>
  <c r="AE165" i="1"/>
  <c r="T165" i="1"/>
  <c r="AE161" i="1"/>
  <c r="T161" i="1"/>
  <c r="AE158" i="1"/>
  <c r="T158" i="1"/>
  <c r="AE155" i="1"/>
  <c r="T155" i="1"/>
  <c r="AE152" i="1"/>
  <c r="T152" i="1"/>
  <c r="AE946" i="1" l="1"/>
  <c r="T946" i="1"/>
  <c r="AE317" i="1"/>
  <c r="T317" i="1"/>
  <c r="AE311" i="1"/>
  <c r="T311" i="1"/>
  <c r="AE314" i="1"/>
  <c r="T314" i="1"/>
  <c r="AE308" i="1"/>
  <c r="AE305" i="1"/>
  <c r="T305" i="1"/>
  <c r="AE301" i="1"/>
  <c r="T301" i="1"/>
  <c r="AE298" i="1"/>
  <c r="T298" i="1"/>
  <c r="AE295" i="1"/>
  <c r="T295" i="1"/>
  <c r="AE292" i="1"/>
  <c r="T292" i="1"/>
  <c r="AE1012" i="1" l="1"/>
  <c r="T1012" i="1"/>
  <c r="AE950" i="1"/>
  <c r="T950" i="1"/>
  <c r="AE943" i="1"/>
  <c r="T943" i="1"/>
  <c r="AE893" i="1"/>
  <c r="T893" i="1"/>
  <c r="U893" i="1" s="1"/>
  <c r="AE890" i="1"/>
  <c r="T890" i="1"/>
  <c r="AE887" i="1"/>
  <c r="T887" i="1"/>
  <c r="U887" i="1" s="1"/>
  <c r="AE884" i="1"/>
  <c r="T884" i="1"/>
  <c r="U884" i="1" s="1"/>
  <c r="AE881" i="1"/>
  <c r="T881" i="1"/>
  <c r="U881" i="1" s="1"/>
  <c r="AE878" i="1"/>
  <c r="T878" i="1"/>
  <c r="U878" i="1" s="1"/>
  <c r="AE630" i="1" l="1"/>
  <c r="T630" i="1"/>
  <c r="AE270" i="1"/>
  <c r="T270" i="1"/>
  <c r="AE267" i="1"/>
  <c r="AE264" i="1"/>
  <c r="T264" i="1"/>
  <c r="AE261" i="1"/>
  <c r="AE258" i="1"/>
  <c r="T258" i="1"/>
  <c r="U258" i="1" s="1"/>
  <c r="AE99" i="1"/>
  <c r="T99" i="1"/>
  <c r="AE89" i="1"/>
  <c r="T89" i="1"/>
  <c r="AE96" i="1"/>
  <c r="T96" i="1"/>
  <c r="AE93" i="1"/>
  <c r="T93" i="1"/>
  <c r="AE86" i="1"/>
  <c r="T86" i="1"/>
  <c r="AE83" i="1"/>
  <c r="T83" i="1"/>
  <c r="AE80" i="1"/>
  <c r="T80" i="1"/>
  <c r="AE77" i="1"/>
  <c r="T77" i="1"/>
  <c r="AE73" i="1"/>
  <c r="T73" i="1"/>
  <c r="AE70" i="1"/>
  <c r="T70" i="1"/>
  <c r="AE67" i="1"/>
  <c r="T67" i="1"/>
  <c r="AE64" i="1"/>
  <c r="T64" i="1"/>
  <c r="AE61" i="1"/>
  <c r="T61" i="1"/>
  <c r="AD1183" i="1" l="1"/>
  <c r="T1183" i="1"/>
  <c r="U1183" i="1" s="1"/>
  <c r="AD1180" i="1"/>
  <c r="AD1177" i="1"/>
  <c r="AD1170" i="1"/>
  <c r="AD1167" i="1"/>
  <c r="AD1164" i="1"/>
  <c r="AD1160" i="1"/>
  <c r="T1160" i="1"/>
  <c r="U1160" i="1" s="1"/>
  <c r="AE1028" i="1"/>
  <c r="T1028" i="1"/>
  <c r="AE1025" i="1"/>
  <c r="T1025" i="1"/>
  <c r="U1025" i="1" s="1"/>
  <c r="AE1022" i="1"/>
  <c r="T1022" i="1"/>
  <c r="AE1019" i="1"/>
  <c r="T1019" i="1"/>
  <c r="AE1016" i="1"/>
  <c r="T1016" i="1"/>
  <c r="U1016" i="1" s="1"/>
  <c r="AE618" i="1" l="1"/>
  <c r="T618" i="1"/>
  <c r="AE615" i="1"/>
  <c r="T615" i="1"/>
  <c r="AE612" i="1"/>
  <c r="AE145" i="1"/>
  <c r="T145" i="1"/>
  <c r="AE139" i="1"/>
  <c r="T139" i="1"/>
  <c r="AE142" i="1"/>
  <c r="T142" i="1"/>
  <c r="U142" i="1" s="1"/>
  <c r="AE136" i="1"/>
  <c r="T136" i="1"/>
  <c r="AE121" i="1"/>
  <c r="AE132" i="1"/>
  <c r="T132" i="1"/>
  <c r="AE129" i="1"/>
  <c r="T129" i="1"/>
  <c r="AE125" i="1"/>
  <c r="T125" i="1"/>
  <c r="AE120" i="1"/>
  <c r="T120" i="1"/>
  <c r="AE118" i="1"/>
  <c r="T118" i="1"/>
  <c r="AE115" i="1"/>
  <c r="T115" i="1"/>
  <c r="AE112" i="1"/>
  <c r="T112" i="1"/>
  <c r="AE109" i="1"/>
  <c r="T109" i="1"/>
  <c r="T1167" i="1" l="1"/>
  <c r="U1167" i="1" s="1"/>
  <c r="T1170" i="1"/>
  <c r="U1170" i="1" s="1"/>
  <c r="T1177" i="1"/>
  <c r="U1177" i="1" s="1"/>
  <c r="T1164" i="1"/>
  <c r="U1164" i="1" s="1"/>
  <c r="T1180" i="1"/>
  <c r="U1180" i="1" s="1"/>
  <c r="AE199" i="1"/>
  <c r="T199" i="1"/>
  <c r="U199" i="1" s="1"/>
  <c r="AE196" i="1"/>
  <c r="T196" i="1"/>
  <c r="U196" i="1" s="1"/>
  <c r="AE194" i="1"/>
  <c r="T194" i="1"/>
  <c r="AE191" i="1"/>
  <c r="T191" i="1"/>
  <c r="U191" i="1" s="1"/>
  <c r="T188" i="1"/>
  <c r="U188" i="1" s="1"/>
  <c r="AE188" i="1"/>
  <c r="T185" i="1"/>
  <c r="U185" i="1" s="1"/>
  <c r="AE185" i="1"/>
  <c r="T9" i="1"/>
  <c r="T1143" i="1" l="1"/>
  <c r="AD1143" i="1"/>
  <c r="T1146" i="1"/>
  <c r="U1146" i="1" s="1"/>
  <c r="AD1146" i="1"/>
</calcChain>
</file>

<file path=xl/sharedStrings.xml><?xml version="1.0" encoding="utf-8"?>
<sst xmlns="http://schemas.openxmlformats.org/spreadsheetml/2006/main" count="16943" uniqueCount="1199">
  <si>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</si>
  <si>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</si>
  <si>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</si>
  <si>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</si>
  <si>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</si>
  <si>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</si>
  <si>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</si>
  <si>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</si>
  <si>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</si>
  <si>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</si>
  <si>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</si>
  <si>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</si>
  <si>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</si>
  <si>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</si>
  <si>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</si>
  <si>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</si>
  <si>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</si>
  <si>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</si>
  <si>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</si>
  <si>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</si>
  <si>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</si>
  <si>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</si>
  <si>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</si>
  <si>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</si>
  <si>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</si>
  <si>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</si>
  <si>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</si>
  <si>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</si>
  <si>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</si>
  <si>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</si>
  <si>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</si>
  <si>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</si>
  <si>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</si>
  <si>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</si>
  <si>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</si>
  <si>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</si>
  <si>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</si>
  <si>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</si>
  <si>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</si>
  <si>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</si>
  <si>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</si>
  <si>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</si>
  <si>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</si>
  <si>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</si>
  <si>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</si>
  <si>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</si>
  <si>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</si>
  <si>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</si>
  <si>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</si>
  <si>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</si>
  <si>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</si>
  <si>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</si>
  <si>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</si>
  <si>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</si>
  <si>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</si>
  <si>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</si>
  <si>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</si>
  <si>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</si>
  <si>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</si>
  <si>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</si>
  <si>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</si>
  <si>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</si>
  <si>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</si>
  <si>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</si>
  <si>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</si>
  <si>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</si>
  <si>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</si>
  <si>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</si>
  <si>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</si>
  <si>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</si>
  <si>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</si>
  <si>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</si>
  <si>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</si>
  <si>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</si>
  <si>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</si>
  <si>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</si>
  <si>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</si>
  <si>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</si>
  <si>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</si>
  <si>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</si>
  <si>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</si>
  <si>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</si>
  <si>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</si>
  <si>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</si>
  <si>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</si>
  <si>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</si>
  <si>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</si>
  <si>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</si>
  <si>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</si>
  <si>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</si>
  <si>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</si>
  <si>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</si>
  <si>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</si>
  <si>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</si>
  <si>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</si>
  <si>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</si>
  <si>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</si>
  <si>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</si>
  <si>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</si>
  <si>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</si>
  <si>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</si>
  <si>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</si>
  <si>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</si>
  <si>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</si>
  <si>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</si>
  <si>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</si>
  <si>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</si>
  <si>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</si>
  <si>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</si>
  <si>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</si>
  <si>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</si>
  <si>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</si>
  <si>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</si>
  <si>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</si>
  <si>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</si>
  <si>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</si>
  <si>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</si>
  <si>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</si>
  <si>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</si>
  <si>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</si>
  <si>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</si>
  <si>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</si>
  <si>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</si>
  <si>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</si>
  <si>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</si>
  <si>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</si>
  <si>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</si>
  <si>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</si>
  <si>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</si>
  <si>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</si>
  <si>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</si>
  <si>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</si>
  <si>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</si>
  <si>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</si>
  <si>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</si>
  <si>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</si>
  <si>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</si>
  <si>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</si>
  <si>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</si>
  <si>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</si>
  <si>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</si>
  <si>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</si>
  <si>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</si>
  <si>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</si>
  <si>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</si>
  <si>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</si>
  <si>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</si>
  <si>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</si>
  <si>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</si>
  <si>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</si>
  <si>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</si>
  <si>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</si>
  <si>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</si>
  <si>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</si>
  <si>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</si>
  <si>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</si>
  <si>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</si>
  <si>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</si>
  <si>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</si>
  <si>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</si>
  <si>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</si>
  <si>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</si>
  <si>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</si>
  <si>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</si>
  <si>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</si>
  <si>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</si>
  <si>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</si>
  <si>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</si>
  <si>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</si>
  <si>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</si>
  <si>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</si>
  <si>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</si>
  <si>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</si>
  <si>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</si>
  <si>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</si>
  <si>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</si>
  <si>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</si>
  <si>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</si>
  <si>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</si>
  <si>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</si>
  <si>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</si>
  <si>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</si>
  <si>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</si>
  <si>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</si>
  <si>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</si>
  <si>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</si>
  <si>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</si>
  <si>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</si>
  <si>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</si>
  <si>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</si>
  <si>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</si>
  <si>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</si>
  <si>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</si>
  <si>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</si>
  <si>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</si>
  <si>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</si>
  <si>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</si>
  <si>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</si>
  <si>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</si>
  <si>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</si>
  <si>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</si>
  <si>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</si>
  <si>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</si>
  <si>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</si>
  <si>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</si>
  <si>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</si>
  <si>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</si>
  <si>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</si>
  <si>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</si>
  <si>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</si>
  <si>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</si>
  <si>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</si>
  <si>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</si>
  <si>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</si>
  <si>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</si>
  <si>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</si>
  <si>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</si>
  <si>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</si>
  <si>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</si>
  <si>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</si>
  <si>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</si>
  <si>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</si>
  <si>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</si>
  <si>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</si>
  <si>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</si>
  <si>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</si>
  <si>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</si>
  <si>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</si>
  <si>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</si>
  <si>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</si>
  <si>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</si>
  <si>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</si>
  <si>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</si>
  <si>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</si>
  <si>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</si>
  <si>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</si>
  <si>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</si>
  <si>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</si>
  <si>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</si>
  <si>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</si>
  <si>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</si>
  <si>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</si>
  <si>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</si>
  <si>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</si>
  <si>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</si>
  <si>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</si>
  <si>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</si>
  <si>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</si>
  <si>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</si>
  <si>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</si>
  <si>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</si>
  <si>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</si>
  <si>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</si>
  <si>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</si>
  <si>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</si>
  <si>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</si>
  <si>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</si>
  <si>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</si>
  <si>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</si>
  <si>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</si>
  <si>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</si>
  <si>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</si>
  <si>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</si>
  <si>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</si>
  <si>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</si>
  <si>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</si>
  <si>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</si>
  <si>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</si>
  <si>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</si>
  <si>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</si>
  <si>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</si>
  <si>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</si>
  <si>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</si>
  <si>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</si>
  <si>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</si>
  <si>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</si>
  <si>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</si>
  <si>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</si>
  <si>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</si>
  <si>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</si>
  <si>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</si>
  <si>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</si>
  <si>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</si>
  <si>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</si>
  <si>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</si>
  <si>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</si>
  <si>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</si>
  <si>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</si>
  <si>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</si>
  <si>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</si>
  <si>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</si>
  <si>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</si>
  <si>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</si>
  <si>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</si>
  <si>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</si>
  <si>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</si>
  <si>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</si>
  <si>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</si>
  <si>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</si>
  <si>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</si>
  <si>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</si>
  <si>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</si>
  <si>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</si>
  <si>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</si>
  <si>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</si>
  <si>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</si>
  <si>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</si>
  <si>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</si>
  <si>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</si>
  <si>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</si>
  <si>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</si>
  <si>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</si>
  <si>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</si>
  <si>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</si>
  <si>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</si>
  <si>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</si>
  <si>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</si>
  <si>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</si>
  <si>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</si>
  <si>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</si>
  <si>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</si>
  <si>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</si>
  <si>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</si>
  <si>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</si>
  <si>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</si>
  <si>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</si>
  <si>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</si>
  <si>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</si>
  <si>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</si>
  <si>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</si>
  <si>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</si>
  <si>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</si>
  <si>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</si>
  <si>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</si>
  <si>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</si>
  <si>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</si>
  <si>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</si>
  <si>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</si>
  <si>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</si>
  <si>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</si>
  <si>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</si>
  <si>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</si>
  <si>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</si>
  <si>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</si>
  <si>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</si>
  <si>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</si>
  <si>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</si>
  <si>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</si>
  <si>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</si>
  <si>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</si>
  <si>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</si>
  <si>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</si>
  <si>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</si>
  <si>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</si>
  <si>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</si>
  <si>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</si>
  <si>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</si>
  <si>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</si>
  <si>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</si>
  <si>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</si>
  <si>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</si>
  <si>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</si>
  <si>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</si>
  <si>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</si>
  <si>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</si>
  <si>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</si>
  <si>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</si>
  <si>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</si>
  <si>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</si>
  <si>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</si>
  <si>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</si>
  <si>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</si>
  <si>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</si>
  <si>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</si>
  <si>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</si>
  <si>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</si>
  <si>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</si>
  <si>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</si>
  <si>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</si>
  <si>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</si>
  <si>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</si>
  <si>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</si>
  <si>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</si>
  <si>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</si>
  <si>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</si>
  <si>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</si>
  <si>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</si>
  <si>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</si>
  <si>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</si>
  <si>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</si>
  <si>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</si>
  <si>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</si>
  <si>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</si>
  <si>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</si>
  <si>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</si>
  <si>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</si>
  <si>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</si>
  <si>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</si>
  <si>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</si>
  <si>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</si>
  <si>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</si>
  <si>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</si>
  <si>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</si>
  <si>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</si>
  <si>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</si>
  <si>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</si>
  <si>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</si>
  <si>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</si>
  <si>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</si>
  <si>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</si>
  <si>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</si>
  <si>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</si>
  <si>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</si>
  <si>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</si>
  <si>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</si>
  <si>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</si>
  <si>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</si>
  <si>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</si>
  <si>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</si>
  <si>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</si>
  <si>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</si>
  <si>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</si>
  <si>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</si>
  <si>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</si>
  <si>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</si>
  <si>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</si>
  <si>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</si>
  <si>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</si>
  <si>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</si>
  <si>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</si>
  <si>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</si>
  <si>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</si>
  <si>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</si>
  <si>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</si>
  <si>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</si>
  <si>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</si>
  <si>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</si>
  <si>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</si>
  <si>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</si>
  <si>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</si>
  <si>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</si>
  <si>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</si>
  <si>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</si>
  <si>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</si>
  <si>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</si>
  <si>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</si>
  <si>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</si>
  <si>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</si>
  <si>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</si>
  <si>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</si>
  <si>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</si>
  <si>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</si>
  <si>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</si>
  <si>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</si>
  <si>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</si>
  <si>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</si>
  <si>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</si>
  <si>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</si>
  <si>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</si>
  <si>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</si>
  <si>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</si>
  <si>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</si>
  <si>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</si>
  <si>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</si>
  <si>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</si>
  <si>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</si>
  <si>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</si>
  <si>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</si>
  <si>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</si>
  <si>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</si>
  <si>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</si>
  <si>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</si>
  <si>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</si>
  <si>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</si>
  <si>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</si>
  <si>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</si>
  <si>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</si>
  <si>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</si>
  <si>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</si>
  <si>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</si>
  <si>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</si>
  <si>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</si>
  <si>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</si>
  <si>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</si>
  <si>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</si>
  <si>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</si>
  <si>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</si>
  <si>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</si>
  <si>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</si>
  <si>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</si>
  <si>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</si>
  <si>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</si>
  <si>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</si>
  <si>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</si>
  <si>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</si>
  <si>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</si>
  <si>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</si>
  <si>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</si>
  <si>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</si>
  <si>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</si>
  <si>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</si>
  <si>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</si>
  <si>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</si>
  <si>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</si>
  <si>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</si>
  <si>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</si>
  <si>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</si>
  <si>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</si>
  <si>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</si>
  <si>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</si>
  <si>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</si>
  <si>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</si>
  <si>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</si>
  <si>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</si>
  <si>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</si>
  <si>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</si>
  <si>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</si>
  <si>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</si>
  <si>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</si>
  <si>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</si>
  <si>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</si>
  <si>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</si>
  <si>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</si>
  <si>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</si>
  <si>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</si>
  <si>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</si>
  <si>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</si>
  <si>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</si>
  <si>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</si>
  <si>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</si>
  <si>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</si>
  <si>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</si>
  <si>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</si>
  <si>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</si>
  <si>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</si>
  <si>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</si>
  <si>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</si>
  <si>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</si>
  <si>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</si>
  <si>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</si>
  <si>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</si>
  <si>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</si>
  <si>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</si>
  <si>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</si>
  <si>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</si>
  <si>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</si>
  <si>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</si>
  <si>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</si>
  <si>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</si>
  <si>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</si>
  <si>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</si>
  <si>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</si>
  <si>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</si>
  <si>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</si>
  <si>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</si>
  <si>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</si>
  <si>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</si>
  <si>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</si>
  <si>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</si>
  <si>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</si>
  <si>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</si>
  <si>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</si>
  <si>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</si>
  <si>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</si>
  <si>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</si>
  <si>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</si>
  <si>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</si>
  <si>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</si>
  <si>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</si>
  <si>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</si>
  <si>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</si>
  <si>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</si>
  <si>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</si>
  <si>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</si>
  <si>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</si>
  <si>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</si>
  <si>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</si>
  <si>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</si>
  <si>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</si>
  <si>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</si>
  <si>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</si>
  <si>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</si>
  <si>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</si>
  <si>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</si>
  <si>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</si>
  <si>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</si>
  <si>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</si>
  <si>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</si>
  <si>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</si>
  <si>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</si>
  <si>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</si>
  <si>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</si>
  <si>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</si>
  <si>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</si>
  <si>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</si>
  <si>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</si>
  <si>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</si>
  <si>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</si>
  <si>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</si>
  <si>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</si>
  <si>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</si>
  <si>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</si>
  <si>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</si>
  <si>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</si>
  <si>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</si>
  <si>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</si>
  <si>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</si>
  <si>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</si>
  <si>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</si>
  <si>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</si>
  <si>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</si>
  <si>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</si>
  <si>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</si>
  <si>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</si>
  <si>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</si>
  <si>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</si>
  <si>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</si>
  <si>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</si>
  <si>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</si>
  <si>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</si>
  <si>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</si>
  <si>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</si>
  <si>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</si>
  <si>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</si>
  <si>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</si>
  <si>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</si>
  <si>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</si>
  <si>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</si>
  <si>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</si>
  <si>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</si>
  <si>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</si>
  <si>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</si>
  <si>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</si>
  <si>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</si>
  <si>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</si>
  <si>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</si>
  <si>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</si>
  <si>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</si>
  <si>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</si>
  <si>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</si>
  <si>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</si>
  <si>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</si>
  <si>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</si>
  <si>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</si>
  <si>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</si>
  <si>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</si>
  <si>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</si>
  <si>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</si>
  <si>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</si>
  <si>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</si>
  <si>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</si>
  <si>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</si>
  <si>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</si>
  <si>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</si>
  <si>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</si>
  <si>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</si>
  <si>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</si>
  <si>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</si>
  <si>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</si>
  <si>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</si>
  <si>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</si>
  <si>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</si>
  <si>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</si>
  <si>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</si>
  <si>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</si>
  <si>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</si>
  <si>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</si>
  <si>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</si>
  <si>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</si>
  <si>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</si>
  <si>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</si>
  <si>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</si>
  <si>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</si>
  <si>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</si>
  <si>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</si>
  <si>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</si>
  <si>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</si>
  <si>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</si>
  <si>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</si>
  <si>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</si>
  <si>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</si>
  <si>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</si>
  <si>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</si>
  <si>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</si>
  <si>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</si>
  <si>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</si>
  <si>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</si>
  <si>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</si>
  <si>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</si>
  <si>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</si>
  <si>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</si>
  <si>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</si>
  <si>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</si>
  <si>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</si>
  <si>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</si>
  <si>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</si>
  <si>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</si>
  <si>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</si>
  <si>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</si>
  <si>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</si>
  <si>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</si>
  <si>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</si>
  <si>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</si>
  <si>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</si>
  <si>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</si>
  <si>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</si>
  <si>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</si>
  <si>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</si>
  <si>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</si>
  <si>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</si>
  <si>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</si>
  <si>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</si>
  <si>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</si>
  <si>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</si>
  <si>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</si>
  <si>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</si>
  <si>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</si>
  <si>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</si>
  <si>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</si>
  <si>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</si>
  <si>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</si>
  <si>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</si>
  <si>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</si>
  <si>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</si>
  <si>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</si>
  <si>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</si>
  <si>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</si>
  <si>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</si>
  <si>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</si>
  <si>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</si>
  <si>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</si>
  <si>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</si>
  <si>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</si>
  <si>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</si>
  <si>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</si>
  <si>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</si>
  <si>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</si>
  <si>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</si>
  <si>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</si>
  <si>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</si>
  <si>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</si>
  <si>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</si>
  <si>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</si>
  <si>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</si>
  <si>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</si>
  <si>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</si>
  <si>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</si>
  <si>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</si>
  <si>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</si>
  <si>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</si>
  <si>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</si>
  <si>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</si>
  <si>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</si>
  <si>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</si>
  <si>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</si>
  <si>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</si>
  <si>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</si>
  <si>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</si>
  <si>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</si>
  <si>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</si>
  <si>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</si>
  <si>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</si>
  <si>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</si>
  <si>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</si>
  <si>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</si>
  <si>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</si>
  <si>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</si>
  <si>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</si>
  <si>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</si>
  <si>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</si>
  <si>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</si>
  <si>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</si>
  <si>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</si>
  <si>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</si>
  <si>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</si>
  <si>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</si>
  <si>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</si>
  <si>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</si>
  <si>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</si>
  <si>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</si>
  <si>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</si>
  <si>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</si>
  <si>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</si>
  <si>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</si>
  <si>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</si>
  <si>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</si>
  <si>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</si>
  <si>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</si>
  <si>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</si>
  <si>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</si>
  <si>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</si>
  <si>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</si>
  <si>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</si>
  <si>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</si>
  <si>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</si>
  <si>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</si>
  <si>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</si>
  <si>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</si>
  <si>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</si>
  <si>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</si>
  <si>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</si>
  <si>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</si>
  <si>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</si>
  <si>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</si>
  <si>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</si>
  <si>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</si>
  <si>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</si>
  <si>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</si>
  <si>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</si>
  <si>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</si>
  <si>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</si>
  <si>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</si>
  <si>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</si>
  <si>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</si>
  <si>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</si>
  <si>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</si>
  <si>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</si>
  <si>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</si>
  <si>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</si>
  <si>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</si>
  <si>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</si>
  <si>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</si>
  <si>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</si>
  <si>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</si>
  <si>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</si>
  <si>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</si>
  <si>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</si>
  <si>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</si>
  <si>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</si>
  <si>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</si>
  <si>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</si>
  <si>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</si>
  <si>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</si>
  <si>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</si>
  <si>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</si>
  <si>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</si>
  <si>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</si>
  <si>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</si>
  <si>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</si>
  <si>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</si>
  <si>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</si>
  <si>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</si>
  <si>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</si>
  <si>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</si>
  <si>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</si>
  <si>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</si>
  <si>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</si>
  <si>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</si>
  <si>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</si>
  <si>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</si>
  <si>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</si>
  <si>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</si>
  <si>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</si>
  <si>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</si>
  <si>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</si>
  <si>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</si>
  <si>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</si>
  <si>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</si>
  <si>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</si>
  <si>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</si>
  <si>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</si>
  <si>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</si>
  <si>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</si>
  <si>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</si>
  <si>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</si>
  <si>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</si>
  <si>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</si>
  <si>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</si>
  <si>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</si>
  <si>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</si>
  <si>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</si>
  <si>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</si>
  <si>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</si>
  <si>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</si>
  <si>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</si>
  <si>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</si>
  <si>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</si>
  <si>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</si>
  <si>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</si>
  <si>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</si>
  <si>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</si>
  <si>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</si>
  <si>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</si>
  <si>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</si>
  <si>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</si>
  <si>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</si>
  <si>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</si>
  <si>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</si>
  <si>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</si>
  <si>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</si>
  <si>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</si>
  <si>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</si>
  <si>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</si>
  <si>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</si>
  <si>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</si>
  <si>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</si>
  <si>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</si>
  <si>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</si>
  <si>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</si>
  <si>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</si>
  <si>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</si>
  <si>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</si>
  <si>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</si>
  <si>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</si>
  <si>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</si>
  <si>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</si>
  <si>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</si>
  <si>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</si>
  <si>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</si>
  <si>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</si>
  <si>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</si>
  <si>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</si>
  <si>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</si>
  <si>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</si>
  <si>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</si>
  <si>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</si>
  <si>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</si>
  <si>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</si>
  <si>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</si>
  <si>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</si>
  <si>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</si>
  <si>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</si>
  <si>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</si>
  <si>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</si>
  <si>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</si>
  <si>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</si>
  <si>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</si>
  <si>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</si>
  <si>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</si>
  <si>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</si>
  <si>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</si>
  <si>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</si>
  <si>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</si>
  <si>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</si>
  <si>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</si>
  <si>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</si>
  <si>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Nr. 11-226-K</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</si>
  <si>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</si>
  <si>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</si>
  <si>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</si>
  <si>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</si>
  <si>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</si>
  <si>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</si>
  <si>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</si>
  <si>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</si>
  <si>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</si>
  <si>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</si>
  <si>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</si>
  <si>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</si>
  <si>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</si>
  <si>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</si>
  <si>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</si>
  <si>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</si>
  <si>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</si>
  <si>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</si>
  <si>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</si>
  <si>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</si>
  <si>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</si>
  <si>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</si>
  <si>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</si>
  <si>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</si>
  <si>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</si>
  <si>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</si>
  <si>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</si>
  <si>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</si>
  <si>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</si>
  <si>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</si>
  <si>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</si>
  <si>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</si>
  <si>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</si>
  <si>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</si>
  <si>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</si>
  <si>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</si>
  <si>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</si>
  <si>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</si>
  <si>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</si>
  <si>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</si>
  <si>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</si>
  <si>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</si>
  <si>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</si>
  <si>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</si>
  <si>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</si>
  <si>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</si>
  <si>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</si>
  <si>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</si>
  <si>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</si>
  <si>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</si>
  <si>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</si>
  <si>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</si>
  <si>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</si>
  <si>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</si>
  <si>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</si>
  <si>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</si>
  <si>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</si>
  <si>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</si>
  <si>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</si>
  <si>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</si>
  <si>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</si>
  <si>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</si>
  <si>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</si>
  <si>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</si>
  <si>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</si>
  <si>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</si>
  <si>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</si>
  <si>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</si>
  <si>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</si>
  <si>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</si>
  <si>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</si>
  <si>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</si>
  <si>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</si>
  <si>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</si>
  <si>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</si>
  <si>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</si>
  <si>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</si>
  <si>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</si>
  <si>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</si>
  <si>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</si>
  <si>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</si>
  <si>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</si>
  <si>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</si>
  <si>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</si>
  <si>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</si>
  <si>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</si>
  <si>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</si>
  <si>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</si>
  <si>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</si>
  <si>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</si>
  <si>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</si>
  <si>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</si>
  <si>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</si>
  <si>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</si>
  <si>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</si>
  <si>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</si>
  <si>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</si>
  <si>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</si>
  <si>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</si>
  <si>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</si>
  <si>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</si>
  <si>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</si>
  <si>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</si>
  <si>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</si>
  <si>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</si>
  <si>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</si>
  <si>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</si>
  <si>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</si>
  <si>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</si>
  <si>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</si>
  <si>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</si>
  <si>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</si>
  <si>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</si>
  <si>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</si>
  <si>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</si>
  <si>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</si>
  <si>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</si>
  <si>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</si>
  <si>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</si>
  <si>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</si>
  <si>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</si>
  <si>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</si>
  <si>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</si>
  <si>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</si>
  <si>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</si>
  <si>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</si>
  <si>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</si>
  <si>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</si>
  <si>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</si>
  <si>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</si>
  <si>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</si>
  <si>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</si>
  <si>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</si>
  <si>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</si>
  <si>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</si>
  <si>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</si>
  <si>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</si>
  <si>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</si>
  <si>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</si>
  <si>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</si>
  <si>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</si>
  <si>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</si>
  <si>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</si>
  <si>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</si>
  <si>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</si>
  <si>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</si>
  <si>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</si>
  <si>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</si>
  <si>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</si>
  <si>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</si>
  <si>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</si>
  <si>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</si>
  <si>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</si>
  <si>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</si>
  <si>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</si>
  <si>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</si>
  <si>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</si>
  <si>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</si>
  <si>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</si>
  <si>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</si>
  <si>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</si>
  <si>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</si>
  <si>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</si>
  <si>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</si>
  <si>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</si>
  <si>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</si>
  <si>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</si>
  <si>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</si>
  <si>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</si>
  <si>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</si>
  <si>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</si>
  <si>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</si>
  <si>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</si>
  <si>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</si>
  <si>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</si>
  <si>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</si>
  <si>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</si>
  <si>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</si>
  <si>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</si>
  <si>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</si>
  <si>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</si>
  <si>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</si>
  <si>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</si>
  <si>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</si>
  <si>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</si>
  <si>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</si>
  <si>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</si>
  <si>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</si>
  <si>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 xml:space="preserve">Nr. 11-298-K </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</si>
  <si>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</si>
  <si>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</si>
  <si>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</si>
  <si>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</si>
  <si>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</si>
  <si>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</si>
  <si>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</si>
  <si>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</si>
  <si>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</si>
  <si>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11-261-K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</si>
  <si>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</si>
  <si>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</si>
  <si>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</si>
  <si>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</si>
  <si>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</si>
  <si>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</si>
  <si>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</si>
  <si>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</si>
  <si>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</si>
  <si>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</si>
  <si>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</si>
  <si>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</si>
  <si>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</si>
  <si>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</si>
  <si>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</si>
  <si>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</si>
  <si>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</si>
  <si>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</si>
  <si>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</si>
  <si>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</si>
  <si>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</si>
  <si>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</si>
  <si>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</si>
  <si>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</si>
  <si>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</si>
  <si>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</si>
  <si>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</si>
  <si>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</si>
  <si>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</si>
  <si>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</si>
  <si>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</si>
  <si>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</si>
  <si>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</si>
  <si>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</si>
  <si>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t>2026 m.kovas</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</si>
  <si>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</si>
  <si>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</si>
  <si>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</si>
  <si>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</si>
  <si>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</si>
  <si>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</si>
  <si>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</si>
  <si>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</si>
  <si>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</si>
  <si>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</si>
  <si>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</si>
  <si>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</si>
  <si>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</si>
  <si>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</si>
  <si>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</si>
  <si>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</si>
  <si>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</si>
  <si>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</si>
  <si>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</si>
  <si>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</si>
  <si>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</si>
  <si>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t>Nr. 11-347-K</t>
  </si>
  <si>
    <t>Nr. 11-348-K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</si>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</sst>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6"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b/>
      <i/>
      <sz val="10"/>
      <name val="Calibri"/>
      <family val="2"/>
      <charset val="186"/>
      <scheme val="minor"/>
    </font>
    <font>
      <b/>
      <sz val="11"/>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19">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6" fillId="4" borderId="32" xfId="0" applyFont="1" applyFill="1" applyBorder="1" applyAlignment="1">
      <alignment horizontal="left"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5" fillId="2" borderId="2" xfId="0" applyFont="1" applyFill="1" applyBorder="1" applyAlignment="1">
      <alignment vertical="top" wrapText="1"/>
    </xf>
    <xf numFmtId="0" fontId="17" fillId="2" borderId="1" xfId="0" applyFont="1" applyFill="1" applyBorder="1" applyAlignment="1">
      <alignment horizontal="center" vertical="top" wrapText="1"/>
    </xf>
    <xf numFmtId="0" fontId="17" fillId="2" borderId="1"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3" fontId="17" fillId="2" borderId="1" xfId="0" applyNumberFormat="1" applyFont="1" applyFill="1" applyBorder="1" applyAlignment="1">
      <alignment horizontal="center" vertical="top" wrapText="1"/>
    </xf>
    <xf numFmtId="0" fontId="18" fillId="2" borderId="0" xfId="0" applyFont="1" applyFill="1" applyAlignment="1">
      <alignment horizontal="center" vertical="center"/>
    </xf>
    <xf numFmtId="0" fontId="17" fillId="2" borderId="1" xfId="0" applyFont="1" applyFill="1" applyBorder="1" applyAlignment="1">
      <alignment horizontal="center" vertical="top" wrapText="1"/>
    </xf>
    <xf numFmtId="0" fontId="17" fillId="2" borderId="1" xfId="0" applyFont="1" applyFill="1" applyBorder="1" applyAlignment="1">
      <alignment horizontal="left" vertical="top" wrapText="1"/>
    </xf>
    <xf numFmtId="0" fontId="23" fillId="2" borderId="1" xfId="0" applyFont="1" applyFill="1" applyBorder="1" applyAlignment="1">
      <alignment horizontal="center" vertical="top" wrapText="1"/>
    </xf>
    <xf numFmtId="0" fontId="17" fillId="2" borderId="1" xfId="0" applyFont="1" applyFill="1" applyBorder="1" applyAlignment="1">
      <alignment horizontal="center" vertical="top"/>
    </xf>
    <xf numFmtId="164" fontId="17" fillId="2" borderId="1" xfId="0" applyNumberFormat="1" applyFont="1" applyFill="1" applyBorder="1" applyAlignment="1">
      <alignment horizontal="center" vertical="top" wrapText="1"/>
    </xf>
    <xf numFmtId="164" fontId="23" fillId="2" borderId="1" xfId="0" applyNumberFormat="1" applyFont="1" applyFill="1" applyBorder="1" applyAlignment="1">
      <alignment horizontal="center" vertical="top" wrapText="1"/>
    </xf>
    <xf numFmtId="4" fontId="23"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6" fillId="2" borderId="1"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9" fillId="2" borderId="1" xfId="0" applyFont="1" applyFill="1" applyBorder="1" applyAlignment="1">
      <alignment horizontal="left" vertical="top" wrapText="1"/>
    </xf>
    <xf numFmtId="0" fontId="6" fillId="2" borderId="1" xfId="0" applyFont="1" applyFill="1" applyBorder="1" applyAlignment="1">
      <alignment horizontal="center" vertical="top"/>
    </xf>
    <xf numFmtId="164" fontId="6" fillId="2" borderId="9" xfId="0" applyNumberFormat="1"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0" fontId="5" fillId="2" borderId="9" xfId="0"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5" fillId="2" borderId="3" xfId="0" applyFont="1" applyFill="1" applyBorder="1" applyAlignment="1">
      <alignment horizontal="center"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6" fillId="2" borderId="1" xfId="0" applyFont="1" applyFill="1" applyBorder="1" applyAlignment="1">
      <alignment horizontal="left" vertical="top" wrapText="1"/>
    </xf>
    <xf numFmtId="164" fontId="4" fillId="2" borderId="1"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0" fontId="11" fillId="2" borderId="1" xfId="0"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0" fontId="8" fillId="2" borderId="1" xfId="0" applyFont="1" applyFill="1" applyBorder="1" applyAlignment="1">
      <alignment horizontal="left" vertical="top" wrapText="1"/>
    </xf>
    <xf numFmtId="164" fontId="6" fillId="2" borderId="2"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4" fontId="7"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4" fillId="2" borderId="1" xfId="0" applyFont="1" applyFill="1" applyBorder="1" applyAlignment="1">
      <alignment horizontal="center"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164" fontId="5" fillId="2" borderId="2"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0" fontId="8" fillId="2" borderId="1" xfId="0" applyFont="1" applyFill="1" applyBorder="1" applyAlignment="1">
      <alignment horizontal="center" vertical="top"/>
    </xf>
    <xf numFmtId="164" fontId="3"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0" fontId="6" fillId="2" borderId="25" xfId="0" applyFont="1" applyFill="1" applyBorder="1" applyAlignment="1">
      <alignment horizontal="center" vertical="top" wrapText="1"/>
    </xf>
    <xf numFmtId="0" fontId="5" fillId="2" borderId="1" xfId="0" applyFont="1" applyFill="1" applyBorder="1" applyAlignment="1">
      <alignment horizontal="left" vertical="top" wrapText="1"/>
    </xf>
    <xf numFmtId="4" fontId="5" fillId="2" borderId="1" xfId="0" applyNumberFormat="1" applyFont="1" applyFill="1" applyBorder="1" applyAlignment="1">
      <alignment horizontal="center" vertical="top"/>
    </xf>
    <xf numFmtId="164" fontId="23" fillId="2" borderId="2" xfId="0" applyNumberFormat="1" applyFont="1" applyFill="1" applyBorder="1" applyAlignment="1">
      <alignment horizontal="center" vertical="top" wrapText="1"/>
    </xf>
    <xf numFmtId="164" fontId="23" fillId="2" borderId="9" xfId="0" applyNumberFormat="1" applyFont="1" applyFill="1" applyBorder="1" applyAlignment="1">
      <alignment horizontal="center" vertical="top" wrapText="1"/>
    </xf>
    <xf numFmtId="164" fontId="23"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xf>
    <xf numFmtId="0" fontId="4" fillId="2" borderId="1" xfId="0" applyFont="1" applyFill="1" applyBorder="1" applyAlignment="1">
      <alignment horizontal="center" vertical="top"/>
    </xf>
    <xf numFmtId="4" fontId="7" fillId="2" borderId="1" xfId="0" applyNumberFormat="1" applyFont="1" applyFill="1" applyBorder="1" applyAlignment="1">
      <alignment horizontal="center"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0" fontId="5" fillId="2" borderId="1" xfId="0"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1" xfId="0"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2" fontId="4" fillId="4" borderId="1" xfId="0" applyNumberFormat="1" applyFont="1" applyFill="1" applyBorder="1" applyAlignment="1">
      <alignment horizontal="left" vertical="top"/>
    </xf>
    <xf numFmtId="0" fontId="5" fillId="2" borderId="1" xfId="0" applyFont="1" applyFill="1" applyBorder="1"/>
    <xf numFmtId="14" fontId="4" fillId="4" borderId="2" xfId="0" applyNumberFormat="1" applyFont="1" applyFill="1" applyBorder="1" applyAlignment="1">
      <alignment horizontal="center" vertical="top" wrapText="1"/>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4" fillId="4" borderId="1" xfId="0" applyFont="1" applyFill="1" applyBorder="1" applyAlignment="1">
      <alignment horizontal="center" vertical="top"/>
    </xf>
    <xf numFmtId="0" fontId="13" fillId="2" borderId="1" xfId="0" applyFont="1" applyFill="1" applyBorder="1" applyAlignment="1">
      <alignment horizontal="center" vertical="top" wrapText="1"/>
    </xf>
    <xf numFmtId="2" fontId="4" fillId="2" borderId="1"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2" fontId="4" fillId="4" borderId="1" xfId="0" applyNumberFormat="1" applyFont="1" applyFill="1" applyBorder="1" applyAlignment="1">
      <alignment horizontal="center" vertical="top"/>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2" fontId="6" fillId="2" borderId="2" xfId="0" applyNumberFormat="1" applyFont="1" applyFill="1" applyBorder="1" applyAlignment="1">
      <alignment horizontal="center" vertical="top" wrapText="1"/>
    </xf>
    <xf numFmtId="0" fontId="5" fillId="2" borderId="2" xfId="0" applyFont="1" applyFill="1" applyBorder="1" applyAlignment="1">
      <alignment horizontal="left" vertical="top" wrapText="1"/>
    </xf>
    <xf numFmtId="0" fontId="14" fillId="2" borderId="1" xfId="0" applyFont="1" applyFill="1" applyBorder="1" applyAlignment="1">
      <alignment horizontal="center" vertical="top" wrapText="1"/>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2" fontId="11" fillId="4" borderId="1" xfId="0" applyNumberFormat="1" applyFont="1" applyFill="1" applyBorder="1" applyAlignment="1">
      <alignment horizontal="center" vertical="top"/>
    </xf>
    <xf numFmtId="0" fontId="7" fillId="2" borderId="1" xfId="0" applyFont="1" applyFill="1" applyBorder="1"/>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4" fontId="5" fillId="2" borderId="2" xfId="0" applyNumberFormat="1"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0" fontId="11" fillId="2" borderId="3" xfId="0" applyFont="1" applyFill="1" applyBorder="1" applyAlignment="1">
      <alignment horizontal="center" vertical="top" wrapText="1"/>
    </xf>
    <xf numFmtId="14" fontId="4" fillId="2" borderId="1" xfId="0" applyNumberFormat="1" applyFont="1" applyFill="1" applyBorder="1" applyAlignment="1">
      <alignment horizontal="center" vertical="top"/>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8" fillId="2" borderId="9" xfId="0" applyFont="1" applyFill="1" applyBorder="1" applyAlignment="1">
      <alignment horizontal="center" vertical="top"/>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2" fontId="7" fillId="2" borderId="3" xfId="0" applyNumberFormat="1" applyFont="1" applyFill="1" applyBorder="1" applyAlignment="1">
      <alignment horizontal="center" vertical="top"/>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4" fontId="5" fillId="2" borderId="9"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2" fontId="5" fillId="4" borderId="1" xfId="0" applyNumberFormat="1"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17" fontId="13" fillId="2" borderId="1" xfId="0" applyNumberFormat="1" applyFont="1" applyFill="1" applyBorder="1" applyAlignment="1">
      <alignment horizontal="center" vertical="top" wrapText="1"/>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17" fontId="5" fillId="2" borderId="1" xfId="0" applyNumberFormat="1" applyFont="1" applyFill="1" applyBorder="1" applyAlignment="1">
      <alignment horizontal="center" vertical="top" wrapText="1"/>
    </xf>
    <xf numFmtId="0" fontId="8" fillId="2" borderId="3"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wrapText="1"/>
    </xf>
    <xf numFmtId="0" fontId="6" fillId="2" borderId="1" xfId="0" applyFont="1" applyFill="1" applyBorder="1"/>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1" xfId="0" applyFont="1" applyFill="1" applyBorder="1" applyAlignment="1">
      <alignment horizontal="left" vertical="top" wrapText="1"/>
    </xf>
    <xf numFmtId="0" fontId="6" fillId="4" borderId="1"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0" fontId="8" fillId="4" borderId="1" xfId="0" applyFont="1" applyFill="1" applyBorder="1" applyAlignment="1">
      <alignment horizontal="center" vertical="top" wrapText="1"/>
    </xf>
    <xf numFmtId="0" fontId="8" fillId="2" borderId="1" xfId="0" applyFont="1" applyFill="1" applyBorder="1"/>
    <xf numFmtId="4" fontId="4" fillId="2" borderId="1" xfId="0" applyNumberFormat="1" applyFont="1" applyFill="1" applyBorder="1" applyAlignment="1">
      <alignment horizontal="center" vertical="top"/>
    </xf>
    <xf numFmtId="0" fontId="3" fillId="2" borderId="2" xfId="0" applyFont="1" applyFill="1" applyBorder="1" applyAlignment="1">
      <alignment horizontal="left" vertical="top" wrapText="1"/>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3" fillId="2" borderId="1" xfId="0" applyFont="1" applyFill="1" applyBorder="1" applyAlignment="1">
      <alignment horizontal="left" vertical="top"/>
    </xf>
    <xf numFmtId="0" fontId="13" fillId="3" borderId="1" xfId="0" applyFont="1" applyFill="1" applyBorder="1" applyAlignment="1">
      <alignment horizontal="center" vertical="top"/>
    </xf>
    <xf numFmtId="0" fontId="15" fillId="3" borderId="1" xfId="0" applyFont="1" applyFill="1" applyBorder="1" applyAlignment="1">
      <alignment horizontal="center" vertical="top"/>
    </xf>
    <xf numFmtId="0" fontId="6" fillId="2" borderId="1" xfId="0" applyFont="1" applyFill="1" applyBorder="1" applyAlignment="1">
      <alignment vertical="top" wrapText="1"/>
    </xf>
    <xf numFmtId="4" fontId="8" fillId="2" borderId="1" xfId="0" applyNumberFormat="1" applyFont="1" applyFill="1" applyBorder="1" applyAlignment="1">
      <alignment horizontal="center" vertical="top" wrapText="1"/>
    </xf>
    <xf numFmtId="0" fontId="7" fillId="2" borderId="3" xfId="0" applyFont="1" applyFill="1" applyBorder="1" applyAlignment="1">
      <alignment horizontal="center" vertical="top"/>
    </xf>
    <xf numFmtId="0" fontId="5" fillId="2" borderId="25" xfId="0" applyFont="1" applyFill="1" applyBorder="1" applyAlignment="1">
      <alignment horizontal="center" vertical="top" wrapText="1"/>
    </xf>
    <xf numFmtId="0" fontId="8" fillId="2" borderId="2" xfId="0" applyFont="1" applyFill="1" applyBorder="1" applyAlignment="1">
      <alignment horizontal="center" vertical="top"/>
    </xf>
    <xf numFmtId="0" fontId="3" fillId="2" borderId="9" xfId="0" applyFont="1" applyFill="1" applyBorder="1" applyAlignment="1">
      <alignment horizontal="left" vertical="top" wrapText="1"/>
    </xf>
    <xf numFmtId="0" fontId="3" fillId="2" borderId="3" xfId="0" applyFont="1" applyFill="1" applyBorder="1" applyAlignment="1">
      <alignment horizontal="left" vertical="top" wrapText="1"/>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0" fontId="5" fillId="2" borderId="9" xfId="0" applyFont="1" applyFill="1" applyBorder="1" applyAlignment="1">
      <alignment horizontal="left" vertical="top" wrapText="1"/>
    </xf>
    <xf numFmtId="0" fontId="5" fillId="2" borderId="3"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6" fillId="2" borderId="25" xfId="0" applyFont="1" applyFill="1" applyBorder="1" applyAlignment="1">
      <alignment horizontal="left"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0" fontId="7" fillId="2" borderId="25" xfId="0"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6" fillId="2" borderId="9" xfId="0" applyFont="1" applyFill="1" applyBorder="1" applyAlignment="1">
      <alignment vertical="top" wrapText="1"/>
    </xf>
    <xf numFmtId="0" fontId="8" fillId="2" borderId="1" xfId="0" applyFont="1" applyFill="1" applyBorder="1" applyAlignment="1">
      <alignment horizontal="left" wrapText="1"/>
    </xf>
    <xf numFmtId="0" fontId="8" fillId="2" borderId="1" xfId="0" applyFont="1" applyFill="1" applyBorder="1" applyAlignment="1">
      <alignment horizontal="left"/>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2" fontId="7" fillId="2" borderId="1" xfId="0" applyNumberFormat="1" applyFont="1" applyFill="1" applyBorder="1" applyAlignment="1">
      <alignment horizontal="center" vertical="top"/>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2" fontId="4" fillId="2" borderId="32" xfId="0" applyNumberFormat="1" applyFont="1" applyFill="1" applyBorder="1" applyAlignment="1">
      <alignment horizontal="center" vertical="top"/>
    </xf>
    <xf numFmtId="14" fontId="5" fillId="2" borderId="1" xfId="0" applyNumberFormat="1"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10" fillId="2" borderId="1" xfId="0" applyFont="1" applyFill="1" applyBorder="1" applyAlignment="1">
      <alignment horizontal="center" vertical="top" wrapText="1"/>
    </xf>
    <xf numFmtId="0" fontId="3" fillId="2" borderId="1" xfId="0" applyFont="1" applyFill="1" applyBorder="1" applyAlignment="1">
      <alignment vertical="top"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0" fontId="23" fillId="2" borderId="2"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 borderId="10"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13" xfId="0" applyFont="1" applyFill="1" applyBorder="1" applyAlignment="1">
      <alignment horizontal="center" vertical="top" wrapText="1"/>
    </xf>
    <xf numFmtId="0" fontId="6" fillId="2" borderId="8"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164" fontId="5" fillId="2" borderId="1" xfId="0" applyNumberFormat="1" applyFont="1" applyFill="1" applyBorder="1" applyAlignment="1">
      <alignment horizontal="center" vertical="top"/>
    </xf>
    <xf numFmtId="0" fontId="6" fillId="2" borderId="17"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6" fillId="2" borderId="11" xfId="0" applyFont="1" applyFill="1" applyBorder="1" applyAlignment="1">
      <alignment horizontal="center" vertical="top"/>
    </xf>
    <xf numFmtId="0" fontId="5" fillId="2" borderId="11"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4" fontId="5" fillId="2" borderId="11" xfId="0" applyNumberFormat="1"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9" xfId="0" applyNumberFormat="1" applyFont="1" applyFill="1" applyBorder="1" applyAlignment="1">
      <alignment horizontal="center" vertical="top"/>
    </xf>
    <xf numFmtId="164" fontId="5" fillId="2" borderId="11"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164" fontId="7" fillId="2" borderId="1"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2" fontId="4" fillId="2" borderId="1" xfId="0" applyNumberFormat="1" applyFont="1" applyFill="1" applyBorder="1" applyAlignment="1">
      <alignment horizontal="left" vertical="top"/>
    </xf>
    <xf numFmtId="17" fontId="4" fillId="2" borderId="1" xfId="0" applyNumberFormat="1" applyFont="1" applyFill="1" applyBorder="1" applyAlignment="1">
      <alignment horizontal="center" vertical="top"/>
    </xf>
    <xf numFmtId="14" fontId="5"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0" fontId="19" fillId="2" borderId="1" xfId="0" applyFont="1" applyFill="1" applyBorder="1" applyAlignment="1">
      <alignment horizontal="center" vertical="top"/>
    </xf>
    <xf numFmtId="14" fontId="4"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2" fontId="4" fillId="2" borderId="2" xfId="0" applyNumberFormat="1" applyFont="1" applyFill="1" applyBorder="1" applyAlignment="1">
      <alignment horizontal="center" vertical="top"/>
    </xf>
    <xf numFmtId="0" fontId="3" fillId="4" borderId="1" xfId="0" applyFont="1" applyFill="1" applyBorder="1" applyAlignment="1">
      <alignment horizontal="center" vertical="top"/>
    </xf>
    <xf numFmtId="0" fontId="3" fillId="2" borderId="1" xfId="0" quotePrefix="1" applyFont="1" applyFill="1" applyBorder="1" applyAlignment="1">
      <alignment horizontal="center" vertical="top" wrapText="1"/>
    </xf>
    <xf numFmtId="0" fontId="12" fillId="2" borderId="1" xfId="0"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9" fillId="2" borderId="2" xfId="0" applyFont="1" applyFill="1" applyBorder="1" applyAlignment="1">
      <alignment horizontal="left" vertical="top" wrapText="1"/>
    </xf>
    <xf numFmtId="0" fontId="13" fillId="3" borderId="3" xfId="0" applyFont="1" applyFill="1" applyBorder="1" applyAlignment="1">
      <alignment horizontal="center" vertical="top"/>
    </xf>
    <xf numFmtId="0" fontId="9" fillId="2" borderId="1" xfId="0" applyFont="1" applyFill="1" applyBorder="1" applyAlignment="1">
      <alignment horizontal="left" vertical="top"/>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9" fillId="2" borderId="1" xfId="0" applyFont="1" applyFill="1" applyBorder="1" applyAlignment="1">
      <alignment horizontal="center"/>
    </xf>
    <xf numFmtId="0" fontId="9" fillId="2" borderId="1" xfId="0" applyFont="1" applyFill="1" applyBorder="1"/>
    <xf numFmtId="0" fontId="8" fillId="2" borderId="9" xfId="0" applyFont="1" applyFill="1" applyBorder="1" applyAlignment="1">
      <alignment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4" fontId="5" fillId="2" borderId="32"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13" fillId="3" borderId="1" xfId="0" applyFont="1" applyFill="1" applyBorder="1" applyAlignment="1">
      <alignment horizontal="center" vertical="top" wrapText="1"/>
    </xf>
    <xf numFmtId="0" fontId="6" fillId="2" borderId="0" xfId="0" applyFont="1" applyFill="1" applyAlignment="1">
      <alignment horizontal="center" vertical="top"/>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4" fillId="2" borderId="32" xfId="0" applyFont="1" applyFill="1" applyBorder="1" applyAlignment="1">
      <alignment horizontal="left" vertical="top" wrapText="1"/>
    </xf>
    <xf numFmtId="14" fontId="19" fillId="2" borderId="1" xfId="0" applyNumberFormat="1" applyFont="1" applyFill="1" applyBorder="1" applyAlignment="1">
      <alignment horizontal="center" vertical="top"/>
    </xf>
    <xf numFmtId="0" fontId="12" fillId="2" borderId="2" xfId="0" applyFont="1" applyFill="1" applyBorder="1" applyAlignment="1">
      <alignment horizontal="center" vertical="top" wrapTex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14" fontId="4" fillId="2" borderId="1" xfId="0" applyNumberFormat="1" applyFont="1" applyFill="1" applyBorder="1" applyAlignment="1">
      <alignment horizontal="left" vertical="top"/>
    </xf>
    <xf numFmtId="0" fontId="18" fillId="2" borderId="0" xfId="0" applyFont="1" applyFill="1" applyAlignment="1">
      <alignment vertical="top"/>
    </xf>
    <xf numFmtId="0" fontId="25" fillId="2" borderId="0" xfId="0" applyFont="1" applyFill="1" applyAlignment="1">
      <alignment horizontal="center"/>
    </xf>
    <xf numFmtId="0" fontId="24" fillId="2" borderId="0" xfId="0" applyFont="1" applyFill="1"/>
  </cellXfs>
  <cellStyles count="3">
    <cellStyle name="Įprastas" xfId="0" builtinId="0"/>
    <cellStyle name="Įprastas 2" xfId="2" xr:uid="{0B0BDB17-E437-496F-A08F-12C9DC4A513F}"/>
    <cellStyle name="Kablelis" xfId="1" builtinId="3"/>
  </cellStyles>
  <dxfs count="1">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594"/>
  <sheetViews>
    <sheetView tabSelected="1" topLeftCell="A18" zoomScale="70" zoomScaleNormal="70" workbookViewId="0">
      <pane xSplit="2" topLeftCell="C1" activePane="topRight" state="frozen"/>
      <selection pane="topRight" activeCell="G18" sqref="G18:G23"/>
    </sheetView>
  </sheetViews>
  <sheetFormatPr defaultColWidth="9.28515625" defaultRowHeight="12.75" x14ac:dyDescent="0.2"/>
  <cols>
    <col min="1" max="1" width="1.7109375" style="1" customWidth="1"/>
    <col min="2" max="2" width="21" style="128" customWidth="1"/>
    <col min="3" max="3" width="42.42578125" style="129" customWidth="1"/>
    <col min="4" max="4" width="19" style="1" customWidth="1"/>
    <col min="5" max="5" width="28" style="130" customWidth="1"/>
    <col min="6" max="6" width="21.28515625" style="130" customWidth="1"/>
    <col min="7" max="7" width="56.28515625" style="130" customWidth="1"/>
    <col min="8" max="8" width="9.7109375" style="1" customWidth="1"/>
    <col min="9" max="9" width="15.7109375" style="1" customWidth="1"/>
    <col min="10" max="10" width="27.7109375" style="1" customWidth="1"/>
    <col min="11" max="11" width="22.28515625" style="128" customWidth="1"/>
    <col min="12" max="12" width="10.5703125" style="129" customWidth="1"/>
    <col min="13" max="13" width="10.5703125" style="128" customWidth="1"/>
    <col min="14" max="14" width="17.28515625" style="131" customWidth="1"/>
    <col min="15" max="15" width="23.42578125" style="1" customWidth="1"/>
    <col min="16" max="16" width="21.42578125" style="1" customWidth="1"/>
    <col min="17" max="17" width="15.42578125" style="1" customWidth="1"/>
    <col min="18" max="18" width="10.7109375" style="1" customWidth="1"/>
    <col min="19" max="19" width="14.42578125" style="1" customWidth="1"/>
    <col min="20" max="21" width="14" style="152" customWidth="1"/>
    <col min="22" max="22" width="18" style="132" customWidth="1"/>
    <col min="23" max="23" width="19.7109375" style="132" customWidth="1"/>
    <col min="24" max="24" width="12.28515625" style="132" customWidth="1"/>
    <col min="25" max="25" width="11.28515625" style="132" customWidth="1"/>
    <col min="26" max="26" width="12.28515625" style="132" bestFit="1" customWidth="1"/>
    <col min="27" max="27" width="12.42578125" style="132" bestFit="1" customWidth="1"/>
    <col min="28" max="28" width="13.7109375" style="132" customWidth="1"/>
    <col min="29" max="29" width="11.5703125" style="131" customWidth="1"/>
    <col min="30" max="30" width="18.42578125" style="131" customWidth="1"/>
    <col min="31" max="31" width="17.42578125" style="131" customWidth="1"/>
    <col min="32" max="32" width="10.28515625" style="1" bestFit="1" customWidth="1"/>
    <col min="33" max="33" width="10.42578125" style="131" bestFit="1" customWidth="1"/>
    <col min="34" max="34" width="26" style="6" customWidth="1"/>
    <col min="35" max="35" width="19.7109375" style="6" bestFit="1" customWidth="1"/>
    <col min="36" max="36" width="9.28515625" style="1" bestFit="1" customWidth="1"/>
    <col min="37" max="16384" width="9.28515625" style="1"/>
  </cols>
  <sheetData>
    <row r="1" spans="2:36" s="160" customFormat="1" ht="12.6" customHeight="1" x14ac:dyDescent="0.2">
      <c r="B1" s="158"/>
      <c r="C1" s="159"/>
      <c r="F1" s="161"/>
      <c r="K1" s="158"/>
      <c r="L1" s="159"/>
      <c r="M1" s="158"/>
      <c r="N1" s="162"/>
      <c r="P1" s="162"/>
      <c r="Q1" s="162"/>
      <c r="R1" s="162"/>
      <c r="S1" s="162"/>
      <c r="T1" s="163"/>
      <c r="U1" s="163"/>
      <c r="V1" s="164"/>
      <c r="W1" s="164"/>
      <c r="X1" s="164"/>
      <c r="Y1" s="164"/>
      <c r="Z1" s="164"/>
      <c r="AA1" s="164"/>
      <c r="AB1" s="164"/>
      <c r="AC1" s="162"/>
      <c r="AD1" s="162"/>
      <c r="AE1" s="162"/>
      <c r="AF1" s="162"/>
      <c r="AG1" s="162"/>
      <c r="AH1" s="165"/>
      <c r="AI1" s="165"/>
    </row>
    <row r="2" spans="2:36" s="160" customFormat="1" x14ac:dyDescent="0.2">
      <c r="B2" s="616"/>
      <c r="C2" s="159"/>
      <c r="F2" s="161"/>
      <c r="J2" s="161"/>
      <c r="K2" s="158"/>
      <c r="L2" s="159"/>
      <c r="M2" s="158"/>
      <c r="N2" s="162"/>
      <c r="P2" s="162"/>
      <c r="Q2" s="162"/>
      <c r="R2" s="162"/>
      <c r="S2" s="162"/>
      <c r="T2" s="163"/>
      <c r="U2" s="163"/>
      <c r="V2" s="164"/>
      <c r="W2" s="164"/>
      <c r="X2" s="164"/>
      <c r="Y2" s="164"/>
      <c r="Z2" s="164"/>
      <c r="AA2" s="164"/>
      <c r="AB2" s="164"/>
      <c r="AC2" s="162"/>
      <c r="AD2" s="162"/>
      <c r="AE2" s="162"/>
      <c r="AF2" s="162"/>
      <c r="AG2" s="162"/>
      <c r="AH2" s="162"/>
      <c r="AI2" s="162"/>
    </row>
    <row r="3" spans="2:36" s="160" customFormat="1" ht="15" customHeight="1" x14ac:dyDescent="0.3">
      <c r="B3" s="617" t="s">
        <v>1198</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8"/>
    </row>
    <row r="4" spans="2:36" s="160" customFormat="1" x14ac:dyDescent="0.2">
      <c r="B4" s="158"/>
      <c r="C4" s="159"/>
      <c r="E4" s="161"/>
      <c r="F4" s="161"/>
      <c r="G4" s="161"/>
      <c r="K4" s="158"/>
      <c r="L4" s="159"/>
      <c r="M4" s="158"/>
      <c r="N4" s="162"/>
      <c r="T4" s="163"/>
      <c r="U4" s="163"/>
      <c r="V4" s="164"/>
      <c r="W4" s="164"/>
      <c r="X4" s="164"/>
      <c r="Y4" s="164"/>
      <c r="Z4" s="164"/>
      <c r="AA4" s="164"/>
      <c r="AB4" s="164"/>
      <c r="AC4" s="162"/>
      <c r="AD4" s="162"/>
      <c r="AE4" s="162"/>
      <c r="AG4" s="162"/>
      <c r="AH4" s="165"/>
      <c r="AI4" s="165"/>
    </row>
    <row r="5" spans="2:36" s="160" customFormat="1" ht="72.75" customHeight="1" x14ac:dyDescent="0.2">
      <c r="B5" s="515" t="s">
        <v>0</v>
      </c>
      <c r="C5" s="515" t="s">
        <v>1</v>
      </c>
      <c r="D5" s="515" t="s">
        <v>2</v>
      </c>
      <c r="E5" s="515" t="s">
        <v>3</v>
      </c>
      <c r="F5" s="515" t="s">
        <v>4</v>
      </c>
      <c r="G5" s="515" t="s">
        <v>5</v>
      </c>
      <c r="H5" s="515" t="s">
        <v>143</v>
      </c>
      <c r="I5" s="515" t="s">
        <v>144</v>
      </c>
      <c r="J5" s="528" t="s">
        <v>6</v>
      </c>
      <c r="K5" s="528"/>
      <c r="L5" s="528"/>
      <c r="M5" s="528"/>
      <c r="N5" s="513" t="s">
        <v>7</v>
      </c>
      <c r="O5" s="515" t="s">
        <v>8</v>
      </c>
      <c r="P5" s="515" t="s">
        <v>9</v>
      </c>
      <c r="Q5" s="515" t="s">
        <v>10</v>
      </c>
      <c r="R5" s="515" t="s">
        <v>11</v>
      </c>
      <c r="S5" s="515" t="s">
        <v>12</v>
      </c>
      <c r="T5" s="526" t="s">
        <v>13</v>
      </c>
      <c r="U5" s="526" t="s">
        <v>14</v>
      </c>
      <c r="V5" s="527" t="s">
        <v>15</v>
      </c>
      <c r="W5" s="527"/>
      <c r="X5" s="527"/>
      <c r="Y5" s="527"/>
      <c r="Z5" s="527"/>
      <c r="AA5" s="527"/>
      <c r="AB5" s="526" t="s">
        <v>16</v>
      </c>
      <c r="AC5" s="513" t="s">
        <v>17</v>
      </c>
      <c r="AD5" s="529" t="s">
        <v>137</v>
      </c>
      <c r="AE5" s="530"/>
      <c r="AF5" s="531"/>
      <c r="AG5" s="513" t="s">
        <v>18</v>
      </c>
      <c r="AH5" s="513" t="s">
        <v>19</v>
      </c>
      <c r="AI5" s="515" t="s">
        <v>20</v>
      </c>
      <c r="AJ5" s="513" t="s">
        <v>21</v>
      </c>
    </row>
    <row r="6" spans="2:36" s="160" customFormat="1" ht="146.25" customHeight="1" x14ac:dyDescent="0.2">
      <c r="B6" s="515"/>
      <c r="C6" s="515"/>
      <c r="D6" s="515"/>
      <c r="E6" s="515"/>
      <c r="F6" s="515"/>
      <c r="G6" s="515"/>
      <c r="H6" s="515"/>
      <c r="I6" s="515"/>
      <c r="J6" s="175" t="s">
        <v>22</v>
      </c>
      <c r="K6" s="175" t="s">
        <v>23</v>
      </c>
      <c r="L6" s="175" t="s">
        <v>24</v>
      </c>
      <c r="M6" s="175" t="s">
        <v>25</v>
      </c>
      <c r="N6" s="514"/>
      <c r="O6" s="515"/>
      <c r="P6" s="515"/>
      <c r="Q6" s="515"/>
      <c r="R6" s="515"/>
      <c r="S6" s="515"/>
      <c r="T6" s="526"/>
      <c r="U6" s="526"/>
      <c r="V6" s="176" t="s">
        <v>138</v>
      </c>
      <c r="W6" s="176" t="s">
        <v>26</v>
      </c>
      <c r="X6" s="176" t="s">
        <v>27</v>
      </c>
      <c r="Y6" s="176" t="s">
        <v>28</v>
      </c>
      <c r="Z6" s="176" t="s">
        <v>29</v>
      </c>
      <c r="AA6" s="176" t="s">
        <v>30</v>
      </c>
      <c r="AB6" s="526"/>
      <c r="AC6" s="514"/>
      <c r="AD6" s="175" t="s">
        <v>31</v>
      </c>
      <c r="AE6" s="175" t="s">
        <v>32</v>
      </c>
      <c r="AF6" s="175" t="s">
        <v>33</v>
      </c>
      <c r="AG6" s="514"/>
      <c r="AH6" s="514"/>
      <c r="AI6" s="515"/>
      <c r="AJ6" s="514"/>
    </row>
    <row r="7" spans="2:36" s="6" customFormat="1" x14ac:dyDescent="0.2">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2">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558</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2">
      <c r="B9" s="204" t="s">
        <v>729</v>
      </c>
      <c r="C9" s="204" t="s">
        <v>65</v>
      </c>
      <c r="D9" s="204" t="s">
        <v>66</v>
      </c>
      <c r="E9" s="235" t="s">
        <v>67</v>
      </c>
      <c r="F9" s="235" t="s">
        <v>68</v>
      </c>
      <c r="G9" s="235" t="s">
        <v>69</v>
      </c>
      <c r="H9" s="208" t="s">
        <v>70</v>
      </c>
      <c r="I9" s="204" t="s">
        <v>79</v>
      </c>
      <c r="J9" s="11" t="s">
        <v>71</v>
      </c>
      <c r="K9" s="7" t="s">
        <v>72</v>
      </c>
      <c r="L9" s="7" t="s">
        <v>131</v>
      </c>
      <c r="M9" s="7">
        <v>60</v>
      </c>
      <c r="N9" s="202" t="s">
        <v>73</v>
      </c>
      <c r="O9" s="204" t="s">
        <v>74</v>
      </c>
      <c r="P9" s="243" t="s">
        <v>75</v>
      </c>
      <c r="Q9" s="243" t="s">
        <v>76</v>
      </c>
      <c r="R9" s="243" t="s">
        <v>77</v>
      </c>
      <c r="S9" s="202" t="s">
        <v>78</v>
      </c>
      <c r="T9" s="219">
        <f>V9+Y9</f>
        <v>600000</v>
      </c>
      <c r="U9" s="219">
        <v>10000</v>
      </c>
      <c r="V9" s="221">
        <v>482000</v>
      </c>
      <c r="W9" s="221" t="s">
        <v>79</v>
      </c>
      <c r="X9" s="221" t="s">
        <v>79</v>
      </c>
      <c r="Y9" s="221">
        <v>118000</v>
      </c>
      <c r="Z9" s="221" t="s">
        <v>79</v>
      </c>
      <c r="AA9" s="221" t="s">
        <v>79</v>
      </c>
      <c r="AB9" s="221" t="s">
        <v>79</v>
      </c>
      <c r="AC9" s="202" t="s">
        <v>80</v>
      </c>
      <c r="AD9" s="202">
        <v>80000</v>
      </c>
      <c r="AE9" s="202">
        <v>520000</v>
      </c>
      <c r="AF9" s="204" t="s">
        <v>79</v>
      </c>
      <c r="AG9" s="202" t="s">
        <v>33</v>
      </c>
      <c r="AH9" s="202" t="s">
        <v>133</v>
      </c>
      <c r="AI9" s="202" t="s">
        <v>81</v>
      </c>
      <c r="AJ9" s="204"/>
    </row>
    <row r="10" spans="2:36" ht="81.599999999999994" customHeight="1" x14ac:dyDescent="0.2">
      <c r="B10" s="204"/>
      <c r="C10" s="204"/>
      <c r="D10" s="204"/>
      <c r="E10" s="235"/>
      <c r="F10" s="235"/>
      <c r="G10" s="235"/>
      <c r="H10" s="209"/>
      <c r="I10" s="204"/>
      <c r="J10" s="11" t="s">
        <v>82</v>
      </c>
      <c r="K10" s="7" t="s">
        <v>83</v>
      </c>
      <c r="L10" s="7" t="s">
        <v>85</v>
      </c>
      <c r="M10" s="7">
        <v>537</v>
      </c>
      <c r="N10" s="202"/>
      <c r="O10" s="204"/>
      <c r="P10" s="224"/>
      <c r="Q10" s="224"/>
      <c r="R10" s="224"/>
      <c r="S10" s="202"/>
      <c r="T10" s="219"/>
      <c r="U10" s="219"/>
      <c r="V10" s="221"/>
      <c r="W10" s="221"/>
      <c r="X10" s="221"/>
      <c r="Y10" s="221"/>
      <c r="Z10" s="221"/>
      <c r="AA10" s="221"/>
      <c r="AB10" s="221"/>
      <c r="AC10" s="202"/>
      <c r="AD10" s="202"/>
      <c r="AE10" s="202"/>
      <c r="AF10" s="204"/>
      <c r="AG10" s="202"/>
      <c r="AH10" s="264"/>
      <c r="AI10" s="202"/>
      <c r="AJ10" s="204"/>
    </row>
    <row r="11" spans="2:36" ht="52.5" customHeight="1" x14ac:dyDescent="0.2">
      <c r="B11" s="204"/>
      <c r="C11" s="204"/>
      <c r="D11" s="204"/>
      <c r="E11" s="235"/>
      <c r="F11" s="235" t="s">
        <v>129</v>
      </c>
      <c r="G11" s="235"/>
      <c r="H11" s="209"/>
      <c r="I11" s="204"/>
      <c r="J11" s="11" t="s">
        <v>71</v>
      </c>
      <c r="K11" s="7" t="s">
        <v>72</v>
      </c>
      <c r="L11" s="7" t="s">
        <v>131</v>
      </c>
      <c r="M11" s="7">
        <v>8</v>
      </c>
      <c r="N11" s="202"/>
      <c r="O11" s="204"/>
      <c r="P11" s="224"/>
      <c r="Q11" s="224"/>
      <c r="R11" s="224"/>
      <c r="S11" s="202"/>
      <c r="T11" s="219"/>
      <c r="U11" s="219"/>
      <c r="V11" s="221"/>
      <c r="W11" s="221"/>
      <c r="X11" s="221"/>
      <c r="Y11" s="221"/>
      <c r="Z11" s="221"/>
      <c r="AA11" s="221"/>
      <c r="AB11" s="221"/>
      <c r="AC11" s="202"/>
      <c r="AD11" s="202"/>
      <c r="AE11" s="202"/>
      <c r="AF11" s="204"/>
      <c r="AG11" s="202"/>
      <c r="AH11" s="264"/>
      <c r="AI11" s="202"/>
      <c r="AJ11" s="204"/>
    </row>
    <row r="12" spans="2:36" ht="79.150000000000006" customHeight="1" x14ac:dyDescent="0.2">
      <c r="B12" s="204"/>
      <c r="C12" s="204"/>
      <c r="D12" s="204"/>
      <c r="E12" s="235"/>
      <c r="F12" s="235"/>
      <c r="G12" s="235"/>
      <c r="H12" s="209"/>
      <c r="I12" s="204"/>
      <c r="J12" s="11" t="s">
        <v>82</v>
      </c>
      <c r="K12" s="7" t="s">
        <v>83</v>
      </c>
      <c r="L12" s="7" t="s">
        <v>85</v>
      </c>
      <c r="M12" s="7">
        <v>64</v>
      </c>
      <c r="N12" s="202"/>
      <c r="O12" s="204"/>
      <c r="P12" s="224"/>
      <c r="Q12" s="224"/>
      <c r="R12" s="224"/>
      <c r="S12" s="202"/>
      <c r="T12" s="219"/>
      <c r="U12" s="219"/>
      <c r="V12" s="221"/>
      <c r="W12" s="221"/>
      <c r="X12" s="221"/>
      <c r="Y12" s="221"/>
      <c r="Z12" s="221"/>
      <c r="AA12" s="221"/>
      <c r="AB12" s="221"/>
      <c r="AC12" s="202"/>
      <c r="AD12" s="202"/>
      <c r="AE12" s="202"/>
      <c r="AF12" s="204"/>
      <c r="AG12" s="202"/>
      <c r="AH12" s="264"/>
      <c r="AI12" s="202"/>
      <c r="AJ12" s="204"/>
    </row>
    <row r="13" spans="2:36" ht="51.6" customHeight="1" x14ac:dyDescent="0.2">
      <c r="B13" s="204"/>
      <c r="C13" s="204"/>
      <c r="D13" s="204"/>
      <c r="E13" s="235"/>
      <c r="F13" s="235" t="s">
        <v>130</v>
      </c>
      <c r="G13" s="235"/>
      <c r="H13" s="209"/>
      <c r="I13" s="204"/>
      <c r="J13" s="11" t="s">
        <v>71</v>
      </c>
      <c r="K13" s="7" t="s">
        <v>72</v>
      </c>
      <c r="L13" s="7" t="s">
        <v>131</v>
      </c>
      <c r="M13" s="7">
        <v>52</v>
      </c>
      <c r="N13" s="202"/>
      <c r="O13" s="204"/>
      <c r="P13" s="224"/>
      <c r="Q13" s="224"/>
      <c r="R13" s="224"/>
      <c r="S13" s="202"/>
      <c r="T13" s="219"/>
      <c r="U13" s="219"/>
      <c r="V13" s="221"/>
      <c r="W13" s="221"/>
      <c r="X13" s="221"/>
      <c r="Y13" s="221"/>
      <c r="Z13" s="221"/>
      <c r="AA13" s="221"/>
      <c r="AB13" s="221"/>
      <c r="AC13" s="202"/>
      <c r="AD13" s="202"/>
      <c r="AE13" s="202"/>
      <c r="AF13" s="204"/>
      <c r="AG13" s="202"/>
      <c r="AH13" s="264"/>
      <c r="AI13" s="202"/>
      <c r="AJ13" s="204"/>
    </row>
    <row r="14" spans="2:36" ht="79.150000000000006" customHeight="1" x14ac:dyDescent="0.2">
      <c r="B14" s="204"/>
      <c r="C14" s="204"/>
      <c r="D14" s="204"/>
      <c r="E14" s="235"/>
      <c r="F14" s="235"/>
      <c r="G14" s="235"/>
      <c r="H14" s="209"/>
      <c r="I14" s="204"/>
      <c r="J14" s="11" t="s">
        <v>82</v>
      </c>
      <c r="K14" s="7" t="s">
        <v>83</v>
      </c>
      <c r="L14" s="7" t="s">
        <v>85</v>
      </c>
      <c r="M14" s="7">
        <v>473</v>
      </c>
      <c r="N14" s="202"/>
      <c r="O14" s="204"/>
      <c r="P14" s="224"/>
      <c r="Q14" s="224"/>
      <c r="R14" s="224"/>
      <c r="S14" s="202"/>
      <c r="T14" s="219"/>
      <c r="U14" s="219"/>
      <c r="V14" s="221"/>
      <c r="W14" s="221"/>
      <c r="X14" s="221"/>
      <c r="Y14" s="221"/>
      <c r="Z14" s="221"/>
      <c r="AA14" s="221"/>
      <c r="AB14" s="221"/>
      <c r="AC14" s="202"/>
      <c r="AD14" s="202"/>
      <c r="AE14" s="202"/>
      <c r="AF14" s="204"/>
      <c r="AG14" s="202"/>
      <c r="AH14" s="264"/>
      <c r="AI14" s="202"/>
      <c r="AJ14" s="204"/>
    </row>
    <row r="15" spans="2:36" s="36" customFormat="1" ht="89.65" customHeight="1" x14ac:dyDescent="0.25">
      <c r="B15" s="208" t="s">
        <v>730</v>
      </c>
      <c r="C15" s="208" t="s">
        <v>87</v>
      </c>
      <c r="D15" s="208" t="s">
        <v>88</v>
      </c>
      <c r="E15" s="229" t="s">
        <v>67</v>
      </c>
      <c r="F15" s="31" t="s">
        <v>89</v>
      </c>
      <c r="G15" s="229" t="s">
        <v>69</v>
      </c>
      <c r="H15" s="243" t="s">
        <v>70</v>
      </c>
      <c r="I15" s="243" t="s">
        <v>79</v>
      </c>
      <c r="J15" s="32" t="s">
        <v>90</v>
      </c>
      <c r="K15" s="14" t="s">
        <v>91</v>
      </c>
      <c r="L15" s="33" t="s">
        <v>85</v>
      </c>
      <c r="M15" s="14">
        <v>51</v>
      </c>
      <c r="N15" s="243" t="s">
        <v>73</v>
      </c>
      <c r="O15" s="208" t="s">
        <v>76</v>
      </c>
      <c r="P15" s="208" t="s">
        <v>75</v>
      </c>
      <c r="Q15" s="208" t="s">
        <v>76</v>
      </c>
      <c r="R15" s="211" t="s">
        <v>77</v>
      </c>
      <c r="S15" s="211" t="s">
        <v>84</v>
      </c>
      <c r="T15" s="253">
        <v>1296747.33</v>
      </c>
      <c r="U15" s="253"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43" t="s">
        <v>33</v>
      </c>
      <c r="AH15" s="243" t="s">
        <v>135</v>
      </c>
      <c r="AI15" s="243" t="s">
        <v>136</v>
      </c>
      <c r="AJ15" s="243"/>
    </row>
    <row r="16" spans="2:36" s="36" customFormat="1" ht="88.15" customHeight="1" x14ac:dyDescent="0.25">
      <c r="B16" s="204"/>
      <c r="C16" s="204"/>
      <c r="D16" s="209"/>
      <c r="E16" s="230"/>
      <c r="F16" s="10" t="s">
        <v>93</v>
      </c>
      <c r="G16" s="235"/>
      <c r="H16" s="224"/>
      <c r="I16" s="224"/>
      <c r="J16" s="38" t="s">
        <v>90</v>
      </c>
      <c r="K16" s="7" t="s">
        <v>91</v>
      </c>
      <c r="L16" s="39" t="s">
        <v>85</v>
      </c>
      <c r="M16" s="7">
        <v>8</v>
      </c>
      <c r="N16" s="224"/>
      <c r="O16" s="204"/>
      <c r="P16" s="209"/>
      <c r="Q16" s="209"/>
      <c r="R16" s="212"/>
      <c r="S16" s="212"/>
      <c r="T16" s="219"/>
      <c r="U16" s="219"/>
      <c r="V16" s="13">
        <v>166112.39000000001</v>
      </c>
      <c r="W16" s="13" t="s">
        <v>79</v>
      </c>
      <c r="X16" s="13" t="s">
        <v>79</v>
      </c>
      <c r="Y16" s="13">
        <v>166112.39000000001</v>
      </c>
      <c r="Z16" s="13" t="s">
        <v>79</v>
      </c>
      <c r="AA16" s="13" t="s">
        <v>79</v>
      </c>
      <c r="AB16" s="13">
        <v>0</v>
      </c>
      <c r="AC16" s="8" t="s">
        <v>80</v>
      </c>
      <c r="AD16" s="34">
        <v>332224.78999999998</v>
      </c>
      <c r="AE16" s="34" t="s">
        <v>79</v>
      </c>
      <c r="AF16" s="7" t="s">
        <v>79</v>
      </c>
      <c r="AG16" s="202"/>
      <c r="AH16" s="202"/>
      <c r="AI16" s="224"/>
      <c r="AJ16" s="209"/>
    </row>
    <row r="17" spans="2:36" s="36" customFormat="1" ht="82.15" customHeight="1" x14ac:dyDescent="0.25">
      <c r="B17" s="204"/>
      <c r="C17" s="204"/>
      <c r="D17" s="512"/>
      <c r="E17" s="506"/>
      <c r="F17" s="10" t="s">
        <v>94</v>
      </c>
      <c r="G17" s="235"/>
      <c r="H17" s="521"/>
      <c r="I17" s="521"/>
      <c r="J17" s="38" t="s">
        <v>90</v>
      </c>
      <c r="K17" s="7" t="s">
        <v>91</v>
      </c>
      <c r="L17" s="39" t="s">
        <v>85</v>
      </c>
      <c r="M17" s="7">
        <v>43</v>
      </c>
      <c r="N17" s="521"/>
      <c r="O17" s="204"/>
      <c r="P17" s="512"/>
      <c r="Q17" s="512"/>
      <c r="R17" s="520"/>
      <c r="S17" s="520"/>
      <c r="T17" s="219"/>
      <c r="U17" s="219"/>
      <c r="V17" s="13">
        <v>819844.15</v>
      </c>
      <c r="W17" s="13" t="s">
        <v>79</v>
      </c>
      <c r="X17" s="13" t="s">
        <v>79</v>
      </c>
      <c r="Y17" s="13">
        <v>144678.39000000001</v>
      </c>
      <c r="Z17" s="13" t="s">
        <v>79</v>
      </c>
      <c r="AA17" s="13" t="s">
        <v>79</v>
      </c>
      <c r="AB17" s="13">
        <v>0</v>
      </c>
      <c r="AC17" s="8" t="s">
        <v>80</v>
      </c>
      <c r="AD17" s="34" t="s">
        <v>79</v>
      </c>
      <c r="AE17" s="34">
        <v>964522.54</v>
      </c>
      <c r="AF17" s="7" t="s">
        <v>79</v>
      </c>
      <c r="AG17" s="202"/>
      <c r="AH17" s="202"/>
      <c r="AI17" s="521"/>
      <c r="AJ17" s="512"/>
    </row>
    <row r="18" spans="2:36" s="36" customFormat="1" ht="130.15" customHeight="1" x14ac:dyDescent="0.25">
      <c r="B18" s="488" t="s">
        <v>731</v>
      </c>
      <c r="C18" s="488" t="s">
        <v>95</v>
      </c>
      <c r="D18" s="492" t="s">
        <v>66</v>
      </c>
      <c r="E18" s="497" t="s">
        <v>67</v>
      </c>
      <c r="F18" s="498" t="s">
        <v>96</v>
      </c>
      <c r="G18" s="498" t="s">
        <v>69</v>
      </c>
      <c r="H18" s="492" t="s">
        <v>70</v>
      </c>
      <c r="I18" s="492" t="s">
        <v>79</v>
      </c>
      <c r="J18" s="40" t="s">
        <v>82</v>
      </c>
      <c r="K18" s="16" t="s">
        <v>83</v>
      </c>
      <c r="L18" s="22" t="s">
        <v>85</v>
      </c>
      <c r="M18" s="41">
        <v>234</v>
      </c>
      <c r="N18" s="487" t="s">
        <v>73</v>
      </c>
      <c r="O18" s="488" t="s">
        <v>97</v>
      </c>
      <c r="P18" s="492" t="s">
        <v>75</v>
      </c>
      <c r="Q18" s="492" t="s">
        <v>76</v>
      </c>
      <c r="R18" s="493" t="s">
        <v>77</v>
      </c>
      <c r="S18" s="493" t="s">
        <v>78</v>
      </c>
      <c r="T18" s="524">
        <v>7873480.7000000002</v>
      </c>
      <c r="U18" s="218">
        <v>200000</v>
      </c>
      <c r="V18" s="220">
        <v>6137145.3200000003</v>
      </c>
      <c r="W18" s="500" t="s">
        <v>98</v>
      </c>
      <c r="X18" s="500" t="s">
        <v>98</v>
      </c>
      <c r="Y18" s="220">
        <v>1736335.38</v>
      </c>
      <c r="Z18" s="535" t="s">
        <v>79</v>
      </c>
      <c r="AA18" s="220" t="s">
        <v>79</v>
      </c>
      <c r="AB18" s="220" t="s">
        <v>98</v>
      </c>
      <c r="AC18" s="224" t="s">
        <v>80</v>
      </c>
      <c r="AD18" s="225">
        <v>1586609.21</v>
      </c>
      <c r="AE18" s="227">
        <v>6286871.4900000002</v>
      </c>
      <c r="AF18" s="224" t="s">
        <v>79</v>
      </c>
      <c r="AG18" s="516" t="s">
        <v>33</v>
      </c>
      <c r="AH18" s="489" t="s">
        <v>99</v>
      </c>
      <c r="AI18" s="487" t="s">
        <v>100</v>
      </c>
      <c r="AJ18" s="487"/>
    </row>
    <row r="19" spans="2:36" s="36" customFormat="1" ht="69" customHeight="1" x14ac:dyDescent="0.25">
      <c r="B19" s="488"/>
      <c r="C19" s="488"/>
      <c r="D19" s="488"/>
      <c r="E19" s="498"/>
      <c r="F19" s="499"/>
      <c r="G19" s="498"/>
      <c r="H19" s="488"/>
      <c r="I19" s="488"/>
      <c r="J19" s="43" t="s">
        <v>101</v>
      </c>
      <c r="K19" s="14" t="s">
        <v>102</v>
      </c>
      <c r="L19" s="14" t="s">
        <v>131</v>
      </c>
      <c r="M19" s="44">
        <v>42</v>
      </c>
      <c r="N19" s="489"/>
      <c r="O19" s="488"/>
      <c r="P19" s="488"/>
      <c r="Q19" s="488"/>
      <c r="R19" s="503"/>
      <c r="S19" s="503"/>
      <c r="T19" s="524"/>
      <c r="U19" s="533"/>
      <c r="V19" s="502"/>
      <c r="W19" s="501"/>
      <c r="X19" s="501"/>
      <c r="Y19" s="502"/>
      <c r="Z19" s="536"/>
      <c r="AA19" s="502"/>
      <c r="AB19" s="502"/>
      <c r="AC19" s="521"/>
      <c r="AD19" s="532"/>
      <c r="AE19" s="532"/>
      <c r="AF19" s="512"/>
      <c r="AG19" s="516"/>
      <c r="AH19" s="489"/>
      <c r="AI19" s="489"/>
      <c r="AJ19" s="488"/>
    </row>
    <row r="20" spans="2:36" s="36" customFormat="1" ht="92.65" customHeight="1" x14ac:dyDescent="0.25">
      <c r="B20" s="488"/>
      <c r="C20" s="488"/>
      <c r="D20" s="488"/>
      <c r="E20" s="498"/>
      <c r="F20" s="497" t="s">
        <v>103</v>
      </c>
      <c r="G20" s="498"/>
      <c r="H20" s="488"/>
      <c r="I20" s="488"/>
      <c r="J20" s="45" t="s">
        <v>82</v>
      </c>
      <c r="K20" s="46" t="s">
        <v>83</v>
      </c>
      <c r="L20" s="7" t="s">
        <v>85</v>
      </c>
      <c r="M20" s="47">
        <v>64</v>
      </c>
      <c r="N20" s="489"/>
      <c r="O20" s="488"/>
      <c r="P20" s="488"/>
      <c r="Q20" s="488"/>
      <c r="R20" s="503"/>
      <c r="S20" s="503"/>
      <c r="T20" s="524"/>
      <c r="U20" s="522">
        <v>200000</v>
      </c>
      <c r="V20" s="500">
        <v>793304.6</v>
      </c>
      <c r="W20" s="500" t="s">
        <v>98</v>
      </c>
      <c r="X20" s="500" t="s">
        <v>98</v>
      </c>
      <c r="Y20" s="500">
        <v>793304.61</v>
      </c>
      <c r="Z20" s="500" t="s">
        <v>98</v>
      </c>
      <c r="AA20" s="500" t="s">
        <v>98</v>
      </c>
      <c r="AB20" s="500" t="s">
        <v>98</v>
      </c>
      <c r="AC20" s="487" t="s">
        <v>80</v>
      </c>
      <c r="AD20" s="518" t="s">
        <v>104</v>
      </c>
      <c r="AE20" s="518" t="s">
        <v>98</v>
      </c>
      <c r="AF20" s="492" t="s">
        <v>98</v>
      </c>
      <c r="AG20" s="516"/>
      <c r="AH20" s="489"/>
      <c r="AI20" s="489"/>
      <c r="AJ20" s="488"/>
    </row>
    <row r="21" spans="2:36" s="36" customFormat="1" ht="92.65" customHeight="1" x14ac:dyDescent="0.25">
      <c r="B21" s="488"/>
      <c r="C21" s="488"/>
      <c r="D21" s="488"/>
      <c r="E21" s="498"/>
      <c r="F21" s="499"/>
      <c r="G21" s="498"/>
      <c r="H21" s="488"/>
      <c r="I21" s="488"/>
      <c r="J21" s="45" t="s">
        <v>101</v>
      </c>
      <c r="K21" s="46" t="s">
        <v>102</v>
      </c>
      <c r="L21" s="14" t="s">
        <v>131</v>
      </c>
      <c r="M21" s="47">
        <v>8</v>
      </c>
      <c r="N21" s="489"/>
      <c r="O21" s="488"/>
      <c r="P21" s="488"/>
      <c r="Q21" s="488"/>
      <c r="R21" s="503"/>
      <c r="S21" s="503"/>
      <c r="T21" s="524"/>
      <c r="U21" s="523"/>
      <c r="V21" s="501"/>
      <c r="W21" s="501"/>
      <c r="X21" s="501"/>
      <c r="Y21" s="501"/>
      <c r="Z21" s="501"/>
      <c r="AA21" s="501"/>
      <c r="AB21" s="501"/>
      <c r="AC21" s="490"/>
      <c r="AD21" s="519"/>
      <c r="AE21" s="519"/>
      <c r="AF21" s="496"/>
      <c r="AG21" s="516"/>
      <c r="AH21" s="489"/>
      <c r="AI21" s="489"/>
      <c r="AJ21" s="488"/>
    </row>
    <row r="22" spans="2:36" s="36" customFormat="1" ht="88.5" customHeight="1" x14ac:dyDescent="0.25">
      <c r="B22" s="488"/>
      <c r="C22" s="488"/>
      <c r="D22" s="488"/>
      <c r="E22" s="498"/>
      <c r="F22" s="497" t="s">
        <v>105</v>
      </c>
      <c r="G22" s="498"/>
      <c r="H22" s="488"/>
      <c r="I22" s="488"/>
      <c r="J22" s="45" t="s">
        <v>82</v>
      </c>
      <c r="K22" s="46" t="s">
        <v>83</v>
      </c>
      <c r="L22" s="7" t="s">
        <v>85</v>
      </c>
      <c r="M22" s="47">
        <v>170</v>
      </c>
      <c r="N22" s="489"/>
      <c r="O22" s="488"/>
      <c r="P22" s="488"/>
      <c r="Q22" s="488"/>
      <c r="R22" s="503"/>
      <c r="S22" s="503"/>
      <c r="T22" s="524"/>
      <c r="U22" s="522">
        <v>200000</v>
      </c>
      <c r="V22" s="500">
        <v>5343840.72</v>
      </c>
      <c r="W22" s="500" t="s">
        <v>98</v>
      </c>
      <c r="X22" s="500" t="s">
        <v>98</v>
      </c>
      <c r="Y22" s="500">
        <v>943030.77</v>
      </c>
      <c r="Z22" s="500" t="s">
        <v>98</v>
      </c>
      <c r="AA22" s="500" t="s">
        <v>98</v>
      </c>
      <c r="AB22" s="500" t="s">
        <v>98</v>
      </c>
      <c r="AC22" s="487" t="s">
        <v>80</v>
      </c>
      <c r="AD22" s="518" t="s">
        <v>98</v>
      </c>
      <c r="AE22" s="518">
        <v>6286871.4900000002</v>
      </c>
      <c r="AF22" s="492" t="s">
        <v>98</v>
      </c>
      <c r="AG22" s="516"/>
      <c r="AH22" s="489"/>
      <c r="AI22" s="489"/>
      <c r="AJ22" s="488"/>
    </row>
    <row r="23" spans="2:36" s="36" customFormat="1" ht="70.5" customHeight="1" x14ac:dyDescent="0.25">
      <c r="B23" s="496"/>
      <c r="C23" s="496"/>
      <c r="D23" s="496"/>
      <c r="E23" s="499"/>
      <c r="F23" s="498"/>
      <c r="G23" s="499"/>
      <c r="H23" s="496"/>
      <c r="I23" s="496"/>
      <c r="J23" s="45" t="s">
        <v>101</v>
      </c>
      <c r="K23" s="47" t="s">
        <v>102</v>
      </c>
      <c r="L23" s="7" t="s">
        <v>131</v>
      </c>
      <c r="M23" s="48">
        <v>34</v>
      </c>
      <c r="N23" s="490"/>
      <c r="O23" s="496"/>
      <c r="P23" s="496"/>
      <c r="Q23" s="496"/>
      <c r="R23" s="504"/>
      <c r="S23" s="504"/>
      <c r="T23" s="525"/>
      <c r="U23" s="523"/>
      <c r="V23" s="501"/>
      <c r="W23" s="501"/>
      <c r="X23" s="501"/>
      <c r="Y23" s="501"/>
      <c r="Z23" s="501"/>
      <c r="AA23" s="501"/>
      <c r="AB23" s="501"/>
      <c r="AC23" s="490"/>
      <c r="AD23" s="519"/>
      <c r="AE23" s="519"/>
      <c r="AF23" s="496"/>
      <c r="AG23" s="517"/>
      <c r="AH23" s="490"/>
      <c r="AI23" s="490"/>
      <c r="AJ23" s="496"/>
    </row>
    <row r="24" spans="2:36" s="36" customFormat="1" ht="83.25" customHeight="1" x14ac:dyDescent="0.25">
      <c r="B24" s="492" t="s">
        <v>732</v>
      </c>
      <c r="C24" s="492" t="s">
        <v>95</v>
      </c>
      <c r="D24" s="492" t="s">
        <v>66</v>
      </c>
      <c r="E24" s="497" t="s">
        <v>67</v>
      </c>
      <c r="F24" s="498" t="s">
        <v>96</v>
      </c>
      <c r="G24" s="497" t="s">
        <v>69</v>
      </c>
      <c r="H24" s="492" t="s">
        <v>70</v>
      </c>
      <c r="I24" s="492" t="s">
        <v>79</v>
      </c>
      <c r="J24" s="43" t="s">
        <v>82</v>
      </c>
      <c r="K24" s="16" t="s">
        <v>83</v>
      </c>
      <c r="L24" s="7" t="s">
        <v>85</v>
      </c>
      <c r="M24" s="29">
        <v>45</v>
      </c>
      <c r="N24" s="487" t="s">
        <v>73</v>
      </c>
      <c r="O24" s="488" t="s">
        <v>97</v>
      </c>
      <c r="P24" s="492" t="s">
        <v>75</v>
      </c>
      <c r="Q24" s="492" t="s">
        <v>76</v>
      </c>
      <c r="R24" s="493" t="s">
        <v>77</v>
      </c>
      <c r="S24" s="493" t="s">
        <v>78</v>
      </c>
      <c r="T24" s="495">
        <v>2241153.0299999998</v>
      </c>
      <c r="U24" s="219">
        <v>200000</v>
      </c>
      <c r="V24" s="221">
        <v>1904980.11</v>
      </c>
      <c r="W24" s="221" t="s">
        <v>79</v>
      </c>
      <c r="X24" s="221" t="s">
        <v>79</v>
      </c>
      <c r="Y24" s="221">
        <v>336172.92</v>
      </c>
      <c r="Z24" s="507" t="s">
        <v>79</v>
      </c>
      <c r="AA24" s="221" t="s">
        <v>79</v>
      </c>
      <c r="AB24" s="221" t="s">
        <v>98</v>
      </c>
      <c r="AC24" s="202" t="s">
        <v>80</v>
      </c>
      <c r="AD24" s="203">
        <v>0</v>
      </c>
      <c r="AE24" s="203">
        <v>2241153.0299999998</v>
      </c>
      <c r="AF24" s="202" t="s">
        <v>79</v>
      </c>
      <c r="AG24" s="534" t="s">
        <v>33</v>
      </c>
      <c r="AH24" s="487" t="s">
        <v>125</v>
      </c>
      <c r="AI24" s="487" t="s">
        <v>126</v>
      </c>
      <c r="AJ24" s="487"/>
    </row>
    <row r="25" spans="2:36" s="36" customFormat="1" ht="43.15" customHeight="1" x14ac:dyDescent="0.25">
      <c r="B25" s="204"/>
      <c r="C25" s="204"/>
      <c r="D25" s="204"/>
      <c r="E25" s="235"/>
      <c r="F25" s="235"/>
      <c r="G25" s="235"/>
      <c r="H25" s="509"/>
      <c r="I25" s="204"/>
      <c r="J25" s="416" t="s">
        <v>101</v>
      </c>
      <c r="K25" s="508" t="s">
        <v>102</v>
      </c>
      <c r="L25" s="204" t="s">
        <v>131</v>
      </c>
      <c r="M25" s="511">
        <v>9</v>
      </c>
      <c r="N25" s="202"/>
      <c r="O25" s="204"/>
      <c r="P25" s="505"/>
      <c r="Q25" s="488"/>
      <c r="R25" s="494"/>
      <c r="S25" s="217"/>
      <c r="T25" s="219"/>
      <c r="U25" s="491"/>
      <c r="V25" s="221"/>
      <c r="W25" s="221"/>
      <c r="X25" s="221"/>
      <c r="Y25" s="221"/>
      <c r="Z25" s="507"/>
      <c r="AA25" s="221"/>
      <c r="AB25" s="221"/>
      <c r="AC25" s="202"/>
      <c r="AD25" s="203"/>
      <c r="AE25" s="203"/>
      <c r="AF25" s="204"/>
      <c r="AG25" s="516"/>
      <c r="AH25" s="489"/>
      <c r="AI25" s="489"/>
      <c r="AJ25" s="488"/>
    </row>
    <row r="26" spans="2:36" s="36" customFormat="1" ht="4.5" customHeight="1" x14ac:dyDescent="0.25">
      <c r="B26" s="204"/>
      <c r="C26" s="204"/>
      <c r="D26" s="204"/>
      <c r="E26" s="235"/>
      <c r="F26" s="235"/>
      <c r="G26" s="235"/>
      <c r="H26" s="509"/>
      <c r="I26" s="204"/>
      <c r="J26" s="416"/>
      <c r="K26" s="508"/>
      <c r="L26" s="204"/>
      <c r="M26" s="511"/>
      <c r="N26" s="202"/>
      <c r="O26" s="204"/>
      <c r="P26" s="505"/>
      <c r="Q26" s="488"/>
      <c r="R26" s="494"/>
      <c r="S26" s="217"/>
      <c r="T26" s="219"/>
      <c r="U26" s="491"/>
      <c r="V26" s="221"/>
      <c r="W26" s="221"/>
      <c r="X26" s="221"/>
      <c r="Y26" s="221"/>
      <c r="Z26" s="507"/>
      <c r="AA26" s="221"/>
      <c r="AB26" s="221"/>
      <c r="AC26" s="202"/>
      <c r="AD26" s="203"/>
      <c r="AE26" s="203"/>
      <c r="AF26" s="204"/>
      <c r="AG26" s="516"/>
      <c r="AH26" s="489"/>
      <c r="AI26" s="489"/>
      <c r="AJ26" s="488"/>
    </row>
    <row r="27" spans="2:36" s="36" customFormat="1" ht="15.6" customHeight="1" x14ac:dyDescent="0.25">
      <c r="B27" s="204"/>
      <c r="C27" s="204"/>
      <c r="D27" s="204"/>
      <c r="E27" s="235"/>
      <c r="F27" s="235"/>
      <c r="G27" s="235"/>
      <c r="H27" s="509"/>
      <c r="I27" s="204"/>
      <c r="J27" s="416"/>
      <c r="K27" s="508"/>
      <c r="L27" s="204"/>
      <c r="M27" s="511"/>
      <c r="N27" s="202"/>
      <c r="O27" s="204"/>
      <c r="P27" s="505"/>
      <c r="Q27" s="488"/>
      <c r="R27" s="494"/>
      <c r="S27" s="217"/>
      <c r="T27" s="219"/>
      <c r="U27" s="491"/>
      <c r="V27" s="221"/>
      <c r="W27" s="221"/>
      <c r="X27" s="221"/>
      <c r="Y27" s="221"/>
      <c r="Z27" s="507"/>
      <c r="AA27" s="221"/>
      <c r="AB27" s="221"/>
      <c r="AC27" s="202"/>
      <c r="AD27" s="203"/>
      <c r="AE27" s="203"/>
      <c r="AF27" s="204"/>
      <c r="AG27" s="516"/>
      <c r="AH27" s="489"/>
      <c r="AI27" s="489"/>
      <c r="AJ27" s="488"/>
    </row>
    <row r="28" spans="2:36" s="36" customFormat="1" ht="63.75" x14ac:dyDescent="0.25">
      <c r="B28" s="204"/>
      <c r="C28" s="204"/>
      <c r="D28" s="204"/>
      <c r="E28" s="235"/>
      <c r="F28" s="235" t="s">
        <v>105</v>
      </c>
      <c r="G28" s="235"/>
      <c r="H28" s="509"/>
      <c r="I28" s="204"/>
      <c r="J28" s="11" t="s">
        <v>82</v>
      </c>
      <c r="K28" s="51" t="s">
        <v>83</v>
      </c>
      <c r="L28" s="7" t="s">
        <v>85</v>
      </c>
      <c r="M28" s="29">
        <v>45</v>
      </c>
      <c r="N28" s="202"/>
      <c r="O28" s="204"/>
      <c r="P28" s="505"/>
      <c r="Q28" s="488"/>
      <c r="R28" s="494"/>
      <c r="S28" s="217"/>
      <c r="T28" s="219"/>
      <c r="U28" s="491">
        <v>200000</v>
      </c>
      <c r="V28" s="221">
        <v>1904980.11</v>
      </c>
      <c r="W28" s="221" t="s">
        <v>79</v>
      </c>
      <c r="X28" s="221" t="s">
        <v>79</v>
      </c>
      <c r="Y28" s="221">
        <v>336172.92</v>
      </c>
      <c r="Z28" s="221"/>
      <c r="AA28" s="221" t="s">
        <v>98</v>
      </c>
      <c r="AB28" s="221" t="s">
        <v>98</v>
      </c>
      <c r="AC28" s="202" t="s">
        <v>80</v>
      </c>
      <c r="AD28" s="203" t="s">
        <v>98</v>
      </c>
      <c r="AE28" s="203">
        <v>2241153.0299999998</v>
      </c>
      <c r="AF28" s="204" t="s">
        <v>98</v>
      </c>
      <c r="AG28" s="516"/>
      <c r="AH28" s="489"/>
      <c r="AI28" s="489"/>
      <c r="AJ28" s="488"/>
    </row>
    <row r="29" spans="2:36" s="36" customFormat="1" ht="41.65" customHeight="1" x14ac:dyDescent="0.25">
      <c r="B29" s="204"/>
      <c r="C29" s="204"/>
      <c r="D29" s="204"/>
      <c r="E29" s="235"/>
      <c r="F29" s="235"/>
      <c r="G29" s="235"/>
      <c r="H29" s="510"/>
      <c r="I29" s="204"/>
      <c r="J29" s="11" t="s">
        <v>101</v>
      </c>
      <c r="K29" s="51" t="s">
        <v>102</v>
      </c>
      <c r="L29" s="7" t="s">
        <v>131</v>
      </c>
      <c r="M29" s="29">
        <v>9</v>
      </c>
      <c r="N29" s="202"/>
      <c r="O29" s="204"/>
      <c r="P29" s="505"/>
      <c r="Q29" s="488"/>
      <c r="R29" s="494"/>
      <c r="S29" s="217"/>
      <c r="T29" s="219"/>
      <c r="U29" s="491"/>
      <c r="V29" s="221"/>
      <c r="W29" s="221"/>
      <c r="X29" s="221"/>
      <c r="Y29" s="221"/>
      <c r="Z29" s="221"/>
      <c r="AA29" s="221"/>
      <c r="AB29" s="221"/>
      <c r="AC29" s="202"/>
      <c r="AD29" s="203"/>
      <c r="AE29" s="203"/>
      <c r="AF29" s="204"/>
      <c r="AG29" s="516"/>
      <c r="AH29" s="490"/>
      <c r="AI29" s="489"/>
      <c r="AJ29" s="488"/>
    </row>
    <row r="30" spans="2:36" s="36" customFormat="1" ht="64.5" customHeight="1" x14ac:dyDescent="0.25">
      <c r="B30" s="204" t="s">
        <v>1049</v>
      </c>
      <c r="C30" s="215" t="s">
        <v>321</v>
      </c>
      <c r="D30" s="215" t="s">
        <v>106</v>
      </c>
      <c r="E30" s="252" t="s">
        <v>67</v>
      </c>
      <c r="F30" s="252" t="s">
        <v>184</v>
      </c>
      <c r="G30" s="252" t="s">
        <v>147</v>
      </c>
      <c r="H30" s="215" t="s">
        <v>70</v>
      </c>
      <c r="I30" s="215" t="s">
        <v>79</v>
      </c>
      <c r="J30" s="477" t="s">
        <v>111</v>
      </c>
      <c r="K30" s="246" t="s">
        <v>112</v>
      </c>
      <c r="L30" s="246" t="s">
        <v>85</v>
      </c>
      <c r="M30" s="246">
        <v>0</v>
      </c>
      <c r="N30" s="264" t="s">
        <v>108</v>
      </c>
      <c r="O30" s="215" t="s">
        <v>322</v>
      </c>
      <c r="P30" s="215" t="s">
        <v>75</v>
      </c>
      <c r="Q30" s="215" t="s">
        <v>76</v>
      </c>
      <c r="R30" s="273" t="s">
        <v>77</v>
      </c>
      <c r="S30" s="273" t="s">
        <v>109</v>
      </c>
      <c r="T30" s="287">
        <f>V30+Y30</f>
        <v>193310</v>
      </c>
      <c r="U30" s="287" t="s">
        <v>79</v>
      </c>
      <c r="V30" s="238">
        <v>164313.5</v>
      </c>
      <c r="W30" s="237" t="s">
        <v>79</v>
      </c>
      <c r="X30" s="237" t="s">
        <v>79</v>
      </c>
      <c r="Y30" s="237">
        <v>28996.5</v>
      </c>
      <c r="Z30" s="237" t="s">
        <v>98</v>
      </c>
      <c r="AA30" s="237" t="s">
        <v>79</v>
      </c>
      <c r="AB30" s="237">
        <v>83242.22</v>
      </c>
      <c r="AC30" s="264" t="s">
        <v>149</v>
      </c>
      <c r="AD30" s="263" t="s">
        <v>79</v>
      </c>
      <c r="AE30" s="263">
        <f>V30+Y30</f>
        <v>193310</v>
      </c>
      <c r="AF30" s="264" t="s">
        <v>79</v>
      </c>
      <c r="AG30" s="264" t="s">
        <v>33</v>
      </c>
      <c r="AH30" s="264" t="s">
        <v>174</v>
      </c>
      <c r="AI30" s="264" t="s">
        <v>158</v>
      </c>
      <c r="AJ30" s="264"/>
    </row>
    <row r="31" spans="2:36" s="36" customFormat="1" ht="15.75" customHeight="1" x14ac:dyDescent="0.25">
      <c r="B31" s="204"/>
      <c r="C31" s="215"/>
      <c r="D31" s="215"/>
      <c r="E31" s="252"/>
      <c r="F31" s="252"/>
      <c r="G31" s="252"/>
      <c r="H31" s="215"/>
      <c r="I31" s="215"/>
      <c r="J31" s="478"/>
      <c r="K31" s="248"/>
      <c r="L31" s="248"/>
      <c r="M31" s="248"/>
      <c r="N31" s="264"/>
      <c r="O31" s="215"/>
      <c r="P31" s="215"/>
      <c r="Q31" s="215"/>
      <c r="R31" s="273"/>
      <c r="S31" s="273"/>
      <c r="T31" s="287"/>
      <c r="U31" s="287"/>
      <c r="V31" s="244"/>
      <c r="W31" s="237"/>
      <c r="X31" s="237"/>
      <c r="Y31" s="237"/>
      <c r="Z31" s="237"/>
      <c r="AA31" s="237"/>
      <c r="AB31" s="237"/>
      <c r="AC31" s="264"/>
      <c r="AD31" s="263"/>
      <c r="AE31" s="263"/>
      <c r="AF31" s="215"/>
      <c r="AG31" s="264"/>
      <c r="AH31" s="264"/>
      <c r="AI31" s="264"/>
      <c r="AJ31" s="215"/>
    </row>
    <row r="32" spans="2:36" s="36" customFormat="1" ht="59.1" customHeight="1" x14ac:dyDescent="0.25">
      <c r="B32" s="204"/>
      <c r="C32" s="215"/>
      <c r="D32" s="215"/>
      <c r="E32" s="252"/>
      <c r="F32" s="252"/>
      <c r="G32" s="252"/>
      <c r="H32" s="215"/>
      <c r="I32" s="215"/>
      <c r="J32" s="20" t="s">
        <v>127</v>
      </c>
      <c r="K32" s="27" t="s">
        <v>128</v>
      </c>
      <c r="L32" s="27" t="s">
        <v>85</v>
      </c>
      <c r="M32" s="61">
        <v>26</v>
      </c>
      <c r="N32" s="264"/>
      <c r="O32" s="215"/>
      <c r="P32" s="215"/>
      <c r="Q32" s="215"/>
      <c r="R32" s="273"/>
      <c r="S32" s="273"/>
      <c r="T32" s="287"/>
      <c r="U32" s="287"/>
      <c r="V32" s="245"/>
      <c r="W32" s="237"/>
      <c r="X32" s="237"/>
      <c r="Y32" s="237"/>
      <c r="Z32" s="237"/>
      <c r="AA32" s="237"/>
      <c r="AB32" s="237"/>
      <c r="AC32" s="264"/>
      <c r="AD32" s="263"/>
      <c r="AE32" s="263"/>
      <c r="AF32" s="215"/>
      <c r="AG32" s="264"/>
      <c r="AH32" s="264"/>
      <c r="AI32" s="264"/>
      <c r="AJ32" s="215"/>
    </row>
    <row r="33" spans="2:36" s="36" customFormat="1" ht="127.5" customHeight="1" x14ac:dyDescent="0.25">
      <c r="B33" s="204" t="s">
        <v>323</v>
      </c>
      <c r="C33" s="204" t="s">
        <v>324</v>
      </c>
      <c r="D33" s="204" t="s">
        <v>106</v>
      </c>
      <c r="E33" s="235" t="s">
        <v>67</v>
      </c>
      <c r="F33" s="235" t="s">
        <v>134</v>
      </c>
      <c r="G33" s="235" t="s">
        <v>147</v>
      </c>
      <c r="H33" s="208" t="s">
        <v>70</v>
      </c>
      <c r="I33" s="204" t="s">
        <v>79</v>
      </c>
      <c r="J33" s="11" t="s">
        <v>208</v>
      </c>
      <c r="K33" s="7" t="s">
        <v>107</v>
      </c>
      <c r="L33" s="7" t="s">
        <v>86</v>
      </c>
      <c r="M33" s="7">
        <v>40</v>
      </c>
      <c r="N33" s="202" t="s">
        <v>108</v>
      </c>
      <c r="O33" s="204" t="s">
        <v>322</v>
      </c>
      <c r="P33" s="204" t="s">
        <v>75</v>
      </c>
      <c r="Q33" s="204" t="s">
        <v>76</v>
      </c>
      <c r="R33" s="217" t="s">
        <v>77</v>
      </c>
      <c r="S33" s="211" t="s">
        <v>109</v>
      </c>
      <c r="T33" s="253">
        <f>V33+Y33</f>
        <v>164780</v>
      </c>
      <c r="U33" s="253" t="s">
        <v>79</v>
      </c>
      <c r="V33" s="271">
        <v>140063</v>
      </c>
      <c r="W33" s="271" t="s">
        <v>79</v>
      </c>
      <c r="X33" s="271" t="s">
        <v>79</v>
      </c>
      <c r="Y33" s="271">
        <v>24717</v>
      </c>
      <c r="Z33" s="271" t="s">
        <v>79</v>
      </c>
      <c r="AA33" s="271" t="s">
        <v>79</v>
      </c>
      <c r="AB33" s="271">
        <v>70956.77</v>
      </c>
      <c r="AC33" s="243" t="s">
        <v>110</v>
      </c>
      <c r="AD33" s="225" t="s">
        <v>79</v>
      </c>
      <c r="AE33" s="225">
        <f>V33+Y33</f>
        <v>164780</v>
      </c>
      <c r="AF33" s="243" t="s">
        <v>79</v>
      </c>
      <c r="AG33" s="202" t="s">
        <v>33</v>
      </c>
      <c r="AH33" s="202" t="s">
        <v>174</v>
      </c>
      <c r="AI33" s="202" t="s">
        <v>158</v>
      </c>
      <c r="AJ33" s="243"/>
    </row>
    <row r="34" spans="2:36" s="36" customFormat="1" ht="65.099999999999994" customHeight="1" x14ac:dyDescent="0.25">
      <c r="B34" s="204"/>
      <c r="C34" s="204"/>
      <c r="D34" s="204"/>
      <c r="E34" s="235"/>
      <c r="F34" s="235"/>
      <c r="G34" s="235"/>
      <c r="H34" s="209"/>
      <c r="I34" s="204"/>
      <c r="J34" s="11" t="s">
        <v>111</v>
      </c>
      <c r="K34" s="7" t="s">
        <v>112</v>
      </c>
      <c r="L34" s="7" t="s">
        <v>85</v>
      </c>
      <c r="M34" s="7">
        <v>1</v>
      </c>
      <c r="N34" s="202"/>
      <c r="O34" s="204"/>
      <c r="P34" s="204"/>
      <c r="Q34" s="204"/>
      <c r="R34" s="217"/>
      <c r="S34" s="212"/>
      <c r="T34" s="218"/>
      <c r="U34" s="218"/>
      <c r="V34" s="220"/>
      <c r="W34" s="220"/>
      <c r="X34" s="220"/>
      <c r="Y34" s="220"/>
      <c r="Z34" s="220"/>
      <c r="AA34" s="220"/>
      <c r="AB34" s="220"/>
      <c r="AC34" s="224"/>
      <c r="AD34" s="227"/>
      <c r="AE34" s="227"/>
      <c r="AF34" s="209"/>
      <c r="AG34" s="202"/>
      <c r="AH34" s="202"/>
      <c r="AI34" s="202"/>
      <c r="AJ34" s="209"/>
    </row>
    <row r="35" spans="2:36" s="36" customFormat="1" ht="58.5" customHeight="1" x14ac:dyDescent="0.25">
      <c r="B35" s="204"/>
      <c r="C35" s="204"/>
      <c r="D35" s="204"/>
      <c r="E35" s="235"/>
      <c r="F35" s="235"/>
      <c r="G35" s="235"/>
      <c r="H35" s="210"/>
      <c r="I35" s="204"/>
      <c r="J35" s="11" t="s">
        <v>127</v>
      </c>
      <c r="K35" s="7" t="s">
        <v>128</v>
      </c>
      <c r="L35" s="7" t="s">
        <v>85</v>
      </c>
      <c r="M35" s="63">
        <v>77</v>
      </c>
      <c r="N35" s="202"/>
      <c r="O35" s="204"/>
      <c r="P35" s="204"/>
      <c r="Q35" s="204"/>
      <c r="R35" s="217"/>
      <c r="S35" s="213"/>
      <c r="T35" s="254"/>
      <c r="U35" s="254"/>
      <c r="V35" s="272"/>
      <c r="W35" s="272"/>
      <c r="X35" s="272"/>
      <c r="Y35" s="272"/>
      <c r="Z35" s="272"/>
      <c r="AA35" s="272"/>
      <c r="AB35" s="272"/>
      <c r="AC35" s="228"/>
      <c r="AD35" s="226"/>
      <c r="AE35" s="226"/>
      <c r="AF35" s="210"/>
      <c r="AG35" s="202"/>
      <c r="AH35" s="202"/>
      <c r="AI35" s="202"/>
      <c r="AJ35" s="210"/>
    </row>
    <row r="36" spans="2:36" s="64" customFormat="1" ht="89.25" x14ac:dyDescent="0.25">
      <c r="B36" s="246" t="s">
        <v>1050</v>
      </c>
      <c r="C36" s="246" t="s">
        <v>325</v>
      </c>
      <c r="D36" s="246" t="s">
        <v>106</v>
      </c>
      <c r="E36" s="232" t="s">
        <v>67</v>
      </c>
      <c r="F36" s="232" t="s">
        <v>134</v>
      </c>
      <c r="G36" s="232" t="s">
        <v>147</v>
      </c>
      <c r="H36" s="246" t="s">
        <v>70</v>
      </c>
      <c r="I36" s="246" t="s">
        <v>79</v>
      </c>
      <c r="J36" s="20" t="s">
        <v>208</v>
      </c>
      <c r="K36" s="27" t="s">
        <v>107</v>
      </c>
      <c r="L36" s="27" t="s">
        <v>86</v>
      </c>
      <c r="M36" s="61">
        <v>40</v>
      </c>
      <c r="N36" s="205" t="s">
        <v>108</v>
      </c>
      <c r="O36" s="246" t="s">
        <v>322</v>
      </c>
      <c r="P36" s="246" t="s">
        <v>75</v>
      </c>
      <c r="Q36" s="246" t="s">
        <v>76</v>
      </c>
      <c r="R36" s="420" t="s">
        <v>77</v>
      </c>
      <c r="S36" s="420" t="s">
        <v>109</v>
      </c>
      <c r="T36" s="328">
        <f>V36+Y36</f>
        <v>85600</v>
      </c>
      <c r="U36" s="328" t="s">
        <v>79</v>
      </c>
      <c r="V36" s="238">
        <v>72760</v>
      </c>
      <c r="W36" s="238" t="s">
        <v>79</v>
      </c>
      <c r="X36" s="238" t="s">
        <v>79</v>
      </c>
      <c r="Y36" s="238">
        <v>12840</v>
      </c>
      <c r="Z36" s="238" t="s">
        <v>79</v>
      </c>
      <c r="AA36" s="238" t="s">
        <v>79</v>
      </c>
      <c r="AB36" s="238">
        <v>36860.660000000003</v>
      </c>
      <c r="AC36" s="205" t="s">
        <v>110</v>
      </c>
      <c r="AD36" s="240" t="s">
        <v>79</v>
      </c>
      <c r="AE36" s="240">
        <f>V36+Y36</f>
        <v>85600</v>
      </c>
      <c r="AF36" s="205" t="s">
        <v>79</v>
      </c>
      <c r="AG36" s="264" t="s">
        <v>33</v>
      </c>
      <c r="AH36" s="264" t="s">
        <v>176</v>
      </c>
      <c r="AI36" s="264" t="s">
        <v>179</v>
      </c>
      <c r="AJ36" s="205"/>
    </row>
    <row r="37" spans="2:36" s="64" customFormat="1" ht="65.650000000000006" customHeight="1" x14ac:dyDescent="0.25">
      <c r="B37" s="247"/>
      <c r="C37" s="247"/>
      <c r="D37" s="247"/>
      <c r="E37" s="233"/>
      <c r="F37" s="233"/>
      <c r="G37" s="233"/>
      <c r="H37" s="247"/>
      <c r="I37" s="247"/>
      <c r="J37" s="20" t="s">
        <v>111</v>
      </c>
      <c r="K37" s="27" t="s">
        <v>112</v>
      </c>
      <c r="L37" s="27" t="s">
        <v>85</v>
      </c>
      <c r="M37" s="61">
        <v>1</v>
      </c>
      <c r="N37" s="206"/>
      <c r="O37" s="247"/>
      <c r="P37" s="247"/>
      <c r="Q37" s="247"/>
      <c r="R37" s="354"/>
      <c r="S37" s="354"/>
      <c r="T37" s="329"/>
      <c r="U37" s="329"/>
      <c r="V37" s="244"/>
      <c r="W37" s="244"/>
      <c r="X37" s="244"/>
      <c r="Y37" s="244"/>
      <c r="Z37" s="244"/>
      <c r="AA37" s="244"/>
      <c r="AB37" s="244"/>
      <c r="AC37" s="206"/>
      <c r="AD37" s="241"/>
      <c r="AE37" s="241"/>
      <c r="AF37" s="247"/>
      <c r="AG37" s="264"/>
      <c r="AH37" s="264"/>
      <c r="AI37" s="264"/>
      <c r="AJ37" s="247"/>
    </row>
    <row r="38" spans="2:36" s="64" customFormat="1" ht="74.099999999999994" customHeight="1" x14ac:dyDescent="0.25">
      <c r="B38" s="248"/>
      <c r="C38" s="248"/>
      <c r="D38" s="248"/>
      <c r="E38" s="234"/>
      <c r="F38" s="234"/>
      <c r="G38" s="234"/>
      <c r="H38" s="248"/>
      <c r="I38" s="248"/>
      <c r="J38" s="20" t="s">
        <v>127</v>
      </c>
      <c r="K38" s="27" t="s">
        <v>128</v>
      </c>
      <c r="L38" s="27" t="s">
        <v>85</v>
      </c>
      <c r="M38" s="61">
        <v>40</v>
      </c>
      <c r="N38" s="207"/>
      <c r="O38" s="248"/>
      <c r="P38" s="248"/>
      <c r="Q38" s="248"/>
      <c r="R38" s="386"/>
      <c r="S38" s="386"/>
      <c r="T38" s="330"/>
      <c r="U38" s="330"/>
      <c r="V38" s="245"/>
      <c r="W38" s="245"/>
      <c r="X38" s="245"/>
      <c r="Y38" s="245"/>
      <c r="Z38" s="245"/>
      <c r="AA38" s="245"/>
      <c r="AB38" s="245"/>
      <c r="AC38" s="207"/>
      <c r="AD38" s="242"/>
      <c r="AE38" s="242"/>
      <c r="AF38" s="248"/>
      <c r="AG38" s="264"/>
      <c r="AH38" s="264"/>
      <c r="AI38" s="264"/>
      <c r="AJ38" s="248"/>
    </row>
    <row r="39" spans="2:36" s="36" customFormat="1" ht="62.65" customHeight="1" x14ac:dyDescent="0.25">
      <c r="B39" s="208" t="s">
        <v>326</v>
      </c>
      <c r="C39" s="208" t="s">
        <v>321</v>
      </c>
      <c r="D39" s="208" t="s">
        <v>66</v>
      </c>
      <c r="E39" s="229" t="s">
        <v>67</v>
      </c>
      <c r="F39" s="229" t="s">
        <v>134</v>
      </c>
      <c r="G39" s="229" t="s">
        <v>147</v>
      </c>
      <c r="H39" s="208" t="s">
        <v>70</v>
      </c>
      <c r="I39" s="208" t="s">
        <v>79</v>
      </c>
      <c r="J39" s="451" t="s">
        <v>111</v>
      </c>
      <c r="K39" s="208" t="s">
        <v>112</v>
      </c>
      <c r="L39" s="208" t="s">
        <v>85</v>
      </c>
      <c r="M39" s="462">
        <v>1</v>
      </c>
      <c r="N39" s="243" t="s">
        <v>108</v>
      </c>
      <c r="O39" s="208" t="s">
        <v>322</v>
      </c>
      <c r="P39" s="208" t="s">
        <v>75</v>
      </c>
      <c r="Q39" s="208" t="s">
        <v>76</v>
      </c>
      <c r="R39" s="211" t="s">
        <v>77</v>
      </c>
      <c r="S39" s="211" t="s">
        <v>109</v>
      </c>
      <c r="T39" s="253">
        <f>V39+Y39</f>
        <v>128400</v>
      </c>
      <c r="U39" s="253" t="s">
        <v>79</v>
      </c>
      <c r="V39" s="271">
        <v>109140</v>
      </c>
      <c r="W39" s="271" t="s">
        <v>79</v>
      </c>
      <c r="X39" s="271" t="s">
        <v>79</v>
      </c>
      <c r="Y39" s="271">
        <v>19260</v>
      </c>
      <c r="Z39" s="271" t="s">
        <v>79</v>
      </c>
      <c r="AA39" s="271" t="s">
        <v>79</v>
      </c>
      <c r="AB39" s="271">
        <v>55290.98</v>
      </c>
      <c r="AC39" s="243" t="s">
        <v>110</v>
      </c>
      <c r="AD39" s="225" t="s">
        <v>79</v>
      </c>
      <c r="AE39" s="225">
        <f>V39+Y39</f>
        <v>128400</v>
      </c>
      <c r="AF39" s="243" t="s">
        <v>79</v>
      </c>
      <c r="AG39" s="243" t="s">
        <v>33</v>
      </c>
      <c r="AH39" s="243" t="s">
        <v>161</v>
      </c>
      <c r="AI39" s="243" t="s">
        <v>295</v>
      </c>
      <c r="AJ39" s="243"/>
    </row>
    <row r="40" spans="2:36" s="36" customFormat="1" ht="17.649999999999999" customHeight="1" x14ac:dyDescent="0.25">
      <c r="B40" s="209"/>
      <c r="C40" s="209"/>
      <c r="D40" s="209"/>
      <c r="E40" s="230"/>
      <c r="F40" s="230"/>
      <c r="G40" s="230"/>
      <c r="H40" s="209"/>
      <c r="I40" s="209"/>
      <c r="J40" s="452"/>
      <c r="K40" s="210"/>
      <c r="L40" s="210"/>
      <c r="M40" s="464"/>
      <c r="N40" s="224"/>
      <c r="O40" s="209"/>
      <c r="P40" s="209"/>
      <c r="Q40" s="209"/>
      <c r="R40" s="212"/>
      <c r="S40" s="212"/>
      <c r="T40" s="218"/>
      <c r="U40" s="218"/>
      <c r="V40" s="220"/>
      <c r="W40" s="220"/>
      <c r="X40" s="220"/>
      <c r="Y40" s="220"/>
      <c r="Z40" s="220"/>
      <c r="AA40" s="220"/>
      <c r="AB40" s="220"/>
      <c r="AC40" s="224"/>
      <c r="AD40" s="227"/>
      <c r="AE40" s="227"/>
      <c r="AF40" s="209"/>
      <c r="AG40" s="224"/>
      <c r="AH40" s="224"/>
      <c r="AI40" s="224"/>
      <c r="AJ40" s="209"/>
    </row>
    <row r="41" spans="2:36" s="36" customFormat="1" ht="69" customHeight="1" x14ac:dyDescent="0.25">
      <c r="B41" s="210"/>
      <c r="C41" s="210"/>
      <c r="D41" s="210"/>
      <c r="E41" s="231"/>
      <c r="F41" s="231"/>
      <c r="G41" s="231"/>
      <c r="H41" s="210"/>
      <c r="I41" s="210"/>
      <c r="J41" s="11" t="s">
        <v>127</v>
      </c>
      <c r="K41" s="7" t="s">
        <v>128</v>
      </c>
      <c r="L41" s="7" t="s">
        <v>85</v>
      </c>
      <c r="M41" s="63">
        <v>60</v>
      </c>
      <c r="N41" s="228"/>
      <c r="O41" s="210"/>
      <c r="P41" s="210"/>
      <c r="Q41" s="210"/>
      <c r="R41" s="213"/>
      <c r="S41" s="213"/>
      <c r="T41" s="254"/>
      <c r="U41" s="254"/>
      <c r="V41" s="272"/>
      <c r="W41" s="272"/>
      <c r="X41" s="272"/>
      <c r="Y41" s="272"/>
      <c r="Z41" s="272"/>
      <c r="AA41" s="272"/>
      <c r="AB41" s="272"/>
      <c r="AC41" s="228"/>
      <c r="AD41" s="226"/>
      <c r="AE41" s="226"/>
      <c r="AF41" s="210"/>
      <c r="AG41" s="228"/>
      <c r="AH41" s="228"/>
      <c r="AI41" s="228"/>
      <c r="AJ41" s="210"/>
    </row>
    <row r="42" spans="2:36" ht="52.15" customHeight="1" x14ac:dyDescent="0.2">
      <c r="B42" s="215" t="s">
        <v>1171</v>
      </c>
      <c r="C42" s="215" t="s">
        <v>327</v>
      </c>
      <c r="D42" s="215" t="s">
        <v>66</v>
      </c>
      <c r="E42" s="252" t="s">
        <v>67</v>
      </c>
      <c r="F42" s="252" t="s">
        <v>132</v>
      </c>
      <c r="G42" s="252" t="s">
        <v>69</v>
      </c>
      <c r="H42" s="215" t="s">
        <v>70</v>
      </c>
      <c r="I42" s="215" t="s">
        <v>79</v>
      </c>
      <c r="J42" s="20" t="s">
        <v>113</v>
      </c>
      <c r="K42" s="27" t="s">
        <v>114</v>
      </c>
      <c r="L42" s="27" t="s">
        <v>115</v>
      </c>
      <c r="M42" s="27">
        <v>1.5</v>
      </c>
      <c r="N42" s="264" t="s">
        <v>108</v>
      </c>
      <c r="O42" s="215" t="s">
        <v>328</v>
      </c>
      <c r="P42" s="215" t="s">
        <v>75</v>
      </c>
      <c r="Q42" s="215" t="s">
        <v>76</v>
      </c>
      <c r="R42" s="273" t="s">
        <v>77</v>
      </c>
      <c r="S42" s="273" t="s">
        <v>109</v>
      </c>
      <c r="T42" s="287">
        <f>V42+Y42</f>
        <v>113955</v>
      </c>
      <c r="U42" s="287" t="s">
        <v>79</v>
      </c>
      <c r="V42" s="237">
        <v>96861.75</v>
      </c>
      <c r="W42" s="237" t="s">
        <v>79</v>
      </c>
      <c r="X42" s="237" t="s">
        <v>79</v>
      </c>
      <c r="Y42" s="237">
        <v>17093.25</v>
      </c>
      <c r="Z42" s="237" t="s">
        <v>79</v>
      </c>
      <c r="AA42" s="237" t="s">
        <v>79</v>
      </c>
      <c r="AB42" s="237">
        <v>49070.75</v>
      </c>
      <c r="AC42" s="264" t="s">
        <v>80</v>
      </c>
      <c r="AD42" s="263" t="s">
        <v>79</v>
      </c>
      <c r="AE42" s="263">
        <f>V42+Y42</f>
        <v>113955</v>
      </c>
      <c r="AF42" s="264" t="s">
        <v>79</v>
      </c>
      <c r="AG42" s="264" t="s">
        <v>33</v>
      </c>
      <c r="AH42" s="264" t="s">
        <v>251</v>
      </c>
      <c r="AI42" s="264" t="s">
        <v>254</v>
      </c>
      <c r="AJ42" s="264"/>
    </row>
    <row r="43" spans="2:36" ht="71.650000000000006" customHeight="1" x14ac:dyDescent="0.2">
      <c r="B43" s="215"/>
      <c r="C43" s="215"/>
      <c r="D43" s="215"/>
      <c r="E43" s="252"/>
      <c r="F43" s="252"/>
      <c r="G43" s="252"/>
      <c r="H43" s="215"/>
      <c r="I43" s="215"/>
      <c r="J43" s="20" t="s">
        <v>116</v>
      </c>
      <c r="K43" s="27" t="s">
        <v>117</v>
      </c>
      <c r="L43" s="27" t="s">
        <v>85</v>
      </c>
      <c r="M43" s="27">
        <v>1</v>
      </c>
      <c r="N43" s="264"/>
      <c r="O43" s="215"/>
      <c r="P43" s="215"/>
      <c r="Q43" s="215"/>
      <c r="R43" s="273"/>
      <c r="S43" s="273"/>
      <c r="T43" s="287"/>
      <c r="U43" s="287"/>
      <c r="V43" s="237"/>
      <c r="W43" s="237"/>
      <c r="X43" s="237"/>
      <c r="Y43" s="237"/>
      <c r="Z43" s="237"/>
      <c r="AA43" s="237"/>
      <c r="AB43" s="237"/>
      <c r="AC43" s="264"/>
      <c r="AD43" s="263"/>
      <c r="AE43" s="263"/>
      <c r="AF43" s="215"/>
      <c r="AG43" s="264"/>
      <c r="AH43" s="264"/>
      <c r="AI43" s="264"/>
      <c r="AJ43" s="215"/>
    </row>
    <row r="44" spans="2:36" ht="38.25" x14ac:dyDescent="0.2">
      <c r="B44" s="215"/>
      <c r="C44" s="215"/>
      <c r="D44" s="215"/>
      <c r="E44" s="252"/>
      <c r="F44" s="252"/>
      <c r="G44" s="252"/>
      <c r="H44" s="215"/>
      <c r="I44" s="215"/>
      <c r="J44" s="20" t="s">
        <v>209</v>
      </c>
      <c r="K44" s="27" t="s">
        <v>118</v>
      </c>
      <c r="L44" s="27" t="s">
        <v>119</v>
      </c>
      <c r="M44" s="27">
        <v>1</v>
      </c>
      <c r="N44" s="264"/>
      <c r="O44" s="215"/>
      <c r="P44" s="215"/>
      <c r="Q44" s="215"/>
      <c r="R44" s="273"/>
      <c r="S44" s="273"/>
      <c r="T44" s="287"/>
      <c r="U44" s="287"/>
      <c r="V44" s="237"/>
      <c r="W44" s="237"/>
      <c r="X44" s="237"/>
      <c r="Y44" s="237"/>
      <c r="Z44" s="237"/>
      <c r="AA44" s="237"/>
      <c r="AB44" s="237"/>
      <c r="AC44" s="264"/>
      <c r="AD44" s="263"/>
      <c r="AE44" s="263"/>
      <c r="AF44" s="215"/>
      <c r="AG44" s="264"/>
      <c r="AH44" s="264"/>
      <c r="AI44" s="264"/>
      <c r="AJ44" s="215"/>
    </row>
    <row r="45" spans="2:36" ht="25.5" x14ac:dyDescent="0.2">
      <c r="B45" s="215"/>
      <c r="C45" s="215"/>
      <c r="D45" s="215"/>
      <c r="E45" s="252"/>
      <c r="F45" s="252"/>
      <c r="G45" s="252"/>
      <c r="H45" s="215"/>
      <c r="I45" s="215"/>
      <c r="J45" s="20" t="s">
        <v>120</v>
      </c>
      <c r="K45" s="27" t="s">
        <v>121</v>
      </c>
      <c r="L45" s="27" t="s">
        <v>119</v>
      </c>
      <c r="M45" s="61">
        <v>1</v>
      </c>
      <c r="N45" s="264"/>
      <c r="O45" s="215"/>
      <c r="P45" s="215"/>
      <c r="Q45" s="215"/>
      <c r="R45" s="273"/>
      <c r="S45" s="273"/>
      <c r="T45" s="287"/>
      <c r="U45" s="287"/>
      <c r="V45" s="237"/>
      <c r="W45" s="237"/>
      <c r="X45" s="237"/>
      <c r="Y45" s="237"/>
      <c r="Z45" s="237"/>
      <c r="AA45" s="237"/>
      <c r="AB45" s="237"/>
      <c r="AC45" s="264"/>
      <c r="AD45" s="263"/>
      <c r="AE45" s="263"/>
      <c r="AF45" s="215"/>
      <c r="AG45" s="264"/>
      <c r="AH45" s="264"/>
      <c r="AI45" s="264"/>
      <c r="AJ45" s="215"/>
    </row>
    <row r="46" spans="2:36" ht="52.15" customHeight="1" x14ac:dyDescent="0.2">
      <c r="B46" s="204" t="s">
        <v>329</v>
      </c>
      <c r="C46" s="204" t="s">
        <v>327</v>
      </c>
      <c r="D46" s="204" t="s">
        <v>66</v>
      </c>
      <c r="E46" s="235" t="s">
        <v>67</v>
      </c>
      <c r="F46" s="235" t="s">
        <v>132</v>
      </c>
      <c r="G46" s="235" t="s">
        <v>69</v>
      </c>
      <c r="H46" s="204" t="s">
        <v>70</v>
      </c>
      <c r="I46" s="204" t="s">
        <v>79</v>
      </c>
      <c r="J46" s="11" t="s">
        <v>113</v>
      </c>
      <c r="K46" s="7" t="s">
        <v>114</v>
      </c>
      <c r="L46" s="7" t="s">
        <v>115</v>
      </c>
      <c r="M46" s="7">
        <v>1.5</v>
      </c>
      <c r="N46" s="202" t="s">
        <v>108</v>
      </c>
      <c r="O46" s="204" t="s">
        <v>328</v>
      </c>
      <c r="P46" s="204" t="s">
        <v>75</v>
      </c>
      <c r="Q46" s="204" t="s">
        <v>76</v>
      </c>
      <c r="R46" s="217" t="s">
        <v>77</v>
      </c>
      <c r="S46" s="217" t="s">
        <v>109</v>
      </c>
      <c r="T46" s="219">
        <f>V46+Y46</f>
        <v>227910</v>
      </c>
      <c r="U46" s="219" t="s">
        <v>79</v>
      </c>
      <c r="V46" s="221">
        <v>193723.5</v>
      </c>
      <c r="W46" s="221" t="s">
        <v>79</v>
      </c>
      <c r="X46" s="221" t="s">
        <v>79</v>
      </c>
      <c r="Y46" s="221">
        <v>34186.5</v>
      </c>
      <c r="Z46" s="221" t="s">
        <v>79</v>
      </c>
      <c r="AA46" s="221" t="s">
        <v>79</v>
      </c>
      <c r="AB46" s="221">
        <v>98141.5</v>
      </c>
      <c r="AC46" s="202" t="s">
        <v>80</v>
      </c>
      <c r="AD46" s="203" t="s">
        <v>79</v>
      </c>
      <c r="AE46" s="203">
        <f>V46+Y46</f>
        <v>227910</v>
      </c>
      <c r="AF46" s="202" t="s">
        <v>79</v>
      </c>
      <c r="AG46" s="202" t="s">
        <v>33</v>
      </c>
      <c r="AH46" s="202" t="s">
        <v>167</v>
      </c>
      <c r="AI46" s="202" t="s">
        <v>408</v>
      </c>
      <c r="AJ46" s="202"/>
    </row>
    <row r="47" spans="2:36" ht="51" x14ac:dyDescent="0.2">
      <c r="B47" s="195"/>
      <c r="C47" s="204"/>
      <c r="D47" s="204"/>
      <c r="E47" s="235"/>
      <c r="F47" s="235"/>
      <c r="G47" s="235"/>
      <c r="H47" s="204"/>
      <c r="I47" s="204"/>
      <c r="J47" s="11" t="s">
        <v>113</v>
      </c>
      <c r="K47" s="7" t="s">
        <v>114</v>
      </c>
      <c r="L47" s="7" t="s">
        <v>115</v>
      </c>
      <c r="M47" s="7">
        <v>3</v>
      </c>
      <c r="N47" s="202"/>
      <c r="O47" s="204"/>
      <c r="P47" s="204"/>
      <c r="Q47" s="204"/>
      <c r="R47" s="217"/>
      <c r="S47" s="217"/>
      <c r="T47" s="199"/>
      <c r="U47" s="199"/>
      <c r="V47" s="200"/>
      <c r="W47" s="200"/>
      <c r="X47" s="200"/>
      <c r="Y47" s="200"/>
      <c r="Z47" s="200"/>
      <c r="AA47" s="200"/>
      <c r="AB47" s="200"/>
      <c r="AC47" s="202"/>
      <c r="AD47" s="203"/>
      <c r="AE47" s="203"/>
      <c r="AF47" s="204"/>
      <c r="AG47" s="202"/>
      <c r="AH47" s="197"/>
      <c r="AI47" s="197"/>
      <c r="AJ47" s="204"/>
    </row>
    <row r="48" spans="2:36" ht="51" x14ac:dyDescent="0.2">
      <c r="B48" s="195"/>
      <c r="C48" s="204"/>
      <c r="D48" s="204"/>
      <c r="E48" s="235"/>
      <c r="F48" s="235"/>
      <c r="G48" s="235"/>
      <c r="H48" s="204"/>
      <c r="I48" s="204"/>
      <c r="J48" s="11" t="s">
        <v>116</v>
      </c>
      <c r="K48" s="7" t="s">
        <v>117</v>
      </c>
      <c r="L48" s="7" t="s">
        <v>85</v>
      </c>
      <c r="M48" s="7">
        <v>2</v>
      </c>
      <c r="N48" s="202"/>
      <c r="O48" s="204"/>
      <c r="P48" s="204"/>
      <c r="Q48" s="204"/>
      <c r="R48" s="217"/>
      <c r="S48" s="217"/>
      <c r="T48" s="199"/>
      <c r="U48" s="199"/>
      <c r="V48" s="200"/>
      <c r="W48" s="200"/>
      <c r="X48" s="200"/>
      <c r="Y48" s="200"/>
      <c r="Z48" s="200"/>
      <c r="AA48" s="200"/>
      <c r="AB48" s="200"/>
      <c r="AC48" s="202"/>
      <c r="AD48" s="203"/>
      <c r="AE48" s="203"/>
      <c r="AF48" s="204"/>
      <c r="AG48" s="202"/>
      <c r="AH48" s="197"/>
      <c r="AI48" s="197"/>
      <c r="AJ48" s="204"/>
    </row>
    <row r="49" spans="2:36" ht="38.25" x14ac:dyDescent="0.2">
      <c r="B49" s="195"/>
      <c r="C49" s="204"/>
      <c r="D49" s="204"/>
      <c r="E49" s="235"/>
      <c r="F49" s="235"/>
      <c r="G49" s="235"/>
      <c r="H49" s="204"/>
      <c r="I49" s="204"/>
      <c r="J49" s="11" t="s">
        <v>209</v>
      </c>
      <c r="K49" s="7" t="s">
        <v>118</v>
      </c>
      <c r="L49" s="7" t="s">
        <v>119</v>
      </c>
      <c r="M49" s="7">
        <v>2</v>
      </c>
      <c r="N49" s="202"/>
      <c r="O49" s="204"/>
      <c r="P49" s="204"/>
      <c r="Q49" s="204"/>
      <c r="R49" s="217"/>
      <c r="S49" s="217"/>
      <c r="T49" s="199"/>
      <c r="U49" s="199"/>
      <c r="V49" s="200"/>
      <c r="W49" s="200"/>
      <c r="X49" s="200"/>
      <c r="Y49" s="200"/>
      <c r="Z49" s="200"/>
      <c r="AA49" s="200"/>
      <c r="AB49" s="200"/>
      <c r="AC49" s="202"/>
      <c r="AD49" s="203"/>
      <c r="AE49" s="203"/>
      <c r="AF49" s="204"/>
      <c r="AG49" s="243"/>
      <c r="AH49" s="486"/>
      <c r="AI49" s="486"/>
      <c r="AJ49" s="208"/>
    </row>
    <row r="50" spans="2:36" ht="30" customHeight="1" x14ac:dyDescent="0.2">
      <c r="B50" s="195"/>
      <c r="C50" s="204"/>
      <c r="D50" s="204"/>
      <c r="E50" s="235"/>
      <c r="F50" s="235"/>
      <c r="G50" s="235"/>
      <c r="H50" s="204"/>
      <c r="I50" s="204"/>
      <c r="J50" s="11" t="s">
        <v>120</v>
      </c>
      <c r="K50" s="7" t="s">
        <v>121</v>
      </c>
      <c r="L50" s="7" t="s">
        <v>119</v>
      </c>
      <c r="M50" s="7">
        <v>2</v>
      </c>
      <c r="N50" s="202"/>
      <c r="O50" s="204"/>
      <c r="P50" s="204"/>
      <c r="Q50" s="204"/>
      <c r="R50" s="217"/>
      <c r="S50" s="217"/>
      <c r="T50" s="199"/>
      <c r="U50" s="199"/>
      <c r="V50" s="200"/>
      <c r="W50" s="200"/>
      <c r="X50" s="200"/>
      <c r="Y50" s="200"/>
      <c r="Z50" s="200"/>
      <c r="AA50" s="200"/>
      <c r="AB50" s="200"/>
      <c r="AC50" s="202"/>
      <c r="AD50" s="203"/>
      <c r="AE50" s="203"/>
      <c r="AF50" s="204"/>
      <c r="AG50" s="243"/>
      <c r="AH50" s="486"/>
      <c r="AI50" s="486"/>
      <c r="AJ50" s="208"/>
    </row>
    <row r="51" spans="2:36" ht="69" customHeight="1" x14ac:dyDescent="0.2">
      <c r="B51" s="208" t="s">
        <v>1051</v>
      </c>
      <c r="C51" s="246" t="s">
        <v>932</v>
      </c>
      <c r="D51" s="246" t="s">
        <v>106</v>
      </c>
      <c r="E51" s="232" t="s">
        <v>67</v>
      </c>
      <c r="F51" s="232" t="s">
        <v>134</v>
      </c>
      <c r="G51" s="232" t="s">
        <v>147</v>
      </c>
      <c r="H51" s="246" t="s">
        <v>70</v>
      </c>
      <c r="I51" s="246" t="s">
        <v>79</v>
      </c>
      <c r="J51" s="20" t="s">
        <v>111</v>
      </c>
      <c r="K51" s="27" t="s">
        <v>112</v>
      </c>
      <c r="L51" s="27" t="s">
        <v>85</v>
      </c>
      <c r="M51" s="61">
        <v>0</v>
      </c>
      <c r="N51" s="205" t="s">
        <v>108</v>
      </c>
      <c r="O51" s="246" t="s">
        <v>322</v>
      </c>
      <c r="P51" s="246" t="s">
        <v>75</v>
      </c>
      <c r="Q51" s="246" t="s">
        <v>76</v>
      </c>
      <c r="R51" s="420" t="s">
        <v>77</v>
      </c>
      <c r="S51" s="420" t="s">
        <v>109</v>
      </c>
      <c r="T51" s="328">
        <f>V51+Y51</f>
        <v>193310</v>
      </c>
      <c r="U51" s="328" t="s">
        <v>79</v>
      </c>
      <c r="V51" s="238">
        <v>164313.5</v>
      </c>
      <c r="W51" s="238" t="s">
        <v>79</v>
      </c>
      <c r="X51" s="238" t="s">
        <v>79</v>
      </c>
      <c r="Y51" s="238">
        <v>28996.5</v>
      </c>
      <c r="Z51" s="238" t="s">
        <v>79</v>
      </c>
      <c r="AA51" s="238" t="s">
        <v>79</v>
      </c>
      <c r="AB51" s="238">
        <v>83242.22</v>
      </c>
      <c r="AC51" s="205" t="s">
        <v>110</v>
      </c>
      <c r="AD51" s="240" t="s">
        <v>79</v>
      </c>
      <c r="AE51" s="240">
        <f>V51+Y51</f>
        <v>193310</v>
      </c>
      <c r="AF51" s="205" t="s">
        <v>79</v>
      </c>
      <c r="AG51" s="264" t="s">
        <v>33</v>
      </c>
      <c r="AH51" s="312" t="s">
        <v>933</v>
      </c>
      <c r="AI51" s="312" t="s">
        <v>934</v>
      </c>
      <c r="AJ51" s="202"/>
    </row>
    <row r="52" spans="2:36" ht="63.6" customHeight="1" x14ac:dyDescent="0.2">
      <c r="B52" s="209"/>
      <c r="C52" s="247"/>
      <c r="D52" s="247"/>
      <c r="E52" s="233"/>
      <c r="F52" s="233"/>
      <c r="G52" s="233"/>
      <c r="H52" s="247"/>
      <c r="I52" s="247"/>
      <c r="J52" s="20" t="s">
        <v>127</v>
      </c>
      <c r="K52" s="27" t="s">
        <v>128</v>
      </c>
      <c r="L52" s="27" t="s">
        <v>85</v>
      </c>
      <c r="M52" s="61">
        <v>26</v>
      </c>
      <c r="N52" s="206"/>
      <c r="O52" s="247"/>
      <c r="P52" s="247"/>
      <c r="Q52" s="247"/>
      <c r="R52" s="354"/>
      <c r="S52" s="354"/>
      <c r="T52" s="329"/>
      <c r="U52" s="329"/>
      <c r="V52" s="244"/>
      <c r="W52" s="244"/>
      <c r="X52" s="244"/>
      <c r="Y52" s="244"/>
      <c r="Z52" s="244"/>
      <c r="AA52" s="244"/>
      <c r="AB52" s="244"/>
      <c r="AC52" s="206"/>
      <c r="AD52" s="241"/>
      <c r="AE52" s="241"/>
      <c r="AF52" s="247"/>
      <c r="AG52" s="264"/>
      <c r="AH52" s="312"/>
      <c r="AI52" s="312"/>
      <c r="AJ52" s="204"/>
    </row>
    <row r="53" spans="2:36" ht="38.25" x14ac:dyDescent="0.2">
      <c r="B53" s="208" t="s">
        <v>959</v>
      </c>
      <c r="C53" s="208" t="s">
        <v>932</v>
      </c>
      <c r="D53" s="208" t="s">
        <v>106</v>
      </c>
      <c r="E53" s="229" t="s">
        <v>67</v>
      </c>
      <c r="F53" s="229" t="s">
        <v>134</v>
      </c>
      <c r="G53" s="229" t="s">
        <v>147</v>
      </c>
      <c r="H53" s="208" t="s">
        <v>70</v>
      </c>
      <c r="I53" s="208" t="s">
        <v>79</v>
      </c>
      <c r="J53" s="11" t="s">
        <v>111</v>
      </c>
      <c r="K53" s="7" t="s">
        <v>112</v>
      </c>
      <c r="L53" s="7" t="s">
        <v>85</v>
      </c>
      <c r="M53" s="63">
        <v>0</v>
      </c>
      <c r="N53" s="243" t="s">
        <v>108</v>
      </c>
      <c r="O53" s="208" t="s">
        <v>322</v>
      </c>
      <c r="P53" s="208" t="s">
        <v>75</v>
      </c>
      <c r="Q53" s="208" t="s">
        <v>76</v>
      </c>
      <c r="R53" s="211" t="s">
        <v>77</v>
      </c>
      <c r="S53" s="211" t="s">
        <v>109</v>
      </c>
      <c r="T53" s="253">
        <f>V53+Y53</f>
        <v>193310</v>
      </c>
      <c r="U53" s="253" t="s">
        <v>79</v>
      </c>
      <c r="V53" s="271">
        <v>164313.5</v>
      </c>
      <c r="W53" s="271" t="s">
        <v>79</v>
      </c>
      <c r="X53" s="271" t="s">
        <v>79</v>
      </c>
      <c r="Y53" s="271">
        <v>28996.5</v>
      </c>
      <c r="Z53" s="271" t="s">
        <v>79</v>
      </c>
      <c r="AA53" s="271" t="s">
        <v>79</v>
      </c>
      <c r="AB53" s="271">
        <v>83242.22</v>
      </c>
      <c r="AC53" s="243" t="s">
        <v>110</v>
      </c>
      <c r="AD53" s="225" t="s">
        <v>79</v>
      </c>
      <c r="AE53" s="225">
        <f>V53+Y53</f>
        <v>193310</v>
      </c>
      <c r="AF53" s="243" t="s">
        <v>79</v>
      </c>
      <c r="AG53" s="243" t="s">
        <v>33</v>
      </c>
      <c r="AH53" s="364" t="s">
        <v>247</v>
      </c>
      <c r="AI53" s="364" t="s">
        <v>251</v>
      </c>
      <c r="AJ53" s="243"/>
    </row>
    <row r="54" spans="2:36" ht="63.6" customHeight="1" x14ac:dyDescent="0.2">
      <c r="B54" s="210"/>
      <c r="C54" s="210"/>
      <c r="D54" s="210"/>
      <c r="E54" s="231"/>
      <c r="F54" s="231"/>
      <c r="G54" s="231"/>
      <c r="H54" s="210"/>
      <c r="I54" s="210"/>
      <c r="J54" s="11" t="s">
        <v>127</v>
      </c>
      <c r="K54" s="7" t="s">
        <v>128</v>
      </c>
      <c r="L54" s="7" t="s">
        <v>85</v>
      </c>
      <c r="M54" s="63">
        <v>26</v>
      </c>
      <c r="N54" s="228"/>
      <c r="O54" s="210"/>
      <c r="P54" s="210"/>
      <c r="Q54" s="210"/>
      <c r="R54" s="213"/>
      <c r="S54" s="213"/>
      <c r="T54" s="254"/>
      <c r="U54" s="254"/>
      <c r="V54" s="272"/>
      <c r="W54" s="272"/>
      <c r="X54" s="272"/>
      <c r="Y54" s="272"/>
      <c r="Z54" s="272"/>
      <c r="AA54" s="272"/>
      <c r="AB54" s="272"/>
      <c r="AC54" s="228"/>
      <c r="AD54" s="226"/>
      <c r="AE54" s="226"/>
      <c r="AF54" s="228"/>
      <c r="AG54" s="228"/>
      <c r="AH54" s="366"/>
      <c r="AI54" s="366"/>
      <c r="AJ54" s="228"/>
    </row>
    <row r="55" spans="2:36" s="36" customFormat="1" ht="89.25" x14ac:dyDescent="0.25">
      <c r="B55" s="208" t="s">
        <v>967</v>
      </c>
      <c r="C55" s="208" t="s">
        <v>325</v>
      </c>
      <c r="D55" s="208" t="s">
        <v>106</v>
      </c>
      <c r="E55" s="229" t="s">
        <v>67</v>
      </c>
      <c r="F55" s="229" t="s">
        <v>134</v>
      </c>
      <c r="G55" s="229" t="s">
        <v>147</v>
      </c>
      <c r="H55" s="208" t="s">
        <v>70</v>
      </c>
      <c r="I55" s="208" t="s">
        <v>79</v>
      </c>
      <c r="J55" s="11" t="s">
        <v>208</v>
      </c>
      <c r="K55" s="7" t="s">
        <v>107</v>
      </c>
      <c r="L55" s="7" t="s">
        <v>86</v>
      </c>
      <c r="M55" s="63">
        <v>40</v>
      </c>
      <c r="N55" s="243" t="s">
        <v>108</v>
      </c>
      <c r="O55" s="208" t="s">
        <v>322</v>
      </c>
      <c r="P55" s="208" t="s">
        <v>75</v>
      </c>
      <c r="Q55" s="208" t="s">
        <v>76</v>
      </c>
      <c r="R55" s="211" t="s">
        <v>77</v>
      </c>
      <c r="S55" s="211" t="s">
        <v>109</v>
      </c>
      <c r="T55" s="253">
        <f>V55+Y55</f>
        <v>85600</v>
      </c>
      <c r="U55" s="253" t="s">
        <v>79</v>
      </c>
      <c r="V55" s="271">
        <v>72760</v>
      </c>
      <c r="W55" s="271" t="s">
        <v>79</v>
      </c>
      <c r="X55" s="271" t="s">
        <v>79</v>
      </c>
      <c r="Y55" s="271">
        <v>12840</v>
      </c>
      <c r="Z55" s="271" t="s">
        <v>79</v>
      </c>
      <c r="AA55" s="271" t="s">
        <v>79</v>
      </c>
      <c r="AB55" s="271">
        <v>36860.660000000003</v>
      </c>
      <c r="AC55" s="243" t="s">
        <v>110</v>
      </c>
      <c r="AD55" s="225" t="s">
        <v>79</v>
      </c>
      <c r="AE55" s="225">
        <f>V55+Y55</f>
        <v>85600</v>
      </c>
      <c r="AF55" s="243" t="s">
        <v>79</v>
      </c>
      <c r="AG55" s="202" t="s">
        <v>33</v>
      </c>
      <c r="AH55" s="202" t="s">
        <v>247</v>
      </c>
      <c r="AI55" s="202" t="s">
        <v>251</v>
      </c>
      <c r="AJ55" s="243"/>
    </row>
    <row r="56" spans="2:36" s="36" customFormat="1" ht="65.650000000000006" customHeight="1" x14ac:dyDescent="0.25">
      <c r="B56" s="209"/>
      <c r="C56" s="209"/>
      <c r="D56" s="209"/>
      <c r="E56" s="230"/>
      <c r="F56" s="230"/>
      <c r="G56" s="230"/>
      <c r="H56" s="209"/>
      <c r="I56" s="209"/>
      <c r="J56" s="11" t="s">
        <v>111</v>
      </c>
      <c r="K56" s="7" t="s">
        <v>112</v>
      </c>
      <c r="L56" s="7" t="s">
        <v>85</v>
      </c>
      <c r="M56" s="63">
        <v>1</v>
      </c>
      <c r="N56" s="224"/>
      <c r="O56" s="209"/>
      <c r="P56" s="209"/>
      <c r="Q56" s="209"/>
      <c r="R56" s="212"/>
      <c r="S56" s="212"/>
      <c r="T56" s="218"/>
      <c r="U56" s="218"/>
      <c r="V56" s="220"/>
      <c r="W56" s="220"/>
      <c r="X56" s="220"/>
      <c r="Y56" s="220"/>
      <c r="Z56" s="220"/>
      <c r="AA56" s="220"/>
      <c r="AB56" s="220"/>
      <c r="AC56" s="224"/>
      <c r="AD56" s="227"/>
      <c r="AE56" s="227"/>
      <c r="AF56" s="209"/>
      <c r="AG56" s="202"/>
      <c r="AH56" s="202"/>
      <c r="AI56" s="202"/>
      <c r="AJ56" s="209"/>
    </row>
    <row r="57" spans="2:36" s="36" customFormat="1" ht="74.099999999999994" customHeight="1" x14ac:dyDescent="0.25">
      <c r="B57" s="210"/>
      <c r="C57" s="210"/>
      <c r="D57" s="210"/>
      <c r="E57" s="231"/>
      <c r="F57" s="231"/>
      <c r="G57" s="231"/>
      <c r="H57" s="210"/>
      <c r="I57" s="210"/>
      <c r="J57" s="11" t="s">
        <v>127</v>
      </c>
      <c r="K57" s="7" t="s">
        <v>128</v>
      </c>
      <c r="L57" s="7" t="s">
        <v>85</v>
      </c>
      <c r="M57" s="63">
        <v>40</v>
      </c>
      <c r="N57" s="228"/>
      <c r="O57" s="210"/>
      <c r="P57" s="210"/>
      <c r="Q57" s="210"/>
      <c r="R57" s="213"/>
      <c r="S57" s="213"/>
      <c r="T57" s="254"/>
      <c r="U57" s="254"/>
      <c r="V57" s="272"/>
      <c r="W57" s="272"/>
      <c r="X57" s="272"/>
      <c r="Y57" s="272"/>
      <c r="Z57" s="272"/>
      <c r="AA57" s="272"/>
      <c r="AB57" s="272"/>
      <c r="AC57" s="228"/>
      <c r="AD57" s="226"/>
      <c r="AE57" s="226"/>
      <c r="AF57" s="210"/>
      <c r="AG57" s="202"/>
      <c r="AH57" s="202"/>
      <c r="AI57" s="202"/>
      <c r="AJ57" s="210"/>
    </row>
    <row r="58" spans="2:36" s="36" customFormat="1" ht="62.65" customHeight="1" x14ac:dyDescent="0.25">
      <c r="B58" s="208" t="s">
        <v>1007</v>
      </c>
      <c r="C58" s="208" t="s">
        <v>321</v>
      </c>
      <c r="D58" s="208" t="s">
        <v>66</v>
      </c>
      <c r="E58" s="229" t="s">
        <v>67</v>
      </c>
      <c r="F58" s="229" t="s">
        <v>134</v>
      </c>
      <c r="G58" s="229" t="s">
        <v>147</v>
      </c>
      <c r="H58" s="208" t="s">
        <v>70</v>
      </c>
      <c r="I58" s="208" t="s">
        <v>79</v>
      </c>
      <c r="J58" s="451" t="s">
        <v>111</v>
      </c>
      <c r="K58" s="208" t="s">
        <v>112</v>
      </c>
      <c r="L58" s="208" t="s">
        <v>85</v>
      </c>
      <c r="M58" s="462">
        <v>1</v>
      </c>
      <c r="N58" s="243" t="s">
        <v>108</v>
      </c>
      <c r="O58" s="208" t="s">
        <v>322</v>
      </c>
      <c r="P58" s="208" t="s">
        <v>75</v>
      </c>
      <c r="Q58" s="208" t="s">
        <v>76</v>
      </c>
      <c r="R58" s="211" t="s">
        <v>77</v>
      </c>
      <c r="S58" s="211" t="s">
        <v>109</v>
      </c>
      <c r="T58" s="253">
        <f>V58+Y58</f>
        <v>64200</v>
      </c>
      <c r="U58" s="253" t="s">
        <v>79</v>
      </c>
      <c r="V58" s="271">
        <v>54570</v>
      </c>
      <c r="W58" s="271" t="s">
        <v>79</v>
      </c>
      <c r="X58" s="271" t="s">
        <v>79</v>
      </c>
      <c r="Y58" s="271">
        <v>9630</v>
      </c>
      <c r="Z58" s="271" t="s">
        <v>79</v>
      </c>
      <c r="AA58" s="271" t="s">
        <v>79</v>
      </c>
      <c r="AB58" s="271">
        <v>27645.49</v>
      </c>
      <c r="AC58" s="243" t="s">
        <v>110</v>
      </c>
      <c r="AD58" s="225" t="s">
        <v>79</v>
      </c>
      <c r="AE58" s="225">
        <f>V58+Y58</f>
        <v>64200</v>
      </c>
      <c r="AF58" s="243" t="s">
        <v>79</v>
      </c>
      <c r="AG58" s="243" t="s">
        <v>33</v>
      </c>
      <c r="AH58" s="243" t="s">
        <v>253</v>
      </c>
      <c r="AI58" s="243" t="s">
        <v>167</v>
      </c>
      <c r="AJ58" s="243"/>
    </row>
    <row r="59" spans="2:36" s="36" customFormat="1" ht="17.649999999999999" customHeight="1" x14ac:dyDescent="0.25">
      <c r="B59" s="209"/>
      <c r="C59" s="209"/>
      <c r="D59" s="209"/>
      <c r="E59" s="230"/>
      <c r="F59" s="230"/>
      <c r="G59" s="230"/>
      <c r="H59" s="209"/>
      <c r="I59" s="209"/>
      <c r="J59" s="452"/>
      <c r="K59" s="210"/>
      <c r="L59" s="210"/>
      <c r="M59" s="464"/>
      <c r="N59" s="224"/>
      <c r="O59" s="209"/>
      <c r="P59" s="209"/>
      <c r="Q59" s="209"/>
      <c r="R59" s="212"/>
      <c r="S59" s="212"/>
      <c r="T59" s="218"/>
      <c r="U59" s="218"/>
      <c r="V59" s="220"/>
      <c r="W59" s="220"/>
      <c r="X59" s="220"/>
      <c r="Y59" s="220"/>
      <c r="Z59" s="220"/>
      <c r="AA59" s="220"/>
      <c r="AB59" s="220"/>
      <c r="AC59" s="224"/>
      <c r="AD59" s="227"/>
      <c r="AE59" s="227"/>
      <c r="AF59" s="209"/>
      <c r="AG59" s="224"/>
      <c r="AH59" s="224"/>
      <c r="AI59" s="224"/>
      <c r="AJ59" s="209"/>
    </row>
    <row r="60" spans="2:36" s="36" customFormat="1" ht="69" customHeight="1" x14ac:dyDescent="0.25">
      <c r="B60" s="210"/>
      <c r="C60" s="210"/>
      <c r="D60" s="210"/>
      <c r="E60" s="231"/>
      <c r="F60" s="231"/>
      <c r="G60" s="231"/>
      <c r="H60" s="210"/>
      <c r="I60" s="210"/>
      <c r="J60" s="11" t="s">
        <v>127</v>
      </c>
      <c r="K60" s="7" t="s">
        <v>128</v>
      </c>
      <c r="L60" s="7" t="s">
        <v>85</v>
      </c>
      <c r="M60" s="63">
        <v>30</v>
      </c>
      <c r="N60" s="228"/>
      <c r="O60" s="210"/>
      <c r="P60" s="210"/>
      <c r="Q60" s="210"/>
      <c r="R60" s="213"/>
      <c r="S60" s="213"/>
      <c r="T60" s="254"/>
      <c r="U60" s="254"/>
      <c r="V60" s="272"/>
      <c r="W60" s="272"/>
      <c r="X60" s="272"/>
      <c r="Y60" s="272"/>
      <c r="Z60" s="272"/>
      <c r="AA60" s="272"/>
      <c r="AB60" s="272"/>
      <c r="AC60" s="228"/>
      <c r="AD60" s="226"/>
      <c r="AE60" s="226"/>
      <c r="AF60" s="210"/>
      <c r="AG60" s="228"/>
      <c r="AH60" s="228"/>
      <c r="AI60" s="228"/>
      <c r="AJ60" s="210"/>
    </row>
    <row r="61" spans="2:36" s="36" customFormat="1" ht="132" customHeight="1" x14ac:dyDescent="0.25">
      <c r="B61" s="204" t="s">
        <v>234</v>
      </c>
      <c r="C61" s="204" t="s">
        <v>235</v>
      </c>
      <c r="D61" s="204" t="s">
        <v>106</v>
      </c>
      <c r="E61" s="235" t="s">
        <v>67</v>
      </c>
      <c r="F61" s="235" t="s">
        <v>184</v>
      </c>
      <c r="G61" s="235" t="s">
        <v>147</v>
      </c>
      <c r="H61" s="204" t="s">
        <v>70</v>
      </c>
      <c r="I61" s="204" t="s">
        <v>79</v>
      </c>
      <c r="J61" s="11" t="s">
        <v>208</v>
      </c>
      <c r="K61" s="7" t="s">
        <v>107</v>
      </c>
      <c r="L61" s="7" t="s">
        <v>86</v>
      </c>
      <c r="M61" s="7">
        <v>40</v>
      </c>
      <c r="N61" s="202" t="s">
        <v>108</v>
      </c>
      <c r="O61" s="204" t="s">
        <v>238</v>
      </c>
      <c r="P61" s="204" t="s">
        <v>75</v>
      </c>
      <c r="Q61" s="204" t="s">
        <v>76</v>
      </c>
      <c r="R61" s="217" t="s">
        <v>77</v>
      </c>
      <c r="S61" s="217" t="s">
        <v>109</v>
      </c>
      <c r="T61" s="219">
        <f>V61+Y61</f>
        <v>124213.34</v>
      </c>
      <c r="U61" s="219" t="s">
        <v>79</v>
      </c>
      <c r="V61" s="271">
        <v>105581.34</v>
      </c>
      <c r="W61" s="221" t="s">
        <v>79</v>
      </c>
      <c r="X61" s="221" t="s">
        <v>79</v>
      </c>
      <c r="Y61" s="221">
        <v>18632</v>
      </c>
      <c r="Z61" s="221" t="s">
        <v>98</v>
      </c>
      <c r="AA61" s="221" t="s">
        <v>79</v>
      </c>
      <c r="AB61" s="221">
        <v>55806</v>
      </c>
      <c r="AC61" s="202" t="s">
        <v>149</v>
      </c>
      <c r="AD61" s="203" t="s">
        <v>79</v>
      </c>
      <c r="AE61" s="203">
        <f>V61+Y61</f>
        <v>124213.34</v>
      </c>
      <c r="AF61" s="202" t="s">
        <v>79</v>
      </c>
      <c r="AG61" s="228" t="s">
        <v>33</v>
      </c>
      <c r="AH61" s="228" t="s">
        <v>174</v>
      </c>
      <c r="AI61" s="228" t="s">
        <v>157</v>
      </c>
      <c r="AJ61" s="228"/>
    </row>
    <row r="62" spans="2:36" s="36" customFormat="1" ht="86.1" customHeight="1" x14ac:dyDescent="0.25">
      <c r="B62" s="204"/>
      <c r="C62" s="204"/>
      <c r="D62" s="204"/>
      <c r="E62" s="235"/>
      <c r="F62" s="235"/>
      <c r="G62" s="235"/>
      <c r="H62" s="204"/>
      <c r="I62" s="204"/>
      <c r="J62" s="11" t="s">
        <v>111</v>
      </c>
      <c r="K62" s="7" t="s">
        <v>112</v>
      </c>
      <c r="L62" s="7" t="s">
        <v>85</v>
      </c>
      <c r="M62" s="7">
        <v>2</v>
      </c>
      <c r="N62" s="202"/>
      <c r="O62" s="204"/>
      <c r="P62" s="204"/>
      <c r="Q62" s="204"/>
      <c r="R62" s="217"/>
      <c r="S62" s="217"/>
      <c r="T62" s="219"/>
      <c r="U62" s="219"/>
      <c r="V62" s="220"/>
      <c r="W62" s="221"/>
      <c r="X62" s="221"/>
      <c r="Y62" s="221"/>
      <c r="Z62" s="221"/>
      <c r="AA62" s="221"/>
      <c r="AB62" s="221"/>
      <c r="AC62" s="202"/>
      <c r="AD62" s="203"/>
      <c r="AE62" s="203"/>
      <c r="AF62" s="204"/>
      <c r="AG62" s="202"/>
      <c r="AH62" s="202"/>
      <c r="AI62" s="202"/>
      <c r="AJ62" s="204"/>
    </row>
    <row r="63" spans="2:36" s="36" customFormat="1" ht="59.1" customHeight="1" x14ac:dyDescent="0.25">
      <c r="B63" s="204"/>
      <c r="C63" s="204"/>
      <c r="D63" s="204"/>
      <c r="E63" s="235"/>
      <c r="F63" s="235"/>
      <c r="G63" s="235"/>
      <c r="H63" s="204"/>
      <c r="I63" s="204"/>
      <c r="J63" s="11" t="s">
        <v>127</v>
      </c>
      <c r="K63" s="7" t="s">
        <v>128</v>
      </c>
      <c r="L63" s="7" t="s">
        <v>85</v>
      </c>
      <c r="M63" s="63">
        <v>68</v>
      </c>
      <c r="N63" s="202"/>
      <c r="O63" s="204"/>
      <c r="P63" s="204"/>
      <c r="Q63" s="204"/>
      <c r="R63" s="217"/>
      <c r="S63" s="217"/>
      <c r="T63" s="219"/>
      <c r="U63" s="219"/>
      <c r="V63" s="272"/>
      <c r="W63" s="221"/>
      <c r="X63" s="221"/>
      <c r="Y63" s="221"/>
      <c r="Z63" s="221"/>
      <c r="AA63" s="221"/>
      <c r="AB63" s="221"/>
      <c r="AC63" s="202"/>
      <c r="AD63" s="203"/>
      <c r="AE63" s="203"/>
      <c r="AF63" s="204"/>
      <c r="AG63" s="202"/>
      <c r="AH63" s="202"/>
      <c r="AI63" s="202"/>
      <c r="AJ63" s="204"/>
    </row>
    <row r="64" spans="2:36" s="36" customFormat="1" ht="134.1" customHeight="1" x14ac:dyDescent="0.25">
      <c r="B64" s="204" t="s">
        <v>236</v>
      </c>
      <c r="C64" s="204" t="s">
        <v>237</v>
      </c>
      <c r="D64" s="204" t="s">
        <v>106</v>
      </c>
      <c r="E64" s="235" t="s">
        <v>67</v>
      </c>
      <c r="F64" s="235" t="s">
        <v>134</v>
      </c>
      <c r="G64" s="235" t="s">
        <v>147</v>
      </c>
      <c r="H64" s="208" t="s">
        <v>70</v>
      </c>
      <c r="I64" s="204" t="s">
        <v>79</v>
      </c>
      <c r="J64" s="11" t="s">
        <v>208</v>
      </c>
      <c r="K64" s="7" t="s">
        <v>107</v>
      </c>
      <c r="L64" s="7" t="s">
        <v>86</v>
      </c>
      <c r="M64" s="7">
        <v>40</v>
      </c>
      <c r="N64" s="202" t="s">
        <v>108</v>
      </c>
      <c r="O64" s="204" t="s">
        <v>238</v>
      </c>
      <c r="P64" s="204" t="s">
        <v>75</v>
      </c>
      <c r="Q64" s="204" t="s">
        <v>76</v>
      </c>
      <c r="R64" s="217" t="s">
        <v>77</v>
      </c>
      <c r="S64" s="211" t="s">
        <v>109</v>
      </c>
      <c r="T64" s="253">
        <f>V64+Y64</f>
        <v>120571.49</v>
      </c>
      <c r="U64" s="253" t="s">
        <v>79</v>
      </c>
      <c r="V64" s="271">
        <v>102485.77</v>
      </c>
      <c r="W64" s="271" t="s">
        <v>79</v>
      </c>
      <c r="X64" s="271" t="s">
        <v>79</v>
      </c>
      <c r="Y64" s="271">
        <v>18085.72</v>
      </c>
      <c r="Z64" s="271" t="s">
        <v>79</v>
      </c>
      <c r="AA64" s="271" t="s">
        <v>79</v>
      </c>
      <c r="AB64" s="271">
        <v>54169.8</v>
      </c>
      <c r="AC64" s="243" t="s">
        <v>110</v>
      </c>
      <c r="AD64" s="225" t="s">
        <v>79</v>
      </c>
      <c r="AE64" s="225">
        <f>V64+Y64</f>
        <v>120571.49</v>
      </c>
      <c r="AF64" s="243" t="s">
        <v>79</v>
      </c>
      <c r="AG64" s="202" t="s">
        <v>33</v>
      </c>
      <c r="AH64" s="202" t="s">
        <v>174</v>
      </c>
      <c r="AI64" s="202" t="s">
        <v>157</v>
      </c>
      <c r="AJ64" s="243"/>
    </row>
    <row r="65" spans="2:36" s="36" customFormat="1" ht="65.099999999999994" customHeight="1" x14ac:dyDescent="0.25">
      <c r="B65" s="204"/>
      <c r="C65" s="204"/>
      <c r="D65" s="204"/>
      <c r="E65" s="235"/>
      <c r="F65" s="235"/>
      <c r="G65" s="235"/>
      <c r="H65" s="209"/>
      <c r="I65" s="204"/>
      <c r="J65" s="11" t="s">
        <v>111</v>
      </c>
      <c r="K65" s="7" t="s">
        <v>112</v>
      </c>
      <c r="L65" s="7" t="s">
        <v>85</v>
      </c>
      <c r="M65" s="7">
        <v>2</v>
      </c>
      <c r="N65" s="202"/>
      <c r="O65" s="204"/>
      <c r="P65" s="204"/>
      <c r="Q65" s="204"/>
      <c r="R65" s="217"/>
      <c r="S65" s="212"/>
      <c r="T65" s="218"/>
      <c r="U65" s="218"/>
      <c r="V65" s="220"/>
      <c r="W65" s="220"/>
      <c r="X65" s="220"/>
      <c r="Y65" s="220"/>
      <c r="Z65" s="220"/>
      <c r="AA65" s="220"/>
      <c r="AB65" s="220"/>
      <c r="AC65" s="224"/>
      <c r="AD65" s="227"/>
      <c r="AE65" s="227"/>
      <c r="AF65" s="209"/>
      <c r="AG65" s="202"/>
      <c r="AH65" s="202"/>
      <c r="AI65" s="202"/>
      <c r="AJ65" s="209"/>
    </row>
    <row r="66" spans="2:36" s="36" customFormat="1" ht="62.1" customHeight="1" x14ac:dyDescent="0.25">
      <c r="B66" s="204"/>
      <c r="C66" s="204"/>
      <c r="D66" s="204"/>
      <c r="E66" s="235"/>
      <c r="F66" s="235"/>
      <c r="G66" s="235"/>
      <c r="H66" s="210"/>
      <c r="I66" s="204"/>
      <c r="J66" s="11" t="s">
        <v>127</v>
      </c>
      <c r="K66" s="7" t="s">
        <v>128</v>
      </c>
      <c r="L66" s="7" t="s">
        <v>85</v>
      </c>
      <c r="M66" s="63">
        <v>66</v>
      </c>
      <c r="N66" s="202"/>
      <c r="O66" s="204"/>
      <c r="P66" s="204"/>
      <c r="Q66" s="204"/>
      <c r="R66" s="217"/>
      <c r="S66" s="213"/>
      <c r="T66" s="254"/>
      <c r="U66" s="254"/>
      <c r="V66" s="272"/>
      <c r="W66" s="272"/>
      <c r="X66" s="272"/>
      <c r="Y66" s="272"/>
      <c r="Z66" s="272"/>
      <c r="AA66" s="272"/>
      <c r="AB66" s="272"/>
      <c r="AC66" s="228"/>
      <c r="AD66" s="226"/>
      <c r="AE66" s="226"/>
      <c r="AF66" s="210"/>
      <c r="AG66" s="202"/>
      <c r="AH66" s="202"/>
      <c r="AI66" s="202"/>
      <c r="AJ66" s="210"/>
    </row>
    <row r="67" spans="2:36" s="36" customFormat="1" ht="126.6" customHeight="1" x14ac:dyDescent="0.25">
      <c r="B67" s="208" t="s">
        <v>239</v>
      </c>
      <c r="C67" s="208" t="s">
        <v>240</v>
      </c>
      <c r="D67" s="208" t="s">
        <v>106</v>
      </c>
      <c r="E67" s="229" t="s">
        <v>67</v>
      </c>
      <c r="F67" s="229" t="s">
        <v>134</v>
      </c>
      <c r="G67" s="229" t="s">
        <v>147</v>
      </c>
      <c r="H67" s="208" t="s">
        <v>70</v>
      </c>
      <c r="I67" s="208" t="s">
        <v>79</v>
      </c>
      <c r="J67" s="11" t="s">
        <v>208</v>
      </c>
      <c r="K67" s="7" t="s">
        <v>107</v>
      </c>
      <c r="L67" s="7" t="s">
        <v>86</v>
      </c>
      <c r="M67" s="63">
        <v>40</v>
      </c>
      <c r="N67" s="243" t="s">
        <v>108</v>
      </c>
      <c r="O67" s="208" t="s">
        <v>238</v>
      </c>
      <c r="P67" s="208" t="s">
        <v>75</v>
      </c>
      <c r="Q67" s="208" t="s">
        <v>76</v>
      </c>
      <c r="R67" s="211" t="s">
        <v>77</v>
      </c>
      <c r="S67" s="211" t="s">
        <v>109</v>
      </c>
      <c r="T67" s="253">
        <f>V67+Y67</f>
        <v>93453.86</v>
      </c>
      <c r="U67" s="253" t="s">
        <v>79</v>
      </c>
      <c r="V67" s="271">
        <v>79435.78</v>
      </c>
      <c r="W67" s="271" t="s">
        <v>79</v>
      </c>
      <c r="X67" s="271" t="s">
        <v>79</v>
      </c>
      <c r="Y67" s="271">
        <v>14018.08</v>
      </c>
      <c r="Z67" s="271" t="s">
        <v>79</v>
      </c>
      <c r="AA67" s="271" t="s">
        <v>79</v>
      </c>
      <c r="AB67" s="271">
        <v>41986.52</v>
      </c>
      <c r="AC67" s="243" t="s">
        <v>110</v>
      </c>
      <c r="AD67" s="225" t="s">
        <v>79</v>
      </c>
      <c r="AE67" s="225">
        <f>V67+Y67</f>
        <v>93453.86</v>
      </c>
      <c r="AF67" s="243" t="s">
        <v>79</v>
      </c>
      <c r="AG67" s="202" t="s">
        <v>33</v>
      </c>
      <c r="AH67" s="202" t="s">
        <v>174</v>
      </c>
      <c r="AI67" s="202" t="s">
        <v>157</v>
      </c>
      <c r="AJ67" s="243"/>
    </row>
    <row r="68" spans="2:36" s="36" customFormat="1" ht="65.650000000000006" customHeight="1" x14ac:dyDescent="0.25">
      <c r="B68" s="209"/>
      <c r="C68" s="209"/>
      <c r="D68" s="209"/>
      <c r="E68" s="230"/>
      <c r="F68" s="230"/>
      <c r="G68" s="230"/>
      <c r="H68" s="209"/>
      <c r="I68" s="209"/>
      <c r="J68" s="11" t="s">
        <v>111</v>
      </c>
      <c r="K68" s="7" t="s">
        <v>112</v>
      </c>
      <c r="L68" s="7" t="s">
        <v>85</v>
      </c>
      <c r="M68" s="63">
        <v>1</v>
      </c>
      <c r="N68" s="224"/>
      <c r="O68" s="209"/>
      <c r="P68" s="209"/>
      <c r="Q68" s="209"/>
      <c r="R68" s="212"/>
      <c r="S68" s="212"/>
      <c r="T68" s="218"/>
      <c r="U68" s="218"/>
      <c r="V68" s="220"/>
      <c r="W68" s="220"/>
      <c r="X68" s="220"/>
      <c r="Y68" s="220"/>
      <c r="Z68" s="220"/>
      <c r="AA68" s="220"/>
      <c r="AB68" s="220"/>
      <c r="AC68" s="224"/>
      <c r="AD68" s="227"/>
      <c r="AE68" s="227"/>
      <c r="AF68" s="209"/>
      <c r="AG68" s="202"/>
      <c r="AH68" s="202"/>
      <c r="AI68" s="202"/>
      <c r="AJ68" s="209"/>
    </row>
    <row r="69" spans="2:36" s="36" customFormat="1" ht="74.099999999999994" customHeight="1" x14ac:dyDescent="0.25">
      <c r="B69" s="210"/>
      <c r="C69" s="210"/>
      <c r="D69" s="210"/>
      <c r="E69" s="231"/>
      <c r="F69" s="231"/>
      <c r="G69" s="231"/>
      <c r="H69" s="210"/>
      <c r="I69" s="210"/>
      <c r="J69" s="11" t="s">
        <v>127</v>
      </c>
      <c r="K69" s="7" t="s">
        <v>128</v>
      </c>
      <c r="L69" s="7" t="s">
        <v>85</v>
      </c>
      <c r="M69" s="63">
        <v>35</v>
      </c>
      <c r="N69" s="228"/>
      <c r="O69" s="210"/>
      <c r="P69" s="210"/>
      <c r="Q69" s="210"/>
      <c r="R69" s="213"/>
      <c r="S69" s="213"/>
      <c r="T69" s="254"/>
      <c r="U69" s="254"/>
      <c r="V69" s="272"/>
      <c r="W69" s="272"/>
      <c r="X69" s="272"/>
      <c r="Y69" s="272"/>
      <c r="Z69" s="272"/>
      <c r="AA69" s="272"/>
      <c r="AB69" s="272"/>
      <c r="AC69" s="228"/>
      <c r="AD69" s="226"/>
      <c r="AE69" s="226"/>
      <c r="AF69" s="210"/>
      <c r="AG69" s="202"/>
      <c r="AH69" s="202"/>
      <c r="AI69" s="202"/>
      <c r="AJ69" s="210"/>
    </row>
    <row r="70" spans="2:36" s="36" customFormat="1" ht="127.15" customHeight="1" x14ac:dyDescent="0.25">
      <c r="B70" s="208" t="s">
        <v>241</v>
      </c>
      <c r="C70" s="208" t="s">
        <v>242</v>
      </c>
      <c r="D70" s="208" t="s">
        <v>66</v>
      </c>
      <c r="E70" s="229" t="s">
        <v>67</v>
      </c>
      <c r="F70" s="229" t="s">
        <v>134</v>
      </c>
      <c r="G70" s="229" t="s">
        <v>147</v>
      </c>
      <c r="H70" s="208" t="s">
        <v>70</v>
      </c>
      <c r="I70" s="208" t="s">
        <v>79</v>
      </c>
      <c r="J70" s="11" t="s">
        <v>208</v>
      </c>
      <c r="K70" s="7" t="s">
        <v>107</v>
      </c>
      <c r="L70" s="7" t="s">
        <v>86</v>
      </c>
      <c r="M70" s="63">
        <v>40</v>
      </c>
      <c r="N70" s="243" t="s">
        <v>108</v>
      </c>
      <c r="O70" s="208" t="s">
        <v>238</v>
      </c>
      <c r="P70" s="208" t="s">
        <v>75</v>
      </c>
      <c r="Q70" s="208" t="s">
        <v>76</v>
      </c>
      <c r="R70" s="211" t="s">
        <v>77</v>
      </c>
      <c r="S70" s="211" t="s">
        <v>109</v>
      </c>
      <c r="T70" s="253">
        <f>V70+Y70</f>
        <v>78268.78</v>
      </c>
      <c r="U70" s="253" t="s">
        <v>79</v>
      </c>
      <c r="V70" s="271">
        <v>66528.460000000006</v>
      </c>
      <c r="W70" s="271" t="s">
        <v>79</v>
      </c>
      <c r="X70" s="271" t="s">
        <v>79</v>
      </c>
      <c r="Y70" s="271">
        <v>11740.32</v>
      </c>
      <c r="Z70" s="271" t="s">
        <v>79</v>
      </c>
      <c r="AA70" s="271" t="s">
        <v>79</v>
      </c>
      <c r="AB70" s="271">
        <v>35164.239999999998</v>
      </c>
      <c r="AC70" s="243" t="s">
        <v>110</v>
      </c>
      <c r="AD70" s="225" t="s">
        <v>79</v>
      </c>
      <c r="AE70" s="225">
        <f>V70+Y70</f>
        <v>78268.78</v>
      </c>
      <c r="AF70" s="243" t="s">
        <v>79</v>
      </c>
      <c r="AG70" s="243" t="s">
        <v>33</v>
      </c>
      <c r="AH70" s="243" t="s">
        <v>174</v>
      </c>
      <c r="AI70" s="243" t="s">
        <v>157</v>
      </c>
      <c r="AJ70" s="243"/>
    </row>
    <row r="71" spans="2:36" s="36" customFormat="1" ht="65.650000000000006" customHeight="1" x14ac:dyDescent="0.25">
      <c r="B71" s="209"/>
      <c r="C71" s="209"/>
      <c r="D71" s="209"/>
      <c r="E71" s="230"/>
      <c r="F71" s="230"/>
      <c r="G71" s="230"/>
      <c r="H71" s="209"/>
      <c r="I71" s="209"/>
      <c r="J71" s="11" t="s">
        <v>111</v>
      </c>
      <c r="K71" s="7" t="s">
        <v>112</v>
      </c>
      <c r="L71" s="7" t="s">
        <v>85</v>
      </c>
      <c r="M71" s="63">
        <v>1</v>
      </c>
      <c r="N71" s="224"/>
      <c r="O71" s="209"/>
      <c r="P71" s="209"/>
      <c r="Q71" s="209"/>
      <c r="R71" s="212"/>
      <c r="S71" s="212"/>
      <c r="T71" s="218"/>
      <c r="U71" s="218"/>
      <c r="V71" s="220"/>
      <c r="W71" s="220"/>
      <c r="X71" s="220"/>
      <c r="Y71" s="220"/>
      <c r="Z71" s="220"/>
      <c r="AA71" s="220"/>
      <c r="AB71" s="220"/>
      <c r="AC71" s="224"/>
      <c r="AD71" s="227"/>
      <c r="AE71" s="227"/>
      <c r="AF71" s="209"/>
      <c r="AG71" s="224"/>
      <c r="AH71" s="224"/>
      <c r="AI71" s="224"/>
      <c r="AJ71" s="209"/>
    </row>
    <row r="72" spans="2:36" s="36" customFormat="1" ht="69" customHeight="1" x14ac:dyDescent="0.25">
      <c r="B72" s="210"/>
      <c r="C72" s="210"/>
      <c r="D72" s="210"/>
      <c r="E72" s="231"/>
      <c r="F72" s="231"/>
      <c r="G72" s="231"/>
      <c r="H72" s="210"/>
      <c r="I72" s="210"/>
      <c r="J72" s="11" t="s">
        <v>127</v>
      </c>
      <c r="K72" s="7" t="s">
        <v>128</v>
      </c>
      <c r="L72" s="7" t="s">
        <v>85</v>
      </c>
      <c r="M72" s="63">
        <v>10</v>
      </c>
      <c r="N72" s="228"/>
      <c r="O72" s="210"/>
      <c r="P72" s="210"/>
      <c r="Q72" s="210"/>
      <c r="R72" s="213"/>
      <c r="S72" s="213"/>
      <c r="T72" s="254"/>
      <c r="U72" s="254"/>
      <c r="V72" s="272"/>
      <c r="W72" s="272"/>
      <c r="X72" s="272"/>
      <c r="Y72" s="272"/>
      <c r="Z72" s="272"/>
      <c r="AA72" s="272"/>
      <c r="AB72" s="272"/>
      <c r="AC72" s="228"/>
      <c r="AD72" s="226"/>
      <c r="AE72" s="226"/>
      <c r="AF72" s="210"/>
      <c r="AG72" s="228"/>
      <c r="AH72" s="228"/>
      <c r="AI72" s="228"/>
      <c r="AJ72" s="210"/>
    </row>
    <row r="73" spans="2:36" ht="52.15" customHeight="1" x14ac:dyDescent="0.2">
      <c r="B73" s="204" t="s">
        <v>243</v>
      </c>
      <c r="C73" s="204" t="s">
        <v>244</v>
      </c>
      <c r="D73" s="204" t="s">
        <v>66</v>
      </c>
      <c r="E73" s="235" t="s">
        <v>67</v>
      </c>
      <c r="F73" s="235" t="s">
        <v>132</v>
      </c>
      <c r="G73" s="235" t="s">
        <v>69</v>
      </c>
      <c r="H73" s="204" t="s">
        <v>70</v>
      </c>
      <c r="I73" s="204" t="s">
        <v>79</v>
      </c>
      <c r="J73" s="11" t="s">
        <v>113</v>
      </c>
      <c r="K73" s="7" t="s">
        <v>114</v>
      </c>
      <c r="L73" s="7" t="s">
        <v>115</v>
      </c>
      <c r="M73" s="7">
        <v>2</v>
      </c>
      <c r="N73" s="202" t="s">
        <v>108</v>
      </c>
      <c r="O73" s="204" t="s">
        <v>238</v>
      </c>
      <c r="P73" s="204" t="s">
        <v>75</v>
      </c>
      <c r="Q73" s="204" t="s">
        <v>76</v>
      </c>
      <c r="R73" s="217" t="s">
        <v>77</v>
      </c>
      <c r="S73" s="217" t="s">
        <v>109</v>
      </c>
      <c r="T73" s="219">
        <f>V73+Y73</f>
        <v>110402.58</v>
      </c>
      <c r="U73" s="219" t="s">
        <v>79</v>
      </c>
      <c r="V73" s="221">
        <v>93842.2</v>
      </c>
      <c r="W73" s="221" t="s">
        <v>79</v>
      </c>
      <c r="X73" s="221" t="s">
        <v>79</v>
      </c>
      <c r="Y73" s="221">
        <v>16560.38</v>
      </c>
      <c r="Z73" s="221" t="s">
        <v>79</v>
      </c>
      <c r="AA73" s="221" t="s">
        <v>79</v>
      </c>
      <c r="AB73" s="221">
        <v>49601.16</v>
      </c>
      <c r="AC73" s="202" t="s">
        <v>80</v>
      </c>
      <c r="AD73" s="203" t="s">
        <v>79</v>
      </c>
      <c r="AE73" s="203">
        <f>V73+Y73</f>
        <v>110402.58</v>
      </c>
      <c r="AF73" s="202" t="s">
        <v>79</v>
      </c>
      <c r="AG73" s="202" t="s">
        <v>33</v>
      </c>
      <c r="AH73" s="202" t="s">
        <v>176</v>
      </c>
      <c r="AI73" s="202" t="s">
        <v>160</v>
      </c>
      <c r="AJ73" s="202"/>
    </row>
    <row r="74" spans="2:36" ht="51" x14ac:dyDescent="0.2">
      <c r="B74" s="204"/>
      <c r="C74" s="204"/>
      <c r="D74" s="204"/>
      <c r="E74" s="235"/>
      <c r="F74" s="235"/>
      <c r="G74" s="235"/>
      <c r="H74" s="204"/>
      <c r="I74" s="204"/>
      <c r="J74" s="11" t="s">
        <v>116</v>
      </c>
      <c r="K74" s="7" t="s">
        <v>117</v>
      </c>
      <c r="L74" s="7" t="s">
        <v>85</v>
      </c>
      <c r="M74" s="7">
        <v>2</v>
      </c>
      <c r="N74" s="202"/>
      <c r="O74" s="204"/>
      <c r="P74" s="204"/>
      <c r="Q74" s="204"/>
      <c r="R74" s="217"/>
      <c r="S74" s="217"/>
      <c r="T74" s="219"/>
      <c r="U74" s="219"/>
      <c r="V74" s="221"/>
      <c r="W74" s="221"/>
      <c r="X74" s="221"/>
      <c r="Y74" s="221"/>
      <c r="Z74" s="221"/>
      <c r="AA74" s="221"/>
      <c r="AB74" s="221"/>
      <c r="AC74" s="202"/>
      <c r="AD74" s="203"/>
      <c r="AE74" s="203"/>
      <c r="AF74" s="204"/>
      <c r="AG74" s="202"/>
      <c r="AH74" s="202"/>
      <c r="AI74" s="202"/>
      <c r="AJ74" s="204"/>
    </row>
    <row r="75" spans="2:36" ht="38.25" x14ac:dyDescent="0.2">
      <c r="B75" s="204"/>
      <c r="C75" s="204"/>
      <c r="D75" s="204"/>
      <c r="E75" s="235"/>
      <c r="F75" s="235"/>
      <c r="G75" s="235"/>
      <c r="H75" s="204"/>
      <c r="I75" s="204"/>
      <c r="J75" s="11" t="s">
        <v>209</v>
      </c>
      <c r="K75" s="7" t="s">
        <v>118</v>
      </c>
      <c r="L75" s="7" t="s">
        <v>119</v>
      </c>
      <c r="M75" s="7">
        <v>2</v>
      </c>
      <c r="N75" s="202"/>
      <c r="O75" s="204"/>
      <c r="P75" s="204"/>
      <c r="Q75" s="204"/>
      <c r="R75" s="217"/>
      <c r="S75" s="217"/>
      <c r="T75" s="219"/>
      <c r="U75" s="219"/>
      <c r="V75" s="221"/>
      <c r="W75" s="221"/>
      <c r="X75" s="221"/>
      <c r="Y75" s="221"/>
      <c r="Z75" s="221"/>
      <c r="AA75" s="221"/>
      <c r="AB75" s="221"/>
      <c r="AC75" s="202"/>
      <c r="AD75" s="203"/>
      <c r="AE75" s="203"/>
      <c r="AF75" s="204"/>
      <c r="AG75" s="202"/>
      <c r="AH75" s="202"/>
      <c r="AI75" s="202"/>
      <c r="AJ75" s="204"/>
    </row>
    <row r="76" spans="2:36" ht="25.5" x14ac:dyDescent="0.2">
      <c r="B76" s="204"/>
      <c r="C76" s="204"/>
      <c r="D76" s="204"/>
      <c r="E76" s="235"/>
      <c r="F76" s="235"/>
      <c r="G76" s="235"/>
      <c r="H76" s="204"/>
      <c r="I76" s="204"/>
      <c r="J76" s="11" t="s">
        <v>120</v>
      </c>
      <c r="K76" s="7" t="s">
        <v>121</v>
      </c>
      <c r="L76" s="7" t="s">
        <v>119</v>
      </c>
      <c r="M76" s="63">
        <v>2</v>
      </c>
      <c r="N76" s="202"/>
      <c r="O76" s="204"/>
      <c r="P76" s="204"/>
      <c r="Q76" s="204"/>
      <c r="R76" s="217"/>
      <c r="S76" s="217"/>
      <c r="T76" s="219"/>
      <c r="U76" s="219"/>
      <c r="V76" s="221"/>
      <c r="W76" s="221"/>
      <c r="X76" s="221"/>
      <c r="Y76" s="221"/>
      <c r="Z76" s="221"/>
      <c r="AA76" s="221"/>
      <c r="AB76" s="221"/>
      <c r="AC76" s="202"/>
      <c r="AD76" s="203"/>
      <c r="AE76" s="203"/>
      <c r="AF76" s="204"/>
      <c r="AG76" s="202"/>
      <c r="AH76" s="202"/>
      <c r="AI76" s="202"/>
      <c r="AJ76" s="204"/>
    </row>
    <row r="77" spans="2:36" s="36" customFormat="1" ht="126.6" customHeight="1" x14ac:dyDescent="0.25">
      <c r="B77" s="208" t="s">
        <v>245</v>
      </c>
      <c r="C77" s="208" t="s">
        <v>235</v>
      </c>
      <c r="D77" s="208" t="s">
        <v>66</v>
      </c>
      <c r="E77" s="229" t="s">
        <v>67</v>
      </c>
      <c r="F77" s="229" t="s">
        <v>134</v>
      </c>
      <c r="G77" s="229" t="s">
        <v>147</v>
      </c>
      <c r="H77" s="208" t="s">
        <v>70</v>
      </c>
      <c r="I77" s="208" t="s">
        <v>79</v>
      </c>
      <c r="J77" s="28" t="s">
        <v>208</v>
      </c>
      <c r="K77" s="14" t="s">
        <v>107</v>
      </c>
      <c r="L77" s="14" t="s">
        <v>86</v>
      </c>
      <c r="M77" s="71">
        <v>40</v>
      </c>
      <c r="N77" s="243" t="s">
        <v>108</v>
      </c>
      <c r="O77" s="208" t="s">
        <v>238</v>
      </c>
      <c r="P77" s="208" t="s">
        <v>75</v>
      </c>
      <c r="Q77" s="208" t="s">
        <v>76</v>
      </c>
      <c r="R77" s="211" t="s">
        <v>77</v>
      </c>
      <c r="S77" s="211" t="s">
        <v>109</v>
      </c>
      <c r="T77" s="253">
        <f>V77+Y77</f>
        <v>109273.82999999999</v>
      </c>
      <c r="U77" s="253" t="s">
        <v>79</v>
      </c>
      <c r="V77" s="271">
        <v>92882.76</v>
      </c>
      <c r="W77" s="271" t="s">
        <v>79</v>
      </c>
      <c r="X77" s="271" t="s">
        <v>79</v>
      </c>
      <c r="Y77" s="271">
        <v>16391.07</v>
      </c>
      <c r="Z77" s="271" t="s">
        <v>79</v>
      </c>
      <c r="AA77" s="271" t="s">
        <v>79</v>
      </c>
      <c r="AB77" s="271">
        <v>49094.03</v>
      </c>
      <c r="AC77" s="243" t="s">
        <v>110</v>
      </c>
      <c r="AD77" s="225" t="s">
        <v>79</v>
      </c>
      <c r="AE77" s="225">
        <f>V77+Y77</f>
        <v>109273.82999999999</v>
      </c>
      <c r="AF77" s="243" t="s">
        <v>79</v>
      </c>
      <c r="AG77" s="243" t="s">
        <v>33</v>
      </c>
      <c r="AH77" s="243" t="s">
        <v>295</v>
      </c>
      <c r="AI77" s="243" t="s">
        <v>356</v>
      </c>
      <c r="AJ77" s="243"/>
    </row>
    <row r="78" spans="2:36" s="36" customFormat="1" ht="68.650000000000006" customHeight="1" x14ac:dyDescent="0.25">
      <c r="B78" s="209"/>
      <c r="C78" s="209"/>
      <c r="D78" s="209"/>
      <c r="E78" s="230"/>
      <c r="F78" s="230"/>
      <c r="G78" s="230"/>
      <c r="H78" s="209"/>
      <c r="I78" s="209"/>
      <c r="J78" s="11" t="s">
        <v>111</v>
      </c>
      <c r="K78" s="7" t="s">
        <v>112</v>
      </c>
      <c r="L78" s="7" t="s">
        <v>85</v>
      </c>
      <c r="M78" s="63">
        <v>1</v>
      </c>
      <c r="N78" s="224"/>
      <c r="O78" s="209"/>
      <c r="P78" s="209"/>
      <c r="Q78" s="209"/>
      <c r="R78" s="212"/>
      <c r="S78" s="212"/>
      <c r="T78" s="218"/>
      <c r="U78" s="218"/>
      <c r="V78" s="220"/>
      <c r="W78" s="220"/>
      <c r="X78" s="220"/>
      <c r="Y78" s="220"/>
      <c r="Z78" s="220"/>
      <c r="AA78" s="220"/>
      <c r="AB78" s="220"/>
      <c r="AC78" s="224"/>
      <c r="AD78" s="227"/>
      <c r="AE78" s="227"/>
      <c r="AF78" s="209"/>
      <c r="AG78" s="224"/>
      <c r="AH78" s="224"/>
      <c r="AI78" s="224"/>
      <c r="AJ78" s="209"/>
    </row>
    <row r="79" spans="2:36" s="36" customFormat="1" ht="67.150000000000006" customHeight="1" x14ac:dyDescent="0.25">
      <c r="B79" s="210"/>
      <c r="C79" s="210"/>
      <c r="D79" s="210"/>
      <c r="E79" s="231"/>
      <c r="F79" s="231"/>
      <c r="G79" s="231"/>
      <c r="H79" s="210"/>
      <c r="I79" s="210"/>
      <c r="J79" s="11" t="s">
        <v>127</v>
      </c>
      <c r="K79" s="7" t="s">
        <v>128</v>
      </c>
      <c r="L79" s="7" t="s">
        <v>85</v>
      </c>
      <c r="M79" s="63">
        <v>60</v>
      </c>
      <c r="N79" s="228"/>
      <c r="O79" s="210"/>
      <c r="P79" s="210"/>
      <c r="Q79" s="210"/>
      <c r="R79" s="213"/>
      <c r="S79" s="213"/>
      <c r="T79" s="254"/>
      <c r="U79" s="254"/>
      <c r="V79" s="272"/>
      <c r="W79" s="272"/>
      <c r="X79" s="272"/>
      <c r="Y79" s="272"/>
      <c r="Z79" s="272"/>
      <c r="AA79" s="272"/>
      <c r="AB79" s="272"/>
      <c r="AC79" s="228"/>
      <c r="AD79" s="226"/>
      <c r="AE79" s="226"/>
      <c r="AF79" s="210"/>
      <c r="AG79" s="228"/>
      <c r="AH79" s="228"/>
      <c r="AI79" s="228"/>
      <c r="AJ79" s="210"/>
    </row>
    <row r="80" spans="2:36" s="36" customFormat="1" ht="93" customHeight="1" x14ac:dyDescent="0.25">
      <c r="B80" s="208" t="s">
        <v>246</v>
      </c>
      <c r="C80" s="208" t="s">
        <v>237</v>
      </c>
      <c r="D80" s="208" t="s">
        <v>66</v>
      </c>
      <c r="E80" s="229" t="s">
        <v>67</v>
      </c>
      <c r="F80" s="229" t="s">
        <v>134</v>
      </c>
      <c r="G80" s="229" t="s">
        <v>147</v>
      </c>
      <c r="H80" s="208" t="s">
        <v>70</v>
      </c>
      <c r="I80" s="208" t="s">
        <v>79</v>
      </c>
      <c r="J80" s="11" t="s">
        <v>208</v>
      </c>
      <c r="K80" s="7" t="s">
        <v>107</v>
      </c>
      <c r="L80" s="7" t="s">
        <v>86</v>
      </c>
      <c r="M80" s="63">
        <v>40</v>
      </c>
      <c r="N80" s="243" t="s">
        <v>108</v>
      </c>
      <c r="O80" s="208" t="s">
        <v>238</v>
      </c>
      <c r="P80" s="208" t="s">
        <v>75</v>
      </c>
      <c r="Q80" s="208" t="s">
        <v>76</v>
      </c>
      <c r="R80" s="211" t="s">
        <v>77</v>
      </c>
      <c r="S80" s="211" t="s">
        <v>109</v>
      </c>
      <c r="T80" s="253">
        <f>V80+Y80</f>
        <v>25462.17</v>
      </c>
      <c r="U80" s="253" t="s">
        <v>79</v>
      </c>
      <c r="V80" s="271">
        <v>21642.84</v>
      </c>
      <c r="W80" s="271" t="s">
        <v>79</v>
      </c>
      <c r="X80" s="271" t="s">
        <v>79</v>
      </c>
      <c r="Y80" s="271">
        <v>3819.33</v>
      </c>
      <c r="Z80" s="271" t="s">
        <v>79</v>
      </c>
      <c r="AA80" s="271" t="s">
        <v>79</v>
      </c>
      <c r="AB80" s="271">
        <v>11438.12</v>
      </c>
      <c r="AC80" s="243" t="s">
        <v>110</v>
      </c>
      <c r="AD80" s="225" t="s">
        <v>79</v>
      </c>
      <c r="AE80" s="225">
        <f>V80+Y80</f>
        <v>25462.17</v>
      </c>
      <c r="AF80" s="243" t="s">
        <v>79</v>
      </c>
      <c r="AG80" s="243" t="s">
        <v>33</v>
      </c>
      <c r="AH80" s="243" t="s">
        <v>295</v>
      </c>
      <c r="AI80" s="243" t="s">
        <v>356</v>
      </c>
      <c r="AJ80" s="243"/>
    </row>
    <row r="81" spans="2:36" s="36" customFormat="1" ht="59.1" customHeight="1" x14ac:dyDescent="0.25">
      <c r="B81" s="209"/>
      <c r="C81" s="209"/>
      <c r="D81" s="209"/>
      <c r="E81" s="230"/>
      <c r="F81" s="230"/>
      <c r="G81" s="230"/>
      <c r="H81" s="209"/>
      <c r="I81" s="209"/>
      <c r="J81" s="11" t="s">
        <v>111</v>
      </c>
      <c r="K81" s="7" t="s">
        <v>112</v>
      </c>
      <c r="L81" s="7" t="s">
        <v>85</v>
      </c>
      <c r="M81" s="63">
        <v>1</v>
      </c>
      <c r="N81" s="224"/>
      <c r="O81" s="209"/>
      <c r="P81" s="209"/>
      <c r="Q81" s="209"/>
      <c r="R81" s="212"/>
      <c r="S81" s="212"/>
      <c r="T81" s="218"/>
      <c r="U81" s="218"/>
      <c r="V81" s="220"/>
      <c r="W81" s="220"/>
      <c r="X81" s="220"/>
      <c r="Y81" s="220"/>
      <c r="Z81" s="220"/>
      <c r="AA81" s="220"/>
      <c r="AB81" s="220"/>
      <c r="AC81" s="224"/>
      <c r="AD81" s="227"/>
      <c r="AE81" s="227"/>
      <c r="AF81" s="209"/>
      <c r="AG81" s="224"/>
      <c r="AH81" s="224"/>
      <c r="AI81" s="224"/>
      <c r="AJ81" s="209"/>
    </row>
    <row r="82" spans="2:36" s="36" customFormat="1" ht="66" customHeight="1" x14ac:dyDescent="0.25">
      <c r="B82" s="210"/>
      <c r="C82" s="210"/>
      <c r="D82" s="210"/>
      <c r="E82" s="231"/>
      <c r="F82" s="231"/>
      <c r="G82" s="231"/>
      <c r="H82" s="210"/>
      <c r="I82" s="210"/>
      <c r="J82" s="11" t="s">
        <v>127</v>
      </c>
      <c r="K82" s="7" t="s">
        <v>128</v>
      </c>
      <c r="L82" s="7" t="s">
        <v>85</v>
      </c>
      <c r="M82" s="63">
        <v>13</v>
      </c>
      <c r="N82" s="228"/>
      <c r="O82" s="210"/>
      <c r="P82" s="210"/>
      <c r="Q82" s="210"/>
      <c r="R82" s="213"/>
      <c r="S82" s="213"/>
      <c r="T82" s="254"/>
      <c r="U82" s="254"/>
      <c r="V82" s="272"/>
      <c r="W82" s="272"/>
      <c r="X82" s="272"/>
      <c r="Y82" s="272"/>
      <c r="Z82" s="272"/>
      <c r="AA82" s="272"/>
      <c r="AB82" s="272"/>
      <c r="AC82" s="228"/>
      <c r="AD82" s="226"/>
      <c r="AE82" s="226"/>
      <c r="AF82" s="210"/>
      <c r="AG82" s="228"/>
      <c r="AH82" s="228"/>
      <c r="AI82" s="228"/>
      <c r="AJ82" s="210"/>
    </row>
    <row r="83" spans="2:36" s="36" customFormat="1" ht="89.25" x14ac:dyDescent="0.25">
      <c r="B83" s="246" t="s">
        <v>1115</v>
      </c>
      <c r="C83" s="246" t="s">
        <v>240</v>
      </c>
      <c r="D83" s="246" t="s">
        <v>66</v>
      </c>
      <c r="E83" s="232" t="s">
        <v>67</v>
      </c>
      <c r="F83" s="232" t="s">
        <v>134</v>
      </c>
      <c r="G83" s="232" t="s">
        <v>147</v>
      </c>
      <c r="H83" s="246" t="s">
        <v>70</v>
      </c>
      <c r="I83" s="246" t="s">
        <v>79</v>
      </c>
      <c r="J83" s="20" t="s">
        <v>208</v>
      </c>
      <c r="K83" s="27" t="s">
        <v>107</v>
      </c>
      <c r="L83" s="27" t="s">
        <v>86</v>
      </c>
      <c r="M83" s="61">
        <v>40</v>
      </c>
      <c r="N83" s="205" t="s">
        <v>108</v>
      </c>
      <c r="O83" s="246" t="s">
        <v>238</v>
      </c>
      <c r="P83" s="246" t="s">
        <v>75</v>
      </c>
      <c r="Q83" s="246" t="s">
        <v>76</v>
      </c>
      <c r="R83" s="420" t="s">
        <v>77</v>
      </c>
      <c r="S83" s="420" t="s">
        <v>109</v>
      </c>
      <c r="T83" s="328">
        <f>V83+Y83</f>
        <v>88061.72</v>
      </c>
      <c r="U83" s="328" t="s">
        <v>79</v>
      </c>
      <c r="V83" s="238">
        <v>74852.45</v>
      </c>
      <c r="W83" s="238" t="s">
        <v>79</v>
      </c>
      <c r="X83" s="238" t="s">
        <v>79</v>
      </c>
      <c r="Y83" s="238">
        <v>13209.27</v>
      </c>
      <c r="Z83" s="238" t="s">
        <v>79</v>
      </c>
      <c r="AA83" s="238" t="s">
        <v>79</v>
      </c>
      <c r="AB83" s="238">
        <v>39563.97</v>
      </c>
      <c r="AC83" s="205" t="s">
        <v>110</v>
      </c>
      <c r="AD83" s="240" t="s">
        <v>79</v>
      </c>
      <c r="AE83" s="240">
        <f>V83+Y83</f>
        <v>88061.72</v>
      </c>
      <c r="AF83" s="205" t="s">
        <v>79</v>
      </c>
      <c r="AG83" s="205" t="s">
        <v>33</v>
      </c>
      <c r="AH83" s="205" t="s">
        <v>247</v>
      </c>
      <c r="AI83" s="205" t="s">
        <v>248</v>
      </c>
      <c r="AJ83" s="205"/>
    </row>
    <row r="84" spans="2:36" s="36" customFormat="1" ht="59.1" customHeight="1" x14ac:dyDescent="0.25">
      <c r="B84" s="247"/>
      <c r="C84" s="247"/>
      <c r="D84" s="247"/>
      <c r="E84" s="233"/>
      <c r="F84" s="233"/>
      <c r="G84" s="233"/>
      <c r="H84" s="247"/>
      <c r="I84" s="247"/>
      <c r="J84" s="20" t="s">
        <v>111</v>
      </c>
      <c r="K84" s="27" t="s">
        <v>112</v>
      </c>
      <c r="L84" s="27" t="s">
        <v>85</v>
      </c>
      <c r="M84" s="61">
        <v>1</v>
      </c>
      <c r="N84" s="206"/>
      <c r="O84" s="247"/>
      <c r="P84" s="247"/>
      <c r="Q84" s="247"/>
      <c r="R84" s="354"/>
      <c r="S84" s="354"/>
      <c r="T84" s="329"/>
      <c r="U84" s="329"/>
      <c r="V84" s="244"/>
      <c r="W84" s="244"/>
      <c r="X84" s="244"/>
      <c r="Y84" s="244"/>
      <c r="Z84" s="244"/>
      <c r="AA84" s="244"/>
      <c r="AB84" s="244"/>
      <c r="AC84" s="206"/>
      <c r="AD84" s="241"/>
      <c r="AE84" s="241"/>
      <c r="AF84" s="247"/>
      <c r="AG84" s="206"/>
      <c r="AH84" s="206"/>
      <c r="AI84" s="206"/>
      <c r="AJ84" s="247"/>
    </row>
    <row r="85" spans="2:36" s="36" customFormat="1" ht="72" customHeight="1" x14ac:dyDescent="0.25">
      <c r="B85" s="248"/>
      <c r="C85" s="248"/>
      <c r="D85" s="248"/>
      <c r="E85" s="234"/>
      <c r="F85" s="234"/>
      <c r="G85" s="234"/>
      <c r="H85" s="248"/>
      <c r="I85" s="248"/>
      <c r="J85" s="20" t="s">
        <v>127</v>
      </c>
      <c r="K85" s="27" t="s">
        <v>128</v>
      </c>
      <c r="L85" s="27" t="s">
        <v>85</v>
      </c>
      <c r="M85" s="61">
        <v>40</v>
      </c>
      <c r="N85" s="207"/>
      <c r="O85" s="248"/>
      <c r="P85" s="248"/>
      <c r="Q85" s="248"/>
      <c r="R85" s="386"/>
      <c r="S85" s="386"/>
      <c r="T85" s="330"/>
      <c r="U85" s="330"/>
      <c r="V85" s="245"/>
      <c r="W85" s="245"/>
      <c r="X85" s="245"/>
      <c r="Y85" s="245"/>
      <c r="Z85" s="245"/>
      <c r="AA85" s="245"/>
      <c r="AB85" s="245"/>
      <c r="AC85" s="207"/>
      <c r="AD85" s="242"/>
      <c r="AE85" s="242"/>
      <c r="AF85" s="248"/>
      <c r="AG85" s="207"/>
      <c r="AH85" s="207"/>
      <c r="AI85" s="207"/>
      <c r="AJ85" s="248"/>
    </row>
    <row r="86" spans="2:36" s="36" customFormat="1" ht="89.25" x14ac:dyDescent="0.25">
      <c r="B86" s="246" t="s">
        <v>1116</v>
      </c>
      <c r="C86" s="246" t="s">
        <v>242</v>
      </c>
      <c r="D86" s="246" t="s">
        <v>66</v>
      </c>
      <c r="E86" s="232" t="s">
        <v>67</v>
      </c>
      <c r="F86" s="232" t="s">
        <v>134</v>
      </c>
      <c r="G86" s="232" t="s">
        <v>147</v>
      </c>
      <c r="H86" s="246" t="s">
        <v>70</v>
      </c>
      <c r="I86" s="246" t="s">
        <v>79</v>
      </c>
      <c r="J86" s="56" t="s">
        <v>208</v>
      </c>
      <c r="K86" s="57" t="s">
        <v>107</v>
      </c>
      <c r="L86" s="57" t="s">
        <v>86</v>
      </c>
      <c r="M86" s="75">
        <v>40</v>
      </c>
      <c r="N86" s="205" t="s">
        <v>108</v>
      </c>
      <c r="O86" s="246" t="s">
        <v>249</v>
      </c>
      <c r="P86" s="246" t="s">
        <v>75</v>
      </c>
      <c r="Q86" s="246" t="s">
        <v>76</v>
      </c>
      <c r="R86" s="420" t="s">
        <v>77</v>
      </c>
      <c r="S86" s="420" t="s">
        <v>109</v>
      </c>
      <c r="T86" s="328">
        <f>V86+Y86</f>
        <v>39134.770000000004</v>
      </c>
      <c r="U86" s="328" t="s">
        <v>79</v>
      </c>
      <c r="V86" s="238">
        <v>33264.550000000003</v>
      </c>
      <c r="W86" s="238" t="s">
        <v>79</v>
      </c>
      <c r="X86" s="238" t="s">
        <v>79</v>
      </c>
      <c r="Y86" s="238">
        <v>5870.22</v>
      </c>
      <c r="Z86" s="238" t="s">
        <v>79</v>
      </c>
      <c r="AA86" s="238" t="s">
        <v>79</v>
      </c>
      <c r="AB86" s="238">
        <v>17582.29</v>
      </c>
      <c r="AC86" s="205" t="s">
        <v>110</v>
      </c>
      <c r="AD86" s="240" t="s">
        <v>79</v>
      </c>
      <c r="AE86" s="240">
        <f>V86+Y86</f>
        <v>39134.770000000004</v>
      </c>
      <c r="AF86" s="205" t="s">
        <v>79</v>
      </c>
      <c r="AG86" s="205" t="s">
        <v>33</v>
      </c>
      <c r="AH86" s="205" t="s">
        <v>247</v>
      </c>
      <c r="AI86" s="205" t="s">
        <v>248</v>
      </c>
      <c r="AJ86" s="205"/>
    </row>
    <row r="87" spans="2:36" s="36" customFormat="1" ht="59.1" customHeight="1" x14ac:dyDescent="0.25">
      <c r="B87" s="247"/>
      <c r="C87" s="247"/>
      <c r="D87" s="247"/>
      <c r="E87" s="233"/>
      <c r="F87" s="233"/>
      <c r="G87" s="233"/>
      <c r="H87" s="247"/>
      <c r="I87" s="247"/>
      <c r="J87" s="20" t="s">
        <v>111</v>
      </c>
      <c r="K87" s="27" t="s">
        <v>112</v>
      </c>
      <c r="L87" s="27" t="s">
        <v>85</v>
      </c>
      <c r="M87" s="61">
        <v>1</v>
      </c>
      <c r="N87" s="206"/>
      <c r="O87" s="247"/>
      <c r="P87" s="247"/>
      <c r="Q87" s="247"/>
      <c r="R87" s="354"/>
      <c r="S87" s="354"/>
      <c r="T87" s="329"/>
      <c r="U87" s="329"/>
      <c r="V87" s="244"/>
      <c r="W87" s="244"/>
      <c r="X87" s="244"/>
      <c r="Y87" s="244"/>
      <c r="Z87" s="244"/>
      <c r="AA87" s="244"/>
      <c r="AB87" s="244"/>
      <c r="AC87" s="206"/>
      <c r="AD87" s="241"/>
      <c r="AE87" s="241"/>
      <c r="AF87" s="247"/>
      <c r="AG87" s="206"/>
      <c r="AH87" s="206"/>
      <c r="AI87" s="206"/>
      <c r="AJ87" s="247"/>
    </row>
    <row r="88" spans="2:36" s="36" customFormat="1" ht="72" customHeight="1" x14ac:dyDescent="0.25">
      <c r="B88" s="248"/>
      <c r="C88" s="248"/>
      <c r="D88" s="248"/>
      <c r="E88" s="234"/>
      <c r="F88" s="234"/>
      <c r="G88" s="234"/>
      <c r="H88" s="248"/>
      <c r="I88" s="248"/>
      <c r="J88" s="20" t="s">
        <v>127</v>
      </c>
      <c r="K88" s="27" t="s">
        <v>128</v>
      </c>
      <c r="L88" s="27" t="s">
        <v>85</v>
      </c>
      <c r="M88" s="61">
        <v>5</v>
      </c>
      <c r="N88" s="207"/>
      <c r="O88" s="248"/>
      <c r="P88" s="248"/>
      <c r="Q88" s="248"/>
      <c r="R88" s="386"/>
      <c r="S88" s="386"/>
      <c r="T88" s="330"/>
      <c r="U88" s="330"/>
      <c r="V88" s="245"/>
      <c r="W88" s="245"/>
      <c r="X88" s="245"/>
      <c r="Y88" s="245"/>
      <c r="Z88" s="245"/>
      <c r="AA88" s="245"/>
      <c r="AB88" s="245"/>
      <c r="AC88" s="207"/>
      <c r="AD88" s="242"/>
      <c r="AE88" s="242"/>
      <c r="AF88" s="248"/>
      <c r="AG88" s="207"/>
      <c r="AH88" s="207"/>
      <c r="AI88" s="207"/>
      <c r="AJ88" s="248"/>
    </row>
    <row r="89" spans="2:36" ht="52.15" customHeight="1" x14ac:dyDescent="0.2">
      <c r="B89" s="204" t="s">
        <v>250</v>
      </c>
      <c r="C89" s="204" t="s">
        <v>244</v>
      </c>
      <c r="D89" s="204" t="s">
        <v>66</v>
      </c>
      <c r="E89" s="235" t="s">
        <v>67</v>
      </c>
      <c r="F89" s="235" t="s">
        <v>132</v>
      </c>
      <c r="G89" s="235" t="s">
        <v>69</v>
      </c>
      <c r="H89" s="204" t="s">
        <v>70</v>
      </c>
      <c r="I89" s="204" t="s">
        <v>79</v>
      </c>
      <c r="J89" s="11" t="s">
        <v>113</v>
      </c>
      <c r="K89" s="7" t="s">
        <v>114</v>
      </c>
      <c r="L89" s="7" t="s">
        <v>115</v>
      </c>
      <c r="M89" s="7">
        <v>1</v>
      </c>
      <c r="N89" s="202" t="s">
        <v>108</v>
      </c>
      <c r="O89" s="204" t="s">
        <v>238</v>
      </c>
      <c r="P89" s="204" t="s">
        <v>75</v>
      </c>
      <c r="Q89" s="204" t="s">
        <v>76</v>
      </c>
      <c r="R89" s="217" t="s">
        <v>77</v>
      </c>
      <c r="S89" s="217" t="s">
        <v>109</v>
      </c>
      <c r="T89" s="219">
        <f>V89+Y89</f>
        <v>55201.29</v>
      </c>
      <c r="U89" s="219" t="s">
        <v>79</v>
      </c>
      <c r="V89" s="221">
        <v>46921.1</v>
      </c>
      <c r="W89" s="221" t="s">
        <v>79</v>
      </c>
      <c r="X89" s="221" t="s">
        <v>79</v>
      </c>
      <c r="Y89" s="221">
        <v>8280.19</v>
      </c>
      <c r="Z89" s="221" t="s">
        <v>79</v>
      </c>
      <c r="AA89" s="221" t="s">
        <v>79</v>
      </c>
      <c r="AB89" s="221">
        <v>24800.58</v>
      </c>
      <c r="AC89" s="202" t="s">
        <v>80</v>
      </c>
      <c r="AD89" s="203" t="s">
        <v>79</v>
      </c>
      <c r="AE89" s="203">
        <f>V89+Y89</f>
        <v>55201.29</v>
      </c>
      <c r="AF89" s="202" t="s">
        <v>79</v>
      </c>
      <c r="AG89" s="202" t="s">
        <v>33</v>
      </c>
      <c r="AH89" s="202" t="s">
        <v>248</v>
      </c>
      <c r="AI89" s="202" t="s">
        <v>251</v>
      </c>
      <c r="AJ89" s="202"/>
    </row>
    <row r="90" spans="2:36" ht="51" x14ac:dyDescent="0.2">
      <c r="B90" s="204"/>
      <c r="C90" s="204"/>
      <c r="D90" s="204"/>
      <c r="E90" s="235"/>
      <c r="F90" s="235"/>
      <c r="G90" s="235"/>
      <c r="H90" s="204"/>
      <c r="I90" s="204"/>
      <c r="J90" s="11" t="s">
        <v>116</v>
      </c>
      <c r="K90" s="7" t="s">
        <v>117</v>
      </c>
      <c r="L90" s="7" t="s">
        <v>85</v>
      </c>
      <c r="M90" s="7">
        <v>1</v>
      </c>
      <c r="N90" s="202"/>
      <c r="O90" s="204"/>
      <c r="P90" s="204"/>
      <c r="Q90" s="204"/>
      <c r="R90" s="217"/>
      <c r="S90" s="217"/>
      <c r="T90" s="219"/>
      <c r="U90" s="219"/>
      <c r="V90" s="221"/>
      <c r="W90" s="221"/>
      <c r="X90" s="221"/>
      <c r="Y90" s="221"/>
      <c r="Z90" s="221"/>
      <c r="AA90" s="221"/>
      <c r="AB90" s="221"/>
      <c r="AC90" s="202"/>
      <c r="AD90" s="203"/>
      <c r="AE90" s="203"/>
      <c r="AF90" s="204"/>
      <c r="AG90" s="202"/>
      <c r="AH90" s="202"/>
      <c r="AI90" s="202"/>
      <c r="AJ90" s="204"/>
    </row>
    <row r="91" spans="2:36" ht="38.25" x14ac:dyDescent="0.2">
      <c r="B91" s="204"/>
      <c r="C91" s="204"/>
      <c r="D91" s="204"/>
      <c r="E91" s="235"/>
      <c r="F91" s="235"/>
      <c r="G91" s="235"/>
      <c r="H91" s="204"/>
      <c r="I91" s="204"/>
      <c r="J91" s="11" t="s">
        <v>209</v>
      </c>
      <c r="K91" s="7" t="s">
        <v>118</v>
      </c>
      <c r="L91" s="7" t="s">
        <v>119</v>
      </c>
      <c r="M91" s="7">
        <v>1</v>
      </c>
      <c r="N91" s="202"/>
      <c r="O91" s="204"/>
      <c r="P91" s="204"/>
      <c r="Q91" s="204"/>
      <c r="R91" s="217"/>
      <c r="S91" s="217"/>
      <c r="T91" s="219"/>
      <c r="U91" s="219"/>
      <c r="V91" s="221"/>
      <c r="W91" s="221"/>
      <c r="X91" s="221"/>
      <c r="Y91" s="221"/>
      <c r="Z91" s="221"/>
      <c r="AA91" s="221"/>
      <c r="AB91" s="221"/>
      <c r="AC91" s="202"/>
      <c r="AD91" s="203"/>
      <c r="AE91" s="203"/>
      <c r="AF91" s="204"/>
      <c r="AG91" s="202"/>
      <c r="AH91" s="202"/>
      <c r="AI91" s="202"/>
      <c r="AJ91" s="204"/>
    </row>
    <row r="92" spans="2:36" ht="25.5" x14ac:dyDescent="0.2">
      <c r="B92" s="204"/>
      <c r="C92" s="204"/>
      <c r="D92" s="204"/>
      <c r="E92" s="235"/>
      <c r="F92" s="235"/>
      <c r="G92" s="235"/>
      <c r="H92" s="204"/>
      <c r="I92" s="204"/>
      <c r="J92" s="11" t="s">
        <v>120</v>
      </c>
      <c r="K92" s="7" t="s">
        <v>121</v>
      </c>
      <c r="L92" s="7" t="s">
        <v>119</v>
      </c>
      <c r="M92" s="63">
        <v>1</v>
      </c>
      <c r="N92" s="202"/>
      <c r="O92" s="204"/>
      <c r="P92" s="204"/>
      <c r="Q92" s="204"/>
      <c r="R92" s="217"/>
      <c r="S92" s="217"/>
      <c r="T92" s="219"/>
      <c r="U92" s="219"/>
      <c r="V92" s="221"/>
      <c r="W92" s="221"/>
      <c r="X92" s="221"/>
      <c r="Y92" s="221"/>
      <c r="Z92" s="221"/>
      <c r="AA92" s="221"/>
      <c r="AB92" s="221"/>
      <c r="AC92" s="202"/>
      <c r="AD92" s="203"/>
      <c r="AE92" s="203"/>
      <c r="AF92" s="204"/>
      <c r="AG92" s="202"/>
      <c r="AH92" s="202"/>
      <c r="AI92" s="202"/>
      <c r="AJ92" s="204"/>
    </row>
    <row r="93" spans="2:36" s="36" customFormat="1" ht="93" customHeight="1" x14ac:dyDescent="0.25">
      <c r="B93" s="208" t="s">
        <v>252</v>
      </c>
      <c r="C93" s="208" t="s">
        <v>235</v>
      </c>
      <c r="D93" s="208" t="s">
        <v>66</v>
      </c>
      <c r="E93" s="229" t="s">
        <v>67</v>
      </c>
      <c r="F93" s="229" t="s">
        <v>134</v>
      </c>
      <c r="G93" s="229" t="s">
        <v>147</v>
      </c>
      <c r="H93" s="208" t="s">
        <v>70</v>
      </c>
      <c r="I93" s="208" t="s">
        <v>79</v>
      </c>
      <c r="J93" s="11" t="s">
        <v>208</v>
      </c>
      <c r="K93" s="7" t="s">
        <v>107</v>
      </c>
      <c r="L93" s="7" t="s">
        <v>86</v>
      </c>
      <c r="M93" s="63">
        <v>40</v>
      </c>
      <c r="N93" s="243" t="s">
        <v>108</v>
      </c>
      <c r="O93" s="208" t="s">
        <v>238</v>
      </c>
      <c r="P93" s="208" t="s">
        <v>75</v>
      </c>
      <c r="Q93" s="208" t="s">
        <v>76</v>
      </c>
      <c r="R93" s="211" t="s">
        <v>77</v>
      </c>
      <c r="S93" s="211" t="s">
        <v>109</v>
      </c>
      <c r="T93" s="253">
        <f>V93+Y93</f>
        <v>69000</v>
      </c>
      <c r="U93" s="253" t="s">
        <v>79</v>
      </c>
      <c r="V93" s="271">
        <v>58650</v>
      </c>
      <c r="W93" s="271" t="s">
        <v>79</v>
      </c>
      <c r="X93" s="271" t="s">
        <v>79</v>
      </c>
      <c r="Y93" s="271">
        <v>10350</v>
      </c>
      <c r="Z93" s="271" t="s">
        <v>79</v>
      </c>
      <c r="AA93" s="271" t="s">
        <v>79</v>
      </c>
      <c r="AB93" s="271">
        <v>31000</v>
      </c>
      <c r="AC93" s="243" t="s">
        <v>110</v>
      </c>
      <c r="AD93" s="225" t="s">
        <v>79</v>
      </c>
      <c r="AE93" s="225">
        <f>V93+Y93</f>
        <v>69000</v>
      </c>
      <c r="AF93" s="243" t="s">
        <v>79</v>
      </c>
      <c r="AG93" s="243" t="s">
        <v>33</v>
      </c>
      <c r="AH93" s="243" t="s">
        <v>167</v>
      </c>
      <c r="AI93" s="243" t="s">
        <v>233</v>
      </c>
      <c r="AJ93" s="243"/>
    </row>
    <row r="94" spans="2:36" s="36" customFormat="1" ht="59.1" customHeight="1" x14ac:dyDescent="0.25">
      <c r="B94" s="209"/>
      <c r="C94" s="209"/>
      <c r="D94" s="209"/>
      <c r="E94" s="230"/>
      <c r="F94" s="230"/>
      <c r="G94" s="230"/>
      <c r="H94" s="209"/>
      <c r="I94" s="209"/>
      <c r="J94" s="11" t="s">
        <v>111</v>
      </c>
      <c r="K94" s="7" t="s">
        <v>112</v>
      </c>
      <c r="L94" s="7" t="s">
        <v>85</v>
      </c>
      <c r="M94" s="63">
        <v>1</v>
      </c>
      <c r="N94" s="224"/>
      <c r="O94" s="209"/>
      <c r="P94" s="209"/>
      <c r="Q94" s="209"/>
      <c r="R94" s="212"/>
      <c r="S94" s="212"/>
      <c r="T94" s="218"/>
      <c r="U94" s="218"/>
      <c r="V94" s="220"/>
      <c r="W94" s="220"/>
      <c r="X94" s="220"/>
      <c r="Y94" s="220"/>
      <c r="Z94" s="220"/>
      <c r="AA94" s="220"/>
      <c r="AB94" s="220"/>
      <c r="AC94" s="224"/>
      <c r="AD94" s="227"/>
      <c r="AE94" s="227"/>
      <c r="AF94" s="209"/>
      <c r="AG94" s="224"/>
      <c r="AH94" s="224"/>
      <c r="AI94" s="224"/>
      <c r="AJ94" s="209"/>
    </row>
    <row r="95" spans="2:36" s="36" customFormat="1" ht="73.150000000000006" customHeight="1" x14ac:dyDescent="0.25">
      <c r="B95" s="210"/>
      <c r="C95" s="210"/>
      <c r="D95" s="210"/>
      <c r="E95" s="231"/>
      <c r="F95" s="231"/>
      <c r="G95" s="231"/>
      <c r="H95" s="210"/>
      <c r="I95" s="210"/>
      <c r="J95" s="11" t="s">
        <v>127</v>
      </c>
      <c r="K95" s="7" t="s">
        <v>128</v>
      </c>
      <c r="L95" s="7" t="s">
        <v>85</v>
      </c>
      <c r="M95" s="63">
        <v>38</v>
      </c>
      <c r="N95" s="228"/>
      <c r="O95" s="210"/>
      <c r="P95" s="210"/>
      <c r="Q95" s="210"/>
      <c r="R95" s="213"/>
      <c r="S95" s="213"/>
      <c r="T95" s="254"/>
      <c r="U95" s="254"/>
      <c r="V95" s="272"/>
      <c r="W95" s="272"/>
      <c r="X95" s="272"/>
      <c r="Y95" s="272"/>
      <c r="Z95" s="272"/>
      <c r="AA95" s="272"/>
      <c r="AB95" s="272"/>
      <c r="AC95" s="228"/>
      <c r="AD95" s="226"/>
      <c r="AE95" s="226"/>
      <c r="AF95" s="210"/>
      <c r="AG95" s="228"/>
      <c r="AH95" s="228"/>
      <c r="AI95" s="228"/>
      <c r="AJ95" s="210"/>
    </row>
    <row r="96" spans="2:36" s="36" customFormat="1" ht="93" customHeight="1" x14ac:dyDescent="0.25">
      <c r="B96" s="208" t="s">
        <v>255</v>
      </c>
      <c r="C96" s="208" t="s">
        <v>237</v>
      </c>
      <c r="D96" s="208" t="s">
        <v>66</v>
      </c>
      <c r="E96" s="229" t="s">
        <v>67</v>
      </c>
      <c r="F96" s="229" t="s">
        <v>134</v>
      </c>
      <c r="G96" s="229" t="s">
        <v>147</v>
      </c>
      <c r="H96" s="208" t="s">
        <v>70</v>
      </c>
      <c r="I96" s="208" t="s">
        <v>79</v>
      </c>
      <c r="J96" s="11" t="s">
        <v>208</v>
      </c>
      <c r="K96" s="7" t="s">
        <v>107</v>
      </c>
      <c r="L96" s="7" t="s">
        <v>86</v>
      </c>
      <c r="M96" s="63">
        <v>40</v>
      </c>
      <c r="N96" s="243" t="s">
        <v>108</v>
      </c>
      <c r="O96" s="208" t="s">
        <v>238</v>
      </c>
      <c r="P96" s="208" t="s">
        <v>75</v>
      </c>
      <c r="Q96" s="208" t="s">
        <v>76</v>
      </c>
      <c r="R96" s="211" t="s">
        <v>77</v>
      </c>
      <c r="S96" s="211" t="s">
        <v>109</v>
      </c>
      <c r="T96" s="253">
        <f>V96+Y96</f>
        <v>69000</v>
      </c>
      <c r="U96" s="253" t="s">
        <v>79</v>
      </c>
      <c r="V96" s="271">
        <v>58650</v>
      </c>
      <c r="W96" s="271" t="s">
        <v>79</v>
      </c>
      <c r="X96" s="271" t="s">
        <v>79</v>
      </c>
      <c r="Y96" s="271">
        <v>10350</v>
      </c>
      <c r="Z96" s="271" t="s">
        <v>79</v>
      </c>
      <c r="AA96" s="271" t="s">
        <v>79</v>
      </c>
      <c r="AB96" s="271">
        <v>31000</v>
      </c>
      <c r="AC96" s="243" t="s">
        <v>110</v>
      </c>
      <c r="AD96" s="225" t="s">
        <v>79</v>
      </c>
      <c r="AE96" s="225">
        <f>V96+Y96</f>
        <v>69000</v>
      </c>
      <c r="AF96" s="243" t="s">
        <v>79</v>
      </c>
      <c r="AG96" s="243" t="s">
        <v>33</v>
      </c>
      <c r="AH96" s="243" t="s">
        <v>167</v>
      </c>
      <c r="AI96" s="243" t="s">
        <v>233</v>
      </c>
      <c r="AJ96" s="243"/>
    </row>
    <row r="97" spans="2:36" s="36" customFormat="1" ht="59.1" customHeight="1" x14ac:dyDescent="0.25">
      <c r="B97" s="209"/>
      <c r="C97" s="209"/>
      <c r="D97" s="209"/>
      <c r="E97" s="230"/>
      <c r="F97" s="230"/>
      <c r="G97" s="230"/>
      <c r="H97" s="209"/>
      <c r="I97" s="209"/>
      <c r="J97" s="11" t="s">
        <v>111</v>
      </c>
      <c r="K97" s="7" t="s">
        <v>112</v>
      </c>
      <c r="L97" s="7" t="s">
        <v>85</v>
      </c>
      <c r="M97" s="63">
        <v>1</v>
      </c>
      <c r="N97" s="224"/>
      <c r="O97" s="209"/>
      <c r="P97" s="209"/>
      <c r="Q97" s="209"/>
      <c r="R97" s="212"/>
      <c r="S97" s="212"/>
      <c r="T97" s="218"/>
      <c r="U97" s="218"/>
      <c r="V97" s="220"/>
      <c r="W97" s="220"/>
      <c r="X97" s="220"/>
      <c r="Y97" s="220"/>
      <c r="Z97" s="220"/>
      <c r="AA97" s="220"/>
      <c r="AB97" s="220"/>
      <c r="AC97" s="224"/>
      <c r="AD97" s="227"/>
      <c r="AE97" s="227"/>
      <c r="AF97" s="209"/>
      <c r="AG97" s="224"/>
      <c r="AH97" s="224"/>
      <c r="AI97" s="224"/>
      <c r="AJ97" s="209"/>
    </row>
    <row r="98" spans="2:36" s="36" customFormat="1" ht="74.650000000000006" customHeight="1" x14ac:dyDescent="0.25">
      <c r="B98" s="210"/>
      <c r="C98" s="210"/>
      <c r="D98" s="210"/>
      <c r="E98" s="231"/>
      <c r="F98" s="231"/>
      <c r="G98" s="231"/>
      <c r="H98" s="210"/>
      <c r="I98" s="210"/>
      <c r="J98" s="11" t="s">
        <v>127</v>
      </c>
      <c r="K98" s="7" t="s">
        <v>128</v>
      </c>
      <c r="L98" s="7" t="s">
        <v>85</v>
      </c>
      <c r="M98" s="63">
        <v>38</v>
      </c>
      <c r="N98" s="228"/>
      <c r="O98" s="210"/>
      <c r="P98" s="210"/>
      <c r="Q98" s="210"/>
      <c r="R98" s="213"/>
      <c r="S98" s="213"/>
      <c r="T98" s="254"/>
      <c r="U98" s="254"/>
      <c r="V98" s="272"/>
      <c r="W98" s="272"/>
      <c r="X98" s="272"/>
      <c r="Y98" s="272"/>
      <c r="Z98" s="272"/>
      <c r="AA98" s="272"/>
      <c r="AB98" s="272"/>
      <c r="AC98" s="228"/>
      <c r="AD98" s="226"/>
      <c r="AE98" s="226"/>
      <c r="AF98" s="210"/>
      <c r="AG98" s="228"/>
      <c r="AH98" s="228"/>
      <c r="AI98" s="228"/>
      <c r="AJ98" s="210"/>
    </row>
    <row r="99" spans="2:36" ht="52.15" customHeight="1" x14ac:dyDescent="0.2">
      <c r="B99" s="204" t="s">
        <v>256</v>
      </c>
      <c r="C99" s="204" t="s">
        <v>244</v>
      </c>
      <c r="D99" s="204" t="s">
        <v>66</v>
      </c>
      <c r="E99" s="235" t="s">
        <v>67</v>
      </c>
      <c r="F99" s="235" t="s">
        <v>132</v>
      </c>
      <c r="G99" s="235" t="s">
        <v>69</v>
      </c>
      <c r="H99" s="204" t="s">
        <v>70</v>
      </c>
      <c r="I99" s="204" t="s">
        <v>79</v>
      </c>
      <c r="J99" s="11" t="s">
        <v>113</v>
      </c>
      <c r="K99" s="7" t="s">
        <v>114</v>
      </c>
      <c r="L99" s="7" t="s">
        <v>115</v>
      </c>
      <c r="M99" s="7">
        <v>1</v>
      </c>
      <c r="N99" s="202" t="s">
        <v>108</v>
      </c>
      <c r="O99" s="204" t="s">
        <v>238</v>
      </c>
      <c r="P99" s="204" t="s">
        <v>75</v>
      </c>
      <c r="Q99" s="204" t="s">
        <v>76</v>
      </c>
      <c r="R99" s="217" t="s">
        <v>77</v>
      </c>
      <c r="S99" s="217" t="s">
        <v>109</v>
      </c>
      <c r="T99" s="219">
        <f>V99+Y99</f>
        <v>55201.29</v>
      </c>
      <c r="U99" s="219" t="s">
        <v>79</v>
      </c>
      <c r="V99" s="221">
        <v>46921.1</v>
      </c>
      <c r="W99" s="221" t="s">
        <v>79</v>
      </c>
      <c r="X99" s="221" t="s">
        <v>79</v>
      </c>
      <c r="Y99" s="221">
        <v>8280.19</v>
      </c>
      <c r="Z99" s="221" t="s">
        <v>79</v>
      </c>
      <c r="AA99" s="221" t="s">
        <v>79</v>
      </c>
      <c r="AB99" s="221">
        <v>24800.58</v>
      </c>
      <c r="AC99" s="202" t="s">
        <v>80</v>
      </c>
      <c r="AD99" s="203" t="s">
        <v>79</v>
      </c>
      <c r="AE99" s="203">
        <f>V99+Y99</f>
        <v>55201.29</v>
      </c>
      <c r="AF99" s="202" t="s">
        <v>79</v>
      </c>
      <c r="AG99" s="202" t="s">
        <v>33</v>
      </c>
      <c r="AH99" s="202" t="s">
        <v>167</v>
      </c>
      <c r="AI99" s="202" t="s">
        <v>233</v>
      </c>
      <c r="AJ99" s="202"/>
    </row>
    <row r="100" spans="2:36" ht="51" x14ac:dyDescent="0.2">
      <c r="B100" s="204"/>
      <c r="C100" s="204"/>
      <c r="D100" s="204"/>
      <c r="E100" s="235"/>
      <c r="F100" s="235"/>
      <c r="G100" s="235"/>
      <c r="H100" s="204"/>
      <c r="I100" s="204"/>
      <c r="J100" s="11" t="s">
        <v>116</v>
      </c>
      <c r="K100" s="7" t="s">
        <v>117</v>
      </c>
      <c r="L100" s="7" t="s">
        <v>85</v>
      </c>
      <c r="M100" s="7">
        <v>1</v>
      </c>
      <c r="N100" s="202"/>
      <c r="O100" s="204"/>
      <c r="P100" s="204"/>
      <c r="Q100" s="204"/>
      <c r="R100" s="217"/>
      <c r="S100" s="217"/>
      <c r="T100" s="219"/>
      <c r="U100" s="219"/>
      <c r="V100" s="221"/>
      <c r="W100" s="221"/>
      <c r="X100" s="221"/>
      <c r="Y100" s="221"/>
      <c r="Z100" s="221"/>
      <c r="AA100" s="221"/>
      <c r="AB100" s="221"/>
      <c r="AC100" s="202"/>
      <c r="AD100" s="203"/>
      <c r="AE100" s="203"/>
      <c r="AF100" s="204"/>
      <c r="AG100" s="202"/>
      <c r="AH100" s="202"/>
      <c r="AI100" s="202"/>
      <c r="AJ100" s="204"/>
    </row>
    <row r="101" spans="2:36" ht="38.25" x14ac:dyDescent="0.2">
      <c r="B101" s="204"/>
      <c r="C101" s="204"/>
      <c r="D101" s="204"/>
      <c r="E101" s="235"/>
      <c r="F101" s="235"/>
      <c r="G101" s="235"/>
      <c r="H101" s="204"/>
      <c r="I101" s="204"/>
      <c r="J101" s="11" t="s">
        <v>209</v>
      </c>
      <c r="K101" s="7" t="s">
        <v>118</v>
      </c>
      <c r="L101" s="7" t="s">
        <v>119</v>
      </c>
      <c r="M101" s="7">
        <v>1</v>
      </c>
      <c r="N101" s="202"/>
      <c r="O101" s="204"/>
      <c r="P101" s="204"/>
      <c r="Q101" s="204"/>
      <c r="R101" s="217"/>
      <c r="S101" s="217"/>
      <c r="T101" s="219"/>
      <c r="U101" s="219"/>
      <c r="V101" s="221"/>
      <c r="W101" s="221"/>
      <c r="X101" s="221"/>
      <c r="Y101" s="221"/>
      <c r="Z101" s="221"/>
      <c r="AA101" s="221"/>
      <c r="AB101" s="221"/>
      <c r="AC101" s="202"/>
      <c r="AD101" s="203"/>
      <c r="AE101" s="203"/>
      <c r="AF101" s="204"/>
      <c r="AG101" s="202"/>
      <c r="AH101" s="202"/>
      <c r="AI101" s="202"/>
      <c r="AJ101" s="204"/>
    </row>
    <row r="102" spans="2:36" ht="25.5" x14ac:dyDescent="0.2">
      <c r="B102" s="204"/>
      <c r="C102" s="204"/>
      <c r="D102" s="204"/>
      <c r="E102" s="235"/>
      <c r="F102" s="235"/>
      <c r="G102" s="235"/>
      <c r="H102" s="204"/>
      <c r="I102" s="204"/>
      <c r="J102" s="11" t="s">
        <v>120</v>
      </c>
      <c r="K102" s="7" t="s">
        <v>121</v>
      </c>
      <c r="L102" s="7" t="s">
        <v>119</v>
      </c>
      <c r="M102" s="63">
        <v>1</v>
      </c>
      <c r="N102" s="202"/>
      <c r="O102" s="204"/>
      <c r="P102" s="204"/>
      <c r="Q102" s="204"/>
      <c r="R102" s="217"/>
      <c r="S102" s="217"/>
      <c r="T102" s="219"/>
      <c r="U102" s="219"/>
      <c r="V102" s="221"/>
      <c r="W102" s="221"/>
      <c r="X102" s="221"/>
      <c r="Y102" s="221"/>
      <c r="Z102" s="221"/>
      <c r="AA102" s="221"/>
      <c r="AB102" s="221"/>
      <c r="AC102" s="202"/>
      <c r="AD102" s="203"/>
      <c r="AE102" s="203"/>
      <c r="AF102" s="204"/>
      <c r="AG102" s="202"/>
      <c r="AH102" s="202"/>
      <c r="AI102" s="202"/>
      <c r="AJ102" s="204"/>
    </row>
    <row r="103" spans="2:36" s="36" customFormat="1" ht="89.25" x14ac:dyDescent="0.25">
      <c r="B103" s="208" t="s">
        <v>1003</v>
      </c>
      <c r="C103" s="208" t="s">
        <v>240</v>
      </c>
      <c r="D103" s="208" t="s">
        <v>66</v>
      </c>
      <c r="E103" s="229" t="s">
        <v>67</v>
      </c>
      <c r="F103" s="229" t="s">
        <v>134</v>
      </c>
      <c r="G103" s="229" t="s">
        <v>147</v>
      </c>
      <c r="H103" s="208" t="s">
        <v>70</v>
      </c>
      <c r="I103" s="208" t="s">
        <v>79</v>
      </c>
      <c r="J103" s="11" t="s">
        <v>208</v>
      </c>
      <c r="K103" s="7" t="s">
        <v>107</v>
      </c>
      <c r="L103" s="7" t="s">
        <v>86</v>
      </c>
      <c r="M103" s="63">
        <v>40</v>
      </c>
      <c r="N103" s="243" t="s">
        <v>108</v>
      </c>
      <c r="O103" s="208" t="s">
        <v>238</v>
      </c>
      <c r="P103" s="208" t="s">
        <v>75</v>
      </c>
      <c r="Q103" s="208" t="s">
        <v>76</v>
      </c>
      <c r="R103" s="211" t="s">
        <v>77</v>
      </c>
      <c r="S103" s="211" t="s">
        <v>109</v>
      </c>
      <c r="T103" s="253">
        <f>V103+Y103</f>
        <v>88061.72</v>
      </c>
      <c r="U103" s="253" t="s">
        <v>79</v>
      </c>
      <c r="V103" s="271">
        <v>74852.45</v>
      </c>
      <c r="W103" s="271" t="s">
        <v>79</v>
      </c>
      <c r="X103" s="271" t="s">
        <v>79</v>
      </c>
      <c r="Y103" s="271">
        <v>13209.27</v>
      </c>
      <c r="Z103" s="271" t="s">
        <v>79</v>
      </c>
      <c r="AA103" s="271" t="s">
        <v>79</v>
      </c>
      <c r="AB103" s="271">
        <v>39563.97</v>
      </c>
      <c r="AC103" s="243" t="s">
        <v>110</v>
      </c>
      <c r="AD103" s="225" t="s">
        <v>79</v>
      </c>
      <c r="AE103" s="225">
        <f>V103+Y103</f>
        <v>88061.72</v>
      </c>
      <c r="AF103" s="243" t="s">
        <v>79</v>
      </c>
      <c r="AG103" s="243" t="s">
        <v>33</v>
      </c>
      <c r="AH103" s="243" t="s">
        <v>251</v>
      </c>
      <c r="AI103" s="243" t="s">
        <v>253</v>
      </c>
      <c r="AJ103" s="243"/>
    </row>
    <row r="104" spans="2:36" s="36" customFormat="1" ht="59.1" customHeight="1" x14ac:dyDescent="0.25">
      <c r="B104" s="209"/>
      <c r="C104" s="209"/>
      <c r="D104" s="209"/>
      <c r="E104" s="230"/>
      <c r="F104" s="230"/>
      <c r="G104" s="230"/>
      <c r="H104" s="209"/>
      <c r="I104" s="209"/>
      <c r="J104" s="11" t="s">
        <v>111</v>
      </c>
      <c r="K104" s="7" t="s">
        <v>112</v>
      </c>
      <c r="L104" s="7" t="s">
        <v>85</v>
      </c>
      <c r="M104" s="63">
        <v>1</v>
      </c>
      <c r="N104" s="224"/>
      <c r="O104" s="209"/>
      <c r="P104" s="209"/>
      <c r="Q104" s="209"/>
      <c r="R104" s="212"/>
      <c r="S104" s="212"/>
      <c r="T104" s="218"/>
      <c r="U104" s="218"/>
      <c r="V104" s="220"/>
      <c r="W104" s="220"/>
      <c r="X104" s="220"/>
      <c r="Y104" s="220"/>
      <c r="Z104" s="220"/>
      <c r="AA104" s="220"/>
      <c r="AB104" s="220"/>
      <c r="AC104" s="224"/>
      <c r="AD104" s="227"/>
      <c r="AE104" s="227"/>
      <c r="AF104" s="209"/>
      <c r="AG104" s="224"/>
      <c r="AH104" s="224"/>
      <c r="AI104" s="224"/>
      <c r="AJ104" s="209"/>
    </row>
    <row r="105" spans="2:36" s="36" customFormat="1" ht="72" customHeight="1" x14ac:dyDescent="0.25">
      <c r="B105" s="210"/>
      <c r="C105" s="210"/>
      <c r="D105" s="210"/>
      <c r="E105" s="231"/>
      <c r="F105" s="231"/>
      <c r="G105" s="231"/>
      <c r="H105" s="210"/>
      <c r="I105" s="210"/>
      <c r="J105" s="11" t="s">
        <v>127</v>
      </c>
      <c r="K105" s="7" t="s">
        <v>128</v>
      </c>
      <c r="L105" s="7" t="s">
        <v>85</v>
      </c>
      <c r="M105" s="63">
        <v>40</v>
      </c>
      <c r="N105" s="228"/>
      <c r="O105" s="210"/>
      <c r="P105" s="210"/>
      <c r="Q105" s="210"/>
      <c r="R105" s="213"/>
      <c r="S105" s="213"/>
      <c r="T105" s="254"/>
      <c r="U105" s="254"/>
      <c r="V105" s="272"/>
      <c r="W105" s="272"/>
      <c r="X105" s="272"/>
      <c r="Y105" s="272"/>
      <c r="Z105" s="272"/>
      <c r="AA105" s="272"/>
      <c r="AB105" s="272"/>
      <c r="AC105" s="228"/>
      <c r="AD105" s="226"/>
      <c r="AE105" s="226"/>
      <c r="AF105" s="210"/>
      <c r="AG105" s="228"/>
      <c r="AH105" s="228"/>
      <c r="AI105" s="228"/>
      <c r="AJ105" s="210"/>
    </row>
    <row r="106" spans="2:36" s="36" customFormat="1" ht="89.25" x14ac:dyDescent="0.25">
      <c r="B106" s="208" t="s">
        <v>1004</v>
      </c>
      <c r="C106" s="208" t="s">
        <v>242</v>
      </c>
      <c r="D106" s="208" t="s">
        <v>66</v>
      </c>
      <c r="E106" s="229" t="s">
        <v>67</v>
      </c>
      <c r="F106" s="229" t="s">
        <v>134</v>
      </c>
      <c r="G106" s="229" t="s">
        <v>147</v>
      </c>
      <c r="H106" s="208" t="s">
        <v>70</v>
      </c>
      <c r="I106" s="208" t="s">
        <v>79</v>
      </c>
      <c r="J106" s="28" t="s">
        <v>208</v>
      </c>
      <c r="K106" s="14" t="s">
        <v>107</v>
      </c>
      <c r="L106" s="14" t="s">
        <v>86</v>
      </c>
      <c r="M106" s="71">
        <v>40</v>
      </c>
      <c r="N106" s="243" t="s">
        <v>108</v>
      </c>
      <c r="O106" s="208" t="s">
        <v>249</v>
      </c>
      <c r="P106" s="208" t="s">
        <v>75</v>
      </c>
      <c r="Q106" s="208" t="s">
        <v>76</v>
      </c>
      <c r="R106" s="211" t="s">
        <v>77</v>
      </c>
      <c r="S106" s="211" t="s">
        <v>109</v>
      </c>
      <c r="T106" s="253">
        <f>V106+Y106</f>
        <v>39134.770000000004</v>
      </c>
      <c r="U106" s="253" t="s">
        <v>79</v>
      </c>
      <c r="V106" s="271">
        <v>33264.550000000003</v>
      </c>
      <c r="W106" s="271" t="s">
        <v>79</v>
      </c>
      <c r="X106" s="271" t="s">
        <v>79</v>
      </c>
      <c r="Y106" s="271">
        <v>5870.22</v>
      </c>
      <c r="Z106" s="271" t="s">
        <v>79</v>
      </c>
      <c r="AA106" s="271" t="s">
        <v>79</v>
      </c>
      <c r="AB106" s="271">
        <v>17582.29</v>
      </c>
      <c r="AC106" s="243" t="s">
        <v>110</v>
      </c>
      <c r="AD106" s="225" t="s">
        <v>79</v>
      </c>
      <c r="AE106" s="225">
        <f>V106+Y106</f>
        <v>39134.770000000004</v>
      </c>
      <c r="AF106" s="243" t="s">
        <v>79</v>
      </c>
      <c r="AG106" s="243" t="s">
        <v>33</v>
      </c>
      <c r="AH106" s="243" t="s">
        <v>251</v>
      </c>
      <c r="AI106" s="243" t="s">
        <v>253</v>
      </c>
      <c r="AJ106" s="243"/>
    </row>
    <row r="107" spans="2:36" s="36" customFormat="1" ht="59.1" customHeight="1" x14ac:dyDescent="0.25">
      <c r="B107" s="209"/>
      <c r="C107" s="209"/>
      <c r="D107" s="209"/>
      <c r="E107" s="230"/>
      <c r="F107" s="230"/>
      <c r="G107" s="230"/>
      <c r="H107" s="209"/>
      <c r="I107" s="209"/>
      <c r="J107" s="11" t="s">
        <v>111</v>
      </c>
      <c r="K107" s="7" t="s">
        <v>112</v>
      </c>
      <c r="L107" s="7" t="s">
        <v>85</v>
      </c>
      <c r="M107" s="63">
        <v>1</v>
      </c>
      <c r="N107" s="224"/>
      <c r="O107" s="209"/>
      <c r="P107" s="209"/>
      <c r="Q107" s="209"/>
      <c r="R107" s="212"/>
      <c r="S107" s="212"/>
      <c r="T107" s="218"/>
      <c r="U107" s="218"/>
      <c r="V107" s="220"/>
      <c r="W107" s="220"/>
      <c r="X107" s="220"/>
      <c r="Y107" s="220"/>
      <c r="Z107" s="220"/>
      <c r="AA107" s="220"/>
      <c r="AB107" s="220"/>
      <c r="AC107" s="224"/>
      <c r="AD107" s="227"/>
      <c r="AE107" s="227"/>
      <c r="AF107" s="209"/>
      <c r="AG107" s="224"/>
      <c r="AH107" s="224"/>
      <c r="AI107" s="224"/>
      <c r="AJ107" s="209"/>
    </row>
    <row r="108" spans="2:36" s="36" customFormat="1" ht="72" customHeight="1" x14ac:dyDescent="0.25">
      <c r="B108" s="210"/>
      <c r="C108" s="210"/>
      <c r="D108" s="210"/>
      <c r="E108" s="231"/>
      <c r="F108" s="231"/>
      <c r="G108" s="231"/>
      <c r="H108" s="210"/>
      <c r="I108" s="210"/>
      <c r="J108" s="11" t="s">
        <v>127</v>
      </c>
      <c r="K108" s="7" t="s">
        <v>128</v>
      </c>
      <c r="L108" s="7" t="s">
        <v>85</v>
      </c>
      <c r="M108" s="63">
        <v>5</v>
      </c>
      <c r="N108" s="228"/>
      <c r="O108" s="210"/>
      <c r="P108" s="210"/>
      <c r="Q108" s="210"/>
      <c r="R108" s="213"/>
      <c r="S108" s="213"/>
      <c r="T108" s="254"/>
      <c r="U108" s="254"/>
      <c r="V108" s="272"/>
      <c r="W108" s="272"/>
      <c r="X108" s="272"/>
      <c r="Y108" s="272"/>
      <c r="Z108" s="272"/>
      <c r="AA108" s="272"/>
      <c r="AB108" s="272"/>
      <c r="AC108" s="228"/>
      <c r="AD108" s="226"/>
      <c r="AE108" s="226"/>
      <c r="AF108" s="210"/>
      <c r="AG108" s="228"/>
      <c r="AH108" s="228"/>
      <c r="AI108" s="228"/>
      <c r="AJ108" s="210"/>
    </row>
    <row r="109" spans="2:36" s="36" customFormat="1" ht="132" customHeight="1" x14ac:dyDescent="0.25">
      <c r="B109" s="204" t="s">
        <v>182</v>
      </c>
      <c r="C109" s="204" t="s">
        <v>183</v>
      </c>
      <c r="D109" s="204" t="s">
        <v>106</v>
      </c>
      <c r="E109" s="235" t="s">
        <v>67</v>
      </c>
      <c r="F109" s="235" t="s">
        <v>184</v>
      </c>
      <c r="G109" s="235" t="s">
        <v>147</v>
      </c>
      <c r="H109" s="204" t="s">
        <v>70</v>
      </c>
      <c r="I109" s="204" t="s">
        <v>79</v>
      </c>
      <c r="J109" s="11" t="s">
        <v>208</v>
      </c>
      <c r="K109" s="7" t="s">
        <v>107</v>
      </c>
      <c r="L109" s="7" t="s">
        <v>86</v>
      </c>
      <c r="M109" s="7">
        <v>40</v>
      </c>
      <c r="N109" s="202" t="s">
        <v>108</v>
      </c>
      <c r="O109" s="204" t="s">
        <v>185</v>
      </c>
      <c r="P109" s="204" t="s">
        <v>75</v>
      </c>
      <c r="Q109" s="204" t="s">
        <v>76</v>
      </c>
      <c r="R109" s="217" t="s">
        <v>77</v>
      </c>
      <c r="S109" s="217" t="s">
        <v>109</v>
      </c>
      <c r="T109" s="219">
        <f>V109+Y109</f>
        <v>153010</v>
      </c>
      <c r="U109" s="219" t="s">
        <v>98</v>
      </c>
      <c r="V109" s="271">
        <v>130058.5</v>
      </c>
      <c r="W109" s="221" t="s">
        <v>79</v>
      </c>
      <c r="X109" s="221" t="s">
        <v>79</v>
      </c>
      <c r="Y109" s="221">
        <v>22951.5</v>
      </c>
      <c r="Z109" s="221" t="s">
        <v>98</v>
      </c>
      <c r="AA109" s="221" t="s">
        <v>79</v>
      </c>
      <c r="AB109" s="221">
        <v>68743.62</v>
      </c>
      <c r="AC109" s="202" t="s">
        <v>149</v>
      </c>
      <c r="AD109" s="203" t="s">
        <v>79</v>
      </c>
      <c r="AE109" s="203">
        <f>V109+Y109</f>
        <v>153010</v>
      </c>
      <c r="AF109" s="202" t="s">
        <v>79</v>
      </c>
      <c r="AG109" s="202" t="s">
        <v>33</v>
      </c>
      <c r="AH109" s="202" t="s">
        <v>157</v>
      </c>
      <c r="AI109" s="202" t="s">
        <v>158</v>
      </c>
      <c r="AJ109" s="202"/>
    </row>
    <row r="110" spans="2:36" s="36" customFormat="1" ht="86.1" customHeight="1" x14ac:dyDescent="0.25">
      <c r="B110" s="204"/>
      <c r="C110" s="204"/>
      <c r="D110" s="204"/>
      <c r="E110" s="235"/>
      <c r="F110" s="235"/>
      <c r="G110" s="235"/>
      <c r="H110" s="204"/>
      <c r="I110" s="204"/>
      <c r="J110" s="11" t="s">
        <v>111</v>
      </c>
      <c r="K110" s="7" t="s">
        <v>112</v>
      </c>
      <c r="L110" s="7" t="s">
        <v>85</v>
      </c>
      <c r="M110" s="7">
        <v>2</v>
      </c>
      <c r="N110" s="202"/>
      <c r="O110" s="204"/>
      <c r="P110" s="204"/>
      <c r="Q110" s="204"/>
      <c r="R110" s="217"/>
      <c r="S110" s="217"/>
      <c r="T110" s="219"/>
      <c r="U110" s="219"/>
      <c r="V110" s="220"/>
      <c r="W110" s="221"/>
      <c r="X110" s="221"/>
      <c r="Y110" s="221"/>
      <c r="Z110" s="221"/>
      <c r="AA110" s="221"/>
      <c r="AB110" s="221"/>
      <c r="AC110" s="202"/>
      <c r="AD110" s="203"/>
      <c r="AE110" s="203"/>
      <c r="AF110" s="204"/>
      <c r="AG110" s="202"/>
      <c r="AH110" s="202"/>
      <c r="AI110" s="202"/>
      <c r="AJ110" s="204"/>
    </row>
    <row r="111" spans="2:36" s="36" customFormat="1" ht="59.1" customHeight="1" x14ac:dyDescent="0.25">
      <c r="B111" s="204"/>
      <c r="C111" s="204"/>
      <c r="D111" s="204"/>
      <c r="E111" s="235"/>
      <c r="F111" s="235"/>
      <c r="G111" s="235"/>
      <c r="H111" s="204"/>
      <c r="I111" s="204"/>
      <c r="J111" s="11" t="s">
        <v>127</v>
      </c>
      <c r="K111" s="7" t="s">
        <v>128</v>
      </c>
      <c r="L111" s="7" t="s">
        <v>85</v>
      </c>
      <c r="M111" s="63">
        <v>130</v>
      </c>
      <c r="N111" s="202"/>
      <c r="O111" s="204"/>
      <c r="P111" s="204"/>
      <c r="Q111" s="204"/>
      <c r="R111" s="217"/>
      <c r="S111" s="217"/>
      <c r="T111" s="219"/>
      <c r="U111" s="219"/>
      <c r="V111" s="272"/>
      <c r="W111" s="221"/>
      <c r="X111" s="221"/>
      <c r="Y111" s="221"/>
      <c r="Z111" s="221"/>
      <c r="AA111" s="221"/>
      <c r="AB111" s="221"/>
      <c r="AC111" s="202"/>
      <c r="AD111" s="203"/>
      <c r="AE111" s="203"/>
      <c r="AF111" s="204"/>
      <c r="AG111" s="202"/>
      <c r="AH111" s="202"/>
      <c r="AI111" s="202"/>
      <c r="AJ111" s="204"/>
    </row>
    <row r="112" spans="2:36" s="36" customFormat="1" ht="104.1" customHeight="1" x14ac:dyDescent="0.25">
      <c r="B112" s="204" t="s">
        <v>186</v>
      </c>
      <c r="C112" s="204" t="s">
        <v>187</v>
      </c>
      <c r="D112" s="204" t="s">
        <v>106</v>
      </c>
      <c r="E112" s="235" t="s">
        <v>67</v>
      </c>
      <c r="F112" s="235" t="s">
        <v>134</v>
      </c>
      <c r="G112" s="235" t="s">
        <v>147</v>
      </c>
      <c r="H112" s="208" t="s">
        <v>70</v>
      </c>
      <c r="I112" s="204" t="s">
        <v>79</v>
      </c>
      <c r="J112" s="11" t="s">
        <v>208</v>
      </c>
      <c r="K112" s="7" t="s">
        <v>107</v>
      </c>
      <c r="L112" s="7" t="s">
        <v>86</v>
      </c>
      <c r="M112" s="7">
        <v>40</v>
      </c>
      <c r="N112" s="202" t="s">
        <v>108</v>
      </c>
      <c r="O112" s="204" t="s">
        <v>188</v>
      </c>
      <c r="P112" s="204" t="s">
        <v>75</v>
      </c>
      <c r="Q112" s="204" t="s">
        <v>76</v>
      </c>
      <c r="R112" s="217" t="s">
        <v>77</v>
      </c>
      <c r="S112" s="211" t="s">
        <v>109</v>
      </c>
      <c r="T112" s="253">
        <f>V112+Y112</f>
        <v>75900</v>
      </c>
      <c r="U112" s="253" t="s">
        <v>98</v>
      </c>
      <c r="V112" s="271">
        <v>64515</v>
      </c>
      <c r="W112" s="271" t="s">
        <v>79</v>
      </c>
      <c r="X112" s="271" t="s">
        <v>79</v>
      </c>
      <c r="Y112" s="271">
        <v>11385</v>
      </c>
      <c r="Z112" s="271" t="s">
        <v>79</v>
      </c>
      <c r="AA112" s="271" t="s">
        <v>79</v>
      </c>
      <c r="AB112" s="271">
        <v>34100</v>
      </c>
      <c r="AC112" s="243" t="s">
        <v>110</v>
      </c>
      <c r="AD112" s="225" t="s">
        <v>79</v>
      </c>
      <c r="AE112" s="225">
        <f>V112+Y112</f>
        <v>75900</v>
      </c>
      <c r="AF112" s="243" t="s">
        <v>79</v>
      </c>
      <c r="AG112" s="202" t="s">
        <v>33</v>
      </c>
      <c r="AH112" s="202" t="s">
        <v>157</v>
      </c>
      <c r="AI112" s="202" t="s">
        <v>158</v>
      </c>
      <c r="AJ112" s="243"/>
    </row>
    <row r="113" spans="1:36" s="36" customFormat="1" ht="65.099999999999994" customHeight="1" x14ac:dyDescent="0.25">
      <c r="B113" s="204"/>
      <c r="C113" s="204"/>
      <c r="D113" s="204"/>
      <c r="E113" s="235"/>
      <c r="F113" s="235"/>
      <c r="G113" s="235"/>
      <c r="H113" s="209"/>
      <c r="I113" s="204"/>
      <c r="J113" s="11" t="s">
        <v>111</v>
      </c>
      <c r="K113" s="7" t="s">
        <v>112</v>
      </c>
      <c r="L113" s="7" t="s">
        <v>85</v>
      </c>
      <c r="M113" s="7">
        <v>1</v>
      </c>
      <c r="N113" s="202"/>
      <c r="O113" s="204"/>
      <c r="P113" s="204"/>
      <c r="Q113" s="204"/>
      <c r="R113" s="217"/>
      <c r="S113" s="212"/>
      <c r="T113" s="218"/>
      <c r="U113" s="218"/>
      <c r="V113" s="220"/>
      <c r="W113" s="220"/>
      <c r="X113" s="220"/>
      <c r="Y113" s="220"/>
      <c r="Z113" s="220"/>
      <c r="AA113" s="220"/>
      <c r="AB113" s="220"/>
      <c r="AC113" s="224"/>
      <c r="AD113" s="227"/>
      <c r="AE113" s="227"/>
      <c r="AF113" s="209"/>
      <c r="AG113" s="202"/>
      <c r="AH113" s="202"/>
      <c r="AI113" s="202"/>
      <c r="AJ113" s="209"/>
    </row>
    <row r="114" spans="1:36" s="36" customFormat="1" ht="144.6" customHeight="1" x14ac:dyDescent="0.25">
      <c r="B114" s="204"/>
      <c r="C114" s="204"/>
      <c r="D114" s="204"/>
      <c r="E114" s="235"/>
      <c r="F114" s="235"/>
      <c r="G114" s="235"/>
      <c r="H114" s="210"/>
      <c r="I114" s="204"/>
      <c r="J114" s="11" t="s">
        <v>127</v>
      </c>
      <c r="K114" s="7" t="s">
        <v>128</v>
      </c>
      <c r="L114" s="7" t="s">
        <v>85</v>
      </c>
      <c r="M114" s="63">
        <v>45</v>
      </c>
      <c r="N114" s="202"/>
      <c r="O114" s="204"/>
      <c r="P114" s="204"/>
      <c r="Q114" s="204"/>
      <c r="R114" s="217"/>
      <c r="S114" s="213"/>
      <c r="T114" s="254"/>
      <c r="U114" s="254"/>
      <c r="V114" s="272"/>
      <c r="W114" s="272"/>
      <c r="X114" s="272"/>
      <c r="Y114" s="272"/>
      <c r="Z114" s="272"/>
      <c r="AA114" s="272"/>
      <c r="AB114" s="272"/>
      <c r="AC114" s="228"/>
      <c r="AD114" s="226"/>
      <c r="AE114" s="226"/>
      <c r="AF114" s="210"/>
      <c r="AG114" s="202"/>
      <c r="AH114" s="202"/>
      <c r="AI114" s="202"/>
      <c r="AJ114" s="210"/>
    </row>
    <row r="115" spans="1:36" s="36" customFormat="1" ht="89.25" x14ac:dyDescent="0.25">
      <c r="B115" s="208" t="s">
        <v>189</v>
      </c>
      <c r="C115" s="208" t="s">
        <v>190</v>
      </c>
      <c r="D115" s="208" t="s">
        <v>106</v>
      </c>
      <c r="E115" s="229" t="s">
        <v>67</v>
      </c>
      <c r="F115" s="229" t="s">
        <v>134</v>
      </c>
      <c r="G115" s="229" t="s">
        <v>147</v>
      </c>
      <c r="H115" s="208" t="s">
        <v>70</v>
      </c>
      <c r="I115" s="208" t="s">
        <v>79</v>
      </c>
      <c r="J115" s="11" t="s">
        <v>208</v>
      </c>
      <c r="K115" s="7" t="s">
        <v>107</v>
      </c>
      <c r="L115" s="7" t="s">
        <v>86</v>
      </c>
      <c r="M115" s="63">
        <v>40</v>
      </c>
      <c r="N115" s="243" t="s">
        <v>108</v>
      </c>
      <c r="O115" s="208" t="s">
        <v>185</v>
      </c>
      <c r="P115" s="208" t="s">
        <v>75</v>
      </c>
      <c r="Q115" s="208" t="s">
        <v>76</v>
      </c>
      <c r="R115" s="211" t="s">
        <v>77</v>
      </c>
      <c r="S115" s="211" t="s">
        <v>109</v>
      </c>
      <c r="T115" s="253">
        <f>V115+Y115</f>
        <v>103500</v>
      </c>
      <c r="U115" s="253" t="s">
        <v>98</v>
      </c>
      <c r="V115" s="271">
        <v>87975</v>
      </c>
      <c r="W115" s="271" t="s">
        <v>79</v>
      </c>
      <c r="X115" s="271" t="s">
        <v>79</v>
      </c>
      <c r="Y115" s="271">
        <v>15525</v>
      </c>
      <c r="Z115" s="271" t="s">
        <v>79</v>
      </c>
      <c r="AA115" s="271" t="s">
        <v>79</v>
      </c>
      <c r="AB115" s="271">
        <v>46500</v>
      </c>
      <c r="AC115" s="243" t="s">
        <v>110</v>
      </c>
      <c r="AD115" s="225" t="s">
        <v>79</v>
      </c>
      <c r="AE115" s="225">
        <f>V115+Y115</f>
        <v>103500</v>
      </c>
      <c r="AF115" s="243" t="s">
        <v>79</v>
      </c>
      <c r="AG115" s="202" t="s">
        <v>33</v>
      </c>
      <c r="AH115" s="202" t="s">
        <v>157</v>
      </c>
      <c r="AI115" s="202" t="s">
        <v>158</v>
      </c>
      <c r="AJ115" s="243"/>
    </row>
    <row r="116" spans="1:36" s="36" customFormat="1" ht="101.1" customHeight="1" x14ac:dyDescent="0.25">
      <c r="B116" s="209"/>
      <c r="C116" s="209"/>
      <c r="D116" s="209"/>
      <c r="E116" s="230"/>
      <c r="F116" s="230"/>
      <c r="G116" s="230"/>
      <c r="H116" s="209"/>
      <c r="I116" s="209"/>
      <c r="J116" s="11" t="s">
        <v>111</v>
      </c>
      <c r="K116" s="7" t="s">
        <v>112</v>
      </c>
      <c r="L116" s="7" t="s">
        <v>85</v>
      </c>
      <c r="M116" s="63">
        <v>1</v>
      </c>
      <c r="N116" s="224"/>
      <c r="O116" s="209"/>
      <c r="P116" s="209"/>
      <c r="Q116" s="209"/>
      <c r="R116" s="212"/>
      <c r="S116" s="212"/>
      <c r="T116" s="218"/>
      <c r="U116" s="218"/>
      <c r="V116" s="220"/>
      <c r="W116" s="220"/>
      <c r="X116" s="220"/>
      <c r="Y116" s="220"/>
      <c r="Z116" s="220"/>
      <c r="AA116" s="220"/>
      <c r="AB116" s="220"/>
      <c r="AC116" s="224"/>
      <c r="AD116" s="227"/>
      <c r="AE116" s="227"/>
      <c r="AF116" s="209"/>
      <c r="AG116" s="202"/>
      <c r="AH116" s="202"/>
      <c r="AI116" s="202"/>
      <c r="AJ116" s="209"/>
    </row>
    <row r="117" spans="1:36" s="36" customFormat="1" ht="101.1" customHeight="1" x14ac:dyDescent="0.25">
      <c r="B117" s="210"/>
      <c r="C117" s="210"/>
      <c r="D117" s="210"/>
      <c r="E117" s="231"/>
      <c r="F117" s="231"/>
      <c r="G117" s="231"/>
      <c r="H117" s="210"/>
      <c r="I117" s="210"/>
      <c r="J117" s="11" t="s">
        <v>127</v>
      </c>
      <c r="K117" s="7" t="s">
        <v>128</v>
      </c>
      <c r="L117" s="7" t="s">
        <v>85</v>
      </c>
      <c r="M117" s="63">
        <v>48</v>
      </c>
      <c r="N117" s="228"/>
      <c r="O117" s="210"/>
      <c r="P117" s="210"/>
      <c r="Q117" s="210"/>
      <c r="R117" s="213"/>
      <c r="S117" s="213"/>
      <c r="T117" s="254"/>
      <c r="U117" s="254"/>
      <c r="V117" s="272"/>
      <c r="W117" s="272"/>
      <c r="X117" s="272"/>
      <c r="Y117" s="272"/>
      <c r="Z117" s="272"/>
      <c r="AA117" s="272"/>
      <c r="AB117" s="272"/>
      <c r="AC117" s="228"/>
      <c r="AD117" s="226"/>
      <c r="AE117" s="226"/>
      <c r="AF117" s="210"/>
      <c r="AG117" s="202"/>
      <c r="AH117" s="202"/>
      <c r="AI117" s="202"/>
      <c r="AJ117" s="210"/>
    </row>
    <row r="118" spans="1:36" s="36" customFormat="1" ht="125.65" customHeight="1" x14ac:dyDescent="0.25">
      <c r="A118" s="64"/>
      <c r="B118" s="246" t="s">
        <v>1052</v>
      </c>
      <c r="C118" s="246" t="s">
        <v>191</v>
      </c>
      <c r="D118" s="246" t="s">
        <v>66</v>
      </c>
      <c r="E118" s="232" t="s">
        <v>67</v>
      </c>
      <c r="F118" s="232" t="s">
        <v>134</v>
      </c>
      <c r="G118" s="232" t="s">
        <v>147</v>
      </c>
      <c r="H118" s="246" t="s">
        <v>70</v>
      </c>
      <c r="I118" s="246" t="s">
        <v>79</v>
      </c>
      <c r="J118" s="20" t="s">
        <v>208</v>
      </c>
      <c r="K118" s="27" t="s">
        <v>107</v>
      </c>
      <c r="L118" s="27" t="s">
        <v>86</v>
      </c>
      <c r="M118" s="61">
        <v>40</v>
      </c>
      <c r="N118" s="205" t="s">
        <v>108</v>
      </c>
      <c r="O118" s="246" t="s">
        <v>155</v>
      </c>
      <c r="P118" s="246" t="s">
        <v>75</v>
      </c>
      <c r="Q118" s="246" t="s">
        <v>76</v>
      </c>
      <c r="R118" s="420" t="s">
        <v>77</v>
      </c>
      <c r="S118" s="420" t="s">
        <v>109</v>
      </c>
      <c r="T118" s="328">
        <f>V118+Y118</f>
        <v>64200</v>
      </c>
      <c r="U118" s="328" t="s">
        <v>98</v>
      </c>
      <c r="V118" s="238">
        <v>54570</v>
      </c>
      <c r="W118" s="238" t="s">
        <v>79</v>
      </c>
      <c r="X118" s="238" t="s">
        <v>79</v>
      </c>
      <c r="Y118" s="238">
        <v>9630</v>
      </c>
      <c r="Z118" s="238" t="s">
        <v>79</v>
      </c>
      <c r="AA118" s="238" t="s">
        <v>79</v>
      </c>
      <c r="AB118" s="238">
        <v>28843.48</v>
      </c>
      <c r="AC118" s="205" t="s">
        <v>110</v>
      </c>
      <c r="AD118" s="240" t="s">
        <v>79</v>
      </c>
      <c r="AE118" s="240">
        <f>V118+Y118</f>
        <v>64200</v>
      </c>
      <c r="AF118" s="205" t="s">
        <v>79</v>
      </c>
      <c r="AG118" s="205" t="s">
        <v>33</v>
      </c>
      <c r="AH118" s="205" t="s">
        <v>669</v>
      </c>
      <c r="AI118" s="205" t="s">
        <v>158</v>
      </c>
      <c r="AJ118" s="205"/>
    </row>
    <row r="119" spans="1:36" s="36" customFormat="1" ht="153" customHeight="1" x14ac:dyDescent="0.25">
      <c r="A119" s="64"/>
      <c r="B119" s="248"/>
      <c r="C119" s="248"/>
      <c r="D119" s="248"/>
      <c r="E119" s="234"/>
      <c r="F119" s="234"/>
      <c r="G119" s="234"/>
      <c r="H119" s="248"/>
      <c r="I119" s="248"/>
      <c r="J119" s="20" t="s">
        <v>127</v>
      </c>
      <c r="K119" s="27" t="s">
        <v>128</v>
      </c>
      <c r="L119" s="27" t="s">
        <v>85</v>
      </c>
      <c r="M119" s="61">
        <v>30</v>
      </c>
      <c r="N119" s="207"/>
      <c r="O119" s="248"/>
      <c r="P119" s="248"/>
      <c r="Q119" s="248"/>
      <c r="R119" s="386"/>
      <c r="S119" s="386"/>
      <c r="T119" s="330"/>
      <c r="U119" s="330"/>
      <c r="V119" s="245"/>
      <c r="W119" s="245"/>
      <c r="X119" s="245"/>
      <c r="Y119" s="245"/>
      <c r="Z119" s="245"/>
      <c r="AA119" s="245"/>
      <c r="AB119" s="245"/>
      <c r="AC119" s="207"/>
      <c r="AD119" s="242"/>
      <c r="AE119" s="242"/>
      <c r="AF119" s="248"/>
      <c r="AG119" s="207"/>
      <c r="AH119" s="207"/>
      <c r="AI119" s="207"/>
      <c r="AJ119" s="248"/>
    </row>
    <row r="120" spans="1:36" s="36" customFormat="1" ht="288.60000000000002" customHeight="1" x14ac:dyDescent="0.25">
      <c r="B120" s="22" t="s">
        <v>193</v>
      </c>
      <c r="C120" s="22" t="s">
        <v>194</v>
      </c>
      <c r="D120" s="22" t="s">
        <v>66</v>
      </c>
      <c r="E120" s="18" t="s">
        <v>67</v>
      </c>
      <c r="F120" s="18" t="s">
        <v>134</v>
      </c>
      <c r="G120" s="18" t="s">
        <v>147</v>
      </c>
      <c r="H120" s="22" t="s">
        <v>70</v>
      </c>
      <c r="I120" s="22" t="s">
        <v>79</v>
      </c>
      <c r="J120" s="11" t="s">
        <v>127</v>
      </c>
      <c r="K120" s="7" t="s">
        <v>128</v>
      </c>
      <c r="L120" s="7" t="s">
        <v>85</v>
      </c>
      <c r="M120" s="63">
        <v>5</v>
      </c>
      <c r="N120" s="21" t="s">
        <v>108</v>
      </c>
      <c r="O120" s="22" t="s">
        <v>192</v>
      </c>
      <c r="P120" s="22" t="s">
        <v>75</v>
      </c>
      <c r="Q120" s="22" t="s">
        <v>76</v>
      </c>
      <c r="R120" s="49" t="s">
        <v>77</v>
      </c>
      <c r="S120" s="49" t="s">
        <v>109</v>
      </c>
      <c r="T120" s="23">
        <f>V120+Y120</f>
        <v>64200</v>
      </c>
      <c r="U120" s="23" t="s">
        <v>98</v>
      </c>
      <c r="V120" s="24">
        <v>54570</v>
      </c>
      <c r="W120" s="24" t="s">
        <v>79</v>
      </c>
      <c r="X120" s="24" t="s">
        <v>79</v>
      </c>
      <c r="Y120" s="24">
        <v>9630</v>
      </c>
      <c r="Z120" s="24" t="s">
        <v>79</v>
      </c>
      <c r="AA120" s="24" t="s">
        <v>79</v>
      </c>
      <c r="AB120" s="24">
        <v>28843.48</v>
      </c>
      <c r="AC120" s="21" t="s">
        <v>110</v>
      </c>
      <c r="AD120" s="50" t="s">
        <v>79</v>
      </c>
      <c r="AE120" s="50">
        <f>V120+Y120</f>
        <v>64200</v>
      </c>
      <c r="AF120" s="21" t="s">
        <v>79</v>
      </c>
      <c r="AG120" s="21" t="s">
        <v>33</v>
      </c>
      <c r="AH120" s="21" t="s">
        <v>157</v>
      </c>
      <c r="AI120" s="21" t="s">
        <v>158</v>
      </c>
      <c r="AJ120" s="21"/>
    </row>
    <row r="121" spans="1:36" ht="52.15" customHeight="1" x14ac:dyDescent="0.2">
      <c r="B121" s="204" t="s">
        <v>195</v>
      </c>
      <c r="C121" s="204" t="s">
        <v>196</v>
      </c>
      <c r="D121" s="204" t="s">
        <v>66</v>
      </c>
      <c r="E121" s="235" t="s">
        <v>67</v>
      </c>
      <c r="F121" s="235" t="s">
        <v>132</v>
      </c>
      <c r="G121" s="235" t="s">
        <v>69</v>
      </c>
      <c r="H121" s="204" t="s">
        <v>70</v>
      </c>
      <c r="I121" s="204" t="s">
        <v>79</v>
      </c>
      <c r="J121" s="11" t="s">
        <v>113</v>
      </c>
      <c r="K121" s="7" t="s">
        <v>114</v>
      </c>
      <c r="L121" s="7" t="s">
        <v>115</v>
      </c>
      <c r="M121" s="7">
        <v>1.5</v>
      </c>
      <c r="N121" s="202" t="s">
        <v>108</v>
      </c>
      <c r="O121" s="204" t="s">
        <v>164</v>
      </c>
      <c r="P121" s="204" t="s">
        <v>75</v>
      </c>
      <c r="Q121" s="204" t="s">
        <v>76</v>
      </c>
      <c r="R121" s="217" t="s">
        <v>77</v>
      </c>
      <c r="S121" s="217" t="s">
        <v>109</v>
      </c>
      <c r="T121" s="219">
        <f>+V121+Y121</f>
        <v>112350</v>
      </c>
      <c r="U121" s="219" t="s">
        <v>98</v>
      </c>
      <c r="V121" s="221">
        <v>95497.5</v>
      </c>
      <c r="W121" s="221" t="s">
        <v>79</v>
      </c>
      <c r="X121" s="221" t="s">
        <v>79</v>
      </c>
      <c r="Y121" s="221">
        <v>16852.5</v>
      </c>
      <c r="Z121" s="221" t="s">
        <v>79</v>
      </c>
      <c r="AA121" s="221" t="s">
        <v>79</v>
      </c>
      <c r="AB121" s="221">
        <v>50476.09</v>
      </c>
      <c r="AC121" s="202" t="s">
        <v>80</v>
      </c>
      <c r="AD121" s="203" t="s">
        <v>79</v>
      </c>
      <c r="AE121" s="203">
        <f>V121+Y121</f>
        <v>112350</v>
      </c>
      <c r="AF121" s="202" t="s">
        <v>79</v>
      </c>
      <c r="AG121" s="202" t="s">
        <v>33</v>
      </c>
      <c r="AH121" s="202" t="s">
        <v>157</v>
      </c>
      <c r="AI121" s="202" t="s">
        <v>158</v>
      </c>
      <c r="AJ121" s="202"/>
    </row>
    <row r="122" spans="1:36" ht="51" x14ac:dyDescent="0.2">
      <c r="B122" s="204"/>
      <c r="C122" s="204"/>
      <c r="D122" s="204"/>
      <c r="E122" s="235"/>
      <c r="F122" s="235"/>
      <c r="G122" s="235"/>
      <c r="H122" s="204"/>
      <c r="I122" s="204"/>
      <c r="J122" s="11" t="s">
        <v>116</v>
      </c>
      <c r="K122" s="7" t="s">
        <v>117</v>
      </c>
      <c r="L122" s="7" t="s">
        <v>85</v>
      </c>
      <c r="M122" s="7">
        <v>1</v>
      </c>
      <c r="N122" s="202"/>
      <c r="O122" s="204"/>
      <c r="P122" s="204"/>
      <c r="Q122" s="204"/>
      <c r="R122" s="217"/>
      <c r="S122" s="217"/>
      <c r="T122" s="219"/>
      <c r="U122" s="219"/>
      <c r="V122" s="221"/>
      <c r="W122" s="221"/>
      <c r="X122" s="221"/>
      <c r="Y122" s="221"/>
      <c r="Z122" s="221"/>
      <c r="AA122" s="221"/>
      <c r="AB122" s="221"/>
      <c r="AC122" s="202"/>
      <c r="AD122" s="203"/>
      <c r="AE122" s="203"/>
      <c r="AF122" s="204"/>
      <c r="AG122" s="202"/>
      <c r="AH122" s="202"/>
      <c r="AI122" s="202"/>
      <c r="AJ122" s="204"/>
    </row>
    <row r="123" spans="1:36" ht="38.25" x14ac:dyDescent="0.2">
      <c r="B123" s="204"/>
      <c r="C123" s="204"/>
      <c r="D123" s="204"/>
      <c r="E123" s="235"/>
      <c r="F123" s="235"/>
      <c r="G123" s="235"/>
      <c r="H123" s="204"/>
      <c r="I123" s="204"/>
      <c r="J123" s="11" t="s">
        <v>209</v>
      </c>
      <c r="K123" s="7" t="s">
        <v>118</v>
      </c>
      <c r="L123" s="7" t="s">
        <v>119</v>
      </c>
      <c r="M123" s="7">
        <v>1</v>
      </c>
      <c r="N123" s="202"/>
      <c r="O123" s="204"/>
      <c r="P123" s="204"/>
      <c r="Q123" s="204"/>
      <c r="R123" s="217"/>
      <c r="S123" s="217"/>
      <c r="T123" s="219"/>
      <c r="U123" s="219"/>
      <c r="V123" s="221"/>
      <c r="W123" s="221"/>
      <c r="X123" s="221"/>
      <c r="Y123" s="221"/>
      <c r="Z123" s="221"/>
      <c r="AA123" s="221"/>
      <c r="AB123" s="221"/>
      <c r="AC123" s="202"/>
      <c r="AD123" s="203"/>
      <c r="AE123" s="203"/>
      <c r="AF123" s="204"/>
      <c r="AG123" s="202"/>
      <c r="AH123" s="202"/>
      <c r="AI123" s="202"/>
      <c r="AJ123" s="204"/>
    </row>
    <row r="124" spans="1:36" ht="25.5" x14ac:dyDescent="0.2">
      <c r="B124" s="204"/>
      <c r="C124" s="204"/>
      <c r="D124" s="204"/>
      <c r="E124" s="235"/>
      <c r="F124" s="235"/>
      <c r="G124" s="235"/>
      <c r="H124" s="204"/>
      <c r="I124" s="204"/>
      <c r="J124" s="11" t="s">
        <v>120</v>
      </c>
      <c r="K124" s="7" t="s">
        <v>121</v>
      </c>
      <c r="L124" s="7" t="s">
        <v>119</v>
      </c>
      <c r="M124" s="63">
        <v>1</v>
      </c>
      <c r="N124" s="202"/>
      <c r="O124" s="204"/>
      <c r="P124" s="204"/>
      <c r="Q124" s="204"/>
      <c r="R124" s="217"/>
      <c r="S124" s="217"/>
      <c r="T124" s="219"/>
      <c r="U124" s="219"/>
      <c r="V124" s="221"/>
      <c r="W124" s="221"/>
      <c r="X124" s="221"/>
      <c r="Y124" s="221"/>
      <c r="Z124" s="221"/>
      <c r="AA124" s="221"/>
      <c r="AB124" s="221"/>
      <c r="AC124" s="202"/>
      <c r="AD124" s="203"/>
      <c r="AE124" s="203"/>
      <c r="AF124" s="204"/>
      <c r="AG124" s="202"/>
      <c r="AH124" s="202"/>
      <c r="AI124" s="202"/>
      <c r="AJ124" s="204"/>
    </row>
    <row r="125" spans="1:36" s="36" customFormat="1" ht="95.1" customHeight="1" x14ac:dyDescent="0.25">
      <c r="B125" s="246" t="s">
        <v>1053</v>
      </c>
      <c r="C125" s="246" t="s">
        <v>197</v>
      </c>
      <c r="D125" s="246" t="s">
        <v>66</v>
      </c>
      <c r="E125" s="232" t="s">
        <v>67</v>
      </c>
      <c r="F125" s="232" t="s">
        <v>134</v>
      </c>
      <c r="G125" s="232" t="s">
        <v>147</v>
      </c>
      <c r="H125" s="246" t="s">
        <v>70</v>
      </c>
      <c r="I125" s="246" t="s">
        <v>79</v>
      </c>
      <c r="J125" s="477" t="s">
        <v>208</v>
      </c>
      <c r="K125" s="246" t="s">
        <v>107</v>
      </c>
      <c r="L125" s="246" t="s">
        <v>86</v>
      </c>
      <c r="M125" s="472">
        <v>40</v>
      </c>
      <c r="N125" s="205" t="s">
        <v>108</v>
      </c>
      <c r="O125" s="246" t="s">
        <v>198</v>
      </c>
      <c r="P125" s="246" t="s">
        <v>75</v>
      </c>
      <c r="Q125" s="246" t="s">
        <v>76</v>
      </c>
      <c r="R125" s="420" t="s">
        <v>77</v>
      </c>
      <c r="S125" s="420" t="s">
        <v>109</v>
      </c>
      <c r="T125" s="328">
        <f>V125+Y125</f>
        <v>34500</v>
      </c>
      <c r="U125" s="328" t="s">
        <v>98</v>
      </c>
      <c r="V125" s="238">
        <v>29325</v>
      </c>
      <c r="W125" s="238" t="s">
        <v>79</v>
      </c>
      <c r="X125" s="238" t="s">
        <v>79</v>
      </c>
      <c r="Y125" s="238">
        <v>5175</v>
      </c>
      <c r="Z125" s="238" t="s">
        <v>79</v>
      </c>
      <c r="AA125" s="238" t="s">
        <v>79</v>
      </c>
      <c r="AB125" s="238">
        <v>15500</v>
      </c>
      <c r="AC125" s="205" t="s">
        <v>110</v>
      </c>
      <c r="AD125" s="240" t="s">
        <v>79</v>
      </c>
      <c r="AE125" s="240">
        <f>V125+Y125</f>
        <v>34500</v>
      </c>
      <c r="AF125" s="205" t="s">
        <v>79</v>
      </c>
      <c r="AG125" s="205" t="s">
        <v>33</v>
      </c>
      <c r="AH125" s="205" t="s">
        <v>160</v>
      </c>
      <c r="AI125" s="205" t="s">
        <v>179</v>
      </c>
      <c r="AJ125" s="205"/>
    </row>
    <row r="126" spans="1:36" s="36" customFormat="1" ht="91.15" customHeight="1" x14ac:dyDescent="0.25">
      <c r="B126" s="247"/>
      <c r="C126" s="247"/>
      <c r="D126" s="247"/>
      <c r="E126" s="233"/>
      <c r="F126" s="233"/>
      <c r="G126" s="233"/>
      <c r="H126" s="247"/>
      <c r="I126" s="247"/>
      <c r="J126" s="478"/>
      <c r="K126" s="248"/>
      <c r="L126" s="248"/>
      <c r="M126" s="474"/>
      <c r="N126" s="206"/>
      <c r="O126" s="247"/>
      <c r="P126" s="247"/>
      <c r="Q126" s="247"/>
      <c r="R126" s="354"/>
      <c r="S126" s="354"/>
      <c r="T126" s="329"/>
      <c r="U126" s="329"/>
      <c r="V126" s="244"/>
      <c r="W126" s="244"/>
      <c r="X126" s="244"/>
      <c r="Y126" s="244"/>
      <c r="Z126" s="244"/>
      <c r="AA126" s="244"/>
      <c r="AB126" s="244"/>
      <c r="AC126" s="206"/>
      <c r="AD126" s="241"/>
      <c r="AE126" s="241"/>
      <c r="AF126" s="247"/>
      <c r="AG126" s="206"/>
      <c r="AH126" s="206"/>
      <c r="AI126" s="206"/>
      <c r="AJ126" s="247"/>
    </row>
    <row r="127" spans="1:36" s="36" customFormat="1" ht="91.15" customHeight="1" x14ac:dyDescent="0.25">
      <c r="B127" s="247"/>
      <c r="C127" s="247"/>
      <c r="D127" s="247"/>
      <c r="E127" s="233"/>
      <c r="F127" s="233"/>
      <c r="G127" s="233"/>
      <c r="H127" s="247"/>
      <c r="I127" s="247"/>
      <c r="J127" s="20" t="s">
        <v>111</v>
      </c>
      <c r="K127" s="27" t="s">
        <v>112</v>
      </c>
      <c r="L127" s="27" t="s">
        <v>85</v>
      </c>
      <c r="M127" s="61">
        <v>1</v>
      </c>
      <c r="N127" s="206"/>
      <c r="O127" s="247"/>
      <c r="P127" s="247"/>
      <c r="Q127" s="247"/>
      <c r="R127" s="354"/>
      <c r="S127" s="354"/>
      <c r="T127" s="329"/>
      <c r="U127" s="329"/>
      <c r="V127" s="244"/>
      <c r="W127" s="244"/>
      <c r="X127" s="244"/>
      <c r="Y127" s="244"/>
      <c r="Z127" s="244"/>
      <c r="AA127" s="244"/>
      <c r="AB127" s="244"/>
      <c r="AC127" s="206"/>
      <c r="AD127" s="241"/>
      <c r="AE127" s="241"/>
      <c r="AF127" s="247"/>
      <c r="AG127" s="206"/>
      <c r="AH127" s="206"/>
      <c r="AI127" s="206"/>
      <c r="AJ127" s="247"/>
    </row>
    <row r="128" spans="1:36" s="36" customFormat="1" ht="67.150000000000006" customHeight="1" x14ac:dyDescent="0.25">
      <c r="B128" s="248"/>
      <c r="C128" s="248"/>
      <c r="D128" s="248"/>
      <c r="E128" s="234"/>
      <c r="F128" s="234"/>
      <c r="G128" s="234"/>
      <c r="H128" s="248"/>
      <c r="I128" s="248"/>
      <c r="J128" s="20" t="s">
        <v>127</v>
      </c>
      <c r="K128" s="27" t="s">
        <v>128</v>
      </c>
      <c r="L128" s="27" t="s">
        <v>85</v>
      </c>
      <c r="M128" s="61">
        <v>21</v>
      </c>
      <c r="N128" s="207"/>
      <c r="O128" s="248"/>
      <c r="P128" s="248"/>
      <c r="Q128" s="248"/>
      <c r="R128" s="386"/>
      <c r="S128" s="386"/>
      <c r="T128" s="330"/>
      <c r="U128" s="330"/>
      <c r="V128" s="245"/>
      <c r="W128" s="245"/>
      <c r="X128" s="245"/>
      <c r="Y128" s="245"/>
      <c r="Z128" s="245"/>
      <c r="AA128" s="245"/>
      <c r="AB128" s="245"/>
      <c r="AC128" s="207"/>
      <c r="AD128" s="242"/>
      <c r="AE128" s="242"/>
      <c r="AF128" s="248"/>
      <c r="AG128" s="207"/>
      <c r="AH128" s="207"/>
      <c r="AI128" s="207"/>
      <c r="AJ128" s="248"/>
    </row>
    <row r="129" spans="2:36" s="64" customFormat="1" ht="93" customHeight="1" x14ac:dyDescent="0.25">
      <c r="B129" s="246" t="s">
        <v>1054</v>
      </c>
      <c r="C129" s="246" t="s">
        <v>201</v>
      </c>
      <c r="D129" s="246" t="s">
        <v>66</v>
      </c>
      <c r="E129" s="232" t="s">
        <v>67</v>
      </c>
      <c r="F129" s="232" t="s">
        <v>134</v>
      </c>
      <c r="G129" s="232" t="s">
        <v>147</v>
      </c>
      <c r="H129" s="246" t="s">
        <v>70</v>
      </c>
      <c r="I129" s="246" t="s">
        <v>79</v>
      </c>
      <c r="J129" s="20" t="s">
        <v>208</v>
      </c>
      <c r="K129" s="27" t="s">
        <v>107</v>
      </c>
      <c r="L129" s="27" t="s">
        <v>86</v>
      </c>
      <c r="M129" s="61">
        <v>40</v>
      </c>
      <c r="N129" s="205" t="s">
        <v>108</v>
      </c>
      <c r="O129" s="246" t="s">
        <v>188</v>
      </c>
      <c r="P129" s="246" t="s">
        <v>75</v>
      </c>
      <c r="Q129" s="246" t="s">
        <v>76</v>
      </c>
      <c r="R129" s="420" t="s">
        <v>77</v>
      </c>
      <c r="S129" s="420" t="s">
        <v>109</v>
      </c>
      <c r="T129" s="328">
        <f>V129+Y129</f>
        <v>29509.95</v>
      </c>
      <c r="U129" s="328" t="s">
        <v>98</v>
      </c>
      <c r="V129" s="238">
        <v>25083.45</v>
      </c>
      <c r="W129" s="238" t="s">
        <v>79</v>
      </c>
      <c r="X129" s="238" t="s">
        <v>79</v>
      </c>
      <c r="Y129" s="238">
        <v>4426.5</v>
      </c>
      <c r="Z129" s="238" t="s">
        <v>79</v>
      </c>
      <c r="AA129" s="238" t="s">
        <v>79</v>
      </c>
      <c r="AB129" s="238">
        <v>13258.1</v>
      </c>
      <c r="AC129" s="205" t="s">
        <v>110</v>
      </c>
      <c r="AD129" s="240" t="s">
        <v>79</v>
      </c>
      <c r="AE129" s="240">
        <f>V129+Y129</f>
        <v>29509.95</v>
      </c>
      <c r="AF129" s="205" t="s">
        <v>79</v>
      </c>
      <c r="AG129" s="205" t="s">
        <v>33</v>
      </c>
      <c r="AH129" s="205" t="s">
        <v>160</v>
      </c>
      <c r="AI129" s="205" t="s">
        <v>179</v>
      </c>
      <c r="AJ129" s="205"/>
    </row>
    <row r="130" spans="2:36" s="64" customFormat="1" ht="59.1" customHeight="1" x14ac:dyDescent="0.25">
      <c r="B130" s="247"/>
      <c r="C130" s="247"/>
      <c r="D130" s="247"/>
      <c r="E130" s="233"/>
      <c r="F130" s="233"/>
      <c r="G130" s="233"/>
      <c r="H130" s="247"/>
      <c r="I130" s="247"/>
      <c r="J130" s="20" t="s">
        <v>111</v>
      </c>
      <c r="K130" s="27" t="s">
        <v>112</v>
      </c>
      <c r="L130" s="27" t="s">
        <v>85</v>
      </c>
      <c r="M130" s="61">
        <v>1</v>
      </c>
      <c r="N130" s="206"/>
      <c r="O130" s="247"/>
      <c r="P130" s="247"/>
      <c r="Q130" s="247"/>
      <c r="R130" s="354"/>
      <c r="S130" s="354"/>
      <c r="T130" s="329"/>
      <c r="U130" s="329"/>
      <c r="V130" s="244"/>
      <c r="W130" s="244"/>
      <c r="X130" s="244"/>
      <c r="Y130" s="244"/>
      <c r="Z130" s="244"/>
      <c r="AA130" s="244"/>
      <c r="AB130" s="244"/>
      <c r="AC130" s="206"/>
      <c r="AD130" s="241"/>
      <c r="AE130" s="241"/>
      <c r="AF130" s="247"/>
      <c r="AG130" s="206"/>
      <c r="AH130" s="206"/>
      <c r="AI130" s="206"/>
      <c r="AJ130" s="247"/>
    </row>
    <row r="131" spans="2:36" s="64" customFormat="1" ht="121.15" customHeight="1" x14ac:dyDescent="0.25">
      <c r="B131" s="248"/>
      <c r="C131" s="248"/>
      <c r="D131" s="248"/>
      <c r="E131" s="234"/>
      <c r="F131" s="234"/>
      <c r="G131" s="234"/>
      <c r="H131" s="248"/>
      <c r="I131" s="248"/>
      <c r="J131" s="20" t="s">
        <v>127</v>
      </c>
      <c r="K131" s="27" t="s">
        <v>128</v>
      </c>
      <c r="L131" s="27" t="s">
        <v>85</v>
      </c>
      <c r="M131" s="61">
        <v>20</v>
      </c>
      <c r="N131" s="207"/>
      <c r="O131" s="248"/>
      <c r="P131" s="248"/>
      <c r="Q131" s="248"/>
      <c r="R131" s="386"/>
      <c r="S131" s="386"/>
      <c r="T131" s="330"/>
      <c r="U131" s="330"/>
      <c r="V131" s="245"/>
      <c r="W131" s="245"/>
      <c r="X131" s="245"/>
      <c r="Y131" s="245"/>
      <c r="Z131" s="245"/>
      <c r="AA131" s="245"/>
      <c r="AB131" s="245"/>
      <c r="AC131" s="207"/>
      <c r="AD131" s="242"/>
      <c r="AE131" s="242"/>
      <c r="AF131" s="248"/>
      <c r="AG131" s="207"/>
      <c r="AH131" s="207"/>
      <c r="AI131" s="207"/>
      <c r="AJ131" s="248"/>
    </row>
    <row r="132" spans="2:36" s="36" customFormat="1" ht="53.1" customHeight="1" x14ac:dyDescent="0.25">
      <c r="B132" s="208" t="s">
        <v>199</v>
      </c>
      <c r="C132" s="208" t="s">
        <v>196</v>
      </c>
      <c r="D132" s="208" t="s">
        <v>66</v>
      </c>
      <c r="E132" s="229" t="s">
        <v>67</v>
      </c>
      <c r="F132" s="229" t="s">
        <v>132</v>
      </c>
      <c r="G132" s="229" t="s">
        <v>69</v>
      </c>
      <c r="H132" s="208" t="s">
        <v>70</v>
      </c>
      <c r="I132" s="208" t="s">
        <v>79</v>
      </c>
      <c r="J132" s="11" t="s">
        <v>113</v>
      </c>
      <c r="K132" s="7" t="s">
        <v>114</v>
      </c>
      <c r="L132" s="7" t="s">
        <v>115</v>
      </c>
      <c r="M132" s="77">
        <v>2.5</v>
      </c>
      <c r="N132" s="243" t="s">
        <v>108</v>
      </c>
      <c r="O132" s="208" t="s">
        <v>164</v>
      </c>
      <c r="P132" s="208" t="s">
        <v>75</v>
      </c>
      <c r="Q132" s="208" t="s">
        <v>76</v>
      </c>
      <c r="R132" s="211" t="s">
        <v>77</v>
      </c>
      <c r="S132" s="211" t="s">
        <v>109</v>
      </c>
      <c r="T132" s="253">
        <f>V132+Y132</f>
        <v>187250</v>
      </c>
      <c r="U132" s="253" t="s">
        <v>98</v>
      </c>
      <c r="V132" s="271">
        <v>159162.5</v>
      </c>
      <c r="W132" s="271" t="s">
        <v>79</v>
      </c>
      <c r="X132" s="271" t="s">
        <v>79</v>
      </c>
      <c r="Y132" s="271">
        <v>28087.5</v>
      </c>
      <c r="Z132" s="271" t="s">
        <v>79</v>
      </c>
      <c r="AA132" s="271" t="s">
        <v>79</v>
      </c>
      <c r="AB132" s="271">
        <v>84126.81</v>
      </c>
      <c r="AC132" s="243" t="s">
        <v>80</v>
      </c>
      <c r="AD132" s="225" t="s">
        <v>79</v>
      </c>
      <c r="AE132" s="225">
        <f>V132+Y132</f>
        <v>187250</v>
      </c>
      <c r="AF132" s="243" t="s">
        <v>79</v>
      </c>
      <c r="AG132" s="243" t="s">
        <v>33</v>
      </c>
      <c r="AH132" s="243" t="s">
        <v>160</v>
      </c>
      <c r="AI132" s="243" t="s">
        <v>295</v>
      </c>
      <c r="AJ132" s="243"/>
    </row>
    <row r="133" spans="2:36" s="36" customFormat="1" ht="57" customHeight="1" x14ac:dyDescent="0.25">
      <c r="B133" s="209"/>
      <c r="C133" s="209"/>
      <c r="D133" s="209"/>
      <c r="E133" s="230"/>
      <c r="F133" s="230"/>
      <c r="G133" s="230"/>
      <c r="H133" s="209"/>
      <c r="I133" s="209"/>
      <c r="J133" s="11" t="s">
        <v>116</v>
      </c>
      <c r="K133" s="7" t="s">
        <v>117</v>
      </c>
      <c r="L133" s="7" t="s">
        <v>85</v>
      </c>
      <c r="M133" s="63">
        <v>1</v>
      </c>
      <c r="N133" s="224"/>
      <c r="O133" s="209"/>
      <c r="P133" s="209"/>
      <c r="Q133" s="209"/>
      <c r="R133" s="212"/>
      <c r="S133" s="212"/>
      <c r="T133" s="218"/>
      <c r="U133" s="218"/>
      <c r="V133" s="220"/>
      <c r="W133" s="220"/>
      <c r="X133" s="220"/>
      <c r="Y133" s="220"/>
      <c r="Z133" s="220"/>
      <c r="AA133" s="220"/>
      <c r="AB133" s="220"/>
      <c r="AC133" s="224"/>
      <c r="AD133" s="227"/>
      <c r="AE133" s="227"/>
      <c r="AF133" s="209"/>
      <c r="AG133" s="224"/>
      <c r="AH133" s="224"/>
      <c r="AI133" s="224"/>
      <c r="AJ133" s="209"/>
    </row>
    <row r="134" spans="2:36" s="36" customFormat="1" ht="49.15" customHeight="1" x14ac:dyDescent="0.25">
      <c r="B134" s="209"/>
      <c r="C134" s="209"/>
      <c r="D134" s="209"/>
      <c r="E134" s="230"/>
      <c r="F134" s="230"/>
      <c r="G134" s="230"/>
      <c r="H134" s="209"/>
      <c r="I134" s="209"/>
      <c r="J134" s="11" t="s">
        <v>209</v>
      </c>
      <c r="K134" s="7" t="s">
        <v>118</v>
      </c>
      <c r="L134" s="7" t="s">
        <v>119</v>
      </c>
      <c r="M134" s="63">
        <v>1</v>
      </c>
      <c r="N134" s="224"/>
      <c r="O134" s="209"/>
      <c r="P134" s="209"/>
      <c r="Q134" s="209"/>
      <c r="R134" s="212"/>
      <c r="S134" s="212"/>
      <c r="T134" s="218"/>
      <c r="U134" s="218"/>
      <c r="V134" s="220"/>
      <c r="W134" s="220"/>
      <c r="X134" s="220"/>
      <c r="Y134" s="220"/>
      <c r="Z134" s="220"/>
      <c r="AA134" s="220"/>
      <c r="AB134" s="220"/>
      <c r="AC134" s="224"/>
      <c r="AD134" s="227"/>
      <c r="AE134" s="227"/>
      <c r="AF134" s="209"/>
      <c r="AG134" s="224"/>
      <c r="AH134" s="224"/>
      <c r="AI134" s="224"/>
      <c r="AJ134" s="209"/>
    </row>
    <row r="135" spans="2:36" s="36" customFormat="1" ht="44.1" customHeight="1" x14ac:dyDescent="0.25">
      <c r="B135" s="210"/>
      <c r="C135" s="210"/>
      <c r="D135" s="210"/>
      <c r="E135" s="231"/>
      <c r="F135" s="231"/>
      <c r="G135" s="231"/>
      <c r="H135" s="210"/>
      <c r="I135" s="210"/>
      <c r="J135" s="11" t="s">
        <v>120</v>
      </c>
      <c r="K135" s="7" t="s">
        <v>121</v>
      </c>
      <c r="L135" s="7" t="s">
        <v>119</v>
      </c>
      <c r="M135" s="63">
        <v>1</v>
      </c>
      <c r="N135" s="228"/>
      <c r="O135" s="210"/>
      <c r="P135" s="210"/>
      <c r="Q135" s="210"/>
      <c r="R135" s="213"/>
      <c r="S135" s="213"/>
      <c r="T135" s="254"/>
      <c r="U135" s="254"/>
      <c r="V135" s="272"/>
      <c r="W135" s="272"/>
      <c r="X135" s="272"/>
      <c r="Y135" s="272"/>
      <c r="Z135" s="272"/>
      <c r="AA135" s="272"/>
      <c r="AB135" s="272"/>
      <c r="AC135" s="228"/>
      <c r="AD135" s="226"/>
      <c r="AE135" s="226"/>
      <c r="AF135" s="210"/>
      <c r="AG135" s="228"/>
      <c r="AH135" s="228"/>
      <c r="AI135" s="228"/>
      <c r="AJ135" s="210"/>
    </row>
    <row r="136" spans="2:36" s="36" customFormat="1" ht="93" customHeight="1" x14ac:dyDescent="0.25">
      <c r="B136" s="208" t="s">
        <v>200</v>
      </c>
      <c r="C136" s="208" t="s">
        <v>187</v>
      </c>
      <c r="D136" s="208" t="s">
        <v>66</v>
      </c>
      <c r="E136" s="229" t="s">
        <v>67</v>
      </c>
      <c r="F136" s="229" t="s">
        <v>134</v>
      </c>
      <c r="G136" s="229" t="s">
        <v>147</v>
      </c>
      <c r="H136" s="208" t="s">
        <v>70</v>
      </c>
      <c r="I136" s="208" t="s">
        <v>79</v>
      </c>
      <c r="J136" s="11" t="s">
        <v>208</v>
      </c>
      <c r="K136" s="7" t="s">
        <v>107</v>
      </c>
      <c r="L136" s="7" t="s">
        <v>86</v>
      </c>
      <c r="M136" s="63">
        <v>40</v>
      </c>
      <c r="N136" s="243" t="s">
        <v>108</v>
      </c>
      <c r="O136" s="208" t="s">
        <v>188</v>
      </c>
      <c r="P136" s="208" t="s">
        <v>75</v>
      </c>
      <c r="Q136" s="208" t="s">
        <v>76</v>
      </c>
      <c r="R136" s="211" t="s">
        <v>77</v>
      </c>
      <c r="S136" s="211" t="s">
        <v>109</v>
      </c>
      <c r="T136" s="253">
        <f>V136+Y136</f>
        <v>112420</v>
      </c>
      <c r="U136" s="253" t="s">
        <v>98</v>
      </c>
      <c r="V136" s="271">
        <v>95557</v>
      </c>
      <c r="W136" s="271" t="s">
        <v>79</v>
      </c>
      <c r="X136" s="271" t="s">
        <v>79</v>
      </c>
      <c r="Y136" s="271">
        <v>16863</v>
      </c>
      <c r="Z136" s="271" t="s">
        <v>79</v>
      </c>
      <c r="AA136" s="271" t="s">
        <v>79</v>
      </c>
      <c r="AB136" s="271">
        <v>50507.54</v>
      </c>
      <c r="AC136" s="243" t="s">
        <v>110</v>
      </c>
      <c r="AD136" s="225" t="s">
        <v>79</v>
      </c>
      <c r="AE136" s="225">
        <f>V136+Y136</f>
        <v>112420</v>
      </c>
      <c r="AF136" s="243" t="s">
        <v>79</v>
      </c>
      <c r="AG136" s="243" t="s">
        <v>33</v>
      </c>
      <c r="AH136" s="243" t="s">
        <v>247</v>
      </c>
      <c r="AI136" s="243" t="s">
        <v>248</v>
      </c>
      <c r="AJ136" s="243"/>
    </row>
    <row r="137" spans="2:36" s="36" customFormat="1" ht="59.1" customHeight="1" x14ac:dyDescent="0.25">
      <c r="B137" s="209"/>
      <c r="C137" s="209"/>
      <c r="D137" s="209"/>
      <c r="E137" s="230"/>
      <c r="F137" s="230"/>
      <c r="G137" s="230"/>
      <c r="H137" s="209"/>
      <c r="I137" s="209"/>
      <c r="J137" s="11" t="s">
        <v>111</v>
      </c>
      <c r="K137" s="7" t="s">
        <v>112</v>
      </c>
      <c r="L137" s="7" t="s">
        <v>85</v>
      </c>
      <c r="M137" s="63">
        <v>2</v>
      </c>
      <c r="N137" s="224"/>
      <c r="O137" s="209"/>
      <c r="P137" s="209"/>
      <c r="Q137" s="209"/>
      <c r="R137" s="212"/>
      <c r="S137" s="212"/>
      <c r="T137" s="218"/>
      <c r="U137" s="218"/>
      <c r="V137" s="220"/>
      <c r="W137" s="220"/>
      <c r="X137" s="220"/>
      <c r="Y137" s="220"/>
      <c r="Z137" s="220"/>
      <c r="AA137" s="220"/>
      <c r="AB137" s="220"/>
      <c r="AC137" s="224"/>
      <c r="AD137" s="227"/>
      <c r="AE137" s="227"/>
      <c r="AF137" s="209"/>
      <c r="AG137" s="224"/>
      <c r="AH137" s="224"/>
      <c r="AI137" s="224"/>
      <c r="AJ137" s="209"/>
    </row>
    <row r="138" spans="2:36" s="36" customFormat="1" ht="121.15" customHeight="1" x14ac:dyDescent="0.25">
      <c r="B138" s="210"/>
      <c r="C138" s="210"/>
      <c r="D138" s="210"/>
      <c r="E138" s="231"/>
      <c r="F138" s="231"/>
      <c r="G138" s="231"/>
      <c r="H138" s="210"/>
      <c r="I138" s="210"/>
      <c r="J138" s="11" t="s">
        <v>127</v>
      </c>
      <c r="K138" s="7" t="s">
        <v>128</v>
      </c>
      <c r="L138" s="7" t="s">
        <v>85</v>
      </c>
      <c r="M138" s="63">
        <v>65</v>
      </c>
      <c r="N138" s="228"/>
      <c r="O138" s="210"/>
      <c r="P138" s="210"/>
      <c r="Q138" s="210"/>
      <c r="R138" s="213"/>
      <c r="S138" s="213"/>
      <c r="T138" s="254"/>
      <c r="U138" s="254"/>
      <c r="V138" s="272"/>
      <c r="W138" s="272"/>
      <c r="X138" s="272"/>
      <c r="Y138" s="272"/>
      <c r="Z138" s="272"/>
      <c r="AA138" s="272"/>
      <c r="AB138" s="272"/>
      <c r="AC138" s="228"/>
      <c r="AD138" s="226"/>
      <c r="AE138" s="226"/>
      <c r="AF138" s="210"/>
      <c r="AG138" s="228"/>
      <c r="AH138" s="228"/>
      <c r="AI138" s="228"/>
      <c r="AJ138" s="210"/>
    </row>
    <row r="139" spans="2:36" s="36" customFormat="1" ht="93" customHeight="1" x14ac:dyDescent="0.25">
      <c r="B139" s="208" t="s">
        <v>202</v>
      </c>
      <c r="C139" s="208" t="s">
        <v>203</v>
      </c>
      <c r="D139" s="208" t="s">
        <v>66</v>
      </c>
      <c r="E139" s="229" t="s">
        <v>67</v>
      </c>
      <c r="F139" s="229" t="s">
        <v>134</v>
      </c>
      <c r="G139" s="229" t="s">
        <v>147</v>
      </c>
      <c r="H139" s="208" t="s">
        <v>70</v>
      </c>
      <c r="I139" s="208" t="s">
        <v>79</v>
      </c>
      <c r="J139" s="451" t="s">
        <v>208</v>
      </c>
      <c r="K139" s="208" t="s">
        <v>107</v>
      </c>
      <c r="L139" s="208" t="s">
        <v>86</v>
      </c>
      <c r="M139" s="462">
        <v>40</v>
      </c>
      <c r="N139" s="243" t="s">
        <v>108</v>
      </c>
      <c r="O139" s="208" t="s">
        <v>188</v>
      </c>
      <c r="P139" s="208" t="s">
        <v>75</v>
      </c>
      <c r="Q139" s="208" t="s">
        <v>76</v>
      </c>
      <c r="R139" s="211" t="s">
        <v>77</v>
      </c>
      <c r="S139" s="211" t="s">
        <v>109</v>
      </c>
      <c r="T139" s="253">
        <f>V139+Y139</f>
        <v>33460</v>
      </c>
      <c r="U139" s="253" t="s">
        <v>98</v>
      </c>
      <c r="V139" s="271">
        <v>28441</v>
      </c>
      <c r="W139" s="271" t="s">
        <v>79</v>
      </c>
      <c r="X139" s="271" t="s">
        <v>79</v>
      </c>
      <c r="Y139" s="271">
        <v>5019</v>
      </c>
      <c r="Z139" s="271" t="s">
        <v>79</v>
      </c>
      <c r="AA139" s="271" t="s">
        <v>79</v>
      </c>
      <c r="AB139" s="271">
        <v>15032.75</v>
      </c>
      <c r="AC139" s="243" t="s">
        <v>110</v>
      </c>
      <c r="AD139" s="225" t="s">
        <v>79</v>
      </c>
      <c r="AE139" s="225">
        <f>V139+Y139</f>
        <v>33460</v>
      </c>
      <c r="AF139" s="243" t="s">
        <v>79</v>
      </c>
      <c r="AG139" s="243" t="s">
        <v>33</v>
      </c>
      <c r="AH139" s="243" t="s">
        <v>247</v>
      </c>
      <c r="AI139" s="243" t="s">
        <v>248</v>
      </c>
      <c r="AJ139" s="243"/>
    </row>
    <row r="140" spans="2:36" s="36" customFormat="1" ht="59.1" customHeight="1" x14ac:dyDescent="0.25">
      <c r="B140" s="209"/>
      <c r="C140" s="209"/>
      <c r="D140" s="209"/>
      <c r="E140" s="230"/>
      <c r="F140" s="230"/>
      <c r="G140" s="230"/>
      <c r="H140" s="209"/>
      <c r="I140" s="209"/>
      <c r="J140" s="452"/>
      <c r="K140" s="210"/>
      <c r="L140" s="210"/>
      <c r="M140" s="464"/>
      <c r="N140" s="224"/>
      <c r="O140" s="209"/>
      <c r="P140" s="209"/>
      <c r="Q140" s="209"/>
      <c r="R140" s="212"/>
      <c r="S140" s="212"/>
      <c r="T140" s="218"/>
      <c r="U140" s="218"/>
      <c r="V140" s="220"/>
      <c r="W140" s="220"/>
      <c r="X140" s="220"/>
      <c r="Y140" s="220"/>
      <c r="Z140" s="220"/>
      <c r="AA140" s="220"/>
      <c r="AB140" s="220"/>
      <c r="AC140" s="224"/>
      <c r="AD140" s="227"/>
      <c r="AE140" s="227"/>
      <c r="AF140" s="209"/>
      <c r="AG140" s="224"/>
      <c r="AH140" s="224"/>
      <c r="AI140" s="224"/>
      <c r="AJ140" s="209"/>
    </row>
    <row r="141" spans="2:36" s="36" customFormat="1" ht="121.15" customHeight="1" x14ac:dyDescent="0.25">
      <c r="B141" s="210"/>
      <c r="C141" s="210"/>
      <c r="D141" s="210"/>
      <c r="E141" s="231"/>
      <c r="F141" s="231"/>
      <c r="G141" s="231"/>
      <c r="H141" s="210"/>
      <c r="I141" s="210"/>
      <c r="J141" s="11" t="s">
        <v>127</v>
      </c>
      <c r="K141" s="7" t="s">
        <v>128</v>
      </c>
      <c r="L141" s="7" t="s">
        <v>85</v>
      </c>
      <c r="M141" s="63">
        <v>16</v>
      </c>
      <c r="N141" s="228"/>
      <c r="O141" s="210"/>
      <c r="P141" s="210"/>
      <c r="Q141" s="210"/>
      <c r="R141" s="213"/>
      <c r="S141" s="213"/>
      <c r="T141" s="254"/>
      <c r="U141" s="254"/>
      <c r="V141" s="272"/>
      <c r="W141" s="272"/>
      <c r="X141" s="272"/>
      <c r="Y141" s="272"/>
      <c r="Z141" s="272"/>
      <c r="AA141" s="272"/>
      <c r="AB141" s="272"/>
      <c r="AC141" s="228"/>
      <c r="AD141" s="226"/>
      <c r="AE141" s="226"/>
      <c r="AF141" s="210"/>
      <c r="AG141" s="228"/>
      <c r="AH141" s="228"/>
      <c r="AI141" s="228"/>
      <c r="AJ141" s="210"/>
    </row>
    <row r="142" spans="2:36" s="36" customFormat="1" ht="93" customHeight="1" x14ac:dyDescent="0.25">
      <c r="B142" s="246" t="s">
        <v>1055</v>
      </c>
      <c r="C142" s="246" t="s">
        <v>191</v>
      </c>
      <c r="D142" s="246" t="s">
        <v>66</v>
      </c>
      <c r="E142" s="232" t="s">
        <v>67</v>
      </c>
      <c r="F142" s="232" t="s">
        <v>134</v>
      </c>
      <c r="G142" s="232" t="s">
        <v>147</v>
      </c>
      <c r="H142" s="246" t="s">
        <v>70</v>
      </c>
      <c r="I142" s="246" t="s">
        <v>79</v>
      </c>
      <c r="J142" s="477" t="s">
        <v>208</v>
      </c>
      <c r="K142" s="246" t="s">
        <v>107</v>
      </c>
      <c r="L142" s="246" t="s">
        <v>86</v>
      </c>
      <c r="M142" s="472">
        <v>40</v>
      </c>
      <c r="N142" s="205" t="s">
        <v>108</v>
      </c>
      <c r="O142" s="246" t="s">
        <v>188</v>
      </c>
      <c r="P142" s="246" t="s">
        <v>75</v>
      </c>
      <c r="Q142" s="246" t="s">
        <v>76</v>
      </c>
      <c r="R142" s="420" t="s">
        <v>77</v>
      </c>
      <c r="S142" s="420" t="s">
        <v>109</v>
      </c>
      <c r="T142" s="328">
        <f>V142+Y142</f>
        <v>29700</v>
      </c>
      <c r="U142" s="328">
        <f>T142</f>
        <v>29700</v>
      </c>
      <c r="V142" s="238">
        <v>25245</v>
      </c>
      <c r="W142" s="238" t="s">
        <v>79</v>
      </c>
      <c r="X142" s="238" t="s">
        <v>79</v>
      </c>
      <c r="Y142" s="238">
        <v>4455</v>
      </c>
      <c r="Z142" s="238" t="s">
        <v>79</v>
      </c>
      <c r="AA142" s="238" t="s">
        <v>79</v>
      </c>
      <c r="AB142" s="238">
        <v>13343.48</v>
      </c>
      <c r="AC142" s="205" t="s">
        <v>110</v>
      </c>
      <c r="AD142" s="240" t="s">
        <v>79</v>
      </c>
      <c r="AE142" s="240">
        <f>V142+Y142</f>
        <v>29700</v>
      </c>
      <c r="AF142" s="205" t="s">
        <v>79</v>
      </c>
      <c r="AG142" s="205" t="s">
        <v>33</v>
      </c>
      <c r="AH142" s="205" t="s">
        <v>176</v>
      </c>
      <c r="AI142" s="205" t="s">
        <v>161</v>
      </c>
      <c r="AJ142" s="205"/>
    </row>
    <row r="143" spans="2:36" s="36" customFormat="1" ht="59.1" customHeight="1" x14ac:dyDescent="0.25">
      <c r="B143" s="247"/>
      <c r="C143" s="247"/>
      <c r="D143" s="247"/>
      <c r="E143" s="233"/>
      <c r="F143" s="233"/>
      <c r="G143" s="233"/>
      <c r="H143" s="247"/>
      <c r="I143" s="247"/>
      <c r="J143" s="478"/>
      <c r="K143" s="248"/>
      <c r="L143" s="248"/>
      <c r="M143" s="474"/>
      <c r="N143" s="206"/>
      <c r="O143" s="247"/>
      <c r="P143" s="247"/>
      <c r="Q143" s="247"/>
      <c r="R143" s="354"/>
      <c r="S143" s="354"/>
      <c r="T143" s="329"/>
      <c r="U143" s="329"/>
      <c r="V143" s="244"/>
      <c r="W143" s="244"/>
      <c r="X143" s="244"/>
      <c r="Y143" s="244"/>
      <c r="Z143" s="244"/>
      <c r="AA143" s="244"/>
      <c r="AB143" s="244"/>
      <c r="AC143" s="206"/>
      <c r="AD143" s="241"/>
      <c r="AE143" s="241"/>
      <c r="AF143" s="247"/>
      <c r="AG143" s="206"/>
      <c r="AH143" s="206"/>
      <c r="AI143" s="206"/>
      <c r="AJ143" s="247"/>
    </row>
    <row r="144" spans="2:36" s="36" customFormat="1" ht="121.15" customHeight="1" x14ac:dyDescent="0.25">
      <c r="B144" s="248"/>
      <c r="C144" s="248"/>
      <c r="D144" s="248"/>
      <c r="E144" s="234"/>
      <c r="F144" s="234"/>
      <c r="G144" s="234"/>
      <c r="H144" s="248"/>
      <c r="I144" s="248"/>
      <c r="J144" s="20" t="s">
        <v>127</v>
      </c>
      <c r="K144" s="27" t="s">
        <v>128</v>
      </c>
      <c r="L144" s="27" t="s">
        <v>85</v>
      </c>
      <c r="M144" s="61">
        <v>13</v>
      </c>
      <c r="N144" s="207"/>
      <c r="O144" s="248"/>
      <c r="P144" s="248"/>
      <c r="Q144" s="248"/>
      <c r="R144" s="386"/>
      <c r="S144" s="386"/>
      <c r="T144" s="330"/>
      <c r="U144" s="330"/>
      <c r="V144" s="245"/>
      <c r="W144" s="245"/>
      <c r="X144" s="245"/>
      <c r="Y144" s="245"/>
      <c r="Z144" s="245"/>
      <c r="AA144" s="245"/>
      <c r="AB144" s="245"/>
      <c r="AC144" s="207"/>
      <c r="AD144" s="242"/>
      <c r="AE144" s="242"/>
      <c r="AF144" s="248"/>
      <c r="AG144" s="207"/>
      <c r="AH144" s="207"/>
      <c r="AI144" s="207"/>
      <c r="AJ144" s="248"/>
    </row>
    <row r="145" spans="2:36" s="36" customFormat="1" ht="215.1" customHeight="1" x14ac:dyDescent="0.25">
      <c r="B145" s="14" t="s">
        <v>204</v>
      </c>
      <c r="C145" s="14" t="s">
        <v>205</v>
      </c>
      <c r="D145" s="14" t="s">
        <v>66</v>
      </c>
      <c r="E145" s="31" t="s">
        <v>67</v>
      </c>
      <c r="F145" s="31" t="s">
        <v>134</v>
      </c>
      <c r="G145" s="31" t="s">
        <v>147</v>
      </c>
      <c r="H145" s="14" t="s">
        <v>70</v>
      </c>
      <c r="I145" s="14" t="s">
        <v>79</v>
      </c>
      <c r="J145" s="11" t="s">
        <v>127</v>
      </c>
      <c r="K145" s="7" t="s">
        <v>128</v>
      </c>
      <c r="L145" s="7" t="s">
        <v>85</v>
      </c>
      <c r="M145" s="63">
        <v>5</v>
      </c>
      <c r="N145" s="15" t="s">
        <v>108</v>
      </c>
      <c r="O145" s="14" t="s">
        <v>188</v>
      </c>
      <c r="P145" s="14" t="s">
        <v>75</v>
      </c>
      <c r="Q145" s="14" t="s">
        <v>76</v>
      </c>
      <c r="R145" s="153" t="s">
        <v>77</v>
      </c>
      <c r="S145" s="153" t="s">
        <v>109</v>
      </c>
      <c r="T145" s="154">
        <f>V145+Y145</f>
        <v>64200</v>
      </c>
      <c r="U145" s="154" t="s">
        <v>98</v>
      </c>
      <c r="V145" s="19">
        <v>54570</v>
      </c>
      <c r="W145" s="19" t="s">
        <v>79</v>
      </c>
      <c r="X145" s="19" t="s">
        <v>79</v>
      </c>
      <c r="Y145" s="19">
        <v>9630</v>
      </c>
      <c r="Z145" s="19" t="s">
        <v>79</v>
      </c>
      <c r="AA145" s="19" t="s">
        <v>79</v>
      </c>
      <c r="AB145" s="19">
        <v>28843.48</v>
      </c>
      <c r="AC145" s="15" t="s">
        <v>110</v>
      </c>
      <c r="AD145" s="35" t="s">
        <v>79</v>
      </c>
      <c r="AE145" s="35">
        <f>V145+Y145</f>
        <v>64200</v>
      </c>
      <c r="AF145" s="15" t="s">
        <v>79</v>
      </c>
      <c r="AG145" s="15" t="s">
        <v>33</v>
      </c>
      <c r="AH145" s="15" t="s">
        <v>247</v>
      </c>
      <c r="AI145" s="15" t="s">
        <v>248</v>
      </c>
      <c r="AJ145" s="15"/>
    </row>
    <row r="146" spans="2:36" s="36" customFormat="1" ht="125.65" customHeight="1" x14ac:dyDescent="0.25">
      <c r="B146" s="208" t="s">
        <v>990</v>
      </c>
      <c r="C146" s="208" t="s">
        <v>191</v>
      </c>
      <c r="D146" s="208" t="s">
        <v>66</v>
      </c>
      <c r="E146" s="229" t="s">
        <v>67</v>
      </c>
      <c r="F146" s="229" t="s">
        <v>134</v>
      </c>
      <c r="G146" s="229" t="s">
        <v>147</v>
      </c>
      <c r="H146" s="208" t="s">
        <v>70</v>
      </c>
      <c r="I146" s="208" t="s">
        <v>79</v>
      </c>
      <c r="J146" s="11" t="s">
        <v>208</v>
      </c>
      <c r="K146" s="7" t="s">
        <v>107</v>
      </c>
      <c r="L146" s="7" t="s">
        <v>86</v>
      </c>
      <c r="M146" s="63">
        <v>40</v>
      </c>
      <c r="N146" s="243" t="s">
        <v>108</v>
      </c>
      <c r="O146" s="208" t="s">
        <v>155</v>
      </c>
      <c r="P146" s="208" t="s">
        <v>75</v>
      </c>
      <c r="Q146" s="208" t="s">
        <v>76</v>
      </c>
      <c r="R146" s="211" t="s">
        <v>77</v>
      </c>
      <c r="S146" s="211" t="s">
        <v>109</v>
      </c>
      <c r="T146" s="253">
        <f>V146+Y146</f>
        <v>64200</v>
      </c>
      <c r="U146" s="253" t="s">
        <v>98</v>
      </c>
      <c r="V146" s="271">
        <v>54570</v>
      </c>
      <c r="W146" s="271" t="s">
        <v>79</v>
      </c>
      <c r="X146" s="271" t="s">
        <v>79</v>
      </c>
      <c r="Y146" s="271">
        <v>9630</v>
      </c>
      <c r="Z146" s="271" t="s">
        <v>79</v>
      </c>
      <c r="AA146" s="271" t="s">
        <v>79</v>
      </c>
      <c r="AB146" s="271">
        <v>28843.48</v>
      </c>
      <c r="AC146" s="243" t="s">
        <v>110</v>
      </c>
      <c r="AD146" s="225" t="s">
        <v>79</v>
      </c>
      <c r="AE146" s="225">
        <f>V146+Y146</f>
        <v>64200</v>
      </c>
      <c r="AF146" s="243" t="s">
        <v>79</v>
      </c>
      <c r="AG146" s="243" t="s">
        <v>33</v>
      </c>
      <c r="AH146" s="243" t="s">
        <v>991</v>
      </c>
      <c r="AI146" s="243" t="s">
        <v>248</v>
      </c>
      <c r="AJ146" s="243"/>
    </row>
    <row r="147" spans="2:36" s="36" customFormat="1" ht="80.25" customHeight="1" x14ac:dyDescent="0.25">
      <c r="B147" s="210"/>
      <c r="C147" s="210"/>
      <c r="D147" s="210"/>
      <c r="E147" s="231"/>
      <c r="F147" s="231"/>
      <c r="G147" s="231"/>
      <c r="H147" s="210"/>
      <c r="I147" s="210"/>
      <c r="J147" s="11" t="s">
        <v>127</v>
      </c>
      <c r="K147" s="7" t="s">
        <v>128</v>
      </c>
      <c r="L147" s="7" t="s">
        <v>85</v>
      </c>
      <c r="M147" s="63">
        <v>30</v>
      </c>
      <c r="N147" s="228"/>
      <c r="O147" s="210"/>
      <c r="P147" s="210"/>
      <c r="Q147" s="210"/>
      <c r="R147" s="213"/>
      <c r="S147" s="213"/>
      <c r="T147" s="254"/>
      <c r="U147" s="254"/>
      <c r="V147" s="272"/>
      <c r="W147" s="272"/>
      <c r="X147" s="272"/>
      <c r="Y147" s="272"/>
      <c r="Z147" s="272"/>
      <c r="AA147" s="272"/>
      <c r="AB147" s="272"/>
      <c r="AC147" s="228"/>
      <c r="AD147" s="226"/>
      <c r="AE147" s="226"/>
      <c r="AF147" s="210"/>
      <c r="AG147" s="228"/>
      <c r="AH147" s="228"/>
      <c r="AI147" s="228"/>
      <c r="AJ147" s="210"/>
    </row>
    <row r="148" spans="2:36" s="36" customFormat="1" ht="93" customHeight="1" x14ac:dyDescent="0.25">
      <c r="B148" s="14" t="s">
        <v>992</v>
      </c>
      <c r="C148" s="208" t="s">
        <v>993</v>
      </c>
      <c r="D148" s="208" t="s">
        <v>66</v>
      </c>
      <c r="E148" s="208" t="s">
        <v>67</v>
      </c>
      <c r="F148" s="208" t="s">
        <v>134</v>
      </c>
      <c r="G148" s="208" t="s">
        <v>147</v>
      </c>
      <c r="H148" s="208" t="s">
        <v>70</v>
      </c>
      <c r="I148" s="208" t="s">
        <v>79</v>
      </c>
      <c r="J148" s="451" t="s">
        <v>208</v>
      </c>
      <c r="K148" s="208" t="s">
        <v>107</v>
      </c>
      <c r="L148" s="208" t="s">
        <v>86</v>
      </c>
      <c r="M148" s="462">
        <v>40</v>
      </c>
      <c r="N148" s="243" t="s">
        <v>108</v>
      </c>
      <c r="O148" s="208" t="s">
        <v>188</v>
      </c>
      <c r="P148" s="208" t="s">
        <v>75</v>
      </c>
      <c r="Q148" s="208" t="s">
        <v>76</v>
      </c>
      <c r="R148" s="211" t="s">
        <v>77</v>
      </c>
      <c r="S148" s="211" t="s">
        <v>109</v>
      </c>
      <c r="T148" s="253">
        <f>V148+Y148</f>
        <v>29509.95</v>
      </c>
      <c r="U148" s="253" t="s">
        <v>98</v>
      </c>
      <c r="V148" s="271">
        <v>25083.45</v>
      </c>
      <c r="W148" s="271" t="s">
        <v>79</v>
      </c>
      <c r="X148" s="271" t="s">
        <v>79</v>
      </c>
      <c r="Y148" s="271">
        <v>4426.5</v>
      </c>
      <c r="Z148" s="271" t="s">
        <v>79</v>
      </c>
      <c r="AA148" s="271" t="s">
        <v>79</v>
      </c>
      <c r="AB148" s="271">
        <v>13258.1</v>
      </c>
      <c r="AC148" s="243" t="s">
        <v>110</v>
      </c>
      <c r="AD148" s="225" t="s">
        <v>79</v>
      </c>
      <c r="AE148" s="225">
        <f>V148+Y148</f>
        <v>29509.95</v>
      </c>
      <c r="AF148" s="243" t="s">
        <v>79</v>
      </c>
      <c r="AG148" s="243" t="s">
        <v>33</v>
      </c>
      <c r="AH148" s="243" t="s">
        <v>248</v>
      </c>
      <c r="AI148" s="243" t="s">
        <v>251</v>
      </c>
      <c r="AJ148" s="243"/>
    </row>
    <row r="149" spans="2:36" s="36" customFormat="1" ht="18.600000000000001" customHeight="1" x14ac:dyDescent="0.25">
      <c r="B149" s="78"/>
      <c r="C149" s="209"/>
      <c r="D149" s="209"/>
      <c r="E149" s="209"/>
      <c r="F149" s="209"/>
      <c r="G149" s="209"/>
      <c r="H149" s="209"/>
      <c r="I149" s="209"/>
      <c r="J149" s="452"/>
      <c r="K149" s="210"/>
      <c r="L149" s="210"/>
      <c r="M149" s="464"/>
      <c r="N149" s="224"/>
      <c r="O149" s="209"/>
      <c r="P149" s="209"/>
      <c r="Q149" s="209"/>
      <c r="R149" s="212"/>
      <c r="S149" s="212"/>
      <c r="T149" s="218"/>
      <c r="U149" s="218"/>
      <c r="V149" s="220"/>
      <c r="W149" s="220"/>
      <c r="X149" s="220"/>
      <c r="Y149" s="220"/>
      <c r="Z149" s="220"/>
      <c r="AA149" s="220"/>
      <c r="AB149" s="220"/>
      <c r="AC149" s="224"/>
      <c r="AD149" s="227"/>
      <c r="AE149" s="227"/>
      <c r="AF149" s="224"/>
      <c r="AG149" s="224"/>
      <c r="AH149" s="224"/>
      <c r="AI149" s="224"/>
      <c r="AJ149" s="224"/>
    </row>
    <row r="150" spans="2:36" s="36" customFormat="1" ht="51" customHeight="1" x14ac:dyDescent="0.25">
      <c r="B150" s="209"/>
      <c r="C150" s="209"/>
      <c r="D150" s="209"/>
      <c r="E150" s="209"/>
      <c r="F150" s="209"/>
      <c r="G150" s="209"/>
      <c r="H150" s="209"/>
      <c r="I150" s="209"/>
      <c r="J150" s="11" t="s">
        <v>127</v>
      </c>
      <c r="K150" s="7" t="s">
        <v>128</v>
      </c>
      <c r="L150" s="7" t="s">
        <v>85</v>
      </c>
      <c r="M150" s="63">
        <v>20</v>
      </c>
      <c r="N150" s="224"/>
      <c r="O150" s="209"/>
      <c r="P150" s="209"/>
      <c r="Q150" s="209"/>
      <c r="R150" s="212"/>
      <c r="S150" s="212"/>
      <c r="T150" s="218"/>
      <c r="U150" s="218"/>
      <c r="V150" s="220"/>
      <c r="W150" s="220"/>
      <c r="X150" s="220"/>
      <c r="Y150" s="220"/>
      <c r="Z150" s="220"/>
      <c r="AA150" s="220"/>
      <c r="AB150" s="220"/>
      <c r="AC150" s="224"/>
      <c r="AD150" s="227"/>
      <c r="AE150" s="227"/>
      <c r="AF150" s="224"/>
      <c r="AG150" s="224"/>
      <c r="AH150" s="224"/>
      <c r="AI150" s="224"/>
      <c r="AJ150" s="224"/>
    </row>
    <row r="151" spans="2:36" s="36" customFormat="1" ht="50.65" customHeight="1" x14ac:dyDescent="0.25">
      <c r="B151" s="210"/>
      <c r="C151" s="210"/>
      <c r="D151" s="210"/>
      <c r="E151" s="210"/>
      <c r="F151" s="210"/>
      <c r="G151" s="210"/>
      <c r="H151" s="210"/>
      <c r="I151" s="210"/>
      <c r="J151" s="11" t="s">
        <v>111</v>
      </c>
      <c r="K151" s="11" t="s">
        <v>112</v>
      </c>
      <c r="L151" s="7" t="s">
        <v>85</v>
      </c>
      <c r="M151" s="63">
        <v>1</v>
      </c>
      <c r="N151" s="228"/>
      <c r="O151" s="210"/>
      <c r="P151" s="210"/>
      <c r="Q151" s="210"/>
      <c r="R151" s="213"/>
      <c r="S151" s="213"/>
      <c r="T151" s="254"/>
      <c r="U151" s="254"/>
      <c r="V151" s="272"/>
      <c r="W151" s="272"/>
      <c r="X151" s="272"/>
      <c r="Y151" s="272"/>
      <c r="Z151" s="272"/>
      <c r="AA151" s="272"/>
      <c r="AB151" s="272"/>
      <c r="AC151" s="228"/>
      <c r="AD151" s="226"/>
      <c r="AE151" s="226"/>
      <c r="AF151" s="228"/>
      <c r="AG151" s="228"/>
      <c r="AH151" s="228"/>
      <c r="AI151" s="228"/>
      <c r="AJ151" s="228"/>
    </row>
    <row r="152" spans="2:36" s="36" customFormat="1" ht="132" customHeight="1" x14ac:dyDescent="0.25">
      <c r="B152" s="204" t="s">
        <v>145</v>
      </c>
      <c r="C152" s="204" t="s">
        <v>146</v>
      </c>
      <c r="D152" s="204" t="s">
        <v>106</v>
      </c>
      <c r="E152" s="235" t="s">
        <v>67</v>
      </c>
      <c r="F152" s="235" t="s">
        <v>134</v>
      </c>
      <c r="G152" s="235" t="s">
        <v>147</v>
      </c>
      <c r="H152" s="204" t="s">
        <v>70</v>
      </c>
      <c r="I152" s="204" t="s">
        <v>79</v>
      </c>
      <c r="J152" s="11" t="s">
        <v>208</v>
      </c>
      <c r="K152" s="7" t="s">
        <v>107</v>
      </c>
      <c r="L152" s="7" t="s">
        <v>86</v>
      </c>
      <c r="M152" s="7">
        <v>40</v>
      </c>
      <c r="N152" s="202" t="s">
        <v>108</v>
      </c>
      <c r="O152" s="204" t="s">
        <v>148</v>
      </c>
      <c r="P152" s="204" t="s">
        <v>75</v>
      </c>
      <c r="Q152" s="204" t="s">
        <v>76</v>
      </c>
      <c r="R152" s="217" t="s">
        <v>77</v>
      </c>
      <c r="S152" s="217" t="s">
        <v>109</v>
      </c>
      <c r="T152" s="219">
        <f>V152+Y152</f>
        <v>165600</v>
      </c>
      <c r="U152" s="219" t="s">
        <v>79</v>
      </c>
      <c r="V152" s="271">
        <v>140760</v>
      </c>
      <c r="W152" s="221" t="s">
        <v>79</v>
      </c>
      <c r="X152" s="221" t="s">
        <v>79</v>
      </c>
      <c r="Y152" s="221">
        <v>24840</v>
      </c>
      <c r="Z152" s="221" t="s">
        <v>98</v>
      </c>
      <c r="AA152" s="221" t="s">
        <v>79</v>
      </c>
      <c r="AB152" s="221">
        <v>74400</v>
      </c>
      <c r="AC152" s="202" t="s">
        <v>149</v>
      </c>
      <c r="AD152" s="203" t="s">
        <v>79</v>
      </c>
      <c r="AE152" s="203">
        <f>V152+Y152</f>
        <v>165600</v>
      </c>
      <c r="AF152" s="202" t="s">
        <v>79</v>
      </c>
      <c r="AG152" s="202" t="s">
        <v>33</v>
      </c>
      <c r="AH152" s="202" t="s">
        <v>157</v>
      </c>
      <c r="AI152" s="202" t="s">
        <v>158</v>
      </c>
      <c r="AJ152" s="202"/>
    </row>
    <row r="153" spans="2:36" s="36" customFormat="1" ht="86.1" customHeight="1" x14ac:dyDescent="0.25">
      <c r="B153" s="204"/>
      <c r="C153" s="204"/>
      <c r="D153" s="204"/>
      <c r="E153" s="235"/>
      <c r="F153" s="235"/>
      <c r="G153" s="235"/>
      <c r="H153" s="204"/>
      <c r="I153" s="204"/>
      <c r="J153" s="11" t="s">
        <v>111</v>
      </c>
      <c r="K153" s="7" t="s">
        <v>112</v>
      </c>
      <c r="L153" s="7" t="s">
        <v>85</v>
      </c>
      <c r="M153" s="7">
        <v>1</v>
      </c>
      <c r="N153" s="202"/>
      <c r="O153" s="204"/>
      <c r="P153" s="204"/>
      <c r="Q153" s="204"/>
      <c r="R153" s="217"/>
      <c r="S153" s="217"/>
      <c r="T153" s="219"/>
      <c r="U153" s="219"/>
      <c r="V153" s="220"/>
      <c r="W153" s="221"/>
      <c r="X153" s="221"/>
      <c r="Y153" s="221"/>
      <c r="Z153" s="221"/>
      <c r="AA153" s="221"/>
      <c r="AB153" s="221"/>
      <c r="AC153" s="202"/>
      <c r="AD153" s="203"/>
      <c r="AE153" s="203"/>
      <c r="AF153" s="204"/>
      <c r="AG153" s="202"/>
      <c r="AH153" s="202"/>
      <c r="AI153" s="202"/>
      <c r="AJ153" s="204"/>
    </row>
    <row r="154" spans="2:36" s="36" customFormat="1" ht="59.1" customHeight="1" x14ac:dyDescent="0.25">
      <c r="B154" s="204"/>
      <c r="C154" s="204"/>
      <c r="D154" s="204"/>
      <c r="E154" s="235"/>
      <c r="F154" s="235"/>
      <c r="G154" s="235"/>
      <c r="H154" s="204"/>
      <c r="I154" s="204"/>
      <c r="J154" s="11" t="s">
        <v>127</v>
      </c>
      <c r="K154" s="7" t="s">
        <v>128</v>
      </c>
      <c r="L154" s="7" t="s">
        <v>85</v>
      </c>
      <c r="M154" s="63">
        <v>104</v>
      </c>
      <c r="N154" s="202"/>
      <c r="O154" s="204"/>
      <c r="P154" s="204"/>
      <c r="Q154" s="204"/>
      <c r="R154" s="217"/>
      <c r="S154" s="217"/>
      <c r="T154" s="219"/>
      <c r="U154" s="219"/>
      <c r="V154" s="272"/>
      <c r="W154" s="221"/>
      <c r="X154" s="221"/>
      <c r="Y154" s="221"/>
      <c r="Z154" s="221"/>
      <c r="AA154" s="221"/>
      <c r="AB154" s="221"/>
      <c r="AC154" s="202"/>
      <c r="AD154" s="203"/>
      <c r="AE154" s="203"/>
      <c r="AF154" s="204"/>
      <c r="AG154" s="202"/>
      <c r="AH154" s="202"/>
      <c r="AI154" s="202"/>
      <c r="AJ154" s="204"/>
    </row>
    <row r="155" spans="2:36" s="36" customFormat="1" ht="104.1" customHeight="1" x14ac:dyDescent="0.25">
      <c r="B155" s="215" t="s">
        <v>1041</v>
      </c>
      <c r="C155" s="215" t="s">
        <v>151</v>
      </c>
      <c r="D155" s="215" t="s">
        <v>106</v>
      </c>
      <c r="E155" s="252" t="s">
        <v>67</v>
      </c>
      <c r="F155" s="252" t="s">
        <v>134</v>
      </c>
      <c r="G155" s="252" t="s">
        <v>147</v>
      </c>
      <c r="H155" s="246" t="s">
        <v>70</v>
      </c>
      <c r="I155" s="215" t="s">
        <v>79</v>
      </c>
      <c r="J155" s="20" t="s">
        <v>208</v>
      </c>
      <c r="K155" s="27" t="s">
        <v>107</v>
      </c>
      <c r="L155" s="27" t="s">
        <v>86</v>
      </c>
      <c r="M155" s="27">
        <v>40</v>
      </c>
      <c r="N155" s="264" t="s">
        <v>108</v>
      </c>
      <c r="O155" s="215" t="s">
        <v>152</v>
      </c>
      <c r="P155" s="215" t="s">
        <v>75</v>
      </c>
      <c r="Q155" s="215" t="s">
        <v>76</v>
      </c>
      <c r="R155" s="273" t="s">
        <v>77</v>
      </c>
      <c r="S155" s="420" t="s">
        <v>109</v>
      </c>
      <c r="T155" s="328">
        <f>V155+Y155</f>
        <v>138000</v>
      </c>
      <c r="U155" s="328" t="s">
        <v>490</v>
      </c>
      <c r="V155" s="238">
        <v>117300</v>
      </c>
      <c r="W155" s="238" t="s">
        <v>79</v>
      </c>
      <c r="X155" s="238" t="s">
        <v>79</v>
      </c>
      <c r="Y155" s="238">
        <v>20700</v>
      </c>
      <c r="Z155" s="238" t="s">
        <v>79</v>
      </c>
      <c r="AA155" s="238" t="s">
        <v>79</v>
      </c>
      <c r="AB155" s="238">
        <v>62000</v>
      </c>
      <c r="AC155" s="205" t="s">
        <v>110</v>
      </c>
      <c r="AD155" s="240" t="s">
        <v>79</v>
      </c>
      <c r="AE155" s="240">
        <f>V155+Y155</f>
        <v>138000</v>
      </c>
      <c r="AF155" s="205" t="s">
        <v>79</v>
      </c>
      <c r="AG155" s="264" t="s">
        <v>33</v>
      </c>
      <c r="AH155" s="264" t="s">
        <v>157</v>
      </c>
      <c r="AI155" s="264" t="s">
        <v>158</v>
      </c>
      <c r="AJ155" s="205"/>
    </row>
    <row r="156" spans="2:36" s="36" customFormat="1" ht="65.099999999999994" customHeight="1" x14ac:dyDescent="0.25">
      <c r="B156" s="215"/>
      <c r="C156" s="215"/>
      <c r="D156" s="215"/>
      <c r="E156" s="252"/>
      <c r="F156" s="252"/>
      <c r="G156" s="252"/>
      <c r="H156" s="247"/>
      <c r="I156" s="215"/>
      <c r="J156" s="20" t="s">
        <v>111</v>
      </c>
      <c r="K156" s="27" t="s">
        <v>112</v>
      </c>
      <c r="L156" s="27" t="s">
        <v>85</v>
      </c>
      <c r="M156" s="27">
        <v>1</v>
      </c>
      <c r="N156" s="264"/>
      <c r="O156" s="215"/>
      <c r="P156" s="215"/>
      <c r="Q156" s="215"/>
      <c r="R156" s="273"/>
      <c r="S156" s="354"/>
      <c r="T156" s="329"/>
      <c r="U156" s="329"/>
      <c r="V156" s="244"/>
      <c r="W156" s="244"/>
      <c r="X156" s="244"/>
      <c r="Y156" s="244"/>
      <c r="Z156" s="244"/>
      <c r="AA156" s="244"/>
      <c r="AB156" s="244"/>
      <c r="AC156" s="206"/>
      <c r="AD156" s="241"/>
      <c r="AE156" s="241"/>
      <c r="AF156" s="247"/>
      <c r="AG156" s="264"/>
      <c r="AH156" s="264"/>
      <c r="AI156" s="264"/>
      <c r="AJ156" s="247"/>
    </row>
    <row r="157" spans="2:36" s="36" customFormat="1" ht="101.1" customHeight="1" x14ac:dyDescent="0.25">
      <c r="B157" s="215"/>
      <c r="C157" s="215"/>
      <c r="D157" s="215"/>
      <c r="E157" s="252"/>
      <c r="F157" s="252"/>
      <c r="G157" s="252"/>
      <c r="H157" s="248"/>
      <c r="I157" s="215"/>
      <c r="J157" s="20" t="s">
        <v>127</v>
      </c>
      <c r="K157" s="27" t="s">
        <v>128</v>
      </c>
      <c r="L157" s="27" t="s">
        <v>85</v>
      </c>
      <c r="M157" s="61">
        <v>110</v>
      </c>
      <c r="N157" s="264"/>
      <c r="O157" s="215"/>
      <c r="P157" s="215"/>
      <c r="Q157" s="215"/>
      <c r="R157" s="273"/>
      <c r="S157" s="386"/>
      <c r="T157" s="330"/>
      <c r="U157" s="330"/>
      <c r="V157" s="245"/>
      <c r="W157" s="245"/>
      <c r="X157" s="245"/>
      <c r="Y157" s="245"/>
      <c r="Z157" s="245"/>
      <c r="AA157" s="245"/>
      <c r="AB157" s="245"/>
      <c r="AC157" s="207"/>
      <c r="AD157" s="242"/>
      <c r="AE157" s="242"/>
      <c r="AF157" s="248"/>
      <c r="AG157" s="264"/>
      <c r="AH157" s="264"/>
      <c r="AI157" s="264"/>
      <c r="AJ157" s="248"/>
    </row>
    <row r="158" spans="2:36" s="36" customFormat="1" ht="101.1" customHeight="1" x14ac:dyDescent="0.25">
      <c r="B158" s="246" t="s">
        <v>1042</v>
      </c>
      <c r="C158" s="246" t="s">
        <v>153</v>
      </c>
      <c r="D158" s="246" t="s">
        <v>106</v>
      </c>
      <c r="E158" s="232" t="s">
        <v>67</v>
      </c>
      <c r="F158" s="232" t="s">
        <v>134</v>
      </c>
      <c r="G158" s="232" t="s">
        <v>147</v>
      </c>
      <c r="H158" s="246" t="s">
        <v>70</v>
      </c>
      <c r="I158" s="246" t="s">
        <v>79</v>
      </c>
      <c r="J158" s="20" t="s">
        <v>208</v>
      </c>
      <c r="K158" s="27" t="s">
        <v>107</v>
      </c>
      <c r="L158" s="27" t="s">
        <v>86</v>
      </c>
      <c r="M158" s="61">
        <v>40</v>
      </c>
      <c r="N158" s="205" t="s">
        <v>108</v>
      </c>
      <c r="O158" s="246" t="s">
        <v>148</v>
      </c>
      <c r="P158" s="246" t="s">
        <v>75</v>
      </c>
      <c r="Q158" s="246" t="s">
        <v>76</v>
      </c>
      <c r="R158" s="420" t="s">
        <v>77</v>
      </c>
      <c r="S158" s="420" t="s">
        <v>109</v>
      </c>
      <c r="T158" s="328">
        <f>V158+Y158</f>
        <v>85600</v>
      </c>
      <c r="U158" s="328" t="s">
        <v>79</v>
      </c>
      <c r="V158" s="238">
        <v>72760</v>
      </c>
      <c r="W158" s="238" t="s">
        <v>79</v>
      </c>
      <c r="X158" s="238" t="s">
        <v>79</v>
      </c>
      <c r="Y158" s="238">
        <v>12840</v>
      </c>
      <c r="Z158" s="238" t="s">
        <v>79</v>
      </c>
      <c r="AA158" s="238" t="s">
        <v>79</v>
      </c>
      <c r="AB158" s="238">
        <v>12840</v>
      </c>
      <c r="AC158" s="205" t="s">
        <v>110</v>
      </c>
      <c r="AD158" s="240" t="s">
        <v>79</v>
      </c>
      <c r="AE158" s="240">
        <f>V158+Y158</f>
        <v>85600</v>
      </c>
      <c r="AF158" s="205" t="s">
        <v>79</v>
      </c>
      <c r="AG158" s="264" t="s">
        <v>33</v>
      </c>
      <c r="AH158" s="264" t="s">
        <v>157</v>
      </c>
      <c r="AI158" s="264" t="s">
        <v>158</v>
      </c>
      <c r="AJ158" s="205"/>
    </row>
    <row r="159" spans="2:36" s="36" customFormat="1" ht="101.1" customHeight="1" x14ac:dyDescent="0.25">
      <c r="B159" s="247"/>
      <c r="C159" s="247"/>
      <c r="D159" s="247"/>
      <c r="E159" s="233"/>
      <c r="F159" s="233"/>
      <c r="G159" s="233"/>
      <c r="H159" s="247"/>
      <c r="I159" s="247"/>
      <c r="J159" s="20" t="s">
        <v>111</v>
      </c>
      <c r="K159" s="27" t="s">
        <v>112</v>
      </c>
      <c r="L159" s="27" t="s">
        <v>85</v>
      </c>
      <c r="M159" s="61">
        <v>1</v>
      </c>
      <c r="N159" s="206"/>
      <c r="O159" s="247"/>
      <c r="P159" s="247"/>
      <c r="Q159" s="247"/>
      <c r="R159" s="354"/>
      <c r="S159" s="354"/>
      <c r="T159" s="329"/>
      <c r="U159" s="329"/>
      <c r="V159" s="244"/>
      <c r="W159" s="244"/>
      <c r="X159" s="244"/>
      <c r="Y159" s="244"/>
      <c r="Z159" s="244"/>
      <c r="AA159" s="244"/>
      <c r="AB159" s="244"/>
      <c r="AC159" s="206"/>
      <c r="AD159" s="241"/>
      <c r="AE159" s="241"/>
      <c r="AF159" s="247"/>
      <c r="AG159" s="264"/>
      <c r="AH159" s="264"/>
      <c r="AI159" s="264"/>
      <c r="AJ159" s="247"/>
    </row>
    <row r="160" spans="2:36" s="36" customFormat="1" ht="115.5" customHeight="1" x14ac:dyDescent="0.25">
      <c r="B160" s="248"/>
      <c r="C160" s="248"/>
      <c r="D160" s="248"/>
      <c r="E160" s="234"/>
      <c r="F160" s="234"/>
      <c r="G160" s="234"/>
      <c r="H160" s="248"/>
      <c r="I160" s="248"/>
      <c r="J160" s="20" t="s">
        <v>127</v>
      </c>
      <c r="K160" s="27" t="s">
        <v>128</v>
      </c>
      <c r="L160" s="27" t="s">
        <v>85</v>
      </c>
      <c r="M160" s="61">
        <v>40</v>
      </c>
      <c r="N160" s="207"/>
      <c r="O160" s="248"/>
      <c r="P160" s="248"/>
      <c r="Q160" s="248"/>
      <c r="R160" s="386"/>
      <c r="S160" s="386"/>
      <c r="T160" s="330"/>
      <c r="U160" s="330"/>
      <c r="V160" s="245"/>
      <c r="W160" s="245"/>
      <c r="X160" s="245"/>
      <c r="Y160" s="245"/>
      <c r="Z160" s="245"/>
      <c r="AA160" s="245"/>
      <c r="AB160" s="245"/>
      <c r="AC160" s="207"/>
      <c r="AD160" s="242"/>
      <c r="AE160" s="242"/>
      <c r="AF160" s="248"/>
      <c r="AG160" s="264"/>
      <c r="AH160" s="264"/>
      <c r="AI160" s="264"/>
      <c r="AJ160" s="248"/>
    </row>
    <row r="161" spans="2:36" s="36" customFormat="1" ht="101.1" customHeight="1" x14ac:dyDescent="0.25">
      <c r="B161" s="246" t="s">
        <v>1043</v>
      </c>
      <c r="C161" s="246" t="s">
        <v>154</v>
      </c>
      <c r="D161" s="246" t="s">
        <v>66</v>
      </c>
      <c r="E161" s="232" t="s">
        <v>67</v>
      </c>
      <c r="F161" s="232" t="s">
        <v>134</v>
      </c>
      <c r="G161" s="232" t="s">
        <v>147</v>
      </c>
      <c r="H161" s="246" t="s">
        <v>70</v>
      </c>
      <c r="I161" s="246" t="s">
        <v>79</v>
      </c>
      <c r="J161" s="20" t="s">
        <v>111</v>
      </c>
      <c r="K161" s="27" t="s">
        <v>112</v>
      </c>
      <c r="L161" s="27" t="s">
        <v>85</v>
      </c>
      <c r="M161" s="61">
        <v>2</v>
      </c>
      <c r="N161" s="205" t="s">
        <v>108</v>
      </c>
      <c r="O161" s="246" t="s">
        <v>155</v>
      </c>
      <c r="P161" s="246" t="s">
        <v>75</v>
      </c>
      <c r="Q161" s="246" t="s">
        <v>76</v>
      </c>
      <c r="R161" s="420" t="s">
        <v>77</v>
      </c>
      <c r="S161" s="420" t="s">
        <v>109</v>
      </c>
      <c r="T161" s="328">
        <f>V161+Y161</f>
        <v>60990.630000000005</v>
      </c>
      <c r="U161" s="328" t="s">
        <v>79</v>
      </c>
      <c r="V161" s="238">
        <v>51842.04</v>
      </c>
      <c r="W161" s="238" t="s">
        <v>79</v>
      </c>
      <c r="X161" s="238" t="s">
        <v>79</v>
      </c>
      <c r="Y161" s="238">
        <v>9148.59</v>
      </c>
      <c r="Z161" s="238" t="s">
        <v>79</v>
      </c>
      <c r="AA161" s="238" t="s">
        <v>79</v>
      </c>
      <c r="AB161" s="238">
        <v>27401.59</v>
      </c>
      <c r="AC161" s="205" t="s">
        <v>110</v>
      </c>
      <c r="AD161" s="240" t="s">
        <v>79</v>
      </c>
      <c r="AE161" s="240">
        <f>V161+Y161</f>
        <v>60990.630000000005</v>
      </c>
      <c r="AF161" s="205" t="s">
        <v>79</v>
      </c>
      <c r="AG161" s="205" t="s">
        <v>33</v>
      </c>
      <c r="AH161" s="205" t="s">
        <v>157</v>
      </c>
      <c r="AI161" s="205" t="s">
        <v>158</v>
      </c>
      <c r="AJ161" s="205"/>
    </row>
    <row r="162" spans="2:36" s="36" customFormat="1" ht="181.15" customHeight="1" x14ac:dyDescent="0.25">
      <c r="B162" s="248"/>
      <c r="C162" s="248"/>
      <c r="D162" s="248"/>
      <c r="E162" s="234"/>
      <c r="F162" s="234"/>
      <c r="G162" s="234"/>
      <c r="H162" s="248"/>
      <c r="I162" s="248"/>
      <c r="J162" s="20" t="s">
        <v>127</v>
      </c>
      <c r="K162" s="27" t="s">
        <v>128</v>
      </c>
      <c r="L162" s="27" t="s">
        <v>85</v>
      </c>
      <c r="M162" s="61">
        <v>30</v>
      </c>
      <c r="N162" s="207"/>
      <c r="O162" s="248"/>
      <c r="P162" s="248"/>
      <c r="Q162" s="248"/>
      <c r="R162" s="386"/>
      <c r="S162" s="386"/>
      <c r="T162" s="330"/>
      <c r="U162" s="330"/>
      <c r="V162" s="245"/>
      <c r="W162" s="245"/>
      <c r="X162" s="245"/>
      <c r="Y162" s="245"/>
      <c r="Z162" s="245"/>
      <c r="AA162" s="245"/>
      <c r="AB162" s="245"/>
      <c r="AC162" s="207"/>
      <c r="AD162" s="242"/>
      <c r="AE162" s="242"/>
      <c r="AF162" s="248"/>
      <c r="AG162" s="207"/>
      <c r="AH162" s="207"/>
      <c r="AI162" s="207"/>
      <c r="AJ162" s="248"/>
    </row>
    <row r="163" spans="2:36" s="36" customFormat="1" ht="207" customHeight="1" x14ac:dyDescent="0.25">
      <c r="B163" s="60" t="s">
        <v>1044</v>
      </c>
      <c r="C163" s="60" t="s">
        <v>156</v>
      </c>
      <c r="D163" s="60" t="s">
        <v>66</v>
      </c>
      <c r="E163" s="66" t="s">
        <v>67</v>
      </c>
      <c r="F163" s="66" t="s">
        <v>134</v>
      </c>
      <c r="G163" s="66" t="s">
        <v>147</v>
      </c>
      <c r="H163" s="60" t="s">
        <v>70</v>
      </c>
      <c r="I163" s="60" t="s">
        <v>79</v>
      </c>
      <c r="J163" s="20" t="s">
        <v>127</v>
      </c>
      <c r="K163" s="27" t="s">
        <v>128</v>
      </c>
      <c r="L163" s="27" t="s">
        <v>85</v>
      </c>
      <c r="M163" s="61">
        <v>12</v>
      </c>
      <c r="N163" s="67" t="s">
        <v>108</v>
      </c>
      <c r="O163" s="60" t="s">
        <v>155</v>
      </c>
      <c r="P163" s="60" t="s">
        <v>75</v>
      </c>
      <c r="Q163" s="60" t="s">
        <v>76</v>
      </c>
      <c r="R163" s="68" t="s">
        <v>77</v>
      </c>
      <c r="S163" s="68" t="s">
        <v>109</v>
      </c>
      <c r="T163" s="69">
        <v>154080</v>
      </c>
      <c r="U163" s="69" t="s">
        <v>79</v>
      </c>
      <c r="V163" s="62">
        <v>130968</v>
      </c>
      <c r="W163" s="62" t="s">
        <v>79</v>
      </c>
      <c r="X163" s="62" t="s">
        <v>79</v>
      </c>
      <c r="Y163" s="62">
        <v>23112</v>
      </c>
      <c r="Z163" s="62" t="s">
        <v>79</v>
      </c>
      <c r="AA163" s="62" t="s">
        <v>79</v>
      </c>
      <c r="AB163" s="62">
        <v>69224.350000000006</v>
      </c>
      <c r="AC163" s="67" t="s">
        <v>110</v>
      </c>
      <c r="AD163" s="70" t="s">
        <v>79</v>
      </c>
      <c r="AE163" s="70">
        <v>154080</v>
      </c>
      <c r="AF163" s="67" t="s">
        <v>79</v>
      </c>
      <c r="AG163" s="67" t="s">
        <v>33</v>
      </c>
      <c r="AH163" s="67" t="s">
        <v>157</v>
      </c>
      <c r="AI163" s="67" t="s">
        <v>158</v>
      </c>
      <c r="AJ163" s="67"/>
    </row>
    <row r="164" spans="2:36" s="36" customFormat="1" ht="122.1" customHeight="1" x14ac:dyDescent="0.25">
      <c r="B164" s="22" t="s">
        <v>271</v>
      </c>
      <c r="C164" s="60" t="s">
        <v>156</v>
      </c>
      <c r="D164" s="60" t="s">
        <v>66</v>
      </c>
      <c r="E164" s="66" t="s">
        <v>67</v>
      </c>
      <c r="F164" s="66" t="s">
        <v>134</v>
      </c>
      <c r="G164" s="66" t="s">
        <v>147</v>
      </c>
      <c r="H164" s="60" t="s">
        <v>70</v>
      </c>
      <c r="I164" s="60" t="s">
        <v>79</v>
      </c>
      <c r="J164" s="20" t="s">
        <v>127</v>
      </c>
      <c r="K164" s="27" t="s">
        <v>128</v>
      </c>
      <c r="L164" s="27" t="s">
        <v>85</v>
      </c>
      <c r="M164" s="61">
        <v>6</v>
      </c>
      <c r="N164" s="67" t="s">
        <v>108</v>
      </c>
      <c r="O164" s="60" t="s">
        <v>155</v>
      </c>
      <c r="P164" s="22" t="s">
        <v>75</v>
      </c>
      <c r="Q164" s="22" t="s">
        <v>76</v>
      </c>
      <c r="R164" s="49" t="s">
        <v>77</v>
      </c>
      <c r="S164" s="68" t="s">
        <v>109</v>
      </c>
      <c r="T164" s="69">
        <f>V164+Y164</f>
        <v>0</v>
      </c>
      <c r="U164" s="69" t="s">
        <v>79</v>
      </c>
      <c r="V164" s="62">
        <v>0</v>
      </c>
      <c r="W164" s="62" t="s">
        <v>79</v>
      </c>
      <c r="X164" s="62" t="s">
        <v>79</v>
      </c>
      <c r="Y164" s="62">
        <v>0</v>
      </c>
      <c r="Z164" s="62" t="s">
        <v>79</v>
      </c>
      <c r="AA164" s="62" t="s">
        <v>79</v>
      </c>
      <c r="AB164" s="62">
        <v>0</v>
      </c>
      <c r="AC164" s="67" t="s">
        <v>110</v>
      </c>
      <c r="AD164" s="70" t="s">
        <v>79</v>
      </c>
      <c r="AE164" s="70">
        <f>V164+Y164</f>
        <v>0</v>
      </c>
      <c r="AF164" s="67" t="s">
        <v>79</v>
      </c>
      <c r="AG164" s="67" t="s">
        <v>33</v>
      </c>
      <c r="AH164" s="67" t="s">
        <v>157</v>
      </c>
      <c r="AI164" s="67" t="s">
        <v>158</v>
      </c>
      <c r="AJ164" s="21"/>
    </row>
    <row r="165" spans="2:36" s="36" customFormat="1" ht="95.1" customHeight="1" x14ac:dyDescent="0.25">
      <c r="B165" s="208" t="s">
        <v>491</v>
      </c>
      <c r="C165" s="208" t="s">
        <v>159</v>
      </c>
      <c r="D165" s="208" t="s">
        <v>66</v>
      </c>
      <c r="E165" s="229" t="s">
        <v>67</v>
      </c>
      <c r="F165" s="229" t="s">
        <v>134</v>
      </c>
      <c r="G165" s="229" t="s">
        <v>147</v>
      </c>
      <c r="H165" s="208" t="s">
        <v>70</v>
      </c>
      <c r="I165" s="208" t="s">
        <v>79</v>
      </c>
      <c r="J165" s="11" t="s">
        <v>208</v>
      </c>
      <c r="K165" s="7" t="s">
        <v>107</v>
      </c>
      <c r="L165" s="7" t="s">
        <v>86</v>
      </c>
      <c r="M165" s="63">
        <v>40</v>
      </c>
      <c r="N165" s="243" t="s">
        <v>108</v>
      </c>
      <c r="O165" s="208" t="s">
        <v>152</v>
      </c>
      <c r="P165" s="208" t="s">
        <v>75</v>
      </c>
      <c r="Q165" s="208" t="s">
        <v>76</v>
      </c>
      <c r="R165" s="211" t="s">
        <v>77</v>
      </c>
      <c r="S165" s="211" t="s">
        <v>109</v>
      </c>
      <c r="T165" s="253">
        <f>V165+Y165</f>
        <v>59225.409999999996</v>
      </c>
      <c r="U165" s="253" t="s">
        <v>79</v>
      </c>
      <c r="V165" s="271">
        <v>50341.599999999999</v>
      </c>
      <c r="W165" s="271" t="s">
        <v>79</v>
      </c>
      <c r="X165" s="271" t="s">
        <v>79</v>
      </c>
      <c r="Y165" s="271">
        <v>8883.81</v>
      </c>
      <c r="Z165" s="271" t="s">
        <v>79</v>
      </c>
      <c r="AA165" s="271" t="s">
        <v>79</v>
      </c>
      <c r="AB165" s="271">
        <v>26608.51</v>
      </c>
      <c r="AC165" s="243" t="s">
        <v>110</v>
      </c>
      <c r="AD165" s="225" t="s">
        <v>79</v>
      </c>
      <c r="AE165" s="225">
        <f>V165+Y165</f>
        <v>59225.409999999996</v>
      </c>
      <c r="AF165" s="243" t="s">
        <v>79</v>
      </c>
      <c r="AG165" s="243" t="s">
        <v>33</v>
      </c>
      <c r="AH165" s="243" t="s">
        <v>253</v>
      </c>
      <c r="AI165" s="243" t="s">
        <v>254</v>
      </c>
      <c r="AJ165" s="243"/>
    </row>
    <row r="166" spans="2:36" s="36" customFormat="1" ht="109.15" customHeight="1" x14ac:dyDescent="0.25">
      <c r="B166" s="209"/>
      <c r="C166" s="209"/>
      <c r="D166" s="209"/>
      <c r="E166" s="230"/>
      <c r="F166" s="230"/>
      <c r="G166" s="230"/>
      <c r="H166" s="209"/>
      <c r="I166" s="209"/>
      <c r="J166" s="11" t="s">
        <v>111</v>
      </c>
      <c r="K166" s="7" t="s">
        <v>112</v>
      </c>
      <c r="L166" s="7" t="s">
        <v>85</v>
      </c>
      <c r="M166" s="63">
        <v>1</v>
      </c>
      <c r="N166" s="224"/>
      <c r="O166" s="209"/>
      <c r="P166" s="209"/>
      <c r="Q166" s="209"/>
      <c r="R166" s="212"/>
      <c r="S166" s="212"/>
      <c r="T166" s="218"/>
      <c r="U166" s="218"/>
      <c r="V166" s="220"/>
      <c r="W166" s="220"/>
      <c r="X166" s="220"/>
      <c r="Y166" s="220"/>
      <c r="Z166" s="220"/>
      <c r="AA166" s="220"/>
      <c r="AB166" s="220"/>
      <c r="AC166" s="224"/>
      <c r="AD166" s="227"/>
      <c r="AE166" s="227"/>
      <c r="AF166" s="209"/>
      <c r="AG166" s="224"/>
      <c r="AH166" s="224"/>
      <c r="AI166" s="224"/>
      <c r="AJ166" s="209"/>
    </row>
    <row r="167" spans="2:36" s="36" customFormat="1" ht="100.5" customHeight="1" x14ac:dyDescent="0.25">
      <c r="B167" s="210"/>
      <c r="C167" s="210"/>
      <c r="D167" s="210"/>
      <c r="E167" s="231"/>
      <c r="F167" s="231"/>
      <c r="G167" s="231"/>
      <c r="H167" s="210"/>
      <c r="I167" s="210"/>
      <c r="J167" s="11" t="s">
        <v>127</v>
      </c>
      <c r="K167" s="7" t="s">
        <v>128</v>
      </c>
      <c r="L167" s="7" t="s">
        <v>85</v>
      </c>
      <c r="M167" s="63">
        <v>36</v>
      </c>
      <c r="N167" s="228"/>
      <c r="O167" s="210"/>
      <c r="P167" s="210"/>
      <c r="Q167" s="210"/>
      <c r="R167" s="213"/>
      <c r="S167" s="213"/>
      <c r="T167" s="254"/>
      <c r="U167" s="254"/>
      <c r="V167" s="272"/>
      <c r="W167" s="272"/>
      <c r="X167" s="272"/>
      <c r="Y167" s="272"/>
      <c r="Z167" s="272"/>
      <c r="AA167" s="272"/>
      <c r="AB167" s="272"/>
      <c r="AC167" s="228"/>
      <c r="AD167" s="226"/>
      <c r="AE167" s="226"/>
      <c r="AF167" s="210"/>
      <c r="AG167" s="228"/>
      <c r="AH167" s="228"/>
      <c r="AI167" s="228"/>
      <c r="AJ167" s="210"/>
    </row>
    <row r="168" spans="2:36" s="36" customFormat="1" ht="93" customHeight="1" x14ac:dyDescent="0.25">
      <c r="B168" s="208" t="s">
        <v>492</v>
      </c>
      <c r="C168" s="208" t="s">
        <v>162</v>
      </c>
      <c r="D168" s="208" t="s">
        <v>66</v>
      </c>
      <c r="E168" s="229" t="s">
        <v>67</v>
      </c>
      <c r="F168" s="229" t="s">
        <v>134</v>
      </c>
      <c r="G168" s="229" t="s">
        <v>147</v>
      </c>
      <c r="H168" s="208" t="s">
        <v>70</v>
      </c>
      <c r="I168" s="208" t="s">
        <v>79</v>
      </c>
      <c r="J168" s="11" t="s">
        <v>208</v>
      </c>
      <c r="K168" s="7" t="s">
        <v>107</v>
      </c>
      <c r="L168" s="7" t="s">
        <v>86</v>
      </c>
      <c r="M168" s="63">
        <v>40</v>
      </c>
      <c r="N168" s="243" t="s">
        <v>108</v>
      </c>
      <c r="O168" s="208" t="s">
        <v>152</v>
      </c>
      <c r="P168" s="208" t="s">
        <v>75</v>
      </c>
      <c r="Q168" s="208" t="s">
        <v>76</v>
      </c>
      <c r="R168" s="211" t="s">
        <v>77</v>
      </c>
      <c r="S168" s="211" t="s">
        <v>109</v>
      </c>
      <c r="T168" s="253">
        <f>V168+Y168</f>
        <v>175029.33</v>
      </c>
      <c r="U168" s="253" t="s">
        <v>79</v>
      </c>
      <c r="V168" s="271">
        <v>148774.93</v>
      </c>
      <c r="W168" s="271" t="s">
        <v>79</v>
      </c>
      <c r="X168" s="271" t="s">
        <v>79</v>
      </c>
      <c r="Y168" s="271">
        <v>26254.400000000001</v>
      </c>
      <c r="Z168" s="271" t="s">
        <v>79</v>
      </c>
      <c r="AA168" s="271" t="s">
        <v>79</v>
      </c>
      <c r="AB168" s="271">
        <v>19447.7</v>
      </c>
      <c r="AC168" s="243" t="s">
        <v>110</v>
      </c>
      <c r="AD168" s="225" t="s">
        <v>79</v>
      </c>
      <c r="AE168" s="225">
        <f>V168+Y168</f>
        <v>175029.33</v>
      </c>
      <c r="AF168" s="243" t="s">
        <v>79</v>
      </c>
      <c r="AG168" s="243" t="s">
        <v>33</v>
      </c>
      <c r="AH168" s="243" t="s">
        <v>253</v>
      </c>
      <c r="AI168" s="243" t="s">
        <v>254</v>
      </c>
      <c r="AJ168" s="243"/>
    </row>
    <row r="169" spans="2:36" s="36" customFormat="1" ht="59.1" customHeight="1" x14ac:dyDescent="0.25">
      <c r="B169" s="209"/>
      <c r="C169" s="209"/>
      <c r="D169" s="209"/>
      <c r="E169" s="230"/>
      <c r="F169" s="230"/>
      <c r="G169" s="230"/>
      <c r="H169" s="209"/>
      <c r="I169" s="209"/>
      <c r="J169" s="11" t="s">
        <v>111</v>
      </c>
      <c r="K169" s="7" t="s">
        <v>112</v>
      </c>
      <c r="L169" s="7" t="s">
        <v>85</v>
      </c>
      <c r="M169" s="63">
        <v>2</v>
      </c>
      <c r="N169" s="224"/>
      <c r="O169" s="209"/>
      <c r="P169" s="209"/>
      <c r="Q169" s="209"/>
      <c r="R169" s="212"/>
      <c r="S169" s="212"/>
      <c r="T169" s="218"/>
      <c r="U169" s="218"/>
      <c r="V169" s="220"/>
      <c r="W169" s="220"/>
      <c r="X169" s="220"/>
      <c r="Y169" s="220"/>
      <c r="Z169" s="220"/>
      <c r="AA169" s="220"/>
      <c r="AB169" s="220"/>
      <c r="AC169" s="224"/>
      <c r="AD169" s="227"/>
      <c r="AE169" s="227"/>
      <c r="AF169" s="209"/>
      <c r="AG169" s="224"/>
      <c r="AH169" s="224"/>
      <c r="AI169" s="224"/>
      <c r="AJ169" s="209"/>
    </row>
    <row r="170" spans="2:36" s="36" customFormat="1" ht="121.15" customHeight="1" x14ac:dyDescent="0.25">
      <c r="B170" s="210"/>
      <c r="C170" s="210"/>
      <c r="D170" s="210"/>
      <c r="E170" s="231"/>
      <c r="F170" s="231"/>
      <c r="G170" s="231"/>
      <c r="H170" s="210"/>
      <c r="I170" s="210"/>
      <c r="J170" s="11" t="s">
        <v>127</v>
      </c>
      <c r="K170" s="7" t="s">
        <v>128</v>
      </c>
      <c r="L170" s="7" t="s">
        <v>85</v>
      </c>
      <c r="M170" s="63">
        <v>140</v>
      </c>
      <c r="N170" s="228"/>
      <c r="O170" s="210"/>
      <c r="P170" s="210"/>
      <c r="Q170" s="210"/>
      <c r="R170" s="213"/>
      <c r="S170" s="213"/>
      <c r="T170" s="254"/>
      <c r="U170" s="254"/>
      <c r="V170" s="272"/>
      <c r="W170" s="272"/>
      <c r="X170" s="272"/>
      <c r="Y170" s="272"/>
      <c r="Z170" s="272"/>
      <c r="AA170" s="272"/>
      <c r="AB170" s="272"/>
      <c r="AC170" s="228"/>
      <c r="AD170" s="226"/>
      <c r="AE170" s="226"/>
      <c r="AF170" s="210"/>
      <c r="AG170" s="228"/>
      <c r="AH170" s="228"/>
      <c r="AI170" s="228"/>
      <c r="AJ170" s="210"/>
    </row>
    <row r="171" spans="2:36" s="36" customFormat="1" ht="53.1" customHeight="1" x14ac:dyDescent="0.25">
      <c r="B171" s="208" t="s">
        <v>493</v>
      </c>
      <c r="C171" s="208" t="s">
        <v>163</v>
      </c>
      <c r="D171" s="208" t="s">
        <v>66</v>
      </c>
      <c r="E171" s="229" t="s">
        <v>67</v>
      </c>
      <c r="F171" s="229" t="s">
        <v>132</v>
      </c>
      <c r="G171" s="229" t="s">
        <v>69</v>
      </c>
      <c r="H171" s="208" t="s">
        <v>70</v>
      </c>
      <c r="I171" s="208" t="s">
        <v>79</v>
      </c>
      <c r="J171" s="11" t="s">
        <v>113</v>
      </c>
      <c r="K171" s="7" t="s">
        <v>114</v>
      </c>
      <c r="L171" s="7" t="s">
        <v>115</v>
      </c>
      <c r="M171" s="63">
        <v>3</v>
      </c>
      <c r="N171" s="243" t="s">
        <v>108</v>
      </c>
      <c r="O171" s="208" t="s">
        <v>164</v>
      </c>
      <c r="P171" s="208" t="s">
        <v>75</v>
      </c>
      <c r="Q171" s="208" t="s">
        <v>76</v>
      </c>
      <c r="R171" s="211" t="s">
        <v>77</v>
      </c>
      <c r="S171" s="211" t="s">
        <v>109</v>
      </c>
      <c r="T171" s="253">
        <f>V171+Y171</f>
        <v>224700.01</v>
      </c>
      <c r="U171" s="253" t="s">
        <v>79</v>
      </c>
      <c r="V171" s="271">
        <v>190995.01</v>
      </c>
      <c r="W171" s="271" t="s">
        <v>79</v>
      </c>
      <c r="X171" s="271" t="s">
        <v>79</v>
      </c>
      <c r="Y171" s="271">
        <v>33705</v>
      </c>
      <c r="Z171" s="271" t="s">
        <v>79</v>
      </c>
      <c r="AA171" s="271" t="s">
        <v>79</v>
      </c>
      <c r="AB171" s="271">
        <v>24966.67</v>
      </c>
      <c r="AC171" s="271" t="s">
        <v>80</v>
      </c>
      <c r="AD171" s="271" t="s">
        <v>79</v>
      </c>
      <c r="AE171" s="271">
        <f>V171+Y171</f>
        <v>224700.01</v>
      </c>
      <c r="AF171" s="243" t="s">
        <v>79</v>
      </c>
      <c r="AG171" s="243" t="s">
        <v>33</v>
      </c>
      <c r="AH171" s="243" t="s">
        <v>254</v>
      </c>
      <c r="AI171" s="243" t="s">
        <v>166</v>
      </c>
      <c r="AJ171" s="243"/>
    </row>
    <row r="172" spans="2:36" s="36" customFormat="1" ht="57" customHeight="1" x14ac:dyDescent="0.25">
      <c r="B172" s="209"/>
      <c r="C172" s="209"/>
      <c r="D172" s="209"/>
      <c r="E172" s="230"/>
      <c r="F172" s="230"/>
      <c r="G172" s="230"/>
      <c r="H172" s="209"/>
      <c r="I172" s="209"/>
      <c r="J172" s="11" t="s">
        <v>116</v>
      </c>
      <c r="K172" s="7" t="s">
        <v>117</v>
      </c>
      <c r="L172" s="7" t="s">
        <v>85</v>
      </c>
      <c r="M172" s="63">
        <v>2</v>
      </c>
      <c r="N172" s="224"/>
      <c r="O172" s="209"/>
      <c r="P172" s="209"/>
      <c r="Q172" s="209"/>
      <c r="R172" s="212"/>
      <c r="S172" s="212"/>
      <c r="T172" s="218"/>
      <c r="U172" s="218"/>
      <c r="V172" s="220"/>
      <c r="W172" s="220"/>
      <c r="X172" s="220"/>
      <c r="Y172" s="220"/>
      <c r="Z172" s="220"/>
      <c r="AA172" s="220"/>
      <c r="AB172" s="220"/>
      <c r="AC172" s="220"/>
      <c r="AD172" s="220"/>
      <c r="AE172" s="220"/>
      <c r="AF172" s="209"/>
      <c r="AG172" s="224"/>
      <c r="AH172" s="224"/>
      <c r="AI172" s="224"/>
      <c r="AJ172" s="209"/>
    </row>
    <row r="173" spans="2:36" s="36" customFormat="1" ht="49.15" customHeight="1" x14ac:dyDescent="0.25">
      <c r="B173" s="209"/>
      <c r="C173" s="209"/>
      <c r="D173" s="209"/>
      <c r="E173" s="230"/>
      <c r="F173" s="230"/>
      <c r="G173" s="230"/>
      <c r="H173" s="209"/>
      <c r="I173" s="209"/>
      <c r="J173" s="11" t="s">
        <v>209</v>
      </c>
      <c r="K173" s="7" t="s">
        <v>118</v>
      </c>
      <c r="L173" s="7" t="s">
        <v>119</v>
      </c>
      <c r="M173" s="63">
        <v>2</v>
      </c>
      <c r="N173" s="224"/>
      <c r="O173" s="209"/>
      <c r="P173" s="209"/>
      <c r="Q173" s="209"/>
      <c r="R173" s="212"/>
      <c r="S173" s="212"/>
      <c r="T173" s="218"/>
      <c r="U173" s="218"/>
      <c r="V173" s="220"/>
      <c r="W173" s="220"/>
      <c r="X173" s="220"/>
      <c r="Y173" s="220"/>
      <c r="Z173" s="220"/>
      <c r="AA173" s="220"/>
      <c r="AB173" s="220"/>
      <c r="AC173" s="220"/>
      <c r="AD173" s="220"/>
      <c r="AE173" s="220"/>
      <c r="AF173" s="209"/>
      <c r="AG173" s="224"/>
      <c r="AH173" s="224"/>
      <c r="AI173" s="224"/>
      <c r="AJ173" s="209"/>
    </row>
    <row r="174" spans="2:36" s="36" customFormat="1" ht="44.1" customHeight="1" x14ac:dyDescent="0.25">
      <c r="B174" s="210"/>
      <c r="C174" s="210"/>
      <c r="D174" s="210"/>
      <c r="E174" s="231"/>
      <c r="F174" s="231"/>
      <c r="G174" s="231"/>
      <c r="H174" s="210"/>
      <c r="I174" s="210"/>
      <c r="J174" s="11" t="s">
        <v>120</v>
      </c>
      <c r="K174" s="7" t="s">
        <v>121</v>
      </c>
      <c r="L174" s="7" t="s">
        <v>119</v>
      </c>
      <c r="M174" s="63">
        <v>2</v>
      </c>
      <c r="N174" s="228"/>
      <c r="O174" s="210"/>
      <c r="P174" s="210"/>
      <c r="Q174" s="210"/>
      <c r="R174" s="213"/>
      <c r="S174" s="213"/>
      <c r="T174" s="254"/>
      <c r="U174" s="254"/>
      <c r="V174" s="272"/>
      <c r="W174" s="272"/>
      <c r="X174" s="272"/>
      <c r="Y174" s="272"/>
      <c r="Z174" s="272"/>
      <c r="AA174" s="272"/>
      <c r="AB174" s="272"/>
      <c r="AC174" s="272"/>
      <c r="AD174" s="272"/>
      <c r="AE174" s="272"/>
      <c r="AF174" s="210"/>
      <c r="AG174" s="228"/>
      <c r="AH174" s="228"/>
      <c r="AI174" s="228"/>
      <c r="AJ174" s="210"/>
    </row>
    <row r="175" spans="2:36" ht="52.15" customHeight="1" x14ac:dyDescent="0.2">
      <c r="B175" s="204" t="s">
        <v>494</v>
      </c>
      <c r="C175" s="204" t="s">
        <v>165</v>
      </c>
      <c r="D175" s="204" t="s">
        <v>66</v>
      </c>
      <c r="E175" s="235" t="s">
        <v>67</v>
      </c>
      <c r="F175" s="235" t="s">
        <v>132</v>
      </c>
      <c r="G175" s="235" t="s">
        <v>69</v>
      </c>
      <c r="H175" s="204" t="s">
        <v>70</v>
      </c>
      <c r="I175" s="204" t="s">
        <v>79</v>
      </c>
      <c r="J175" s="11" t="s">
        <v>113</v>
      </c>
      <c r="K175" s="7" t="s">
        <v>114</v>
      </c>
      <c r="L175" s="7" t="s">
        <v>115</v>
      </c>
      <c r="M175" s="7">
        <v>1</v>
      </c>
      <c r="N175" s="202" t="s">
        <v>108</v>
      </c>
      <c r="O175" s="204" t="s">
        <v>164</v>
      </c>
      <c r="P175" s="204" t="s">
        <v>75</v>
      </c>
      <c r="Q175" s="204" t="s">
        <v>76</v>
      </c>
      <c r="R175" s="217" t="s">
        <v>77</v>
      </c>
      <c r="S175" s="217" t="s">
        <v>109</v>
      </c>
      <c r="T175" s="219">
        <f>V175+Y175</f>
        <v>74899.989999999991</v>
      </c>
      <c r="U175" s="219" t="s">
        <v>79</v>
      </c>
      <c r="V175" s="221">
        <v>63664.99</v>
      </c>
      <c r="W175" s="221" t="s">
        <v>79</v>
      </c>
      <c r="X175" s="221" t="s">
        <v>79</v>
      </c>
      <c r="Y175" s="221">
        <v>11235</v>
      </c>
      <c r="Z175" s="221" t="s">
        <v>79</v>
      </c>
      <c r="AA175" s="221" t="s">
        <v>79</v>
      </c>
      <c r="AB175" s="221">
        <v>33650.720000000001</v>
      </c>
      <c r="AC175" s="221" t="s">
        <v>80</v>
      </c>
      <c r="AD175" s="221" t="s">
        <v>79</v>
      </c>
      <c r="AE175" s="221">
        <f>+V175+Y175</f>
        <v>74899.989999999991</v>
      </c>
      <c r="AF175" s="202" t="s">
        <v>79</v>
      </c>
      <c r="AG175" s="202" t="s">
        <v>33</v>
      </c>
      <c r="AH175" s="243" t="s">
        <v>254</v>
      </c>
      <c r="AI175" s="243" t="s">
        <v>166</v>
      </c>
      <c r="AJ175" s="202"/>
    </row>
    <row r="176" spans="2:36" ht="51" x14ac:dyDescent="0.2">
      <c r="B176" s="204"/>
      <c r="C176" s="204"/>
      <c r="D176" s="204"/>
      <c r="E176" s="235"/>
      <c r="F176" s="235"/>
      <c r="G176" s="235"/>
      <c r="H176" s="204"/>
      <c r="I176" s="204"/>
      <c r="J176" s="11" t="s">
        <v>116</v>
      </c>
      <c r="K176" s="7" t="s">
        <v>117</v>
      </c>
      <c r="L176" s="7" t="s">
        <v>85</v>
      </c>
      <c r="M176" s="7">
        <v>1</v>
      </c>
      <c r="N176" s="202"/>
      <c r="O176" s="204"/>
      <c r="P176" s="204"/>
      <c r="Q176" s="204"/>
      <c r="R176" s="217"/>
      <c r="S176" s="217"/>
      <c r="T176" s="219"/>
      <c r="U176" s="219"/>
      <c r="V176" s="221"/>
      <c r="W176" s="221"/>
      <c r="X176" s="221"/>
      <c r="Y176" s="221"/>
      <c r="Z176" s="221"/>
      <c r="AA176" s="221"/>
      <c r="AB176" s="221"/>
      <c r="AC176" s="221"/>
      <c r="AD176" s="221"/>
      <c r="AE176" s="221"/>
      <c r="AF176" s="204"/>
      <c r="AG176" s="202"/>
      <c r="AH176" s="224"/>
      <c r="AI176" s="224"/>
      <c r="AJ176" s="204"/>
    </row>
    <row r="177" spans="2:38" ht="38.25" x14ac:dyDescent="0.2">
      <c r="B177" s="204"/>
      <c r="C177" s="204"/>
      <c r="D177" s="204"/>
      <c r="E177" s="235"/>
      <c r="F177" s="235"/>
      <c r="G177" s="235"/>
      <c r="H177" s="204"/>
      <c r="I177" s="204"/>
      <c r="J177" s="11" t="s">
        <v>209</v>
      </c>
      <c r="K177" s="7" t="s">
        <v>118</v>
      </c>
      <c r="L177" s="7" t="s">
        <v>119</v>
      </c>
      <c r="M177" s="7">
        <v>1</v>
      </c>
      <c r="N177" s="202"/>
      <c r="O177" s="204"/>
      <c r="P177" s="204"/>
      <c r="Q177" s="204"/>
      <c r="R177" s="217"/>
      <c r="S177" s="217"/>
      <c r="T177" s="219"/>
      <c r="U177" s="219"/>
      <c r="V177" s="221"/>
      <c r="W177" s="221"/>
      <c r="X177" s="221"/>
      <c r="Y177" s="221"/>
      <c r="Z177" s="221"/>
      <c r="AA177" s="221"/>
      <c r="AB177" s="221"/>
      <c r="AC177" s="221"/>
      <c r="AD177" s="221"/>
      <c r="AE177" s="221"/>
      <c r="AF177" s="204"/>
      <c r="AG177" s="202"/>
      <c r="AH177" s="224"/>
      <c r="AI177" s="224"/>
      <c r="AJ177" s="204"/>
    </row>
    <row r="178" spans="2:38" ht="25.5" x14ac:dyDescent="0.2">
      <c r="B178" s="204"/>
      <c r="C178" s="204"/>
      <c r="D178" s="204"/>
      <c r="E178" s="235"/>
      <c r="F178" s="235"/>
      <c r="G178" s="235"/>
      <c r="H178" s="204"/>
      <c r="I178" s="204"/>
      <c r="J178" s="11" t="s">
        <v>120</v>
      </c>
      <c r="K178" s="7" t="s">
        <v>121</v>
      </c>
      <c r="L178" s="7" t="s">
        <v>119</v>
      </c>
      <c r="M178" s="63">
        <v>1</v>
      </c>
      <c r="N178" s="243"/>
      <c r="O178" s="208"/>
      <c r="P178" s="208"/>
      <c r="Q178" s="208"/>
      <c r="R178" s="217"/>
      <c r="S178" s="217"/>
      <c r="T178" s="219"/>
      <c r="U178" s="219"/>
      <c r="V178" s="221"/>
      <c r="W178" s="221"/>
      <c r="X178" s="221"/>
      <c r="Y178" s="221"/>
      <c r="Z178" s="221"/>
      <c r="AA178" s="221"/>
      <c r="AB178" s="221"/>
      <c r="AC178" s="221"/>
      <c r="AD178" s="221"/>
      <c r="AE178" s="221"/>
      <c r="AF178" s="204"/>
      <c r="AG178" s="202"/>
      <c r="AH178" s="228"/>
      <c r="AI178" s="228"/>
      <c r="AJ178" s="204"/>
    </row>
    <row r="179" spans="2:38" ht="104.45" customHeight="1" x14ac:dyDescent="0.2">
      <c r="B179" s="209" t="s">
        <v>1035</v>
      </c>
      <c r="C179" s="209" t="s">
        <v>1032</v>
      </c>
      <c r="D179" s="209" t="s">
        <v>66</v>
      </c>
      <c r="E179" s="209" t="s">
        <v>1033</v>
      </c>
      <c r="F179" s="209" t="s">
        <v>1034</v>
      </c>
      <c r="G179" s="209" t="s">
        <v>638</v>
      </c>
      <c r="H179" s="208" t="s">
        <v>70</v>
      </c>
      <c r="I179" s="208" t="s">
        <v>98</v>
      </c>
      <c r="J179" s="11" t="s">
        <v>208</v>
      </c>
      <c r="K179" s="7" t="s">
        <v>107</v>
      </c>
      <c r="L179" s="7" t="s">
        <v>86</v>
      </c>
      <c r="M179" s="63">
        <v>40</v>
      </c>
      <c r="N179" s="260" t="s">
        <v>648</v>
      </c>
      <c r="O179" s="260" t="s">
        <v>148</v>
      </c>
      <c r="P179" s="204" t="s">
        <v>75</v>
      </c>
      <c r="Q179" s="204" t="s">
        <v>76</v>
      </c>
      <c r="R179" s="211" t="s">
        <v>77</v>
      </c>
      <c r="S179" s="211" t="s">
        <v>109</v>
      </c>
      <c r="T179" s="601">
        <f>+V179+Y179</f>
        <v>85600</v>
      </c>
      <c r="U179" s="211" t="s">
        <v>98</v>
      </c>
      <c r="V179" s="604">
        <v>72760</v>
      </c>
      <c r="W179" s="604" t="s">
        <v>98</v>
      </c>
      <c r="X179" s="604" t="s">
        <v>98</v>
      </c>
      <c r="Y179" s="604">
        <v>12840</v>
      </c>
      <c r="Z179" s="604" t="s">
        <v>98</v>
      </c>
      <c r="AA179" s="604" t="s">
        <v>98</v>
      </c>
      <c r="AB179" s="604">
        <v>9511.11</v>
      </c>
      <c r="AC179" s="604" t="s">
        <v>110</v>
      </c>
      <c r="AD179" s="601" t="s">
        <v>98</v>
      </c>
      <c r="AE179" s="604">
        <f>+V179+Y179</f>
        <v>85600</v>
      </c>
      <c r="AF179" s="211" t="s">
        <v>98</v>
      </c>
      <c r="AG179" s="320" t="s">
        <v>33</v>
      </c>
      <c r="AH179" s="320" t="s">
        <v>253</v>
      </c>
      <c r="AI179" s="320" t="s">
        <v>254</v>
      </c>
      <c r="AJ179" s="217"/>
      <c r="AK179" s="600"/>
      <c r="AL179" s="600"/>
    </row>
    <row r="180" spans="2:38" ht="104.45" customHeight="1" x14ac:dyDescent="0.2">
      <c r="B180" s="209"/>
      <c r="C180" s="365"/>
      <c r="D180" s="365"/>
      <c r="E180" s="365"/>
      <c r="F180" s="365"/>
      <c r="G180" s="365"/>
      <c r="H180" s="209"/>
      <c r="I180" s="209"/>
      <c r="J180" s="11" t="s">
        <v>111</v>
      </c>
      <c r="K180" s="7" t="s">
        <v>112</v>
      </c>
      <c r="L180" s="7" t="s">
        <v>85</v>
      </c>
      <c r="M180" s="63">
        <v>1</v>
      </c>
      <c r="N180" s="413"/>
      <c r="O180" s="413"/>
      <c r="P180" s="204"/>
      <c r="Q180" s="204"/>
      <c r="R180" s="212"/>
      <c r="S180" s="212"/>
      <c r="T180" s="602"/>
      <c r="U180" s="212"/>
      <c r="V180" s="535"/>
      <c r="W180" s="535"/>
      <c r="X180" s="535"/>
      <c r="Y180" s="535"/>
      <c r="Z180" s="535"/>
      <c r="AA180" s="535"/>
      <c r="AB180" s="535"/>
      <c r="AC180" s="535"/>
      <c r="AD180" s="602"/>
      <c r="AE180" s="535"/>
      <c r="AF180" s="212"/>
      <c r="AG180" s="321"/>
      <c r="AH180" s="321"/>
      <c r="AI180" s="321"/>
      <c r="AJ180" s="217"/>
      <c r="AK180" s="600"/>
      <c r="AL180" s="600"/>
    </row>
    <row r="181" spans="2:38" ht="38.450000000000003" customHeight="1" x14ac:dyDescent="0.2">
      <c r="B181" s="209"/>
      <c r="C181" s="365"/>
      <c r="D181" s="365"/>
      <c r="E181" s="365"/>
      <c r="F181" s="365"/>
      <c r="G181" s="365"/>
      <c r="H181" s="209"/>
      <c r="I181" s="209"/>
      <c r="J181" s="28" t="s">
        <v>127</v>
      </c>
      <c r="K181" s="14" t="s">
        <v>128</v>
      </c>
      <c r="L181" s="14" t="s">
        <v>85</v>
      </c>
      <c r="M181" s="71">
        <v>40</v>
      </c>
      <c r="N181" s="413"/>
      <c r="O181" s="413"/>
      <c r="P181" s="204"/>
      <c r="Q181" s="204"/>
      <c r="R181" s="213"/>
      <c r="S181" s="213"/>
      <c r="T181" s="603"/>
      <c r="U181" s="213"/>
      <c r="V181" s="605"/>
      <c r="W181" s="605"/>
      <c r="X181" s="605"/>
      <c r="Y181" s="605"/>
      <c r="Z181" s="605"/>
      <c r="AA181" s="605"/>
      <c r="AB181" s="605"/>
      <c r="AC181" s="605"/>
      <c r="AD181" s="603"/>
      <c r="AE181" s="605"/>
      <c r="AF181" s="213"/>
      <c r="AG181" s="322"/>
      <c r="AH181" s="322"/>
      <c r="AI181" s="322"/>
      <c r="AJ181" s="217"/>
      <c r="AK181" s="600"/>
      <c r="AL181" s="600"/>
    </row>
    <row r="182" spans="2:38" ht="63.75" x14ac:dyDescent="0.2">
      <c r="B182" s="204" t="s">
        <v>1036</v>
      </c>
      <c r="C182" s="235" t="s">
        <v>1037</v>
      </c>
      <c r="D182" s="235" t="s">
        <v>66</v>
      </c>
      <c r="E182" s="235" t="s">
        <v>1033</v>
      </c>
      <c r="F182" s="416" t="s">
        <v>1038</v>
      </c>
      <c r="G182" s="416" t="s">
        <v>638</v>
      </c>
      <c r="H182" s="204" t="s">
        <v>70</v>
      </c>
      <c r="I182" s="204" t="s">
        <v>98</v>
      </c>
      <c r="J182" s="54" t="s">
        <v>976</v>
      </c>
      <c r="K182" s="80" t="s">
        <v>112</v>
      </c>
      <c r="L182" s="98" t="s">
        <v>85</v>
      </c>
      <c r="M182" s="87">
        <v>1</v>
      </c>
      <c r="N182" s="422" t="s">
        <v>648</v>
      </c>
      <c r="O182" s="422" t="s">
        <v>155</v>
      </c>
      <c r="P182" s="209" t="s">
        <v>75</v>
      </c>
      <c r="Q182" s="209" t="s">
        <v>76</v>
      </c>
      <c r="R182" s="208" t="s">
        <v>77</v>
      </c>
      <c r="S182" s="208" t="s">
        <v>109</v>
      </c>
      <c r="T182" s="253">
        <f>+V182+Y182</f>
        <v>60990.630000000005</v>
      </c>
      <c r="U182" s="208" t="s">
        <v>98</v>
      </c>
      <c r="V182" s="271">
        <v>51842.04</v>
      </c>
      <c r="W182" s="271" t="s">
        <v>98</v>
      </c>
      <c r="X182" s="271" t="s">
        <v>98</v>
      </c>
      <c r="Y182" s="271">
        <v>9148.59</v>
      </c>
      <c r="Z182" s="271" t="s">
        <v>98</v>
      </c>
      <c r="AA182" s="271" t="s">
        <v>98</v>
      </c>
      <c r="AB182" s="271">
        <v>6776.74</v>
      </c>
      <c r="AC182" s="271" t="s">
        <v>110</v>
      </c>
      <c r="AD182" s="253" t="s">
        <v>98</v>
      </c>
      <c r="AE182" s="271">
        <f>+V182+Y182</f>
        <v>60990.630000000005</v>
      </c>
      <c r="AF182" s="208" t="s">
        <v>98</v>
      </c>
      <c r="AG182" s="243" t="s">
        <v>33</v>
      </c>
      <c r="AH182" s="243" t="s">
        <v>254</v>
      </c>
      <c r="AI182" s="243" t="s">
        <v>166</v>
      </c>
      <c r="AJ182" s="208"/>
    </row>
    <row r="183" spans="2:38" ht="147" customHeight="1" x14ac:dyDescent="0.2">
      <c r="B183" s="217"/>
      <c r="C183" s="260"/>
      <c r="D183" s="260"/>
      <c r="E183" s="260"/>
      <c r="F183" s="482"/>
      <c r="G183" s="482"/>
      <c r="H183" s="204"/>
      <c r="I183" s="204"/>
      <c r="J183" s="10" t="s">
        <v>127</v>
      </c>
      <c r="K183" s="80" t="s">
        <v>645</v>
      </c>
      <c r="L183" s="98" t="s">
        <v>85</v>
      </c>
      <c r="M183" s="87">
        <v>30</v>
      </c>
      <c r="N183" s="413"/>
      <c r="O183" s="413"/>
      <c r="P183" s="210"/>
      <c r="Q183" s="210"/>
      <c r="R183" s="210"/>
      <c r="S183" s="210"/>
      <c r="T183" s="254"/>
      <c r="U183" s="210"/>
      <c r="V183" s="272"/>
      <c r="W183" s="272"/>
      <c r="X183" s="272"/>
      <c r="Y183" s="272"/>
      <c r="Z183" s="272"/>
      <c r="AA183" s="272"/>
      <c r="AB183" s="272"/>
      <c r="AC183" s="272"/>
      <c r="AD183" s="254"/>
      <c r="AE183" s="272"/>
      <c r="AF183" s="210"/>
      <c r="AG183" s="228"/>
      <c r="AH183" s="228"/>
      <c r="AI183" s="228"/>
      <c r="AJ183" s="210"/>
    </row>
    <row r="184" spans="2:38" ht="193.15" customHeight="1" x14ac:dyDescent="0.2">
      <c r="B184" s="22" t="s">
        <v>1039</v>
      </c>
      <c r="C184" s="18" t="s">
        <v>1040</v>
      </c>
      <c r="D184" s="18" t="s">
        <v>66</v>
      </c>
      <c r="E184" s="18" t="s">
        <v>1033</v>
      </c>
      <c r="F184" s="72" t="s">
        <v>1038</v>
      </c>
      <c r="G184" s="72" t="s">
        <v>638</v>
      </c>
      <c r="H184" s="22" t="s">
        <v>70</v>
      </c>
      <c r="I184" s="22" t="s">
        <v>98</v>
      </c>
      <c r="J184" s="18" t="s">
        <v>127</v>
      </c>
      <c r="K184" s="55" t="s">
        <v>645</v>
      </c>
      <c r="L184" s="82" t="s">
        <v>85</v>
      </c>
      <c r="M184" s="49">
        <v>12</v>
      </c>
      <c r="N184" s="18" t="s">
        <v>648</v>
      </c>
      <c r="O184" s="18" t="s">
        <v>155</v>
      </c>
      <c r="P184" s="22" t="s">
        <v>75</v>
      </c>
      <c r="Q184" s="22" t="s">
        <v>76</v>
      </c>
      <c r="R184" s="49" t="s">
        <v>77</v>
      </c>
      <c r="S184" s="49" t="s">
        <v>109</v>
      </c>
      <c r="T184" s="23">
        <f>+V184+Y184</f>
        <v>154080</v>
      </c>
      <c r="U184" s="23" t="s">
        <v>98</v>
      </c>
      <c r="V184" s="24">
        <v>130968</v>
      </c>
      <c r="W184" s="24" t="s">
        <v>98</v>
      </c>
      <c r="X184" s="24" t="s">
        <v>98</v>
      </c>
      <c r="Y184" s="24">
        <v>23112</v>
      </c>
      <c r="Z184" s="24" t="s">
        <v>98</v>
      </c>
      <c r="AA184" s="24" t="s">
        <v>98</v>
      </c>
      <c r="AB184" s="24">
        <v>17120</v>
      </c>
      <c r="AC184" s="13" t="s">
        <v>110</v>
      </c>
      <c r="AD184" s="23" t="s">
        <v>98</v>
      </c>
      <c r="AE184" s="24">
        <f>+V184+Y184</f>
        <v>154080</v>
      </c>
      <c r="AF184" s="23" t="s">
        <v>98</v>
      </c>
      <c r="AG184" s="24" t="s">
        <v>33</v>
      </c>
      <c r="AH184" s="21" t="s">
        <v>254</v>
      </c>
      <c r="AI184" s="21" t="s">
        <v>166</v>
      </c>
      <c r="AJ184" s="7"/>
    </row>
    <row r="185" spans="2:38" s="79" customFormat="1" ht="132" customHeight="1" x14ac:dyDescent="0.25">
      <c r="B185" s="204" t="s">
        <v>307</v>
      </c>
      <c r="C185" s="204" t="s">
        <v>308</v>
      </c>
      <c r="D185" s="204" t="s">
        <v>106</v>
      </c>
      <c r="E185" s="235" t="s">
        <v>67</v>
      </c>
      <c r="F185" s="235" t="s">
        <v>134</v>
      </c>
      <c r="G185" s="235" t="s">
        <v>147</v>
      </c>
      <c r="H185" s="204" t="s">
        <v>70</v>
      </c>
      <c r="I185" s="204" t="s">
        <v>79</v>
      </c>
      <c r="J185" s="11" t="s">
        <v>208</v>
      </c>
      <c r="K185" s="7" t="s">
        <v>107</v>
      </c>
      <c r="L185" s="7" t="s">
        <v>86</v>
      </c>
      <c r="M185" s="7">
        <v>40</v>
      </c>
      <c r="N185" s="202" t="s">
        <v>108</v>
      </c>
      <c r="O185" s="204" t="s">
        <v>309</v>
      </c>
      <c r="P185" s="204" t="s">
        <v>75</v>
      </c>
      <c r="Q185" s="204" t="s">
        <v>76</v>
      </c>
      <c r="R185" s="217" t="s">
        <v>77</v>
      </c>
      <c r="S185" s="217" t="s">
        <v>109</v>
      </c>
      <c r="T185" s="219">
        <f>V185+Y185</f>
        <v>274275.08999999997</v>
      </c>
      <c r="U185" s="219">
        <f>T185/M186</f>
        <v>68568.772499999992</v>
      </c>
      <c r="V185" s="271">
        <v>233133.83</v>
      </c>
      <c r="W185" s="221" t="s">
        <v>79</v>
      </c>
      <c r="X185" s="221" t="s">
        <v>79</v>
      </c>
      <c r="Y185" s="221">
        <v>41141.26</v>
      </c>
      <c r="Z185" s="221" t="s">
        <v>98</v>
      </c>
      <c r="AA185" s="221" t="s">
        <v>79</v>
      </c>
      <c r="AB185" s="221">
        <v>48401.49</v>
      </c>
      <c r="AC185" s="202" t="s">
        <v>149</v>
      </c>
      <c r="AD185" s="203" t="s">
        <v>79</v>
      </c>
      <c r="AE185" s="203">
        <f>V185+Y185</f>
        <v>274275.08999999997</v>
      </c>
      <c r="AF185" s="202" t="s">
        <v>79</v>
      </c>
      <c r="AG185" s="202" t="s">
        <v>33</v>
      </c>
      <c r="AH185" s="202" t="s">
        <v>174</v>
      </c>
      <c r="AI185" s="202" t="s">
        <v>157</v>
      </c>
      <c r="AJ185" s="202"/>
    </row>
    <row r="186" spans="2:38" s="79" customFormat="1" ht="86.1" customHeight="1" x14ac:dyDescent="0.25">
      <c r="B186" s="204"/>
      <c r="C186" s="204"/>
      <c r="D186" s="204"/>
      <c r="E186" s="235"/>
      <c r="F186" s="235"/>
      <c r="G186" s="235"/>
      <c r="H186" s="204"/>
      <c r="I186" s="204"/>
      <c r="J186" s="11" t="s">
        <v>111</v>
      </c>
      <c r="K186" s="7" t="s">
        <v>112</v>
      </c>
      <c r="L186" s="7" t="s">
        <v>85</v>
      </c>
      <c r="M186" s="7">
        <v>4</v>
      </c>
      <c r="N186" s="202"/>
      <c r="O186" s="204"/>
      <c r="P186" s="204"/>
      <c r="Q186" s="204"/>
      <c r="R186" s="217"/>
      <c r="S186" s="217"/>
      <c r="T186" s="219"/>
      <c r="U186" s="219"/>
      <c r="V186" s="220"/>
      <c r="W186" s="221"/>
      <c r="X186" s="221"/>
      <c r="Y186" s="221"/>
      <c r="Z186" s="221"/>
      <c r="AA186" s="221"/>
      <c r="AB186" s="221"/>
      <c r="AC186" s="202"/>
      <c r="AD186" s="203"/>
      <c r="AE186" s="203"/>
      <c r="AF186" s="204"/>
      <c r="AG186" s="202"/>
      <c r="AH186" s="202"/>
      <c r="AI186" s="202"/>
      <c r="AJ186" s="204"/>
    </row>
    <row r="187" spans="2:38" s="79" customFormat="1" ht="59.1" customHeight="1" x14ac:dyDescent="0.25">
      <c r="B187" s="204"/>
      <c r="C187" s="204"/>
      <c r="D187" s="204"/>
      <c r="E187" s="235"/>
      <c r="F187" s="235"/>
      <c r="G187" s="235"/>
      <c r="H187" s="204"/>
      <c r="I187" s="204"/>
      <c r="J187" s="11" t="s">
        <v>127</v>
      </c>
      <c r="K187" s="7" t="s">
        <v>128</v>
      </c>
      <c r="L187" s="7" t="s">
        <v>85</v>
      </c>
      <c r="M187" s="63">
        <v>144</v>
      </c>
      <c r="N187" s="202"/>
      <c r="O187" s="204"/>
      <c r="P187" s="204"/>
      <c r="Q187" s="204"/>
      <c r="R187" s="217"/>
      <c r="S187" s="217"/>
      <c r="T187" s="219"/>
      <c r="U187" s="219"/>
      <c r="V187" s="272"/>
      <c r="W187" s="221"/>
      <c r="X187" s="221"/>
      <c r="Y187" s="221"/>
      <c r="Z187" s="221"/>
      <c r="AA187" s="221"/>
      <c r="AB187" s="221"/>
      <c r="AC187" s="202"/>
      <c r="AD187" s="203"/>
      <c r="AE187" s="203"/>
      <c r="AF187" s="204"/>
      <c r="AG187" s="202"/>
      <c r="AH187" s="202"/>
      <c r="AI187" s="202"/>
      <c r="AJ187" s="204"/>
    </row>
    <row r="188" spans="2:38" s="79" customFormat="1" ht="104.1" customHeight="1" x14ac:dyDescent="0.25">
      <c r="B188" s="204" t="s">
        <v>310</v>
      </c>
      <c r="C188" s="204" t="s">
        <v>311</v>
      </c>
      <c r="D188" s="204" t="s">
        <v>106</v>
      </c>
      <c r="E188" s="235" t="s">
        <v>67</v>
      </c>
      <c r="F188" s="235" t="s">
        <v>134</v>
      </c>
      <c r="G188" s="235" t="s">
        <v>147</v>
      </c>
      <c r="H188" s="208" t="s">
        <v>70</v>
      </c>
      <c r="I188" s="204" t="s">
        <v>79</v>
      </c>
      <c r="J188" s="11" t="s">
        <v>208</v>
      </c>
      <c r="K188" s="7" t="s">
        <v>107</v>
      </c>
      <c r="L188" s="7" t="s">
        <v>86</v>
      </c>
      <c r="M188" s="7">
        <v>40</v>
      </c>
      <c r="N188" s="202" t="s">
        <v>108</v>
      </c>
      <c r="O188" s="204" t="s">
        <v>312</v>
      </c>
      <c r="P188" s="204" t="s">
        <v>75</v>
      </c>
      <c r="Q188" s="204" t="s">
        <v>76</v>
      </c>
      <c r="R188" s="217" t="s">
        <v>77</v>
      </c>
      <c r="S188" s="211" t="s">
        <v>109</v>
      </c>
      <c r="T188" s="253">
        <f>V188+Y188</f>
        <v>137730.4</v>
      </c>
      <c r="U188" s="253">
        <f>T188/M189</f>
        <v>68865.2</v>
      </c>
      <c r="V188" s="271">
        <v>117070.84</v>
      </c>
      <c r="W188" s="271" t="s">
        <v>79</v>
      </c>
      <c r="X188" s="271" t="s">
        <v>79</v>
      </c>
      <c r="Y188" s="271">
        <v>20659.560000000001</v>
      </c>
      <c r="Z188" s="271" t="s">
        <v>79</v>
      </c>
      <c r="AA188" s="271" t="s">
        <v>79</v>
      </c>
      <c r="AB188" s="271">
        <v>24305.360000000001</v>
      </c>
      <c r="AC188" s="243" t="s">
        <v>110</v>
      </c>
      <c r="AD188" s="225" t="s">
        <v>79</v>
      </c>
      <c r="AE188" s="225">
        <f>V188+Y188</f>
        <v>137730.4</v>
      </c>
      <c r="AF188" s="243" t="s">
        <v>79</v>
      </c>
      <c r="AG188" s="202" t="s">
        <v>33</v>
      </c>
      <c r="AH188" s="202" t="s">
        <v>555</v>
      </c>
      <c r="AI188" s="202" t="s">
        <v>157</v>
      </c>
      <c r="AJ188" s="243"/>
    </row>
    <row r="189" spans="2:38" s="79" customFormat="1" ht="65.099999999999994" customHeight="1" x14ac:dyDescent="0.25">
      <c r="B189" s="204"/>
      <c r="C189" s="204"/>
      <c r="D189" s="204"/>
      <c r="E189" s="235"/>
      <c r="F189" s="235"/>
      <c r="G189" s="235"/>
      <c r="H189" s="209"/>
      <c r="I189" s="204"/>
      <c r="J189" s="11" t="s">
        <v>111</v>
      </c>
      <c r="K189" s="7" t="s">
        <v>112</v>
      </c>
      <c r="L189" s="7" t="s">
        <v>85</v>
      </c>
      <c r="M189" s="7">
        <v>2</v>
      </c>
      <c r="N189" s="202"/>
      <c r="O189" s="204"/>
      <c r="P189" s="204"/>
      <c r="Q189" s="204"/>
      <c r="R189" s="217"/>
      <c r="S189" s="212"/>
      <c r="T189" s="218"/>
      <c r="U189" s="218"/>
      <c r="V189" s="220"/>
      <c r="W189" s="220"/>
      <c r="X189" s="220"/>
      <c r="Y189" s="220"/>
      <c r="Z189" s="220"/>
      <c r="AA189" s="220"/>
      <c r="AB189" s="220"/>
      <c r="AC189" s="224"/>
      <c r="AD189" s="227"/>
      <c r="AE189" s="227"/>
      <c r="AF189" s="209"/>
      <c r="AG189" s="202"/>
      <c r="AH189" s="202"/>
      <c r="AI189" s="202"/>
      <c r="AJ189" s="209"/>
    </row>
    <row r="190" spans="2:38" s="79" customFormat="1" ht="65.650000000000006" customHeight="1" x14ac:dyDescent="0.25">
      <c r="B190" s="204"/>
      <c r="C190" s="204"/>
      <c r="D190" s="204"/>
      <c r="E190" s="235"/>
      <c r="F190" s="235"/>
      <c r="G190" s="235"/>
      <c r="H190" s="210"/>
      <c r="I190" s="204"/>
      <c r="J190" s="11" t="s">
        <v>127</v>
      </c>
      <c r="K190" s="7" t="s">
        <v>128</v>
      </c>
      <c r="L190" s="7" t="s">
        <v>85</v>
      </c>
      <c r="M190" s="63">
        <v>76</v>
      </c>
      <c r="N190" s="202"/>
      <c r="O190" s="204"/>
      <c r="P190" s="204"/>
      <c r="Q190" s="204"/>
      <c r="R190" s="217"/>
      <c r="S190" s="213"/>
      <c r="T190" s="254"/>
      <c r="U190" s="254"/>
      <c r="V190" s="272"/>
      <c r="W190" s="272"/>
      <c r="X190" s="272"/>
      <c r="Y190" s="272"/>
      <c r="Z190" s="272"/>
      <c r="AA190" s="272"/>
      <c r="AB190" s="272"/>
      <c r="AC190" s="228"/>
      <c r="AD190" s="226"/>
      <c r="AE190" s="226"/>
      <c r="AF190" s="210"/>
      <c r="AG190" s="202"/>
      <c r="AH190" s="202"/>
      <c r="AI190" s="202"/>
      <c r="AJ190" s="210"/>
    </row>
    <row r="191" spans="2:38" s="79" customFormat="1" ht="101.1" customHeight="1" x14ac:dyDescent="0.25">
      <c r="B191" s="246" t="s">
        <v>1056</v>
      </c>
      <c r="C191" s="246" t="s">
        <v>313</v>
      </c>
      <c r="D191" s="246" t="s">
        <v>106</v>
      </c>
      <c r="E191" s="232" t="s">
        <v>67</v>
      </c>
      <c r="F191" s="232" t="s">
        <v>134</v>
      </c>
      <c r="G191" s="232" t="s">
        <v>147</v>
      </c>
      <c r="H191" s="246" t="s">
        <v>70</v>
      </c>
      <c r="I191" s="246" t="s">
        <v>79</v>
      </c>
      <c r="J191" s="20" t="s">
        <v>208</v>
      </c>
      <c r="K191" s="27" t="s">
        <v>107</v>
      </c>
      <c r="L191" s="27" t="s">
        <v>86</v>
      </c>
      <c r="M191" s="61">
        <v>40</v>
      </c>
      <c r="N191" s="205" t="s">
        <v>108</v>
      </c>
      <c r="O191" s="246" t="s">
        <v>312</v>
      </c>
      <c r="P191" s="246" t="s">
        <v>75</v>
      </c>
      <c r="Q191" s="246" t="s">
        <v>76</v>
      </c>
      <c r="R191" s="420" t="s">
        <v>77</v>
      </c>
      <c r="S191" s="420" t="s">
        <v>109</v>
      </c>
      <c r="T191" s="328">
        <f>V191+Y191</f>
        <v>57778.05</v>
      </c>
      <c r="U191" s="328">
        <f>T191/M192</f>
        <v>57778.05</v>
      </c>
      <c r="V191" s="238">
        <v>49111.35</v>
      </c>
      <c r="W191" s="238" t="s">
        <v>79</v>
      </c>
      <c r="X191" s="238" t="s">
        <v>79</v>
      </c>
      <c r="Y191" s="238">
        <v>8666.7000000000007</v>
      </c>
      <c r="Z191" s="238" t="s">
        <v>79</v>
      </c>
      <c r="AA191" s="238" t="s">
        <v>79</v>
      </c>
      <c r="AB191" s="238">
        <v>10196.129999999999</v>
      </c>
      <c r="AC191" s="205" t="s">
        <v>110</v>
      </c>
      <c r="AD191" s="240" t="s">
        <v>79</v>
      </c>
      <c r="AE191" s="240">
        <f>V191+Y191</f>
        <v>57778.05</v>
      </c>
      <c r="AF191" s="205" t="s">
        <v>79</v>
      </c>
      <c r="AG191" s="264" t="s">
        <v>33</v>
      </c>
      <c r="AH191" s="264" t="s">
        <v>176</v>
      </c>
      <c r="AI191" s="264" t="s">
        <v>160</v>
      </c>
      <c r="AJ191" s="205"/>
    </row>
    <row r="192" spans="2:38" s="79" customFormat="1" ht="75.599999999999994" customHeight="1" x14ac:dyDescent="0.25">
      <c r="B192" s="247"/>
      <c r="C192" s="247"/>
      <c r="D192" s="247"/>
      <c r="E192" s="233"/>
      <c r="F192" s="233"/>
      <c r="G192" s="233"/>
      <c r="H192" s="247"/>
      <c r="I192" s="247"/>
      <c r="J192" s="20" t="s">
        <v>111</v>
      </c>
      <c r="K192" s="27" t="s">
        <v>112</v>
      </c>
      <c r="L192" s="27" t="s">
        <v>85</v>
      </c>
      <c r="M192" s="61">
        <v>1</v>
      </c>
      <c r="N192" s="206"/>
      <c r="O192" s="247"/>
      <c r="P192" s="247"/>
      <c r="Q192" s="247"/>
      <c r="R192" s="354"/>
      <c r="S192" s="354"/>
      <c r="T192" s="329"/>
      <c r="U192" s="329"/>
      <c r="V192" s="244"/>
      <c r="W192" s="244"/>
      <c r="X192" s="244"/>
      <c r="Y192" s="244"/>
      <c r="Z192" s="244"/>
      <c r="AA192" s="244"/>
      <c r="AB192" s="244"/>
      <c r="AC192" s="206"/>
      <c r="AD192" s="241"/>
      <c r="AE192" s="241"/>
      <c r="AF192" s="247"/>
      <c r="AG192" s="264"/>
      <c r="AH192" s="264"/>
      <c r="AI192" s="264"/>
      <c r="AJ192" s="247"/>
    </row>
    <row r="193" spans="2:36" s="79" customFormat="1" ht="56.1" customHeight="1" x14ac:dyDescent="0.25">
      <c r="B193" s="248"/>
      <c r="C193" s="248"/>
      <c r="D193" s="248"/>
      <c r="E193" s="234"/>
      <c r="F193" s="234"/>
      <c r="G193" s="234"/>
      <c r="H193" s="248"/>
      <c r="I193" s="248"/>
      <c r="J193" s="20" t="s">
        <v>127</v>
      </c>
      <c r="K193" s="27" t="s">
        <v>128</v>
      </c>
      <c r="L193" s="27" t="s">
        <v>85</v>
      </c>
      <c r="M193" s="61">
        <v>30</v>
      </c>
      <c r="N193" s="207"/>
      <c r="O193" s="248"/>
      <c r="P193" s="248"/>
      <c r="Q193" s="248"/>
      <c r="R193" s="386"/>
      <c r="S193" s="386"/>
      <c r="T193" s="330"/>
      <c r="U193" s="330"/>
      <c r="V193" s="245"/>
      <c r="W193" s="245"/>
      <c r="X193" s="245"/>
      <c r="Y193" s="245"/>
      <c r="Z193" s="245"/>
      <c r="AA193" s="245"/>
      <c r="AB193" s="245"/>
      <c r="AC193" s="207"/>
      <c r="AD193" s="242"/>
      <c r="AE193" s="242"/>
      <c r="AF193" s="248"/>
      <c r="AG193" s="264"/>
      <c r="AH193" s="264"/>
      <c r="AI193" s="264"/>
      <c r="AJ193" s="248"/>
    </row>
    <row r="194" spans="2:36" s="79" customFormat="1" ht="51" customHeight="1" x14ac:dyDescent="0.25">
      <c r="B194" s="208" t="s">
        <v>314</v>
      </c>
      <c r="C194" s="208" t="s">
        <v>315</v>
      </c>
      <c r="D194" s="208" t="s">
        <v>66</v>
      </c>
      <c r="E194" s="229" t="s">
        <v>67</v>
      </c>
      <c r="F194" s="229" t="s">
        <v>134</v>
      </c>
      <c r="G194" s="229" t="s">
        <v>147</v>
      </c>
      <c r="H194" s="208" t="s">
        <v>70</v>
      </c>
      <c r="I194" s="208" t="s">
        <v>79</v>
      </c>
      <c r="J194" s="451" t="s">
        <v>127</v>
      </c>
      <c r="K194" s="208" t="s">
        <v>128</v>
      </c>
      <c r="L194" s="208" t="s">
        <v>85</v>
      </c>
      <c r="M194" s="462">
        <v>7</v>
      </c>
      <c r="N194" s="243" t="s">
        <v>108</v>
      </c>
      <c r="O194" s="208" t="s">
        <v>316</v>
      </c>
      <c r="P194" s="208" t="s">
        <v>75</v>
      </c>
      <c r="Q194" s="208" t="s">
        <v>76</v>
      </c>
      <c r="R194" s="211" t="s">
        <v>77</v>
      </c>
      <c r="S194" s="211" t="s">
        <v>109</v>
      </c>
      <c r="T194" s="253">
        <f>V194+Y194</f>
        <v>74900</v>
      </c>
      <c r="U194" s="253">
        <v>74900</v>
      </c>
      <c r="V194" s="271">
        <v>63665</v>
      </c>
      <c r="W194" s="271" t="s">
        <v>79</v>
      </c>
      <c r="X194" s="271" t="s">
        <v>79</v>
      </c>
      <c r="Y194" s="271">
        <v>11235</v>
      </c>
      <c r="Z194" s="271" t="s">
        <v>79</v>
      </c>
      <c r="AA194" s="271" t="s">
        <v>79</v>
      </c>
      <c r="AB194" s="271">
        <v>13217.65</v>
      </c>
      <c r="AC194" s="243" t="s">
        <v>110</v>
      </c>
      <c r="AD194" s="225" t="s">
        <v>79</v>
      </c>
      <c r="AE194" s="225">
        <f>V194+Y194</f>
        <v>74900</v>
      </c>
      <c r="AF194" s="243" t="s">
        <v>79</v>
      </c>
      <c r="AG194" s="243" t="s">
        <v>33</v>
      </c>
      <c r="AH194" s="243" t="s">
        <v>176</v>
      </c>
      <c r="AI194" s="243" t="s">
        <v>160</v>
      </c>
      <c r="AJ194" s="243"/>
    </row>
    <row r="195" spans="2:36" s="79" customFormat="1" ht="101.1" customHeight="1" x14ac:dyDescent="0.25">
      <c r="B195" s="204"/>
      <c r="C195" s="204"/>
      <c r="D195" s="204"/>
      <c r="E195" s="235"/>
      <c r="F195" s="235"/>
      <c r="G195" s="235"/>
      <c r="H195" s="209"/>
      <c r="I195" s="204"/>
      <c r="J195" s="416"/>
      <c r="K195" s="204"/>
      <c r="L195" s="204"/>
      <c r="M195" s="544"/>
      <c r="N195" s="202"/>
      <c r="O195" s="204"/>
      <c r="P195" s="209"/>
      <c r="Q195" s="209"/>
      <c r="R195" s="212"/>
      <c r="S195" s="217"/>
      <c r="T195" s="219"/>
      <c r="U195" s="219"/>
      <c r="V195" s="221"/>
      <c r="W195" s="221"/>
      <c r="X195" s="221"/>
      <c r="Y195" s="221"/>
      <c r="Z195" s="221"/>
      <c r="AA195" s="221"/>
      <c r="AB195" s="221"/>
      <c r="AC195" s="202"/>
      <c r="AD195" s="203"/>
      <c r="AE195" s="203"/>
      <c r="AF195" s="204"/>
      <c r="AG195" s="202"/>
      <c r="AH195" s="202"/>
      <c r="AI195" s="202"/>
      <c r="AJ195" s="204"/>
    </row>
    <row r="196" spans="2:36" s="79" customFormat="1" ht="119.65" customHeight="1" x14ac:dyDescent="0.25">
      <c r="B196" s="208" t="s">
        <v>318</v>
      </c>
      <c r="C196" s="208" t="s">
        <v>317</v>
      </c>
      <c r="D196" s="208" t="s">
        <v>66</v>
      </c>
      <c r="E196" s="229" t="s">
        <v>67</v>
      </c>
      <c r="F196" s="229" t="s">
        <v>134</v>
      </c>
      <c r="G196" s="229" t="s">
        <v>147</v>
      </c>
      <c r="H196" s="208" t="s">
        <v>70</v>
      </c>
      <c r="I196" s="208" t="s">
        <v>79</v>
      </c>
      <c r="J196" s="28" t="s">
        <v>208</v>
      </c>
      <c r="K196" s="14" t="s">
        <v>107</v>
      </c>
      <c r="L196" s="14" t="s">
        <v>86</v>
      </c>
      <c r="M196" s="63">
        <v>40</v>
      </c>
      <c r="N196" s="243" t="s">
        <v>108</v>
      </c>
      <c r="O196" s="208" t="s">
        <v>316</v>
      </c>
      <c r="P196" s="208" t="s">
        <v>75</v>
      </c>
      <c r="Q196" s="208" t="s">
        <v>76</v>
      </c>
      <c r="R196" s="211" t="s">
        <v>77</v>
      </c>
      <c r="S196" s="211" t="s">
        <v>109</v>
      </c>
      <c r="T196" s="253">
        <f>V196+Y196</f>
        <v>143177.12</v>
      </c>
      <c r="U196" s="253">
        <f>T196/M197</f>
        <v>71588.56</v>
      </c>
      <c r="V196" s="271">
        <v>121700.55</v>
      </c>
      <c r="W196" s="271" t="s">
        <v>79</v>
      </c>
      <c r="X196" s="271" t="s">
        <v>79</v>
      </c>
      <c r="Y196" s="271">
        <v>21476.57</v>
      </c>
      <c r="Z196" s="271" t="s">
        <v>79</v>
      </c>
      <c r="AA196" s="271" t="s">
        <v>79</v>
      </c>
      <c r="AB196" s="271">
        <v>25266.55</v>
      </c>
      <c r="AC196" s="243" t="s">
        <v>110</v>
      </c>
      <c r="AD196" s="225" t="s">
        <v>79</v>
      </c>
      <c r="AE196" s="225">
        <f>V196+Y196</f>
        <v>143177.12</v>
      </c>
      <c r="AF196" s="243" t="s">
        <v>79</v>
      </c>
      <c r="AG196" s="243" t="s">
        <v>33</v>
      </c>
      <c r="AH196" s="243" t="s">
        <v>247</v>
      </c>
      <c r="AI196" s="243" t="s">
        <v>248</v>
      </c>
      <c r="AJ196" s="243"/>
    </row>
    <row r="197" spans="2:36" s="79" customFormat="1" ht="109.15" customHeight="1" x14ac:dyDescent="0.25">
      <c r="B197" s="204"/>
      <c r="C197" s="204"/>
      <c r="D197" s="204"/>
      <c r="E197" s="235"/>
      <c r="F197" s="235"/>
      <c r="G197" s="235"/>
      <c r="H197" s="209"/>
      <c r="I197" s="204"/>
      <c r="J197" s="11" t="s">
        <v>111</v>
      </c>
      <c r="K197" s="7" t="s">
        <v>112</v>
      </c>
      <c r="L197" s="7" t="s">
        <v>85</v>
      </c>
      <c r="M197" s="63">
        <v>2</v>
      </c>
      <c r="N197" s="224"/>
      <c r="O197" s="209"/>
      <c r="P197" s="209"/>
      <c r="Q197" s="209"/>
      <c r="R197" s="212"/>
      <c r="S197" s="212"/>
      <c r="T197" s="218"/>
      <c r="U197" s="218"/>
      <c r="V197" s="220"/>
      <c r="W197" s="220"/>
      <c r="X197" s="220"/>
      <c r="Y197" s="220"/>
      <c r="Z197" s="220"/>
      <c r="AA197" s="220"/>
      <c r="AB197" s="220"/>
      <c r="AC197" s="224"/>
      <c r="AD197" s="227"/>
      <c r="AE197" s="227"/>
      <c r="AF197" s="209"/>
      <c r="AG197" s="224"/>
      <c r="AH197" s="224"/>
      <c r="AI197" s="224"/>
      <c r="AJ197" s="209"/>
    </row>
    <row r="198" spans="2:36" s="79" customFormat="1" ht="67.150000000000006" customHeight="1" x14ac:dyDescent="0.25">
      <c r="B198" s="204"/>
      <c r="C198" s="204"/>
      <c r="D198" s="204"/>
      <c r="E198" s="235"/>
      <c r="F198" s="235"/>
      <c r="G198" s="235"/>
      <c r="H198" s="210"/>
      <c r="I198" s="204"/>
      <c r="J198" s="11" t="s">
        <v>127</v>
      </c>
      <c r="K198" s="7" t="s">
        <v>128</v>
      </c>
      <c r="L198" s="7" t="s">
        <v>85</v>
      </c>
      <c r="M198" s="63">
        <v>72</v>
      </c>
      <c r="N198" s="228"/>
      <c r="O198" s="210"/>
      <c r="P198" s="210"/>
      <c r="Q198" s="210"/>
      <c r="R198" s="213"/>
      <c r="S198" s="213"/>
      <c r="T198" s="254"/>
      <c r="U198" s="254"/>
      <c r="V198" s="272"/>
      <c r="W198" s="272"/>
      <c r="X198" s="272"/>
      <c r="Y198" s="272"/>
      <c r="Z198" s="272"/>
      <c r="AA198" s="272"/>
      <c r="AB198" s="272"/>
      <c r="AC198" s="228"/>
      <c r="AD198" s="226"/>
      <c r="AE198" s="226"/>
      <c r="AF198" s="210"/>
      <c r="AG198" s="228"/>
      <c r="AH198" s="228"/>
      <c r="AI198" s="228"/>
      <c r="AJ198" s="210"/>
    </row>
    <row r="199" spans="2:36" s="79" customFormat="1" ht="53.1" customHeight="1" x14ac:dyDescent="0.25">
      <c r="B199" s="208" t="s">
        <v>319</v>
      </c>
      <c r="C199" s="208" t="s">
        <v>320</v>
      </c>
      <c r="D199" s="208" t="s">
        <v>66</v>
      </c>
      <c r="E199" s="229" t="s">
        <v>67</v>
      </c>
      <c r="F199" s="229" t="s">
        <v>132</v>
      </c>
      <c r="G199" s="229" t="s">
        <v>69</v>
      </c>
      <c r="H199" s="208" t="s">
        <v>70</v>
      </c>
      <c r="I199" s="208" t="s">
        <v>79</v>
      </c>
      <c r="J199" s="11" t="s">
        <v>113</v>
      </c>
      <c r="K199" s="7" t="s">
        <v>114</v>
      </c>
      <c r="L199" s="7" t="s">
        <v>115</v>
      </c>
      <c r="M199" s="63">
        <v>3</v>
      </c>
      <c r="N199" s="243" t="s">
        <v>108</v>
      </c>
      <c r="O199" s="208" t="s">
        <v>164</v>
      </c>
      <c r="P199" s="208" t="s">
        <v>75</v>
      </c>
      <c r="Q199" s="208" t="s">
        <v>76</v>
      </c>
      <c r="R199" s="211" t="s">
        <v>77</v>
      </c>
      <c r="S199" s="211" t="s">
        <v>109</v>
      </c>
      <c r="T199" s="253">
        <f>V199+Y199</f>
        <v>227910</v>
      </c>
      <c r="U199" s="253">
        <f>T199/M200</f>
        <v>75970</v>
      </c>
      <c r="V199" s="271">
        <v>193723.5</v>
      </c>
      <c r="W199" s="271" t="s">
        <v>79</v>
      </c>
      <c r="X199" s="271" t="s">
        <v>79</v>
      </c>
      <c r="Y199" s="271">
        <v>34186.5</v>
      </c>
      <c r="Z199" s="271" t="s">
        <v>79</v>
      </c>
      <c r="AA199" s="271" t="s">
        <v>79</v>
      </c>
      <c r="AB199" s="271">
        <v>40219.410000000003</v>
      </c>
      <c r="AC199" s="243" t="s">
        <v>80</v>
      </c>
      <c r="AD199" s="225" t="s">
        <v>79</v>
      </c>
      <c r="AE199" s="225">
        <f>V199+Y199</f>
        <v>227910</v>
      </c>
      <c r="AF199" s="243" t="s">
        <v>79</v>
      </c>
      <c r="AG199" s="243" t="s">
        <v>33</v>
      </c>
      <c r="AH199" s="243" t="s">
        <v>247</v>
      </c>
      <c r="AI199" s="243" t="s">
        <v>248</v>
      </c>
      <c r="AJ199" s="243"/>
    </row>
    <row r="200" spans="2:36" s="79" customFormat="1" ht="57" customHeight="1" x14ac:dyDescent="0.25">
      <c r="B200" s="209"/>
      <c r="C200" s="209"/>
      <c r="D200" s="209"/>
      <c r="E200" s="230"/>
      <c r="F200" s="230"/>
      <c r="G200" s="230"/>
      <c r="H200" s="209"/>
      <c r="I200" s="209"/>
      <c r="J200" s="11" t="s">
        <v>116</v>
      </c>
      <c r="K200" s="7" t="s">
        <v>117</v>
      </c>
      <c r="L200" s="7" t="s">
        <v>85</v>
      </c>
      <c r="M200" s="63">
        <v>3</v>
      </c>
      <c r="N200" s="224"/>
      <c r="O200" s="209"/>
      <c r="P200" s="209"/>
      <c r="Q200" s="209"/>
      <c r="R200" s="212"/>
      <c r="S200" s="212"/>
      <c r="T200" s="218"/>
      <c r="U200" s="218"/>
      <c r="V200" s="220"/>
      <c r="W200" s="220"/>
      <c r="X200" s="220"/>
      <c r="Y200" s="220"/>
      <c r="Z200" s="220"/>
      <c r="AA200" s="220"/>
      <c r="AB200" s="220"/>
      <c r="AC200" s="224"/>
      <c r="AD200" s="227"/>
      <c r="AE200" s="227"/>
      <c r="AF200" s="209"/>
      <c r="AG200" s="224"/>
      <c r="AH200" s="224"/>
      <c r="AI200" s="224"/>
      <c r="AJ200" s="209"/>
    </row>
    <row r="201" spans="2:36" s="79" customFormat="1" ht="49.15" customHeight="1" x14ac:dyDescent="0.25">
      <c r="B201" s="209"/>
      <c r="C201" s="209"/>
      <c r="D201" s="209"/>
      <c r="E201" s="230"/>
      <c r="F201" s="230"/>
      <c r="G201" s="230"/>
      <c r="H201" s="209"/>
      <c r="I201" s="209"/>
      <c r="J201" s="11" t="s">
        <v>209</v>
      </c>
      <c r="K201" s="7" t="s">
        <v>118</v>
      </c>
      <c r="L201" s="7" t="s">
        <v>119</v>
      </c>
      <c r="M201" s="63">
        <v>3</v>
      </c>
      <c r="N201" s="224"/>
      <c r="O201" s="209"/>
      <c r="P201" s="209"/>
      <c r="Q201" s="209"/>
      <c r="R201" s="212"/>
      <c r="S201" s="212"/>
      <c r="T201" s="218"/>
      <c r="U201" s="218"/>
      <c r="V201" s="220"/>
      <c r="W201" s="220"/>
      <c r="X201" s="220"/>
      <c r="Y201" s="220"/>
      <c r="Z201" s="220"/>
      <c r="AA201" s="220"/>
      <c r="AB201" s="220"/>
      <c r="AC201" s="224"/>
      <c r="AD201" s="227"/>
      <c r="AE201" s="227"/>
      <c r="AF201" s="209"/>
      <c r="AG201" s="224"/>
      <c r="AH201" s="224"/>
      <c r="AI201" s="224"/>
      <c r="AJ201" s="209"/>
    </row>
    <row r="202" spans="2:36" s="79" customFormat="1" ht="44.1" customHeight="1" x14ac:dyDescent="0.25">
      <c r="B202" s="210"/>
      <c r="C202" s="210"/>
      <c r="D202" s="210"/>
      <c r="E202" s="231"/>
      <c r="F202" s="231"/>
      <c r="G202" s="231"/>
      <c r="H202" s="210"/>
      <c r="I202" s="210"/>
      <c r="J202" s="11" t="s">
        <v>120</v>
      </c>
      <c r="K202" s="7" t="s">
        <v>121</v>
      </c>
      <c r="L202" s="7" t="s">
        <v>119</v>
      </c>
      <c r="M202" s="63">
        <v>3</v>
      </c>
      <c r="N202" s="228"/>
      <c r="O202" s="210"/>
      <c r="P202" s="210"/>
      <c r="Q202" s="210"/>
      <c r="R202" s="213"/>
      <c r="S202" s="213"/>
      <c r="T202" s="254"/>
      <c r="U202" s="254"/>
      <c r="V202" s="272"/>
      <c r="W202" s="272"/>
      <c r="X202" s="272"/>
      <c r="Y202" s="272"/>
      <c r="Z202" s="272"/>
      <c r="AA202" s="272"/>
      <c r="AB202" s="272"/>
      <c r="AC202" s="228"/>
      <c r="AD202" s="226"/>
      <c r="AE202" s="226"/>
      <c r="AF202" s="210"/>
      <c r="AG202" s="228"/>
      <c r="AH202" s="228"/>
      <c r="AI202" s="228"/>
      <c r="AJ202" s="210"/>
    </row>
    <row r="203" spans="2:36" s="79" customFormat="1" ht="89.25" x14ac:dyDescent="0.25">
      <c r="B203" s="246" t="s">
        <v>1057</v>
      </c>
      <c r="C203" s="246" t="s">
        <v>931</v>
      </c>
      <c r="D203" s="246" t="s">
        <v>66</v>
      </c>
      <c r="E203" s="232" t="s">
        <v>67</v>
      </c>
      <c r="F203" s="232" t="s">
        <v>134</v>
      </c>
      <c r="G203" s="232" t="s">
        <v>147</v>
      </c>
      <c r="H203" s="246" t="s">
        <v>70</v>
      </c>
      <c r="I203" s="246" t="s">
        <v>79</v>
      </c>
      <c r="J203" s="56" t="s">
        <v>208</v>
      </c>
      <c r="K203" s="57" t="s">
        <v>107</v>
      </c>
      <c r="L203" s="57" t="s">
        <v>86</v>
      </c>
      <c r="M203" s="61">
        <v>40</v>
      </c>
      <c r="N203" s="205" t="s">
        <v>108</v>
      </c>
      <c r="O203" s="246" t="s">
        <v>312</v>
      </c>
      <c r="P203" s="246" t="s">
        <v>75</v>
      </c>
      <c r="Q203" s="246" t="s">
        <v>76</v>
      </c>
      <c r="R203" s="420" t="s">
        <v>77</v>
      </c>
      <c r="S203" s="420" t="s">
        <v>109</v>
      </c>
      <c r="T203" s="328">
        <f>V203+Y203</f>
        <v>155011.85</v>
      </c>
      <c r="U203" s="328">
        <f>T203/M204</f>
        <v>77505.925000000003</v>
      </c>
      <c r="V203" s="238">
        <v>131760.07</v>
      </c>
      <c r="W203" s="238" t="s">
        <v>79</v>
      </c>
      <c r="X203" s="238" t="s">
        <v>79</v>
      </c>
      <c r="Y203" s="238">
        <v>23251.78</v>
      </c>
      <c r="Z203" s="238" t="s">
        <v>79</v>
      </c>
      <c r="AA203" s="238" t="s">
        <v>79</v>
      </c>
      <c r="AB203" s="238">
        <v>27355.040000000001</v>
      </c>
      <c r="AC203" s="205" t="s">
        <v>110</v>
      </c>
      <c r="AD203" s="240" t="s">
        <v>79</v>
      </c>
      <c r="AE203" s="240">
        <f>V203+Y203</f>
        <v>155011.85</v>
      </c>
      <c r="AF203" s="205" t="s">
        <v>79</v>
      </c>
      <c r="AG203" s="205" t="s">
        <v>33</v>
      </c>
      <c r="AH203" s="312" t="s">
        <v>176</v>
      </c>
      <c r="AI203" s="312" t="s">
        <v>160</v>
      </c>
      <c r="AJ203" s="205"/>
    </row>
    <row r="204" spans="2:36" s="79" customFormat="1" ht="38.25" x14ac:dyDescent="0.25">
      <c r="B204" s="215"/>
      <c r="C204" s="215"/>
      <c r="D204" s="215"/>
      <c r="E204" s="252"/>
      <c r="F204" s="252"/>
      <c r="G204" s="252"/>
      <c r="H204" s="247"/>
      <c r="I204" s="215"/>
      <c r="J204" s="20" t="s">
        <v>111</v>
      </c>
      <c r="K204" s="27" t="s">
        <v>112</v>
      </c>
      <c r="L204" s="27" t="s">
        <v>85</v>
      </c>
      <c r="M204" s="61">
        <v>2</v>
      </c>
      <c r="N204" s="206"/>
      <c r="O204" s="247"/>
      <c r="P204" s="247"/>
      <c r="Q204" s="247"/>
      <c r="R204" s="354"/>
      <c r="S204" s="354"/>
      <c r="T204" s="329"/>
      <c r="U204" s="329"/>
      <c r="V204" s="244"/>
      <c r="W204" s="244"/>
      <c r="X204" s="244"/>
      <c r="Y204" s="244"/>
      <c r="Z204" s="244"/>
      <c r="AA204" s="244"/>
      <c r="AB204" s="244"/>
      <c r="AC204" s="206"/>
      <c r="AD204" s="241"/>
      <c r="AE204" s="241"/>
      <c r="AF204" s="247"/>
      <c r="AG204" s="206"/>
      <c r="AH204" s="312"/>
      <c r="AI204" s="312"/>
      <c r="AJ204" s="247"/>
    </row>
    <row r="205" spans="2:36" s="79" customFormat="1" ht="55.15" customHeight="1" x14ac:dyDescent="0.25">
      <c r="B205" s="215"/>
      <c r="C205" s="215"/>
      <c r="D205" s="215"/>
      <c r="E205" s="252"/>
      <c r="F205" s="252"/>
      <c r="G205" s="252"/>
      <c r="H205" s="248"/>
      <c r="I205" s="215"/>
      <c r="J205" s="20" t="s">
        <v>127</v>
      </c>
      <c r="K205" s="27" t="s">
        <v>128</v>
      </c>
      <c r="L205" s="27" t="s">
        <v>85</v>
      </c>
      <c r="M205" s="61">
        <v>76</v>
      </c>
      <c r="N205" s="207"/>
      <c r="O205" s="248"/>
      <c r="P205" s="248"/>
      <c r="Q205" s="248"/>
      <c r="R205" s="386"/>
      <c r="S205" s="386"/>
      <c r="T205" s="330"/>
      <c r="U205" s="330"/>
      <c r="V205" s="245"/>
      <c r="W205" s="245"/>
      <c r="X205" s="245"/>
      <c r="Y205" s="245"/>
      <c r="Z205" s="245"/>
      <c r="AA205" s="245"/>
      <c r="AB205" s="245"/>
      <c r="AC205" s="207"/>
      <c r="AD205" s="242"/>
      <c r="AE205" s="242"/>
      <c r="AF205" s="248"/>
      <c r="AG205" s="207"/>
      <c r="AH205" s="312"/>
      <c r="AI205" s="312"/>
      <c r="AJ205" s="248"/>
    </row>
    <row r="206" spans="2:36" s="79" customFormat="1" ht="101.1" customHeight="1" x14ac:dyDescent="0.25">
      <c r="B206" s="208" t="s">
        <v>965</v>
      </c>
      <c r="C206" s="208" t="s">
        <v>313</v>
      </c>
      <c r="D206" s="208" t="s">
        <v>106</v>
      </c>
      <c r="E206" s="229" t="s">
        <v>67</v>
      </c>
      <c r="F206" s="229" t="s">
        <v>134</v>
      </c>
      <c r="G206" s="229" t="s">
        <v>147</v>
      </c>
      <c r="H206" s="208" t="s">
        <v>70</v>
      </c>
      <c r="I206" s="208" t="s">
        <v>79</v>
      </c>
      <c r="J206" s="11" t="s">
        <v>208</v>
      </c>
      <c r="K206" s="7" t="s">
        <v>107</v>
      </c>
      <c r="L206" s="7" t="s">
        <v>86</v>
      </c>
      <c r="M206" s="63">
        <v>40</v>
      </c>
      <c r="N206" s="243" t="s">
        <v>108</v>
      </c>
      <c r="O206" s="208" t="s">
        <v>312</v>
      </c>
      <c r="P206" s="208" t="s">
        <v>75</v>
      </c>
      <c r="Q206" s="208" t="s">
        <v>76</v>
      </c>
      <c r="R206" s="211" t="s">
        <v>77</v>
      </c>
      <c r="S206" s="211" t="s">
        <v>109</v>
      </c>
      <c r="T206" s="253">
        <f>V206+Y206</f>
        <v>57778.05</v>
      </c>
      <c r="U206" s="253">
        <f>T206/M207</f>
        <v>57778.05</v>
      </c>
      <c r="V206" s="271">
        <v>49111.35</v>
      </c>
      <c r="W206" s="271" t="s">
        <v>79</v>
      </c>
      <c r="X206" s="271" t="s">
        <v>79</v>
      </c>
      <c r="Y206" s="271">
        <v>8666.7000000000007</v>
      </c>
      <c r="Z206" s="271" t="s">
        <v>79</v>
      </c>
      <c r="AA206" s="271" t="s">
        <v>79</v>
      </c>
      <c r="AB206" s="271">
        <v>10196.129999999999</v>
      </c>
      <c r="AC206" s="243" t="s">
        <v>110</v>
      </c>
      <c r="AD206" s="225" t="s">
        <v>79</v>
      </c>
      <c r="AE206" s="225">
        <f>V206+Y206</f>
        <v>57778.05</v>
      </c>
      <c r="AF206" s="243" t="s">
        <v>79</v>
      </c>
      <c r="AG206" s="202" t="s">
        <v>33</v>
      </c>
      <c r="AH206" s="202" t="s">
        <v>248</v>
      </c>
      <c r="AI206" s="202" t="s">
        <v>251</v>
      </c>
      <c r="AJ206" s="243"/>
    </row>
    <row r="207" spans="2:36" s="79" customFormat="1" ht="75.599999999999994" customHeight="1" x14ac:dyDescent="0.25">
      <c r="B207" s="209"/>
      <c r="C207" s="209"/>
      <c r="D207" s="209"/>
      <c r="E207" s="230"/>
      <c r="F207" s="230"/>
      <c r="G207" s="230"/>
      <c r="H207" s="209"/>
      <c r="I207" s="209"/>
      <c r="J207" s="11" t="s">
        <v>111</v>
      </c>
      <c r="K207" s="7" t="s">
        <v>112</v>
      </c>
      <c r="L207" s="7" t="s">
        <v>85</v>
      </c>
      <c r="M207" s="63">
        <v>1</v>
      </c>
      <c r="N207" s="224"/>
      <c r="O207" s="209"/>
      <c r="P207" s="209"/>
      <c r="Q207" s="209"/>
      <c r="R207" s="212"/>
      <c r="S207" s="212"/>
      <c r="T207" s="218"/>
      <c r="U207" s="218"/>
      <c r="V207" s="220"/>
      <c r="W207" s="220"/>
      <c r="X207" s="220"/>
      <c r="Y207" s="220"/>
      <c r="Z207" s="220"/>
      <c r="AA207" s="220"/>
      <c r="AB207" s="220"/>
      <c r="AC207" s="224"/>
      <c r="AD207" s="227"/>
      <c r="AE207" s="227"/>
      <c r="AF207" s="209"/>
      <c r="AG207" s="202"/>
      <c r="AH207" s="202"/>
      <c r="AI207" s="202"/>
      <c r="AJ207" s="209"/>
    </row>
    <row r="208" spans="2:36" s="79" customFormat="1" ht="56.1" customHeight="1" x14ac:dyDescent="0.25">
      <c r="B208" s="210"/>
      <c r="C208" s="210"/>
      <c r="D208" s="210"/>
      <c r="E208" s="231"/>
      <c r="F208" s="231"/>
      <c r="G208" s="231"/>
      <c r="H208" s="210"/>
      <c r="I208" s="210"/>
      <c r="J208" s="11" t="s">
        <v>127</v>
      </c>
      <c r="K208" s="7" t="s">
        <v>128</v>
      </c>
      <c r="L208" s="7" t="s">
        <v>85</v>
      </c>
      <c r="M208" s="63">
        <v>30</v>
      </c>
      <c r="N208" s="228"/>
      <c r="O208" s="210"/>
      <c r="P208" s="210"/>
      <c r="Q208" s="210"/>
      <c r="R208" s="213"/>
      <c r="S208" s="213"/>
      <c r="T208" s="254"/>
      <c r="U208" s="254"/>
      <c r="V208" s="272"/>
      <c r="W208" s="272"/>
      <c r="X208" s="272"/>
      <c r="Y208" s="272"/>
      <c r="Z208" s="272"/>
      <c r="AA208" s="272"/>
      <c r="AB208" s="272"/>
      <c r="AC208" s="228"/>
      <c r="AD208" s="226"/>
      <c r="AE208" s="226"/>
      <c r="AF208" s="210"/>
      <c r="AG208" s="202"/>
      <c r="AH208" s="202"/>
      <c r="AI208" s="202"/>
      <c r="AJ208" s="210"/>
    </row>
    <row r="209" spans="2:36" s="79" customFormat="1" ht="89.25" x14ac:dyDescent="0.25">
      <c r="B209" s="208" t="s">
        <v>1005</v>
      </c>
      <c r="C209" s="208" t="s">
        <v>931</v>
      </c>
      <c r="D209" s="208" t="s">
        <v>66</v>
      </c>
      <c r="E209" s="229" t="s">
        <v>67</v>
      </c>
      <c r="F209" s="229" t="s">
        <v>134</v>
      </c>
      <c r="G209" s="229" t="s">
        <v>147</v>
      </c>
      <c r="H209" s="208" t="s">
        <v>70</v>
      </c>
      <c r="I209" s="208" t="s">
        <v>79</v>
      </c>
      <c r="J209" s="28" t="s">
        <v>208</v>
      </c>
      <c r="K209" s="14" t="s">
        <v>107</v>
      </c>
      <c r="L209" s="14" t="s">
        <v>86</v>
      </c>
      <c r="M209" s="63">
        <v>40</v>
      </c>
      <c r="N209" s="243" t="s">
        <v>108</v>
      </c>
      <c r="O209" s="208" t="s">
        <v>312</v>
      </c>
      <c r="P209" s="208" t="s">
        <v>75</v>
      </c>
      <c r="Q209" s="208" t="s">
        <v>76</v>
      </c>
      <c r="R209" s="211" t="s">
        <v>77</v>
      </c>
      <c r="S209" s="211" t="s">
        <v>109</v>
      </c>
      <c r="T209" s="253">
        <f>V209+Y209</f>
        <v>154525.31</v>
      </c>
      <c r="U209" s="253">
        <f>T209/M210</f>
        <v>77262.654999999999</v>
      </c>
      <c r="V209" s="271">
        <v>131346.51</v>
      </c>
      <c r="W209" s="271" t="s">
        <v>79</v>
      </c>
      <c r="X209" s="271" t="s">
        <v>79</v>
      </c>
      <c r="Y209" s="271">
        <v>23178.799999999999</v>
      </c>
      <c r="Z209" s="271" t="s">
        <v>79</v>
      </c>
      <c r="AA209" s="271" t="s">
        <v>79</v>
      </c>
      <c r="AB209" s="271">
        <v>27269.17</v>
      </c>
      <c r="AC209" s="243" t="s">
        <v>110</v>
      </c>
      <c r="AD209" s="225" t="s">
        <v>79</v>
      </c>
      <c r="AE209" s="225">
        <f>V209+Y209</f>
        <v>154525.31</v>
      </c>
      <c r="AF209" s="243" t="s">
        <v>79</v>
      </c>
      <c r="AG209" s="243" t="s">
        <v>33</v>
      </c>
      <c r="AH209" s="280" t="s">
        <v>248</v>
      </c>
      <c r="AI209" s="280" t="s">
        <v>251</v>
      </c>
      <c r="AJ209" s="243"/>
    </row>
    <row r="210" spans="2:36" s="79" customFormat="1" ht="38.25" x14ac:dyDescent="0.25">
      <c r="B210" s="204"/>
      <c r="C210" s="204"/>
      <c r="D210" s="204"/>
      <c r="E210" s="235"/>
      <c r="F210" s="235"/>
      <c r="G210" s="235"/>
      <c r="H210" s="209"/>
      <c r="I210" s="204"/>
      <c r="J210" s="11" t="s">
        <v>111</v>
      </c>
      <c r="K210" s="7" t="s">
        <v>112</v>
      </c>
      <c r="L210" s="7" t="s">
        <v>85</v>
      </c>
      <c r="M210" s="63">
        <v>2</v>
      </c>
      <c r="N210" s="224"/>
      <c r="O210" s="209"/>
      <c r="P210" s="209"/>
      <c r="Q210" s="209"/>
      <c r="R210" s="212"/>
      <c r="S210" s="212"/>
      <c r="T210" s="218"/>
      <c r="U210" s="218"/>
      <c r="V210" s="220"/>
      <c r="W210" s="220"/>
      <c r="X210" s="220"/>
      <c r="Y210" s="220"/>
      <c r="Z210" s="220"/>
      <c r="AA210" s="220"/>
      <c r="AB210" s="220"/>
      <c r="AC210" s="224"/>
      <c r="AD210" s="227"/>
      <c r="AE210" s="227"/>
      <c r="AF210" s="209"/>
      <c r="AG210" s="224"/>
      <c r="AH210" s="280"/>
      <c r="AI210" s="280"/>
      <c r="AJ210" s="209"/>
    </row>
    <row r="211" spans="2:36" s="79" customFormat="1" ht="55.15" customHeight="1" x14ac:dyDescent="0.25">
      <c r="B211" s="204"/>
      <c r="C211" s="204"/>
      <c r="D211" s="204"/>
      <c r="E211" s="235"/>
      <c r="F211" s="235"/>
      <c r="G211" s="235"/>
      <c r="H211" s="210"/>
      <c r="I211" s="204"/>
      <c r="J211" s="11" t="s">
        <v>127</v>
      </c>
      <c r="K211" s="7" t="s">
        <v>128</v>
      </c>
      <c r="L211" s="7" t="s">
        <v>85</v>
      </c>
      <c r="M211" s="63">
        <v>76</v>
      </c>
      <c r="N211" s="228"/>
      <c r="O211" s="210"/>
      <c r="P211" s="210"/>
      <c r="Q211" s="210"/>
      <c r="R211" s="213"/>
      <c r="S211" s="213"/>
      <c r="T211" s="254"/>
      <c r="U211" s="254"/>
      <c r="V211" s="272"/>
      <c r="W211" s="272"/>
      <c r="X211" s="272"/>
      <c r="Y211" s="272"/>
      <c r="Z211" s="272"/>
      <c r="AA211" s="272"/>
      <c r="AB211" s="272"/>
      <c r="AC211" s="228"/>
      <c r="AD211" s="226"/>
      <c r="AE211" s="226"/>
      <c r="AF211" s="210"/>
      <c r="AG211" s="228"/>
      <c r="AH211" s="280"/>
      <c r="AI211" s="280"/>
      <c r="AJ211" s="210"/>
    </row>
    <row r="212" spans="2:36" s="79" customFormat="1" ht="53.1" customHeight="1" x14ac:dyDescent="0.25">
      <c r="B212" s="208" t="s">
        <v>1140</v>
      </c>
      <c r="C212" s="208" t="s">
        <v>320</v>
      </c>
      <c r="D212" s="208" t="s">
        <v>66</v>
      </c>
      <c r="E212" s="229" t="s">
        <v>67</v>
      </c>
      <c r="F212" s="229" t="s">
        <v>132</v>
      </c>
      <c r="G212" s="229" t="s">
        <v>69</v>
      </c>
      <c r="H212" s="208" t="s">
        <v>70</v>
      </c>
      <c r="I212" s="208" t="s">
        <v>79</v>
      </c>
      <c r="J212" s="11" t="s">
        <v>113</v>
      </c>
      <c r="K212" s="7" t="s">
        <v>114</v>
      </c>
      <c r="L212" s="7" t="s">
        <v>115</v>
      </c>
      <c r="M212" s="63">
        <v>2</v>
      </c>
      <c r="N212" s="243" t="s">
        <v>108</v>
      </c>
      <c r="O212" s="208" t="s">
        <v>164</v>
      </c>
      <c r="P212" s="208" t="s">
        <v>75</v>
      </c>
      <c r="Q212" s="208" t="s">
        <v>76</v>
      </c>
      <c r="R212" s="211" t="s">
        <v>77</v>
      </c>
      <c r="S212" s="211" t="s">
        <v>109</v>
      </c>
      <c r="T212" s="253">
        <f>V212+Y212</f>
        <v>151940</v>
      </c>
      <c r="U212" s="253">
        <f>T212/M213</f>
        <v>75970</v>
      </c>
      <c r="V212" s="271">
        <v>129149</v>
      </c>
      <c r="W212" s="271" t="s">
        <v>79</v>
      </c>
      <c r="X212" s="271" t="s">
        <v>79</v>
      </c>
      <c r="Y212" s="271">
        <v>22791</v>
      </c>
      <c r="Z212" s="271" t="s">
        <v>79</v>
      </c>
      <c r="AA212" s="271" t="s">
        <v>79</v>
      </c>
      <c r="AB212" s="271">
        <v>26812.94</v>
      </c>
      <c r="AC212" s="243" t="s">
        <v>80</v>
      </c>
      <c r="AD212" s="225" t="s">
        <v>79</v>
      </c>
      <c r="AE212" s="225">
        <f>V212+Y212</f>
        <v>151940</v>
      </c>
      <c r="AF212" s="243" t="s">
        <v>79</v>
      </c>
      <c r="AG212" s="243" t="s">
        <v>33</v>
      </c>
      <c r="AH212" s="243" t="s">
        <v>166</v>
      </c>
      <c r="AI212" s="243" t="s">
        <v>233</v>
      </c>
      <c r="AJ212" s="243"/>
    </row>
    <row r="213" spans="2:36" s="79" customFormat="1" ht="57" customHeight="1" x14ac:dyDescent="0.25">
      <c r="B213" s="209"/>
      <c r="C213" s="209"/>
      <c r="D213" s="209"/>
      <c r="E213" s="230"/>
      <c r="F213" s="230"/>
      <c r="G213" s="230"/>
      <c r="H213" s="209"/>
      <c r="I213" s="209"/>
      <c r="J213" s="11" t="s">
        <v>116</v>
      </c>
      <c r="K213" s="7" t="s">
        <v>117</v>
      </c>
      <c r="L213" s="7" t="s">
        <v>85</v>
      </c>
      <c r="M213" s="63">
        <v>2</v>
      </c>
      <c r="N213" s="224"/>
      <c r="O213" s="209"/>
      <c r="P213" s="209"/>
      <c r="Q213" s="209"/>
      <c r="R213" s="212"/>
      <c r="S213" s="212"/>
      <c r="T213" s="218"/>
      <c r="U213" s="218"/>
      <c r="V213" s="220"/>
      <c r="W213" s="220"/>
      <c r="X213" s="220"/>
      <c r="Y213" s="220"/>
      <c r="Z213" s="220"/>
      <c r="AA213" s="220"/>
      <c r="AB213" s="220"/>
      <c r="AC213" s="224"/>
      <c r="AD213" s="227"/>
      <c r="AE213" s="227"/>
      <c r="AF213" s="209"/>
      <c r="AG213" s="224"/>
      <c r="AH213" s="224"/>
      <c r="AI213" s="224"/>
      <c r="AJ213" s="209"/>
    </row>
    <row r="214" spans="2:36" s="79" customFormat="1" ht="49.15" customHeight="1" x14ac:dyDescent="0.25">
      <c r="B214" s="209"/>
      <c r="C214" s="209"/>
      <c r="D214" s="209"/>
      <c r="E214" s="230"/>
      <c r="F214" s="230"/>
      <c r="G214" s="230"/>
      <c r="H214" s="209"/>
      <c r="I214" s="209"/>
      <c r="J214" s="11" t="s">
        <v>209</v>
      </c>
      <c r="K214" s="7" t="s">
        <v>118</v>
      </c>
      <c r="L214" s="7" t="s">
        <v>119</v>
      </c>
      <c r="M214" s="63">
        <v>2</v>
      </c>
      <c r="N214" s="224"/>
      <c r="O214" s="209"/>
      <c r="P214" s="209"/>
      <c r="Q214" s="209"/>
      <c r="R214" s="212"/>
      <c r="S214" s="212"/>
      <c r="T214" s="218"/>
      <c r="U214" s="218"/>
      <c r="V214" s="220"/>
      <c r="W214" s="220"/>
      <c r="X214" s="220"/>
      <c r="Y214" s="220"/>
      <c r="Z214" s="220"/>
      <c r="AA214" s="220"/>
      <c r="AB214" s="220"/>
      <c r="AC214" s="224"/>
      <c r="AD214" s="227"/>
      <c r="AE214" s="227"/>
      <c r="AF214" s="209"/>
      <c r="AG214" s="224"/>
      <c r="AH214" s="224"/>
      <c r="AI214" s="224"/>
      <c r="AJ214" s="209"/>
    </row>
    <row r="215" spans="2:36" s="79" customFormat="1" ht="44.1" customHeight="1" x14ac:dyDescent="0.25">
      <c r="B215" s="210"/>
      <c r="C215" s="210"/>
      <c r="D215" s="210"/>
      <c r="E215" s="231"/>
      <c r="F215" s="231"/>
      <c r="G215" s="231"/>
      <c r="H215" s="210"/>
      <c r="I215" s="210"/>
      <c r="J215" s="11" t="s">
        <v>120</v>
      </c>
      <c r="K215" s="7" t="s">
        <v>121</v>
      </c>
      <c r="L215" s="7" t="s">
        <v>119</v>
      </c>
      <c r="M215" s="63">
        <v>2</v>
      </c>
      <c r="N215" s="228"/>
      <c r="O215" s="210"/>
      <c r="P215" s="210"/>
      <c r="Q215" s="210"/>
      <c r="R215" s="213"/>
      <c r="S215" s="213"/>
      <c r="T215" s="254"/>
      <c r="U215" s="254"/>
      <c r="V215" s="272"/>
      <c r="W215" s="272"/>
      <c r="X215" s="272"/>
      <c r="Y215" s="272"/>
      <c r="Z215" s="272"/>
      <c r="AA215" s="272"/>
      <c r="AB215" s="272"/>
      <c r="AC215" s="228"/>
      <c r="AD215" s="226"/>
      <c r="AE215" s="226"/>
      <c r="AF215" s="210"/>
      <c r="AG215" s="228"/>
      <c r="AH215" s="228"/>
      <c r="AI215" s="228"/>
      <c r="AJ215" s="210"/>
    </row>
    <row r="216" spans="2:36" s="36" customFormat="1" ht="132" customHeight="1" x14ac:dyDescent="0.25">
      <c r="B216" s="208" t="s">
        <v>359</v>
      </c>
      <c r="C216" s="208" t="s">
        <v>360</v>
      </c>
      <c r="D216" s="208" t="s">
        <v>106</v>
      </c>
      <c r="E216" s="229" t="s">
        <v>67</v>
      </c>
      <c r="F216" s="439" t="s">
        <v>134</v>
      </c>
      <c r="G216" s="229" t="s">
        <v>147</v>
      </c>
      <c r="H216" s="281" t="s">
        <v>70</v>
      </c>
      <c r="I216" s="281" t="s">
        <v>79</v>
      </c>
      <c r="J216" s="11" t="s">
        <v>208</v>
      </c>
      <c r="K216" s="7" t="s">
        <v>107</v>
      </c>
      <c r="L216" s="7" t="s">
        <v>86</v>
      </c>
      <c r="M216" s="7">
        <v>40</v>
      </c>
      <c r="N216" s="419" t="s">
        <v>108</v>
      </c>
      <c r="O216" s="208" t="s">
        <v>361</v>
      </c>
      <c r="P216" s="208" t="s">
        <v>75</v>
      </c>
      <c r="Q216" s="208" t="s">
        <v>76</v>
      </c>
      <c r="R216" s="211" t="s">
        <v>77</v>
      </c>
      <c r="S216" s="211" t="s">
        <v>109</v>
      </c>
      <c r="T216" s="253">
        <f>V216+Y216</f>
        <v>492200</v>
      </c>
      <c r="U216" s="328" t="s">
        <v>98</v>
      </c>
      <c r="V216" s="271">
        <v>418370</v>
      </c>
      <c r="W216" s="271" t="s">
        <v>79</v>
      </c>
      <c r="X216" s="271" t="s">
        <v>79</v>
      </c>
      <c r="Y216" s="271">
        <v>73830</v>
      </c>
      <c r="Z216" s="271" t="s">
        <v>98</v>
      </c>
      <c r="AA216" s="271" t="s">
        <v>79</v>
      </c>
      <c r="AB216" s="271">
        <v>221133.32</v>
      </c>
      <c r="AC216" s="243" t="s">
        <v>149</v>
      </c>
      <c r="AD216" s="225" t="s">
        <v>79</v>
      </c>
      <c r="AE216" s="225">
        <f>V216+Y216</f>
        <v>492200</v>
      </c>
      <c r="AF216" s="243" t="s">
        <v>79</v>
      </c>
      <c r="AG216" s="243" t="s">
        <v>33</v>
      </c>
      <c r="AH216" s="307" t="s">
        <v>174</v>
      </c>
      <c r="AI216" s="307" t="s">
        <v>157</v>
      </c>
      <c r="AJ216" s="243"/>
    </row>
    <row r="217" spans="2:36" s="36" customFormat="1" ht="86.1" customHeight="1" x14ac:dyDescent="0.25">
      <c r="B217" s="209"/>
      <c r="C217" s="209"/>
      <c r="D217" s="209"/>
      <c r="E217" s="230"/>
      <c r="F217" s="230"/>
      <c r="G217" s="230"/>
      <c r="H217" s="209"/>
      <c r="I217" s="209"/>
      <c r="J217" s="11" t="s">
        <v>111</v>
      </c>
      <c r="K217" s="7" t="s">
        <v>112</v>
      </c>
      <c r="L217" s="7" t="s">
        <v>85</v>
      </c>
      <c r="M217" s="7">
        <v>4</v>
      </c>
      <c r="N217" s="224"/>
      <c r="O217" s="209"/>
      <c r="P217" s="209"/>
      <c r="Q217" s="209"/>
      <c r="R217" s="212"/>
      <c r="S217" s="212"/>
      <c r="T217" s="218"/>
      <c r="U217" s="329"/>
      <c r="V217" s="220"/>
      <c r="W217" s="220"/>
      <c r="X217" s="220"/>
      <c r="Y217" s="220"/>
      <c r="Z217" s="220"/>
      <c r="AA217" s="220"/>
      <c r="AB217" s="220"/>
      <c r="AC217" s="224"/>
      <c r="AD217" s="227"/>
      <c r="AE217" s="227"/>
      <c r="AF217" s="209"/>
      <c r="AG217" s="224"/>
      <c r="AH217" s="308"/>
      <c r="AI217" s="308"/>
      <c r="AJ217" s="209"/>
    </row>
    <row r="218" spans="2:36" s="36" customFormat="1" ht="59.1" customHeight="1" x14ac:dyDescent="0.25">
      <c r="B218" s="210"/>
      <c r="C218" s="210"/>
      <c r="D218" s="210"/>
      <c r="E218" s="231"/>
      <c r="F218" s="231"/>
      <c r="G218" s="231"/>
      <c r="H218" s="210"/>
      <c r="I218" s="210"/>
      <c r="J218" s="11" t="s">
        <v>127</v>
      </c>
      <c r="K218" s="7" t="s">
        <v>128</v>
      </c>
      <c r="L218" s="7" t="s">
        <v>85</v>
      </c>
      <c r="M218" s="63">
        <v>230</v>
      </c>
      <c r="N218" s="228"/>
      <c r="O218" s="210"/>
      <c r="P218" s="210"/>
      <c r="Q218" s="210"/>
      <c r="R218" s="213"/>
      <c r="S218" s="213"/>
      <c r="T218" s="254"/>
      <c r="U218" s="330"/>
      <c r="V218" s="272"/>
      <c r="W218" s="272"/>
      <c r="X218" s="272"/>
      <c r="Y218" s="272"/>
      <c r="Z218" s="272"/>
      <c r="AA218" s="272"/>
      <c r="AB218" s="272"/>
      <c r="AC218" s="228"/>
      <c r="AD218" s="226"/>
      <c r="AE218" s="226"/>
      <c r="AF218" s="210"/>
      <c r="AG218" s="228"/>
      <c r="AH218" s="311"/>
      <c r="AI218" s="311"/>
      <c r="AJ218" s="210"/>
    </row>
    <row r="219" spans="2:36" s="36" customFormat="1" ht="132" customHeight="1" x14ac:dyDescent="0.25">
      <c r="B219" s="204" t="s">
        <v>362</v>
      </c>
      <c r="C219" s="204" t="s">
        <v>363</v>
      </c>
      <c r="D219" s="204" t="s">
        <v>106</v>
      </c>
      <c r="E219" s="235" t="s">
        <v>67</v>
      </c>
      <c r="F219" s="235" t="s">
        <v>134</v>
      </c>
      <c r="G219" s="235" t="s">
        <v>147</v>
      </c>
      <c r="H219" s="204" t="s">
        <v>70</v>
      </c>
      <c r="I219" s="204" t="s">
        <v>79</v>
      </c>
      <c r="J219" s="11" t="s">
        <v>208</v>
      </c>
      <c r="K219" s="7" t="s">
        <v>107</v>
      </c>
      <c r="L219" s="7" t="s">
        <v>86</v>
      </c>
      <c r="M219" s="7">
        <v>40</v>
      </c>
      <c r="N219" s="202" t="s">
        <v>108</v>
      </c>
      <c r="O219" s="204" t="s">
        <v>361</v>
      </c>
      <c r="P219" s="204" t="s">
        <v>75</v>
      </c>
      <c r="Q219" s="204" t="s">
        <v>76</v>
      </c>
      <c r="R219" s="217" t="s">
        <v>77</v>
      </c>
      <c r="S219" s="217" t="s">
        <v>109</v>
      </c>
      <c r="T219" s="219">
        <f>V219+Y219</f>
        <v>235400</v>
      </c>
      <c r="U219" s="328" t="s">
        <v>98</v>
      </c>
      <c r="V219" s="271">
        <v>200090</v>
      </c>
      <c r="W219" s="221" t="s">
        <v>79</v>
      </c>
      <c r="X219" s="221" t="s">
        <v>79</v>
      </c>
      <c r="Y219" s="221">
        <v>35310</v>
      </c>
      <c r="Z219" s="221" t="s">
        <v>98</v>
      </c>
      <c r="AA219" s="221" t="s">
        <v>79</v>
      </c>
      <c r="AB219" s="221">
        <v>105759.42</v>
      </c>
      <c r="AC219" s="202" t="s">
        <v>149</v>
      </c>
      <c r="AD219" s="203" t="s">
        <v>79</v>
      </c>
      <c r="AE219" s="203">
        <f>V219+Y219</f>
        <v>235400</v>
      </c>
      <c r="AF219" s="202" t="s">
        <v>79</v>
      </c>
      <c r="AG219" s="202" t="s">
        <v>33</v>
      </c>
      <c r="AH219" s="202" t="s">
        <v>157</v>
      </c>
      <c r="AI219" s="307" t="s">
        <v>176</v>
      </c>
      <c r="AJ219" s="202"/>
    </row>
    <row r="220" spans="2:36" s="36" customFormat="1" ht="86.1" customHeight="1" x14ac:dyDescent="0.25">
      <c r="B220" s="204"/>
      <c r="C220" s="204"/>
      <c r="D220" s="204"/>
      <c r="E220" s="235"/>
      <c r="F220" s="235"/>
      <c r="G220" s="235"/>
      <c r="H220" s="204"/>
      <c r="I220" s="204"/>
      <c r="J220" s="11" t="s">
        <v>111</v>
      </c>
      <c r="K220" s="7" t="s">
        <v>112</v>
      </c>
      <c r="L220" s="7" t="s">
        <v>85</v>
      </c>
      <c r="M220" s="7">
        <v>2</v>
      </c>
      <c r="N220" s="202"/>
      <c r="O220" s="204"/>
      <c r="P220" s="204"/>
      <c r="Q220" s="204"/>
      <c r="R220" s="217"/>
      <c r="S220" s="217"/>
      <c r="T220" s="219"/>
      <c r="U220" s="329"/>
      <c r="V220" s="220"/>
      <c r="W220" s="221"/>
      <c r="X220" s="221"/>
      <c r="Y220" s="221"/>
      <c r="Z220" s="221"/>
      <c r="AA220" s="221"/>
      <c r="AB220" s="221"/>
      <c r="AC220" s="202"/>
      <c r="AD220" s="203"/>
      <c r="AE220" s="203"/>
      <c r="AF220" s="204"/>
      <c r="AG220" s="202"/>
      <c r="AH220" s="202"/>
      <c r="AI220" s="308"/>
      <c r="AJ220" s="204"/>
    </row>
    <row r="221" spans="2:36" s="36" customFormat="1" ht="59.1" customHeight="1" x14ac:dyDescent="0.25">
      <c r="B221" s="204"/>
      <c r="C221" s="204"/>
      <c r="D221" s="204"/>
      <c r="E221" s="235"/>
      <c r="F221" s="235"/>
      <c r="G221" s="235"/>
      <c r="H221" s="204"/>
      <c r="I221" s="204"/>
      <c r="J221" s="11" t="s">
        <v>127</v>
      </c>
      <c r="K221" s="7" t="s">
        <v>128</v>
      </c>
      <c r="L221" s="7" t="s">
        <v>85</v>
      </c>
      <c r="M221" s="63">
        <v>110</v>
      </c>
      <c r="N221" s="202"/>
      <c r="O221" s="204"/>
      <c r="P221" s="204"/>
      <c r="Q221" s="204"/>
      <c r="R221" s="217"/>
      <c r="S221" s="217"/>
      <c r="T221" s="219"/>
      <c r="U221" s="330"/>
      <c r="V221" s="272"/>
      <c r="W221" s="221"/>
      <c r="X221" s="221"/>
      <c r="Y221" s="221"/>
      <c r="Z221" s="221"/>
      <c r="AA221" s="221"/>
      <c r="AB221" s="221"/>
      <c r="AC221" s="202"/>
      <c r="AD221" s="203"/>
      <c r="AE221" s="203"/>
      <c r="AF221" s="204"/>
      <c r="AG221" s="202"/>
      <c r="AH221" s="202"/>
      <c r="AI221" s="311"/>
      <c r="AJ221" s="204"/>
    </row>
    <row r="222" spans="2:36" ht="52.15" customHeight="1" x14ac:dyDescent="0.2">
      <c r="B222" s="204" t="s">
        <v>364</v>
      </c>
      <c r="C222" s="204" t="s">
        <v>365</v>
      </c>
      <c r="D222" s="204" t="s">
        <v>66</v>
      </c>
      <c r="E222" s="235" t="s">
        <v>67</v>
      </c>
      <c r="F222" s="235" t="s">
        <v>132</v>
      </c>
      <c r="G222" s="235" t="s">
        <v>69</v>
      </c>
      <c r="H222" s="204" t="s">
        <v>70</v>
      </c>
      <c r="I222" s="204" t="s">
        <v>79</v>
      </c>
      <c r="J222" s="11" t="s">
        <v>113</v>
      </c>
      <c r="K222" s="7" t="s">
        <v>114</v>
      </c>
      <c r="L222" s="7" t="s">
        <v>115</v>
      </c>
      <c r="M222" s="7">
        <v>2</v>
      </c>
      <c r="N222" s="202" t="s">
        <v>108</v>
      </c>
      <c r="O222" s="204" t="s">
        <v>361</v>
      </c>
      <c r="P222" s="204" t="s">
        <v>75</v>
      </c>
      <c r="Q222" s="204" t="s">
        <v>76</v>
      </c>
      <c r="R222" s="217" t="s">
        <v>77</v>
      </c>
      <c r="S222" s="217" t="s">
        <v>109</v>
      </c>
      <c r="T222" s="219">
        <f>V222+Y222</f>
        <v>151940</v>
      </c>
      <c r="U222" s="287" t="s">
        <v>98</v>
      </c>
      <c r="V222" s="221">
        <v>129149</v>
      </c>
      <c r="W222" s="221" t="s">
        <v>79</v>
      </c>
      <c r="X222" s="221" t="s">
        <v>79</v>
      </c>
      <c r="Y222" s="221">
        <v>22791</v>
      </c>
      <c r="Z222" s="221" t="s">
        <v>79</v>
      </c>
      <c r="AA222" s="221" t="s">
        <v>79</v>
      </c>
      <c r="AB222" s="221">
        <v>65117.15</v>
      </c>
      <c r="AC222" s="202" t="s">
        <v>80</v>
      </c>
      <c r="AD222" s="203" t="s">
        <v>79</v>
      </c>
      <c r="AE222" s="203">
        <f>V222+Y222</f>
        <v>151940</v>
      </c>
      <c r="AF222" s="202" t="s">
        <v>79</v>
      </c>
      <c r="AG222" s="202" t="s">
        <v>33</v>
      </c>
      <c r="AH222" s="202" t="s">
        <v>161</v>
      </c>
      <c r="AI222" s="202" t="s">
        <v>251</v>
      </c>
      <c r="AJ222" s="202"/>
    </row>
    <row r="223" spans="2:36" ht="51" x14ac:dyDescent="0.2">
      <c r="B223" s="204"/>
      <c r="C223" s="204"/>
      <c r="D223" s="204"/>
      <c r="E223" s="235"/>
      <c r="F223" s="235"/>
      <c r="G223" s="235"/>
      <c r="H223" s="204"/>
      <c r="I223" s="204"/>
      <c r="J223" s="11" t="s">
        <v>116</v>
      </c>
      <c r="K223" s="7" t="s">
        <v>117</v>
      </c>
      <c r="L223" s="7" t="s">
        <v>85</v>
      </c>
      <c r="M223" s="7">
        <v>2</v>
      </c>
      <c r="N223" s="202"/>
      <c r="O223" s="204"/>
      <c r="P223" s="204"/>
      <c r="Q223" s="204"/>
      <c r="R223" s="217"/>
      <c r="S223" s="217"/>
      <c r="T223" s="219"/>
      <c r="U223" s="287"/>
      <c r="V223" s="221"/>
      <c r="W223" s="221"/>
      <c r="X223" s="221"/>
      <c r="Y223" s="221"/>
      <c r="Z223" s="221"/>
      <c r="AA223" s="221"/>
      <c r="AB223" s="221"/>
      <c r="AC223" s="202"/>
      <c r="AD223" s="203"/>
      <c r="AE223" s="203"/>
      <c r="AF223" s="204"/>
      <c r="AG223" s="202"/>
      <c r="AH223" s="202"/>
      <c r="AI223" s="202"/>
      <c r="AJ223" s="204"/>
    </row>
    <row r="224" spans="2:36" ht="38.25" x14ac:dyDescent="0.2">
      <c r="B224" s="204"/>
      <c r="C224" s="204"/>
      <c r="D224" s="204"/>
      <c r="E224" s="235"/>
      <c r="F224" s="235"/>
      <c r="G224" s="235"/>
      <c r="H224" s="204"/>
      <c r="I224" s="204"/>
      <c r="J224" s="11" t="s">
        <v>209</v>
      </c>
      <c r="K224" s="7" t="s">
        <v>118</v>
      </c>
      <c r="L224" s="7" t="s">
        <v>119</v>
      </c>
      <c r="M224" s="7">
        <v>2</v>
      </c>
      <c r="N224" s="202"/>
      <c r="O224" s="204"/>
      <c r="P224" s="204"/>
      <c r="Q224" s="204"/>
      <c r="R224" s="217"/>
      <c r="S224" s="217"/>
      <c r="T224" s="219"/>
      <c r="U224" s="287"/>
      <c r="V224" s="221"/>
      <c r="W224" s="221"/>
      <c r="X224" s="221"/>
      <c r="Y224" s="221"/>
      <c r="Z224" s="221"/>
      <c r="AA224" s="221"/>
      <c r="AB224" s="221"/>
      <c r="AC224" s="202"/>
      <c r="AD224" s="203"/>
      <c r="AE224" s="203"/>
      <c r="AF224" s="204"/>
      <c r="AG224" s="202"/>
      <c r="AH224" s="202"/>
      <c r="AI224" s="202"/>
      <c r="AJ224" s="204"/>
    </row>
    <row r="225" spans="2:36" ht="25.5" x14ac:dyDescent="0.2">
      <c r="B225" s="204"/>
      <c r="C225" s="204"/>
      <c r="D225" s="204"/>
      <c r="E225" s="235"/>
      <c r="F225" s="235"/>
      <c r="G225" s="235"/>
      <c r="H225" s="204"/>
      <c r="I225" s="204"/>
      <c r="J225" s="11" t="s">
        <v>120</v>
      </c>
      <c r="K225" s="7" t="s">
        <v>121</v>
      </c>
      <c r="L225" s="7" t="s">
        <v>119</v>
      </c>
      <c r="M225" s="63">
        <v>2</v>
      </c>
      <c r="N225" s="202"/>
      <c r="O225" s="204"/>
      <c r="P225" s="204"/>
      <c r="Q225" s="204"/>
      <c r="R225" s="217"/>
      <c r="S225" s="217"/>
      <c r="T225" s="219"/>
      <c r="U225" s="287"/>
      <c r="V225" s="221"/>
      <c r="W225" s="221"/>
      <c r="X225" s="221"/>
      <c r="Y225" s="221"/>
      <c r="Z225" s="221"/>
      <c r="AA225" s="221"/>
      <c r="AB225" s="221"/>
      <c r="AC225" s="202"/>
      <c r="AD225" s="203"/>
      <c r="AE225" s="203"/>
      <c r="AF225" s="204"/>
      <c r="AG225" s="202"/>
      <c r="AH225" s="202"/>
      <c r="AI225" s="202"/>
      <c r="AJ225" s="204"/>
    </row>
    <row r="226" spans="2:36" s="36" customFormat="1" ht="95.1" customHeight="1" x14ac:dyDescent="0.25">
      <c r="B226" s="204" t="s">
        <v>366</v>
      </c>
      <c r="C226" s="204" t="s">
        <v>367</v>
      </c>
      <c r="D226" s="204" t="s">
        <v>106</v>
      </c>
      <c r="E226" s="235" t="s">
        <v>67</v>
      </c>
      <c r="F226" s="235" t="s">
        <v>134</v>
      </c>
      <c r="G226" s="235" t="s">
        <v>147</v>
      </c>
      <c r="H226" s="204" t="s">
        <v>70</v>
      </c>
      <c r="I226" s="204" t="s">
        <v>79</v>
      </c>
      <c r="J226" s="451" t="s">
        <v>111</v>
      </c>
      <c r="K226" s="208" t="s">
        <v>112</v>
      </c>
      <c r="L226" s="208" t="s">
        <v>85</v>
      </c>
      <c r="M226" s="208">
        <v>2</v>
      </c>
      <c r="N226" s="202" t="s">
        <v>108</v>
      </c>
      <c r="O226" s="204" t="s">
        <v>361</v>
      </c>
      <c r="P226" s="204" t="s">
        <v>75</v>
      </c>
      <c r="Q226" s="204" t="s">
        <v>76</v>
      </c>
      <c r="R226" s="217" t="s">
        <v>77</v>
      </c>
      <c r="S226" s="217" t="s">
        <v>109</v>
      </c>
      <c r="T226" s="219">
        <f>V226+Y226</f>
        <v>117700</v>
      </c>
      <c r="U226" s="287" t="s">
        <v>98</v>
      </c>
      <c r="V226" s="271">
        <v>100045</v>
      </c>
      <c r="W226" s="221" t="s">
        <v>79</v>
      </c>
      <c r="X226" s="221" t="s">
        <v>79</v>
      </c>
      <c r="Y226" s="221">
        <v>17655</v>
      </c>
      <c r="Z226" s="221" t="s">
        <v>98</v>
      </c>
      <c r="AA226" s="221" t="s">
        <v>79</v>
      </c>
      <c r="AB226" s="221">
        <v>50442.86</v>
      </c>
      <c r="AC226" s="202" t="s">
        <v>149</v>
      </c>
      <c r="AD226" s="203" t="s">
        <v>79</v>
      </c>
      <c r="AE226" s="203">
        <f>V226+Y226</f>
        <v>117700</v>
      </c>
      <c r="AF226" s="202" t="s">
        <v>79</v>
      </c>
      <c r="AG226" s="202" t="s">
        <v>33</v>
      </c>
      <c r="AH226" s="202" t="s">
        <v>233</v>
      </c>
      <c r="AI226" s="202" t="s">
        <v>408</v>
      </c>
      <c r="AJ226" s="202"/>
    </row>
    <row r="227" spans="2:36" s="36" customFormat="1" ht="86.1" customHeight="1" x14ac:dyDescent="0.25">
      <c r="B227" s="195"/>
      <c r="C227" s="204"/>
      <c r="D227" s="204"/>
      <c r="E227" s="235"/>
      <c r="F227" s="235"/>
      <c r="G227" s="235"/>
      <c r="H227" s="204"/>
      <c r="I227" s="204"/>
      <c r="J227" s="452"/>
      <c r="K227" s="210"/>
      <c r="L227" s="210"/>
      <c r="M227" s="210"/>
      <c r="N227" s="202"/>
      <c r="O227" s="204"/>
      <c r="P227" s="204"/>
      <c r="Q227" s="204"/>
      <c r="R227" s="217"/>
      <c r="S227" s="217"/>
      <c r="T227" s="219"/>
      <c r="U227" s="287"/>
      <c r="V227" s="220"/>
      <c r="W227" s="221"/>
      <c r="X227" s="221"/>
      <c r="Y227" s="221"/>
      <c r="Z227" s="221"/>
      <c r="AA227" s="221"/>
      <c r="AB227" s="221"/>
      <c r="AC227" s="202"/>
      <c r="AD227" s="203"/>
      <c r="AE227" s="203"/>
      <c r="AF227" s="204"/>
      <c r="AG227" s="202"/>
      <c r="AH227" s="197"/>
      <c r="AI227" s="197"/>
      <c r="AJ227" s="204"/>
    </row>
    <row r="228" spans="2:36" s="36" customFormat="1" ht="77.650000000000006" customHeight="1" x14ac:dyDescent="0.25">
      <c r="B228" s="195"/>
      <c r="C228" s="204"/>
      <c r="D228" s="204"/>
      <c r="E228" s="235"/>
      <c r="F228" s="235"/>
      <c r="G228" s="235"/>
      <c r="H228" s="204"/>
      <c r="I228" s="204"/>
      <c r="J228" s="11" t="s">
        <v>127</v>
      </c>
      <c r="K228" s="7" t="s">
        <v>128</v>
      </c>
      <c r="L228" s="7" t="s">
        <v>85</v>
      </c>
      <c r="M228" s="63">
        <v>12</v>
      </c>
      <c r="N228" s="202"/>
      <c r="O228" s="204"/>
      <c r="P228" s="204"/>
      <c r="Q228" s="204"/>
      <c r="R228" s="217"/>
      <c r="S228" s="217"/>
      <c r="T228" s="219"/>
      <c r="U228" s="287"/>
      <c r="V228" s="272"/>
      <c r="W228" s="221"/>
      <c r="X228" s="221"/>
      <c r="Y228" s="221"/>
      <c r="Z228" s="221"/>
      <c r="AA228" s="221"/>
      <c r="AB228" s="221"/>
      <c r="AC228" s="202"/>
      <c r="AD228" s="203"/>
      <c r="AE228" s="203"/>
      <c r="AF228" s="204"/>
      <c r="AG228" s="202"/>
      <c r="AH228" s="197"/>
      <c r="AI228" s="197"/>
      <c r="AJ228" s="204"/>
    </row>
    <row r="229" spans="2:36" s="36" customFormat="1" ht="132" customHeight="1" x14ac:dyDescent="0.25">
      <c r="B229" s="208" t="s">
        <v>468</v>
      </c>
      <c r="C229" s="204" t="s">
        <v>473</v>
      </c>
      <c r="D229" s="208" t="s">
        <v>106</v>
      </c>
      <c r="E229" s="229" t="s">
        <v>67</v>
      </c>
      <c r="F229" s="439" t="s">
        <v>134</v>
      </c>
      <c r="G229" s="229" t="s">
        <v>147</v>
      </c>
      <c r="H229" s="281" t="s">
        <v>70</v>
      </c>
      <c r="I229" s="281" t="s">
        <v>79</v>
      </c>
      <c r="J229" s="11" t="s">
        <v>208</v>
      </c>
      <c r="K229" s="7" t="s">
        <v>107</v>
      </c>
      <c r="L229" s="7" t="s">
        <v>86</v>
      </c>
      <c r="M229" s="7">
        <v>40</v>
      </c>
      <c r="N229" s="419" t="s">
        <v>108</v>
      </c>
      <c r="O229" s="235" t="s">
        <v>472</v>
      </c>
      <c r="P229" s="208" t="s">
        <v>75</v>
      </c>
      <c r="Q229" s="208" t="s">
        <v>76</v>
      </c>
      <c r="R229" s="211" t="s">
        <v>77</v>
      </c>
      <c r="S229" s="211" t="s">
        <v>109</v>
      </c>
      <c r="T229" s="253">
        <f>V229+Y229</f>
        <v>41084.17</v>
      </c>
      <c r="U229" s="253" t="s">
        <v>98</v>
      </c>
      <c r="V229" s="221">
        <v>34921.54</v>
      </c>
      <c r="W229" s="221" t="s">
        <v>98</v>
      </c>
      <c r="X229" s="221" t="s">
        <v>98</v>
      </c>
      <c r="Y229" s="537">
        <v>6162.63</v>
      </c>
      <c r="Z229" s="271"/>
      <c r="AA229" s="271"/>
      <c r="AB229" s="271">
        <v>10594.03</v>
      </c>
      <c r="AC229" s="243" t="s">
        <v>149</v>
      </c>
      <c r="AD229" s="225" t="s">
        <v>79</v>
      </c>
      <c r="AE229" s="225">
        <f>V229+Y229</f>
        <v>41084.17</v>
      </c>
      <c r="AF229" s="243" t="s">
        <v>79</v>
      </c>
      <c r="AG229" s="243" t="s">
        <v>33</v>
      </c>
      <c r="AH229" s="202" t="s">
        <v>174</v>
      </c>
      <c r="AI229" s="202" t="s">
        <v>158</v>
      </c>
      <c r="AJ229" s="243"/>
    </row>
    <row r="230" spans="2:36" s="36" customFormat="1" ht="86.1" customHeight="1" x14ac:dyDescent="0.25">
      <c r="B230" s="209"/>
      <c r="C230" s="204"/>
      <c r="D230" s="209"/>
      <c r="E230" s="230"/>
      <c r="F230" s="230"/>
      <c r="G230" s="230"/>
      <c r="H230" s="209"/>
      <c r="I230" s="209"/>
      <c r="J230" s="11" t="s">
        <v>111</v>
      </c>
      <c r="K230" s="7" t="s">
        <v>112</v>
      </c>
      <c r="L230" s="7" t="s">
        <v>85</v>
      </c>
      <c r="M230" s="7">
        <v>1</v>
      </c>
      <c r="N230" s="224"/>
      <c r="O230" s="235"/>
      <c r="P230" s="209"/>
      <c r="Q230" s="209"/>
      <c r="R230" s="212"/>
      <c r="S230" s="212"/>
      <c r="T230" s="218"/>
      <c r="U230" s="218"/>
      <c r="V230" s="221"/>
      <c r="W230" s="221"/>
      <c r="X230" s="221"/>
      <c r="Y230" s="538"/>
      <c r="Z230" s="220"/>
      <c r="AA230" s="220"/>
      <c r="AB230" s="220"/>
      <c r="AC230" s="224"/>
      <c r="AD230" s="227"/>
      <c r="AE230" s="227"/>
      <c r="AF230" s="209"/>
      <c r="AG230" s="224"/>
      <c r="AH230" s="202"/>
      <c r="AI230" s="202"/>
      <c r="AJ230" s="209"/>
    </row>
    <row r="231" spans="2:36" s="36" customFormat="1" ht="59.1" customHeight="1" x14ac:dyDescent="0.25">
      <c r="B231" s="210"/>
      <c r="C231" s="204"/>
      <c r="D231" s="210"/>
      <c r="E231" s="231"/>
      <c r="F231" s="231"/>
      <c r="G231" s="231"/>
      <c r="H231" s="210"/>
      <c r="I231" s="210"/>
      <c r="J231" s="11" t="s">
        <v>127</v>
      </c>
      <c r="K231" s="7" t="s">
        <v>128</v>
      </c>
      <c r="L231" s="7" t="s">
        <v>85</v>
      </c>
      <c r="M231" s="63">
        <v>21</v>
      </c>
      <c r="N231" s="228"/>
      <c r="O231" s="235"/>
      <c r="P231" s="210"/>
      <c r="Q231" s="210"/>
      <c r="R231" s="213"/>
      <c r="S231" s="213"/>
      <c r="T231" s="254"/>
      <c r="U231" s="254"/>
      <c r="V231" s="221"/>
      <c r="W231" s="221"/>
      <c r="X231" s="221"/>
      <c r="Y231" s="539"/>
      <c r="Z231" s="272"/>
      <c r="AA231" s="272"/>
      <c r="AB231" s="272"/>
      <c r="AC231" s="228"/>
      <c r="AD231" s="226"/>
      <c r="AE231" s="226"/>
      <c r="AF231" s="210"/>
      <c r="AG231" s="228"/>
      <c r="AH231" s="202"/>
      <c r="AI231" s="202"/>
      <c r="AJ231" s="210"/>
    </row>
    <row r="232" spans="2:36" s="36" customFormat="1" ht="132" customHeight="1" x14ac:dyDescent="0.25">
      <c r="B232" s="208" t="s">
        <v>469</v>
      </c>
      <c r="C232" s="204" t="s">
        <v>478</v>
      </c>
      <c r="D232" s="208" t="s">
        <v>106</v>
      </c>
      <c r="E232" s="229" t="s">
        <v>67</v>
      </c>
      <c r="F232" s="439" t="s">
        <v>134</v>
      </c>
      <c r="G232" s="229" t="s">
        <v>147</v>
      </c>
      <c r="H232" s="281" t="s">
        <v>70</v>
      </c>
      <c r="I232" s="281" t="s">
        <v>79</v>
      </c>
      <c r="J232" s="11" t="s">
        <v>208</v>
      </c>
      <c r="K232" s="7" t="s">
        <v>107</v>
      </c>
      <c r="L232" s="7" t="s">
        <v>86</v>
      </c>
      <c r="M232" s="7">
        <v>40</v>
      </c>
      <c r="N232" s="419" t="s">
        <v>108</v>
      </c>
      <c r="O232" s="208" t="s">
        <v>474</v>
      </c>
      <c r="P232" s="208" t="s">
        <v>75</v>
      </c>
      <c r="Q232" s="208" t="s">
        <v>76</v>
      </c>
      <c r="R232" s="211" t="s">
        <v>77</v>
      </c>
      <c r="S232" s="211" t="s">
        <v>109</v>
      </c>
      <c r="T232" s="253">
        <f>V232+Y232</f>
        <v>486989.2</v>
      </c>
      <c r="U232" s="253" t="s">
        <v>98</v>
      </c>
      <c r="V232" s="271">
        <v>413940.82</v>
      </c>
      <c r="W232" s="271" t="s">
        <v>98</v>
      </c>
      <c r="X232" s="271" t="s">
        <v>98</v>
      </c>
      <c r="Y232" s="271">
        <v>73048.38</v>
      </c>
      <c r="Z232" s="271" t="s">
        <v>98</v>
      </c>
      <c r="AA232" s="271" t="s">
        <v>98</v>
      </c>
      <c r="AB232" s="221">
        <v>125575.86</v>
      </c>
      <c r="AC232" s="243" t="s">
        <v>149</v>
      </c>
      <c r="AD232" s="225" t="s">
        <v>79</v>
      </c>
      <c r="AE232" s="225">
        <f>V232+Y232</f>
        <v>486989.2</v>
      </c>
      <c r="AF232" s="243" t="s">
        <v>79</v>
      </c>
      <c r="AG232" s="243" t="s">
        <v>33</v>
      </c>
      <c r="AH232" s="202" t="s">
        <v>174</v>
      </c>
      <c r="AI232" s="202" t="s">
        <v>158</v>
      </c>
      <c r="AJ232" s="243"/>
    </row>
    <row r="233" spans="2:36" s="36" customFormat="1" ht="86.1" customHeight="1" x14ac:dyDescent="0.25">
      <c r="B233" s="209"/>
      <c r="C233" s="280"/>
      <c r="D233" s="209"/>
      <c r="E233" s="230"/>
      <c r="F233" s="230"/>
      <c r="G233" s="230"/>
      <c r="H233" s="209"/>
      <c r="I233" s="209"/>
      <c r="J233" s="11" t="s">
        <v>111</v>
      </c>
      <c r="K233" s="7" t="s">
        <v>112</v>
      </c>
      <c r="L233" s="7" t="s">
        <v>85</v>
      </c>
      <c r="M233" s="7">
        <v>8</v>
      </c>
      <c r="N233" s="224"/>
      <c r="O233" s="209"/>
      <c r="P233" s="209"/>
      <c r="Q233" s="209"/>
      <c r="R233" s="212"/>
      <c r="S233" s="212"/>
      <c r="T233" s="218"/>
      <c r="U233" s="218"/>
      <c r="V233" s="220"/>
      <c r="W233" s="220"/>
      <c r="X233" s="220"/>
      <c r="Y233" s="220"/>
      <c r="Z233" s="220"/>
      <c r="AA233" s="220"/>
      <c r="AB233" s="221"/>
      <c r="AC233" s="224"/>
      <c r="AD233" s="227"/>
      <c r="AE233" s="227"/>
      <c r="AF233" s="209"/>
      <c r="AG233" s="224"/>
      <c r="AH233" s="202"/>
      <c r="AI233" s="202"/>
      <c r="AJ233" s="209"/>
    </row>
    <row r="234" spans="2:36" s="36" customFormat="1" ht="59.1" customHeight="1" x14ac:dyDescent="0.25">
      <c r="B234" s="210"/>
      <c r="C234" s="280"/>
      <c r="D234" s="210"/>
      <c r="E234" s="231"/>
      <c r="F234" s="231"/>
      <c r="G234" s="231"/>
      <c r="H234" s="210"/>
      <c r="I234" s="210"/>
      <c r="J234" s="11" t="s">
        <v>127</v>
      </c>
      <c r="K234" s="7" t="s">
        <v>128</v>
      </c>
      <c r="L234" s="7" t="s">
        <v>85</v>
      </c>
      <c r="M234" s="63">
        <v>269</v>
      </c>
      <c r="N234" s="228"/>
      <c r="O234" s="210"/>
      <c r="P234" s="210"/>
      <c r="Q234" s="210"/>
      <c r="R234" s="213"/>
      <c r="S234" s="213"/>
      <c r="T234" s="254"/>
      <c r="U234" s="254"/>
      <c r="V234" s="272"/>
      <c r="W234" s="272"/>
      <c r="X234" s="272"/>
      <c r="Y234" s="272"/>
      <c r="Z234" s="272"/>
      <c r="AA234" s="272"/>
      <c r="AB234" s="221"/>
      <c r="AC234" s="228"/>
      <c r="AD234" s="226"/>
      <c r="AE234" s="226"/>
      <c r="AF234" s="210"/>
      <c r="AG234" s="228"/>
      <c r="AH234" s="202"/>
      <c r="AI234" s="202"/>
      <c r="AJ234" s="210"/>
    </row>
    <row r="235" spans="2:36" s="36" customFormat="1" ht="132" customHeight="1" x14ac:dyDescent="0.25">
      <c r="B235" s="208" t="s">
        <v>470</v>
      </c>
      <c r="C235" s="208" t="s">
        <v>479</v>
      </c>
      <c r="D235" s="208" t="s">
        <v>106</v>
      </c>
      <c r="E235" s="229" t="s">
        <v>67</v>
      </c>
      <c r="F235" s="439" t="s">
        <v>134</v>
      </c>
      <c r="G235" s="229" t="s">
        <v>147</v>
      </c>
      <c r="H235" s="281" t="s">
        <v>70</v>
      </c>
      <c r="I235" s="281" t="s">
        <v>79</v>
      </c>
      <c r="J235" s="11" t="s">
        <v>208</v>
      </c>
      <c r="K235" s="7" t="s">
        <v>107</v>
      </c>
      <c r="L235" s="7" t="s">
        <v>86</v>
      </c>
      <c r="M235" s="7">
        <v>40</v>
      </c>
      <c r="N235" s="419" t="s">
        <v>108</v>
      </c>
      <c r="O235" s="208" t="s">
        <v>475</v>
      </c>
      <c r="P235" s="208" t="s">
        <v>75</v>
      </c>
      <c r="Q235" s="208" t="s">
        <v>76</v>
      </c>
      <c r="R235" s="211" t="s">
        <v>77</v>
      </c>
      <c r="S235" s="211" t="s">
        <v>109</v>
      </c>
      <c r="T235" s="253">
        <f>V235+Y235</f>
        <v>120000</v>
      </c>
      <c r="U235" s="253" t="s">
        <v>98</v>
      </c>
      <c r="V235" s="271">
        <v>102000</v>
      </c>
      <c r="W235" s="271" t="s">
        <v>98</v>
      </c>
      <c r="X235" s="221" t="s">
        <v>98</v>
      </c>
      <c r="Y235" s="271">
        <v>18000</v>
      </c>
      <c r="Z235" s="271" t="s">
        <v>98</v>
      </c>
      <c r="AA235" s="271" t="s">
        <v>98</v>
      </c>
      <c r="AB235" s="221">
        <v>30943.4</v>
      </c>
      <c r="AC235" s="243" t="s">
        <v>149</v>
      </c>
      <c r="AD235" s="225" t="s">
        <v>79</v>
      </c>
      <c r="AE235" s="225">
        <f>V235+Y235</f>
        <v>120000</v>
      </c>
      <c r="AF235" s="243" t="s">
        <v>79</v>
      </c>
      <c r="AG235" s="243" t="s">
        <v>33</v>
      </c>
      <c r="AH235" s="243" t="s">
        <v>160</v>
      </c>
      <c r="AI235" s="243" t="s">
        <v>161</v>
      </c>
      <c r="AJ235" s="243"/>
    </row>
    <row r="236" spans="2:36" s="36" customFormat="1" ht="86.1" customHeight="1" x14ac:dyDescent="0.25">
      <c r="B236" s="209"/>
      <c r="C236" s="209"/>
      <c r="D236" s="209"/>
      <c r="E236" s="230"/>
      <c r="F236" s="230"/>
      <c r="G236" s="230"/>
      <c r="H236" s="209"/>
      <c r="I236" s="209"/>
      <c r="J236" s="11" t="s">
        <v>111</v>
      </c>
      <c r="K236" s="7" t="s">
        <v>112</v>
      </c>
      <c r="L236" s="7" t="s">
        <v>85</v>
      </c>
      <c r="M236" s="7">
        <v>2</v>
      </c>
      <c r="N236" s="224"/>
      <c r="O236" s="209"/>
      <c r="P236" s="209"/>
      <c r="Q236" s="209"/>
      <c r="R236" s="212"/>
      <c r="S236" s="212"/>
      <c r="T236" s="218"/>
      <c r="U236" s="218"/>
      <c r="V236" s="220"/>
      <c r="W236" s="220"/>
      <c r="X236" s="221"/>
      <c r="Y236" s="220"/>
      <c r="Z236" s="220"/>
      <c r="AA236" s="220"/>
      <c r="AB236" s="221"/>
      <c r="AC236" s="224"/>
      <c r="AD236" s="227"/>
      <c r="AE236" s="227"/>
      <c r="AF236" s="209"/>
      <c r="AG236" s="224"/>
      <c r="AH236" s="224"/>
      <c r="AI236" s="224"/>
      <c r="AJ236" s="209"/>
    </row>
    <row r="237" spans="2:36" s="36" customFormat="1" ht="59.1" customHeight="1" x14ac:dyDescent="0.25">
      <c r="B237" s="210"/>
      <c r="C237" s="210"/>
      <c r="D237" s="210"/>
      <c r="E237" s="231"/>
      <c r="F237" s="231"/>
      <c r="G237" s="231"/>
      <c r="H237" s="210"/>
      <c r="I237" s="210"/>
      <c r="J237" s="11" t="s">
        <v>127</v>
      </c>
      <c r="K237" s="7" t="s">
        <v>128</v>
      </c>
      <c r="L237" s="7" t="s">
        <v>85</v>
      </c>
      <c r="M237" s="63">
        <v>10</v>
      </c>
      <c r="N237" s="228"/>
      <c r="O237" s="210"/>
      <c r="P237" s="210"/>
      <c r="Q237" s="210"/>
      <c r="R237" s="213"/>
      <c r="S237" s="213"/>
      <c r="T237" s="254"/>
      <c r="U237" s="254"/>
      <c r="V237" s="272"/>
      <c r="W237" s="272"/>
      <c r="X237" s="221"/>
      <c r="Y237" s="272"/>
      <c r="Z237" s="272"/>
      <c r="AA237" s="272"/>
      <c r="AB237" s="221"/>
      <c r="AC237" s="228"/>
      <c r="AD237" s="226"/>
      <c r="AE237" s="226"/>
      <c r="AF237" s="210"/>
      <c r="AG237" s="228"/>
      <c r="AH237" s="228"/>
      <c r="AI237" s="228"/>
      <c r="AJ237" s="210"/>
    </row>
    <row r="238" spans="2:36" s="36" customFormat="1" ht="132" customHeight="1" x14ac:dyDescent="0.25">
      <c r="B238" s="208" t="s">
        <v>471</v>
      </c>
      <c r="C238" s="204" t="s">
        <v>480</v>
      </c>
      <c r="D238" s="208" t="s">
        <v>106</v>
      </c>
      <c r="E238" s="229" t="s">
        <v>67</v>
      </c>
      <c r="F238" s="439" t="s">
        <v>134</v>
      </c>
      <c r="G238" s="229" t="s">
        <v>147</v>
      </c>
      <c r="H238" s="281" t="s">
        <v>70</v>
      </c>
      <c r="I238" s="281" t="s">
        <v>79</v>
      </c>
      <c r="J238" s="11" t="s">
        <v>208</v>
      </c>
      <c r="K238" s="7" t="s">
        <v>107</v>
      </c>
      <c r="L238" s="7" t="s">
        <v>86</v>
      </c>
      <c r="M238" s="7">
        <v>40</v>
      </c>
      <c r="N238" s="419" t="s">
        <v>108</v>
      </c>
      <c r="O238" s="208" t="s">
        <v>476</v>
      </c>
      <c r="P238" s="208" t="s">
        <v>75</v>
      </c>
      <c r="Q238" s="208" t="s">
        <v>76</v>
      </c>
      <c r="R238" s="211" t="s">
        <v>77</v>
      </c>
      <c r="S238" s="211" t="s">
        <v>109</v>
      </c>
      <c r="T238" s="253">
        <f>V238+Y238</f>
        <v>20000</v>
      </c>
      <c r="U238" s="253" t="s">
        <v>98</v>
      </c>
      <c r="V238" s="271">
        <v>17000</v>
      </c>
      <c r="W238" s="271" t="s">
        <v>98</v>
      </c>
      <c r="X238" s="271" t="s">
        <v>98</v>
      </c>
      <c r="Y238" s="271">
        <v>3000</v>
      </c>
      <c r="Z238" s="271" t="s">
        <v>98</v>
      </c>
      <c r="AA238" s="271" t="s">
        <v>98</v>
      </c>
      <c r="AB238" s="271">
        <v>5157.2299999999996</v>
      </c>
      <c r="AC238" s="243" t="s">
        <v>149</v>
      </c>
      <c r="AD238" s="225" t="s">
        <v>79</v>
      </c>
      <c r="AE238" s="225">
        <f>V238+Y238</f>
        <v>20000</v>
      </c>
      <c r="AF238" s="243" t="s">
        <v>79</v>
      </c>
      <c r="AG238" s="243" t="s">
        <v>33</v>
      </c>
      <c r="AH238" s="243" t="s">
        <v>160</v>
      </c>
      <c r="AI238" s="243" t="s">
        <v>161</v>
      </c>
      <c r="AJ238" s="243"/>
    </row>
    <row r="239" spans="2:36" s="36" customFormat="1" ht="86.1" customHeight="1" x14ac:dyDescent="0.25">
      <c r="B239" s="209"/>
      <c r="C239" s="481"/>
      <c r="D239" s="209"/>
      <c r="E239" s="230"/>
      <c r="F239" s="230"/>
      <c r="G239" s="230"/>
      <c r="H239" s="209"/>
      <c r="I239" s="209"/>
      <c r="J239" s="11" t="s">
        <v>111</v>
      </c>
      <c r="K239" s="7" t="s">
        <v>112</v>
      </c>
      <c r="L239" s="7" t="s">
        <v>85</v>
      </c>
      <c r="M239" s="7">
        <v>1</v>
      </c>
      <c r="N239" s="224"/>
      <c r="O239" s="209"/>
      <c r="P239" s="209"/>
      <c r="Q239" s="209"/>
      <c r="R239" s="212"/>
      <c r="S239" s="212"/>
      <c r="T239" s="218"/>
      <c r="U239" s="218"/>
      <c r="V239" s="220"/>
      <c r="W239" s="220"/>
      <c r="X239" s="220"/>
      <c r="Y239" s="220"/>
      <c r="Z239" s="220"/>
      <c r="AA239" s="220"/>
      <c r="AB239" s="220"/>
      <c r="AC239" s="224"/>
      <c r="AD239" s="227"/>
      <c r="AE239" s="227"/>
      <c r="AF239" s="209"/>
      <c r="AG239" s="224"/>
      <c r="AH239" s="224"/>
      <c r="AI239" s="224"/>
      <c r="AJ239" s="209"/>
    </row>
    <row r="240" spans="2:36" s="36" customFormat="1" ht="59.1" customHeight="1" x14ac:dyDescent="0.25">
      <c r="B240" s="210"/>
      <c r="C240" s="481"/>
      <c r="D240" s="210"/>
      <c r="E240" s="231"/>
      <c r="F240" s="231"/>
      <c r="G240" s="231"/>
      <c r="H240" s="210"/>
      <c r="I240" s="210"/>
      <c r="J240" s="11" t="s">
        <v>127</v>
      </c>
      <c r="K240" s="7" t="s">
        <v>128</v>
      </c>
      <c r="L240" s="7" t="s">
        <v>85</v>
      </c>
      <c r="M240" s="63">
        <v>20</v>
      </c>
      <c r="N240" s="228"/>
      <c r="O240" s="210"/>
      <c r="P240" s="210"/>
      <c r="Q240" s="210"/>
      <c r="R240" s="213"/>
      <c r="S240" s="213"/>
      <c r="T240" s="254"/>
      <c r="U240" s="254"/>
      <c r="V240" s="272"/>
      <c r="W240" s="272"/>
      <c r="X240" s="272"/>
      <c r="Y240" s="272"/>
      <c r="Z240" s="272"/>
      <c r="AA240" s="272"/>
      <c r="AB240" s="272"/>
      <c r="AC240" s="228"/>
      <c r="AD240" s="226"/>
      <c r="AE240" s="226"/>
      <c r="AF240" s="210"/>
      <c r="AG240" s="228"/>
      <c r="AH240" s="228"/>
      <c r="AI240" s="228"/>
      <c r="AJ240" s="210"/>
    </row>
    <row r="241" spans="2:36" ht="52.15" customHeight="1" x14ac:dyDescent="0.2">
      <c r="B241" s="215" t="s">
        <v>1167</v>
      </c>
      <c r="C241" s="215" t="s">
        <v>481</v>
      </c>
      <c r="D241" s="215" t="s">
        <v>66</v>
      </c>
      <c r="E241" s="252" t="s">
        <v>67</v>
      </c>
      <c r="F241" s="252" t="s">
        <v>132</v>
      </c>
      <c r="G241" s="252" t="s">
        <v>69</v>
      </c>
      <c r="H241" s="215" t="s">
        <v>70</v>
      </c>
      <c r="I241" s="215" t="s">
        <v>79</v>
      </c>
      <c r="J241" s="20" t="s">
        <v>113</v>
      </c>
      <c r="K241" s="27" t="s">
        <v>114</v>
      </c>
      <c r="L241" s="27" t="s">
        <v>115</v>
      </c>
      <c r="M241" s="27">
        <v>3</v>
      </c>
      <c r="N241" s="264" t="s">
        <v>108</v>
      </c>
      <c r="O241" s="215" t="s">
        <v>477</v>
      </c>
      <c r="P241" s="215" t="s">
        <v>75</v>
      </c>
      <c r="Q241" s="215" t="s">
        <v>76</v>
      </c>
      <c r="R241" s="273" t="s">
        <v>77</v>
      </c>
      <c r="S241" s="273" t="s">
        <v>109</v>
      </c>
      <c r="T241" s="287">
        <f>V241+Y241</f>
        <v>212250</v>
      </c>
      <c r="U241" s="287" t="s">
        <v>98</v>
      </c>
      <c r="V241" s="237">
        <v>180412.5</v>
      </c>
      <c r="W241" s="237" t="s">
        <v>98</v>
      </c>
      <c r="X241" s="237" t="s">
        <v>98</v>
      </c>
      <c r="Y241" s="543">
        <v>31837.5</v>
      </c>
      <c r="Z241" s="237" t="s">
        <v>98</v>
      </c>
      <c r="AA241" s="237" t="s">
        <v>98</v>
      </c>
      <c r="AB241" s="540">
        <v>54731.13</v>
      </c>
      <c r="AC241" s="264" t="s">
        <v>80</v>
      </c>
      <c r="AD241" s="263" t="s">
        <v>79</v>
      </c>
      <c r="AE241" s="263">
        <f>V241+Y241</f>
        <v>212250</v>
      </c>
      <c r="AF241" s="264" t="s">
        <v>79</v>
      </c>
      <c r="AG241" s="264" t="s">
        <v>33</v>
      </c>
      <c r="AH241" s="264" t="s">
        <v>247</v>
      </c>
      <c r="AI241" s="264" t="s">
        <v>251</v>
      </c>
      <c r="AJ241" s="264"/>
    </row>
    <row r="242" spans="2:36" ht="59.65" customHeight="1" x14ac:dyDescent="0.2">
      <c r="B242" s="215"/>
      <c r="C242" s="215"/>
      <c r="D242" s="215"/>
      <c r="E242" s="252"/>
      <c r="F242" s="252"/>
      <c r="G242" s="252"/>
      <c r="H242" s="215"/>
      <c r="I242" s="215"/>
      <c r="J242" s="20" t="s">
        <v>116</v>
      </c>
      <c r="K242" s="27" t="s">
        <v>117</v>
      </c>
      <c r="L242" s="27" t="s">
        <v>85</v>
      </c>
      <c r="M242" s="27">
        <v>3</v>
      </c>
      <c r="N242" s="264"/>
      <c r="O242" s="215"/>
      <c r="P242" s="215"/>
      <c r="Q242" s="215"/>
      <c r="R242" s="273"/>
      <c r="S242" s="273"/>
      <c r="T242" s="287"/>
      <c r="U242" s="287"/>
      <c r="V242" s="237"/>
      <c r="W242" s="237"/>
      <c r="X242" s="237"/>
      <c r="Y242" s="543"/>
      <c r="Z242" s="237"/>
      <c r="AA242" s="237"/>
      <c r="AB242" s="541"/>
      <c r="AC242" s="264"/>
      <c r="AD242" s="263"/>
      <c r="AE242" s="263"/>
      <c r="AF242" s="215"/>
      <c r="AG242" s="264"/>
      <c r="AH242" s="264"/>
      <c r="AI242" s="264"/>
      <c r="AJ242" s="215"/>
    </row>
    <row r="243" spans="2:36" ht="57.6" customHeight="1" x14ac:dyDescent="0.2">
      <c r="B243" s="215"/>
      <c r="C243" s="215"/>
      <c r="D243" s="215"/>
      <c r="E243" s="252"/>
      <c r="F243" s="252"/>
      <c r="G243" s="252"/>
      <c r="H243" s="215"/>
      <c r="I243" s="215"/>
      <c r="J243" s="20" t="s">
        <v>209</v>
      </c>
      <c r="K243" s="27" t="s">
        <v>118</v>
      </c>
      <c r="L243" s="27" t="s">
        <v>119</v>
      </c>
      <c r="M243" s="27">
        <v>3</v>
      </c>
      <c r="N243" s="264"/>
      <c r="O243" s="215"/>
      <c r="P243" s="215"/>
      <c r="Q243" s="215"/>
      <c r="R243" s="273"/>
      <c r="S243" s="273"/>
      <c r="T243" s="287"/>
      <c r="U243" s="287"/>
      <c r="V243" s="237"/>
      <c r="W243" s="237"/>
      <c r="X243" s="237"/>
      <c r="Y243" s="543"/>
      <c r="Z243" s="237"/>
      <c r="AA243" s="237"/>
      <c r="AB243" s="541"/>
      <c r="AC243" s="264"/>
      <c r="AD243" s="263"/>
      <c r="AE243" s="263"/>
      <c r="AF243" s="215"/>
      <c r="AG243" s="264"/>
      <c r="AH243" s="264"/>
      <c r="AI243" s="264"/>
      <c r="AJ243" s="215"/>
    </row>
    <row r="244" spans="2:36" ht="39" customHeight="1" x14ac:dyDescent="0.2">
      <c r="B244" s="215"/>
      <c r="C244" s="215"/>
      <c r="D244" s="215"/>
      <c r="E244" s="252"/>
      <c r="F244" s="252"/>
      <c r="G244" s="252"/>
      <c r="H244" s="215"/>
      <c r="I244" s="215"/>
      <c r="J244" s="20" t="s">
        <v>120</v>
      </c>
      <c r="K244" s="27" t="s">
        <v>121</v>
      </c>
      <c r="L244" s="27" t="s">
        <v>119</v>
      </c>
      <c r="M244" s="61">
        <v>3</v>
      </c>
      <c r="N244" s="264"/>
      <c r="O244" s="215"/>
      <c r="P244" s="215"/>
      <c r="Q244" s="215"/>
      <c r="R244" s="273"/>
      <c r="S244" s="273"/>
      <c r="T244" s="287"/>
      <c r="U244" s="287"/>
      <c r="V244" s="237"/>
      <c r="W244" s="237"/>
      <c r="X244" s="237"/>
      <c r="Y244" s="543"/>
      <c r="Z244" s="237"/>
      <c r="AA244" s="237"/>
      <c r="AB244" s="542"/>
      <c r="AC244" s="264"/>
      <c r="AD244" s="263"/>
      <c r="AE244" s="263"/>
      <c r="AF244" s="215"/>
      <c r="AG244" s="264"/>
      <c r="AH244" s="264"/>
      <c r="AI244" s="264"/>
      <c r="AJ244" s="215"/>
    </row>
    <row r="245" spans="2:36" s="36" customFormat="1" ht="132" customHeight="1" x14ac:dyDescent="0.25">
      <c r="B245" s="208" t="s">
        <v>944</v>
      </c>
      <c r="C245" s="204" t="s">
        <v>473</v>
      </c>
      <c r="D245" s="208" t="s">
        <v>106</v>
      </c>
      <c r="E245" s="229" t="s">
        <v>67</v>
      </c>
      <c r="F245" s="439" t="s">
        <v>134</v>
      </c>
      <c r="G245" s="229" t="s">
        <v>147</v>
      </c>
      <c r="H245" s="281" t="s">
        <v>70</v>
      </c>
      <c r="I245" s="281" t="s">
        <v>79</v>
      </c>
      <c r="J245" s="11" t="s">
        <v>208</v>
      </c>
      <c r="K245" s="7" t="s">
        <v>107</v>
      </c>
      <c r="L245" s="7" t="s">
        <v>86</v>
      </c>
      <c r="M245" s="7">
        <v>40</v>
      </c>
      <c r="N245" s="419" t="s">
        <v>108</v>
      </c>
      <c r="O245" s="235" t="s">
        <v>472</v>
      </c>
      <c r="P245" s="208" t="s">
        <v>75</v>
      </c>
      <c r="Q245" s="208" t="s">
        <v>76</v>
      </c>
      <c r="R245" s="211" t="s">
        <v>77</v>
      </c>
      <c r="S245" s="211" t="s">
        <v>109</v>
      </c>
      <c r="T245" s="253">
        <f>V245+Y245</f>
        <v>82179.83</v>
      </c>
      <c r="U245" s="253" t="s">
        <v>98</v>
      </c>
      <c r="V245" s="221">
        <v>69852.86</v>
      </c>
      <c r="W245" s="221" t="s">
        <v>98</v>
      </c>
      <c r="X245" s="221" t="s">
        <v>98</v>
      </c>
      <c r="Y245" s="537">
        <v>12326.97</v>
      </c>
      <c r="Z245" s="271" t="s">
        <v>98</v>
      </c>
      <c r="AA245" s="271" t="s">
        <v>98</v>
      </c>
      <c r="AB245" s="271">
        <v>21191.03</v>
      </c>
      <c r="AC245" s="243" t="s">
        <v>149</v>
      </c>
      <c r="AD245" s="225" t="s">
        <v>79</v>
      </c>
      <c r="AE245" s="225">
        <f>V245+Y245</f>
        <v>82179.83</v>
      </c>
      <c r="AF245" s="243" t="s">
        <v>79</v>
      </c>
      <c r="AG245" s="243" t="s">
        <v>33</v>
      </c>
      <c r="AH245" s="202" t="s">
        <v>356</v>
      </c>
      <c r="AI245" s="202" t="s">
        <v>248</v>
      </c>
      <c r="AJ245" s="243"/>
    </row>
    <row r="246" spans="2:36" s="36" customFormat="1" ht="86.1" customHeight="1" x14ac:dyDescent="0.25">
      <c r="B246" s="209"/>
      <c r="C246" s="204"/>
      <c r="D246" s="209"/>
      <c r="E246" s="230"/>
      <c r="F246" s="230"/>
      <c r="G246" s="230"/>
      <c r="H246" s="209"/>
      <c r="I246" s="209"/>
      <c r="J246" s="11" t="s">
        <v>111</v>
      </c>
      <c r="K246" s="7" t="s">
        <v>112</v>
      </c>
      <c r="L246" s="7" t="s">
        <v>85</v>
      </c>
      <c r="M246" s="7">
        <v>2</v>
      </c>
      <c r="N246" s="224"/>
      <c r="O246" s="235"/>
      <c r="P246" s="209"/>
      <c r="Q246" s="209"/>
      <c r="R246" s="212"/>
      <c r="S246" s="212"/>
      <c r="T246" s="218"/>
      <c r="U246" s="218"/>
      <c r="V246" s="221"/>
      <c r="W246" s="221"/>
      <c r="X246" s="221"/>
      <c r="Y246" s="538"/>
      <c r="Z246" s="220"/>
      <c r="AA246" s="220"/>
      <c r="AB246" s="220"/>
      <c r="AC246" s="224"/>
      <c r="AD246" s="227"/>
      <c r="AE246" s="227"/>
      <c r="AF246" s="209"/>
      <c r="AG246" s="224"/>
      <c r="AH246" s="202"/>
      <c r="AI246" s="202"/>
      <c r="AJ246" s="209"/>
    </row>
    <row r="247" spans="2:36" s="36" customFormat="1" ht="59.1" customHeight="1" x14ac:dyDescent="0.25">
      <c r="B247" s="210"/>
      <c r="C247" s="204"/>
      <c r="D247" s="210"/>
      <c r="E247" s="231"/>
      <c r="F247" s="231"/>
      <c r="G247" s="231"/>
      <c r="H247" s="210"/>
      <c r="I247" s="210"/>
      <c r="J247" s="11" t="s">
        <v>127</v>
      </c>
      <c r="K247" s="7" t="s">
        <v>128</v>
      </c>
      <c r="L247" s="7" t="s">
        <v>85</v>
      </c>
      <c r="M247" s="63">
        <v>43</v>
      </c>
      <c r="N247" s="228"/>
      <c r="O247" s="235"/>
      <c r="P247" s="210"/>
      <c r="Q247" s="210"/>
      <c r="R247" s="213"/>
      <c r="S247" s="213"/>
      <c r="T247" s="254"/>
      <c r="U247" s="254"/>
      <c r="V247" s="221"/>
      <c r="W247" s="221"/>
      <c r="X247" s="221"/>
      <c r="Y247" s="539"/>
      <c r="Z247" s="272"/>
      <c r="AA247" s="272"/>
      <c r="AB247" s="272"/>
      <c r="AC247" s="228"/>
      <c r="AD247" s="226"/>
      <c r="AE247" s="226"/>
      <c r="AF247" s="210"/>
      <c r="AG247" s="228"/>
      <c r="AH247" s="202"/>
      <c r="AI247" s="202"/>
      <c r="AJ247" s="210"/>
    </row>
    <row r="248" spans="2:36" s="36" customFormat="1" ht="132" customHeight="1" x14ac:dyDescent="0.25">
      <c r="B248" s="208" t="s">
        <v>945</v>
      </c>
      <c r="C248" s="204" t="s">
        <v>478</v>
      </c>
      <c r="D248" s="208" t="s">
        <v>106</v>
      </c>
      <c r="E248" s="229" t="s">
        <v>67</v>
      </c>
      <c r="F248" s="439" t="s">
        <v>134</v>
      </c>
      <c r="G248" s="229" t="s">
        <v>147</v>
      </c>
      <c r="H248" s="281" t="s">
        <v>70</v>
      </c>
      <c r="I248" s="281" t="s">
        <v>79</v>
      </c>
      <c r="J248" s="11" t="s">
        <v>208</v>
      </c>
      <c r="K248" s="7" t="s">
        <v>107</v>
      </c>
      <c r="L248" s="7" t="s">
        <v>86</v>
      </c>
      <c r="M248" s="7">
        <v>40</v>
      </c>
      <c r="N248" s="419" t="s">
        <v>108</v>
      </c>
      <c r="O248" s="208" t="s">
        <v>474</v>
      </c>
      <c r="P248" s="208" t="s">
        <v>75</v>
      </c>
      <c r="Q248" s="208" t="s">
        <v>76</v>
      </c>
      <c r="R248" s="211" t="s">
        <v>77</v>
      </c>
      <c r="S248" s="211" t="s">
        <v>109</v>
      </c>
      <c r="T248" s="253">
        <f>V248+Y248</f>
        <v>37493.199999999997</v>
      </c>
      <c r="U248" s="253" t="s">
        <v>98</v>
      </c>
      <c r="V248" s="271">
        <v>31869.22</v>
      </c>
      <c r="W248" s="271" t="s">
        <v>98</v>
      </c>
      <c r="X248" s="271" t="s">
        <v>98</v>
      </c>
      <c r="Y248" s="271">
        <v>5623.98</v>
      </c>
      <c r="Z248" s="271" t="s">
        <v>98</v>
      </c>
      <c r="AA248" s="271" t="s">
        <v>98</v>
      </c>
      <c r="AB248" s="221">
        <v>9668.0300000000007</v>
      </c>
      <c r="AC248" s="243" t="s">
        <v>149</v>
      </c>
      <c r="AD248" s="225" t="s">
        <v>79</v>
      </c>
      <c r="AE248" s="225">
        <f>V248+Y248</f>
        <v>37493.199999999997</v>
      </c>
      <c r="AF248" s="243" t="s">
        <v>79</v>
      </c>
      <c r="AG248" s="243" t="s">
        <v>33</v>
      </c>
      <c r="AH248" s="202" t="s">
        <v>356</v>
      </c>
      <c r="AI248" s="202" t="s">
        <v>247</v>
      </c>
      <c r="AJ248" s="243"/>
    </row>
    <row r="249" spans="2:36" s="36" customFormat="1" ht="86.1" customHeight="1" x14ac:dyDescent="0.25">
      <c r="B249" s="209"/>
      <c r="C249" s="280"/>
      <c r="D249" s="209"/>
      <c r="E249" s="230"/>
      <c r="F249" s="230"/>
      <c r="G249" s="230"/>
      <c r="H249" s="209"/>
      <c r="I249" s="209"/>
      <c r="J249" s="11" t="s">
        <v>111</v>
      </c>
      <c r="K249" s="7" t="s">
        <v>112</v>
      </c>
      <c r="L249" s="7" t="s">
        <v>85</v>
      </c>
      <c r="M249" s="7">
        <v>1</v>
      </c>
      <c r="N249" s="224"/>
      <c r="O249" s="209"/>
      <c r="P249" s="209"/>
      <c r="Q249" s="209"/>
      <c r="R249" s="212"/>
      <c r="S249" s="212"/>
      <c r="T249" s="218"/>
      <c r="U249" s="218"/>
      <c r="V249" s="220"/>
      <c r="W249" s="220"/>
      <c r="X249" s="220"/>
      <c r="Y249" s="220"/>
      <c r="Z249" s="220"/>
      <c r="AA249" s="220"/>
      <c r="AB249" s="221"/>
      <c r="AC249" s="224"/>
      <c r="AD249" s="227"/>
      <c r="AE249" s="227"/>
      <c r="AF249" s="209"/>
      <c r="AG249" s="224"/>
      <c r="AH249" s="202"/>
      <c r="AI249" s="202"/>
      <c r="AJ249" s="209"/>
    </row>
    <row r="250" spans="2:36" s="36" customFormat="1" ht="59.1" customHeight="1" x14ac:dyDescent="0.25">
      <c r="B250" s="210"/>
      <c r="C250" s="280"/>
      <c r="D250" s="210"/>
      <c r="E250" s="231"/>
      <c r="F250" s="231"/>
      <c r="G250" s="231"/>
      <c r="H250" s="210"/>
      <c r="I250" s="210"/>
      <c r="J250" s="11" t="s">
        <v>127</v>
      </c>
      <c r="K250" s="7" t="s">
        <v>128</v>
      </c>
      <c r="L250" s="7" t="s">
        <v>85</v>
      </c>
      <c r="M250" s="63">
        <v>21</v>
      </c>
      <c r="N250" s="228"/>
      <c r="O250" s="210"/>
      <c r="P250" s="210"/>
      <c r="Q250" s="210"/>
      <c r="R250" s="213"/>
      <c r="S250" s="213"/>
      <c r="T250" s="254"/>
      <c r="U250" s="254"/>
      <c r="V250" s="272"/>
      <c r="W250" s="272"/>
      <c r="X250" s="272"/>
      <c r="Y250" s="272"/>
      <c r="Z250" s="272"/>
      <c r="AA250" s="272"/>
      <c r="AB250" s="221"/>
      <c r="AC250" s="228"/>
      <c r="AD250" s="226"/>
      <c r="AE250" s="226"/>
      <c r="AF250" s="210"/>
      <c r="AG250" s="228"/>
      <c r="AH250" s="202"/>
      <c r="AI250" s="202"/>
      <c r="AJ250" s="210"/>
    </row>
    <row r="251" spans="2:36" ht="52.15" customHeight="1" x14ac:dyDescent="0.2">
      <c r="B251" s="204" t="s">
        <v>1190</v>
      </c>
      <c r="C251" s="204" t="s">
        <v>481</v>
      </c>
      <c r="D251" s="204" t="s">
        <v>66</v>
      </c>
      <c r="E251" s="235" t="s">
        <v>67</v>
      </c>
      <c r="F251" s="235" t="s">
        <v>132</v>
      </c>
      <c r="G251" s="235" t="s">
        <v>69</v>
      </c>
      <c r="H251" s="204" t="s">
        <v>70</v>
      </c>
      <c r="I251" s="204" t="s">
        <v>79</v>
      </c>
      <c r="J251" s="11" t="s">
        <v>113</v>
      </c>
      <c r="K251" s="7" t="s">
        <v>114</v>
      </c>
      <c r="L251" s="7" t="s">
        <v>115</v>
      </c>
      <c r="M251" s="7">
        <v>3</v>
      </c>
      <c r="N251" s="202" t="s">
        <v>108</v>
      </c>
      <c r="O251" s="204" t="s">
        <v>477</v>
      </c>
      <c r="P251" s="204" t="s">
        <v>75</v>
      </c>
      <c r="Q251" s="204" t="s">
        <v>76</v>
      </c>
      <c r="R251" s="217" t="s">
        <v>77</v>
      </c>
      <c r="S251" s="217" t="s">
        <v>109</v>
      </c>
      <c r="T251" s="219">
        <f>V251+Y251</f>
        <v>212250</v>
      </c>
      <c r="U251" s="219" t="s">
        <v>98</v>
      </c>
      <c r="V251" s="221">
        <v>180412.5</v>
      </c>
      <c r="W251" s="221" t="s">
        <v>98</v>
      </c>
      <c r="X251" s="221" t="s">
        <v>98</v>
      </c>
      <c r="Y251" s="507">
        <v>31837.5</v>
      </c>
      <c r="Z251" s="221" t="s">
        <v>98</v>
      </c>
      <c r="AA251" s="221" t="s">
        <v>98</v>
      </c>
      <c r="AB251" s="604">
        <v>54731.13</v>
      </c>
      <c r="AC251" s="202" t="s">
        <v>80</v>
      </c>
      <c r="AD251" s="203" t="s">
        <v>79</v>
      </c>
      <c r="AE251" s="203">
        <f>V251+Y251</f>
        <v>212250</v>
      </c>
      <c r="AF251" s="202" t="s">
        <v>79</v>
      </c>
      <c r="AG251" s="202" t="s">
        <v>33</v>
      </c>
      <c r="AH251" s="202" t="s">
        <v>167</v>
      </c>
      <c r="AI251" s="202" t="s">
        <v>233</v>
      </c>
      <c r="AJ251" s="202"/>
    </row>
    <row r="252" spans="2:36" ht="59.65" customHeight="1" x14ac:dyDescent="0.2">
      <c r="B252" s="204"/>
      <c r="C252" s="204"/>
      <c r="D252" s="204"/>
      <c r="E252" s="235"/>
      <c r="F252" s="235"/>
      <c r="G252" s="235"/>
      <c r="H252" s="204"/>
      <c r="I252" s="204"/>
      <c r="J252" s="11" t="s">
        <v>116</v>
      </c>
      <c r="K252" s="7" t="s">
        <v>117</v>
      </c>
      <c r="L252" s="7" t="s">
        <v>85</v>
      </c>
      <c r="M252" s="7">
        <v>3</v>
      </c>
      <c r="N252" s="202"/>
      <c r="O252" s="204"/>
      <c r="P252" s="204"/>
      <c r="Q252" s="204"/>
      <c r="R252" s="217"/>
      <c r="S252" s="217"/>
      <c r="T252" s="219"/>
      <c r="U252" s="219"/>
      <c r="V252" s="221"/>
      <c r="W252" s="221"/>
      <c r="X252" s="221"/>
      <c r="Y252" s="507"/>
      <c r="Z252" s="221"/>
      <c r="AA252" s="221"/>
      <c r="AB252" s="535"/>
      <c r="AC252" s="202"/>
      <c r="AD252" s="203"/>
      <c r="AE252" s="203"/>
      <c r="AF252" s="204"/>
      <c r="AG252" s="202"/>
      <c r="AH252" s="202"/>
      <c r="AI252" s="202"/>
      <c r="AJ252" s="204"/>
    </row>
    <row r="253" spans="2:36" ht="57.6" customHeight="1" x14ac:dyDescent="0.2">
      <c r="B253" s="204"/>
      <c r="C253" s="204"/>
      <c r="D253" s="204"/>
      <c r="E253" s="235"/>
      <c r="F253" s="235"/>
      <c r="G253" s="235"/>
      <c r="H253" s="204"/>
      <c r="I253" s="204"/>
      <c r="J253" s="11" t="s">
        <v>209</v>
      </c>
      <c r="K253" s="7" t="s">
        <v>118</v>
      </c>
      <c r="L253" s="7" t="s">
        <v>119</v>
      </c>
      <c r="M253" s="7">
        <v>3</v>
      </c>
      <c r="N253" s="202"/>
      <c r="O253" s="204"/>
      <c r="P253" s="204"/>
      <c r="Q253" s="204"/>
      <c r="R253" s="217"/>
      <c r="S253" s="217"/>
      <c r="T253" s="219"/>
      <c r="U253" s="219"/>
      <c r="V253" s="221"/>
      <c r="W253" s="221"/>
      <c r="X253" s="221"/>
      <c r="Y253" s="507"/>
      <c r="Z253" s="221"/>
      <c r="AA253" s="221"/>
      <c r="AB253" s="535"/>
      <c r="AC253" s="202"/>
      <c r="AD253" s="203"/>
      <c r="AE253" s="203"/>
      <c r="AF253" s="204"/>
      <c r="AG253" s="202"/>
      <c r="AH253" s="202"/>
      <c r="AI253" s="202"/>
      <c r="AJ253" s="204"/>
    </row>
    <row r="254" spans="2:36" ht="39" customHeight="1" x14ac:dyDescent="0.2">
      <c r="B254" s="204"/>
      <c r="C254" s="204"/>
      <c r="D254" s="204"/>
      <c r="E254" s="235"/>
      <c r="F254" s="235"/>
      <c r="G254" s="235"/>
      <c r="H254" s="204"/>
      <c r="I254" s="204"/>
      <c r="J254" s="11" t="s">
        <v>120</v>
      </c>
      <c r="K254" s="7" t="s">
        <v>121</v>
      </c>
      <c r="L254" s="7" t="s">
        <v>119</v>
      </c>
      <c r="M254" s="63">
        <v>3</v>
      </c>
      <c r="N254" s="202"/>
      <c r="O254" s="204"/>
      <c r="P254" s="204"/>
      <c r="Q254" s="204"/>
      <c r="R254" s="217"/>
      <c r="S254" s="217"/>
      <c r="T254" s="219"/>
      <c r="U254" s="219"/>
      <c r="V254" s="221"/>
      <c r="W254" s="221"/>
      <c r="X254" s="221"/>
      <c r="Y254" s="507"/>
      <c r="Z254" s="221"/>
      <c r="AA254" s="221"/>
      <c r="AB254" s="605"/>
      <c r="AC254" s="202"/>
      <c r="AD254" s="203"/>
      <c r="AE254" s="203"/>
      <c r="AF254" s="204"/>
      <c r="AG254" s="202"/>
      <c r="AH254" s="202"/>
      <c r="AI254" s="202"/>
      <c r="AJ254" s="204"/>
    </row>
    <row r="255" spans="2:36" s="36" customFormat="1" ht="132" customHeight="1" x14ac:dyDescent="0.25">
      <c r="B255" s="208" t="s">
        <v>1168</v>
      </c>
      <c r="C255" s="204" t="s">
        <v>1169</v>
      </c>
      <c r="D255" s="208" t="s">
        <v>106</v>
      </c>
      <c r="E255" s="229" t="s">
        <v>67</v>
      </c>
      <c r="F255" s="439" t="s">
        <v>134</v>
      </c>
      <c r="G255" s="229" t="s">
        <v>147</v>
      </c>
      <c r="H255" s="281" t="s">
        <v>70</v>
      </c>
      <c r="I255" s="281" t="s">
        <v>79</v>
      </c>
      <c r="J255" s="11" t="s">
        <v>208</v>
      </c>
      <c r="K255" s="7" t="s">
        <v>107</v>
      </c>
      <c r="L255" s="7" t="s">
        <v>86</v>
      </c>
      <c r="M255" s="7">
        <v>40</v>
      </c>
      <c r="N255" s="419" t="s">
        <v>108</v>
      </c>
      <c r="O255" s="235" t="s">
        <v>472</v>
      </c>
      <c r="P255" s="208" t="s">
        <v>75</v>
      </c>
      <c r="Q255" s="208" t="s">
        <v>76</v>
      </c>
      <c r="R255" s="211" t="s">
        <v>77</v>
      </c>
      <c r="S255" s="211" t="s">
        <v>109</v>
      </c>
      <c r="T255" s="253">
        <f>V255+Y255</f>
        <v>45197.59</v>
      </c>
      <c r="U255" s="253" t="s">
        <v>98</v>
      </c>
      <c r="V255" s="221">
        <v>38417.96</v>
      </c>
      <c r="W255" s="221" t="s">
        <v>98</v>
      </c>
      <c r="X255" s="221" t="s">
        <v>98</v>
      </c>
      <c r="Y255" s="537">
        <v>6779.63</v>
      </c>
      <c r="Z255" s="271" t="s">
        <v>98</v>
      </c>
      <c r="AA255" s="271" t="s">
        <v>98</v>
      </c>
      <c r="AB255" s="271">
        <v>11654.72</v>
      </c>
      <c r="AC255" s="243" t="s">
        <v>149</v>
      </c>
      <c r="AD255" s="225" t="s">
        <v>79</v>
      </c>
      <c r="AE255" s="225">
        <f>V255+Y255</f>
        <v>45197.59</v>
      </c>
      <c r="AF255" s="243" t="s">
        <v>79</v>
      </c>
      <c r="AG255" s="243" t="s">
        <v>33</v>
      </c>
      <c r="AH255" s="202" t="s">
        <v>1170</v>
      </c>
      <c r="AI255" s="202" t="s">
        <v>233</v>
      </c>
      <c r="AJ255" s="243"/>
    </row>
    <row r="256" spans="2:36" s="36" customFormat="1" ht="86.1" customHeight="1" x14ac:dyDescent="0.25">
      <c r="B256" s="209"/>
      <c r="C256" s="204"/>
      <c r="D256" s="209"/>
      <c r="E256" s="230"/>
      <c r="F256" s="230"/>
      <c r="G256" s="230"/>
      <c r="H256" s="209"/>
      <c r="I256" s="209"/>
      <c r="J256" s="11" t="s">
        <v>111</v>
      </c>
      <c r="K256" s="7" t="s">
        <v>112</v>
      </c>
      <c r="L256" s="7" t="s">
        <v>85</v>
      </c>
      <c r="M256" s="7">
        <v>1</v>
      </c>
      <c r="N256" s="224"/>
      <c r="O256" s="235"/>
      <c r="P256" s="209"/>
      <c r="Q256" s="209"/>
      <c r="R256" s="212"/>
      <c r="S256" s="212"/>
      <c r="T256" s="218"/>
      <c r="U256" s="218"/>
      <c r="V256" s="221"/>
      <c r="W256" s="221"/>
      <c r="X256" s="221"/>
      <c r="Y256" s="538"/>
      <c r="Z256" s="220"/>
      <c r="AA256" s="220"/>
      <c r="AB256" s="220"/>
      <c r="AC256" s="224"/>
      <c r="AD256" s="227"/>
      <c r="AE256" s="227"/>
      <c r="AF256" s="209"/>
      <c r="AG256" s="224"/>
      <c r="AH256" s="202"/>
      <c r="AI256" s="202"/>
      <c r="AJ256" s="209"/>
    </row>
    <row r="257" spans="2:36" s="36" customFormat="1" ht="59.1" customHeight="1" x14ac:dyDescent="0.25">
      <c r="B257" s="210"/>
      <c r="C257" s="204"/>
      <c r="D257" s="210"/>
      <c r="E257" s="231"/>
      <c r="F257" s="231"/>
      <c r="G257" s="231"/>
      <c r="H257" s="210"/>
      <c r="I257" s="210"/>
      <c r="J257" s="11" t="s">
        <v>127</v>
      </c>
      <c r="K257" s="7" t="s">
        <v>128</v>
      </c>
      <c r="L257" s="7" t="s">
        <v>85</v>
      </c>
      <c r="M257" s="63">
        <v>23</v>
      </c>
      <c r="N257" s="228"/>
      <c r="O257" s="235"/>
      <c r="P257" s="210"/>
      <c r="Q257" s="210"/>
      <c r="R257" s="213"/>
      <c r="S257" s="213"/>
      <c r="T257" s="254"/>
      <c r="U257" s="254"/>
      <c r="V257" s="221"/>
      <c r="W257" s="221"/>
      <c r="X257" s="221"/>
      <c r="Y257" s="539"/>
      <c r="Z257" s="272"/>
      <c r="AA257" s="272"/>
      <c r="AB257" s="272"/>
      <c r="AC257" s="228"/>
      <c r="AD257" s="226"/>
      <c r="AE257" s="226"/>
      <c r="AF257" s="210"/>
      <c r="AG257" s="228"/>
      <c r="AH257" s="202"/>
      <c r="AI257" s="202"/>
      <c r="AJ257" s="210"/>
    </row>
    <row r="258" spans="2:36" s="36" customFormat="1" ht="132" customHeight="1" x14ac:dyDescent="0.25">
      <c r="B258" s="208" t="s">
        <v>210</v>
      </c>
      <c r="C258" s="208" t="s">
        <v>211</v>
      </c>
      <c r="D258" s="208" t="s">
        <v>106</v>
      </c>
      <c r="E258" s="229" t="s">
        <v>67</v>
      </c>
      <c r="F258" s="439" t="s">
        <v>134</v>
      </c>
      <c r="G258" s="229" t="s">
        <v>147</v>
      </c>
      <c r="H258" s="281" t="s">
        <v>70</v>
      </c>
      <c r="I258" s="281" t="s">
        <v>79</v>
      </c>
      <c r="J258" s="11" t="s">
        <v>208</v>
      </c>
      <c r="K258" s="7" t="s">
        <v>107</v>
      </c>
      <c r="L258" s="7" t="s">
        <v>86</v>
      </c>
      <c r="M258" s="7">
        <v>40</v>
      </c>
      <c r="N258" s="419" t="s">
        <v>108</v>
      </c>
      <c r="O258" s="208" t="s">
        <v>217</v>
      </c>
      <c r="P258" s="208" t="s">
        <v>75</v>
      </c>
      <c r="Q258" s="208" t="s">
        <v>76</v>
      </c>
      <c r="R258" s="211" t="s">
        <v>77</v>
      </c>
      <c r="S258" s="211" t="s">
        <v>109</v>
      </c>
      <c r="T258" s="253">
        <f>V258+Y258</f>
        <v>330505.10000000003</v>
      </c>
      <c r="U258" s="253">
        <f>T258/M259</f>
        <v>165252.55000000002</v>
      </c>
      <c r="V258" s="271">
        <v>280929.34000000003</v>
      </c>
      <c r="W258" s="271" t="s">
        <v>79</v>
      </c>
      <c r="X258" s="271" t="s">
        <v>79</v>
      </c>
      <c r="Y258" s="271">
        <v>49575.76</v>
      </c>
      <c r="Z258" s="271" t="s">
        <v>98</v>
      </c>
      <c r="AA258" s="271" t="s">
        <v>79</v>
      </c>
      <c r="AB258" s="271">
        <v>26797.72</v>
      </c>
      <c r="AC258" s="243" t="s">
        <v>149</v>
      </c>
      <c r="AD258" s="225" t="s">
        <v>79</v>
      </c>
      <c r="AE258" s="225">
        <f>V258+Y258</f>
        <v>330505.10000000003</v>
      </c>
      <c r="AF258" s="243" t="s">
        <v>79</v>
      </c>
      <c r="AG258" s="243" t="s">
        <v>33</v>
      </c>
      <c r="AH258" s="419" t="s">
        <v>174</v>
      </c>
      <c r="AI258" s="243" t="s">
        <v>157</v>
      </c>
      <c r="AJ258" s="243"/>
    </row>
    <row r="259" spans="2:36" s="36" customFormat="1" ht="86.1" customHeight="1" x14ac:dyDescent="0.25">
      <c r="B259" s="209"/>
      <c r="C259" s="209"/>
      <c r="D259" s="209"/>
      <c r="E259" s="230"/>
      <c r="F259" s="230"/>
      <c r="G259" s="230"/>
      <c r="H259" s="209"/>
      <c r="I259" s="209"/>
      <c r="J259" s="11" t="s">
        <v>111</v>
      </c>
      <c r="K259" s="7" t="s">
        <v>112</v>
      </c>
      <c r="L259" s="7" t="s">
        <v>85</v>
      </c>
      <c r="M259" s="7">
        <v>2</v>
      </c>
      <c r="N259" s="224"/>
      <c r="O259" s="209"/>
      <c r="P259" s="209"/>
      <c r="Q259" s="209"/>
      <c r="R259" s="212"/>
      <c r="S259" s="212"/>
      <c r="T259" s="218"/>
      <c r="U259" s="218"/>
      <c r="V259" s="220"/>
      <c r="W259" s="220"/>
      <c r="X259" s="220"/>
      <c r="Y259" s="220"/>
      <c r="Z259" s="220"/>
      <c r="AA259" s="220"/>
      <c r="AB259" s="220"/>
      <c r="AC259" s="224"/>
      <c r="AD259" s="227"/>
      <c r="AE259" s="227"/>
      <c r="AF259" s="209"/>
      <c r="AG259" s="224"/>
      <c r="AH259" s="224"/>
      <c r="AI259" s="224"/>
      <c r="AJ259" s="209"/>
    </row>
    <row r="260" spans="2:36" s="36" customFormat="1" ht="59.1" customHeight="1" x14ac:dyDescent="0.25">
      <c r="B260" s="210"/>
      <c r="C260" s="210"/>
      <c r="D260" s="210"/>
      <c r="E260" s="231"/>
      <c r="F260" s="231"/>
      <c r="G260" s="231"/>
      <c r="H260" s="210"/>
      <c r="I260" s="210"/>
      <c r="J260" s="11" t="s">
        <v>127</v>
      </c>
      <c r="K260" s="7" t="s">
        <v>128</v>
      </c>
      <c r="L260" s="7" t="s">
        <v>85</v>
      </c>
      <c r="M260" s="63">
        <v>240</v>
      </c>
      <c r="N260" s="228"/>
      <c r="O260" s="210"/>
      <c r="P260" s="210"/>
      <c r="Q260" s="210"/>
      <c r="R260" s="213"/>
      <c r="S260" s="213"/>
      <c r="T260" s="254"/>
      <c r="U260" s="254"/>
      <c r="V260" s="272"/>
      <c r="W260" s="272"/>
      <c r="X260" s="272"/>
      <c r="Y260" s="272"/>
      <c r="Z260" s="272"/>
      <c r="AA260" s="272"/>
      <c r="AB260" s="272"/>
      <c r="AC260" s="228"/>
      <c r="AD260" s="226"/>
      <c r="AE260" s="226"/>
      <c r="AF260" s="210"/>
      <c r="AG260" s="228"/>
      <c r="AH260" s="228"/>
      <c r="AI260" s="228"/>
      <c r="AJ260" s="210"/>
    </row>
    <row r="261" spans="2:36" s="36" customFormat="1" ht="132" customHeight="1" x14ac:dyDescent="0.25">
      <c r="B261" s="204" t="s">
        <v>1058</v>
      </c>
      <c r="C261" s="215" t="s">
        <v>214</v>
      </c>
      <c r="D261" s="215" t="s">
        <v>106</v>
      </c>
      <c r="E261" s="252" t="s">
        <v>67</v>
      </c>
      <c r="F261" s="252" t="s">
        <v>134</v>
      </c>
      <c r="G261" s="252" t="s">
        <v>147</v>
      </c>
      <c r="H261" s="215" t="s">
        <v>70</v>
      </c>
      <c r="I261" s="215" t="s">
        <v>79</v>
      </c>
      <c r="J261" s="20" t="s">
        <v>208</v>
      </c>
      <c r="K261" s="27" t="s">
        <v>107</v>
      </c>
      <c r="L261" s="27" t="s">
        <v>86</v>
      </c>
      <c r="M261" s="27">
        <v>40</v>
      </c>
      <c r="N261" s="264" t="s">
        <v>108</v>
      </c>
      <c r="O261" s="215" t="s">
        <v>217</v>
      </c>
      <c r="P261" s="215" t="s">
        <v>75</v>
      </c>
      <c r="Q261" s="215" t="s">
        <v>76</v>
      </c>
      <c r="R261" s="273" t="s">
        <v>77</v>
      </c>
      <c r="S261" s="273" t="s">
        <v>109</v>
      </c>
      <c r="T261" s="287">
        <f>V261+Y261</f>
        <v>32099.99</v>
      </c>
      <c r="U261" s="287">
        <f>T261</f>
        <v>32099.99</v>
      </c>
      <c r="V261" s="238">
        <v>27284.99</v>
      </c>
      <c r="W261" s="237" t="s">
        <v>79</v>
      </c>
      <c r="X261" s="237" t="s">
        <v>79</v>
      </c>
      <c r="Y261" s="237">
        <v>4815</v>
      </c>
      <c r="Z261" s="237" t="s">
        <v>98</v>
      </c>
      <c r="AA261" s="237" t="s">
        <v>79</v>
      </c>
      <c r="AB261" s="237">
        <v>2602.71</v>
      </c>
      <c r="AC261" s="264" t="s">
        <v>149</v>
      </c>
      <c r="AD261" s="263" t="s">
        <v>79</v>
      </c>
      <c r="AE261" s="263">
        <f>V261+Y261</f>
        <v>32099.99</v>
      </c>
      <c r="AF261" s="264" t="s">
        <v>79</v>
      </c>
      <c r="AG261" s="264" t="s">
        <v>33</v>
      </c>
      <c r="AH261" s="445" t="s">
        <v>174</v>
      </c>
      <c r="AI261" s="205" t="s">
        <v>157</v>
      </c>
      <c r="AJ261" s="264"/>
    </row>
    <row r="262" spans="2:36" s="36" customFormat="1" ht="86.1" customHeight="1" x14ac:dyDescent="0.25">
      <c r="B262" s="204"/>
      <c r="C262" s="215"/>
      <c r="D262" s="215"/>
      <c r="E262" s="252"/>
      <c r="F262" s="252"/>
      <c r="G262" s="252"/>
      <c r="H262" s="215"/>
      <c r="I262" s="215"/>
      <c r="J262" s="20" t="s">
        <v>111</v>
      </c>
      <c r="K262" s="27" t="s">
        <v>112</v>
      </c>
      <c r="L262" s="27" t="s">
        <v>85</v>
      </c>
      <c r="M262" s="27">
        <v>1</v>
      </c>
      <c r="N262" s="264"/>
      <c r="O262" s="215"/>
      <c r="P262" s="215"/>
      <c r="Q262" s="215"/>
      <c r="R262" s="273"/>
      <c r="S262" s="273"/>
      <c r="T262" s="287"/>
      <c r="U262" s="287"/>
      <c r="V262" s="244"/>
      <c r="W262" s="237"/>
      <c r="X262" s="237"/>
      <c r="Y262" s="237"/>
      <c r="Z262" s="237"/>
      <c r="AA262" s="237"/>
      <c r="AB262" s="237"/>
      <c r="AC262" s="264"/>
      <c r="AD262" s="263"/>
      <c r="AE262" s="263"/>
      <c r="AF262" s="215"/>
      <c r="AG262" s="264"/>
      <c r="AH262" s="206"/>
      <c r="AI262" s="206"/>
      <c r="AJ262" s="215"/>
    </row>
    <row r="263" spans="2:36" s="36" customFormat="1" ht="59.1" customHeight="1" x14ac:dyDescent="0.25">
      <c r="B263" s="204"/>
      <c r="C263" s="215"/>
      <c r="D263" s="215"/>
      <c r="E263" s="252"/>
      <c r="F263" s="252"/>
      <c r="G263" s="252"/>
      <c r="H263" s="215"/>
      <c r="I263" s="215"/>
      <c r="J263" s="20" t="s">
        <v>127</v>
      </c>
      <c r="K263" s="27" t="s">
        <v>128</v>
      </c>
      <c r="L263" s="27" t="s">
        <v>85</v>
      </c>
      <c r="M263" s="61">
        <v>40</v>
      </c>
      <c r="N263" s="264"/>
      <c r="O263" s="215"/>
      <c r="P263" s="215"/>
      <c r="Q263" s="215"/>
      <c r="R263" s="273"/>
      <c r="S263" s="273"/>
      <c r="T263" s="287"/>
      <c r="U263" s="287"/>
      <c r="V263" s="245"/>
      <c r="W263" s="237"/>
      <c r="X263" s="237"/>
      <c r="Y263" s="237"/>
      <c r="Z263" s="237"/>
      <c r="AA263" s="237"/>
      <c r="AB263" s="237"/>
      <c r="AC263" s="264"/>
      <c r="AD263" s="263"/>
      <c r="AE263" s="263"/>
      <c r="AF263" s="215"/>
      <c r="AG263" s="264"/>
      <c r="AH263" s="207"/>
      <c r="AI263" s="207"/>
      <c r="AJ263" s="215"/>
    </row>
    <row r="264" spans="2:36" s="36" customFormat="1" ht="132" customHeight="1" x14ac:dyDescent="0.25">
      <c r="B264" s="204" t="s">
        <v>212</v>
      </c>
      <c r="C264" s="204" t="s">
        <v>215</v>
      </c>
      <c r="D264" s="204" t="s">
        <v>106</v>
      </c>
      <c r="E264" s="235" t="s">
        <v>67</v>
      </c>
      <c r="F264" s="235" t="s">
        <v>134</v>
      </c>
      <c r="G264" s="235" t="s">
        <v>147</v>
      </c>
      <c r="H264" s="204" t="s">
        <v>70</v>
      </c>
      <c r="I264" s="204" t="s">
        <v>79</v>
      </c>
      <c r="J264" s="11" t="s">
        <v>208</v>
      </c>
      <c r="K264" s="7" t="s">
        <v>107</v>
      </c>
      <c r="L264" s="7" t="s">
        <v>86</v>
      </c>
      <c r="M264" s="7">
        <v>40</v>
      </c>
      <c r="N264" s="202" t="s">
        <v>108</v>
      </c>
      <c r="O264" s="204" t="s">
        <v>217</v>
      </c>
      <c r="P264" s="204" t="s">
        <v>75</v>
      </c>
      <c r="Q264" s="204" t="s">
        <v>76</v>
      </c>
      <c r="R264" s="217" t="s">
        <v>77</v>
      </c>
      <c r="S264" s="217" t="s">
        <v>109</v>
      </c>
      <c r="T264" s="219">
        <f>V264+Y264</f>
        <v>106999.99</v>
      </c>
      <c r="U264" s="219">
        <v>106999.99</v>
      </c>
      <c r="V264" s="271">
        <v>90949.99</v>
      </c>
      <c r="W264" s="221" t="s">
        <v>79</v>
      </c>
      <c r="X264" s="221" t="s">
        <v>79</v>
      </c>
      <c r="Y264" s="221">
        <v>16050</v>
      </c>
      <c r="Z264" s="221" t="s">
        <v>98</v>
      </c>
      <c r="AA264" s="221" t="s">
        <v>79</v>
      </c>
      <c r="AB264" s="221">
        <v>8675.68</v>
      </c>
      <c r="AC264" s="202" t="s">
        <v>149</v>
      </c>
      <c r="AD264" s="203" t="s">
        <v>79</v>
      </c>
      <c r="AE264" s="203">
        <f>V264+Y264</f>
        <v>106999.99</v>
      </c>
      <c r="AF264" s="202" t="s">
        <v>79</v>
      </c>
      <c r="AG264" s="202" t="s">
        <v>33</v>
      </c>
      <c r="AH264" s="202" t="s">
        <v>157</v>
      </c>
      <c r="AI264" s="202" t="s">
        <v>158</v>
      </c>
      <c r="AJ264" s="202"/>
    </row>
    <row r="265" spans="2:36" s="36" customFormat="1" ht="86.1" customHeight="1" x14ac:dyDescent="0.25">
      <c r="B265" s="204"/>
      <c r="C265" s="204"/>
      <c r="D265" s="204"/>
      <c r="E265" s="235"/>
      <c r="F265" s="235"/>
      <c r="G265" s="235"/>
      <c r="H265" s="204"/>
      <c r="I265" s="204"/>
      <c r="J265" s="11" t="s">
        <v>111</v>
      </c>
      <c r="K265" s="7" t="s">
        <v>112</v>
      </c>
      <c r="L265" s="7" t="s">
        <v>85</v>
      </c>
      <c r="M265" s="7">
        <v>1</v>
      </c>
      <c r="N265" s="202"/>
      <c r="O265" s="204"/>
      <c r="P265" s="204"/>
      <c r="Q265" s="204"/>
      <c r="R265" s="217"/>
      <c r="S265" s="217"/>
      <c r="T265" s="219"/>
      <c r="U265" s="219"/>
      <c r="V265" s="220"/>
      <c r="W265" s="221"/>
      <c r="X265" s="221"/>
      <c r="Y265" s="221"/>
      <c r="Z265" s="221"/>
      <c r="AA265" s="221"/>
      <c r="AB265" s="221"/>
      <c r="AC265" s="202"/>
      <c r="AD265" s="203"/>
      <c r="AE265" s="203"/>
      <c r="AF265" s="204"/>
      <c r="AG265" s="202"/>
      <c r="AH265" s="202"/>
      <c r="AI265" s="202"/>
      <c r="AJ265" s="204"/>
    </row>
    <row r="266" spans="2:36" s="36" customFormat="1" ht="59.1" customHeight="1" x14ac:dyDescent="0.25">
      <c r="B266" s="204"/>
      <c r="C266" s="204"/>
      <c r="D266" s="204"/>
      <c r="E266" s="235"/>
      <c r="F266" s="235"/>
      <c r="G266" s="235"/>
      <c r="H266" s="204"/>
      <c r="I266" s="204"/>
      <c r="J266" s="11" t="s">
        <v>127</v>
      </c>
      <c r="K266" s="7" t="s">
        <v>128</v>
      </c>
      <c r="L266" s="7" t="s">
        <v>85</v>
      </c>
      <c r="M266" s="63">
        <v>36</v>
      </c>
      <c r="N266" s="202"/>
      <c r="O266" s="204"/>
      <c r="P266" s="204"/>
      <c r="Q266" s="204"/>
      <c r="R266" s="217"/>
      <c r="S266" s="217"/>
      <c r="T266" s="219"/>
      <c r="U266" s="219"/>
      <c r="V266" s="272"/>
      <c r="W266" s="221"/>
      <c r="X266" s="221"/>
      <c r="Y266" s="221"/>
      <c r="Z266" s="221"/>
      <c r="AA266" s="221"/>
      <c r="AB266" s="221"/>
      <c r="AC266" s="202"/>
      <c r="AD266" s="203"/>
      <c r="AE266" s="203"/>
      <c r="AF266" s="204"/>
      <c r="AG266" s="202"/>
      <c r="AH266" s="202"/>
      <c r="AI266" s="202"/>
      <c r="AJ266" s="204"/>
    </row>
    <row r="267" spans="2:36" s="36" customFormat="1" ht="89.1" customHeight="1" x14ac:dyDescent="0.25">
      <c r="B267" s="204" t="s">
        <v>1059</v>
      </c>
      <c r="C267" s="215" t="s">
        <v>218</v>
      </c>
      <c r="D267" s="215" t="s">
        <v>106</v>
      </c>
      <c r="E267" s="252" t="s">
        <v>67</v>
      </c>
      <c r="F267" s="252" t="s">
        <v>134</v>
      </c>
      <c r="G267" s="252" t="s">
        <v>147</v>
      </c>
      <c r="H267" s="215" t="s">
        <v>70</v>
      </c>
      <c r="I267" s="215" t="s">
        <v>79</v>
      </c>
      <c r="J267" s="477" t="s">
        <v>208</v>
      </c>
      <c r="K267" s="246" t="s">
        <v>107</v>
      </c>
      <c r="L267" s="246" t="s">
        <v>86</v>
      </c>
      <c r="M267" s="246">
        <v>40</v>
      </c>
      <c r="N267" s="264" t="s">
        <v>108</v>
      </c>
      <c r="O267" s="215" t="s">
        <v>217</v>
      </c>
      <c r="P267" s="215" t="s">
        <v>75</v>
      </c>
      <c r="Q267" s="215" t="s">
        <v>76</v>
      </c>
      <c r="R267" s="273" t="s">
        <v>77</v>
      </c>
      <c r="S267" s="273" t="s">
        <v>109</v>
      </c>
      <c r="T267" s="287">
        <f>V267+Y267</f>
        <v>21400</v>
      </c>
      <c r="U267" s="287">
        <f>T267</f>
        <v>21400</v>
      </c>
      <c r="V267" s="238">
        <v>18190</v>
      </c>
      <c r="W267" s="237" t="s">
        <v>79</v>
      </c>
      <c r="X267" s="237" t="s">
        <v>79</v>
      </c>
      <c r="Y267" s="237">
        <v>3210</v>
      </c>
      <c r="Z267" s="237" t="s">
        <v>98</v>
      </c>
      <c r="AA267" s="237" t="s">
        <v>79</v>
      </c>
      <c r="AB267" s="237">
        <v>1735.14</v>
      </c>
      <c r="AC267" s="264" t="s">
        <v>149</v>
      </c>
      <c r="AD267" s="263" t="s">
        <v>79</v>
      </c>
      <c r="AE267" s="263">
        <f>V267+Y267</f>
        <v>21400</v>
      </c>
      <c r="AF267" s="264" t="s">
        <v>79</v>
      </c>
      <c r="AG267" s="264" t="s">
        <v>33</v>
      </c>
      <c r="AH267" s="264" t="s">
        <v>157</v>
      </c>
      <c r="AI267" s="264" t="s">
        <v>158</v>
      </c>
      <c r="AJ267" s="264"/>
    </row>
    <row r="268" spans="2:36" s="36" customFormat="1" ht="86.1" customHeight="1" x14ac:dyDescent="0.25">
      <c r="B268" s="204"/>
      <c r="C268" s="215"/>
      <c r="D268" s="215"/>
      <c r="E268" s="252"/>
      <c r="F268" s="252"/>
      <c r="G268" s="252"/>
      <c r="H268" s="215"/>
      <c r="I268" s="215"/>
      <c r="J268" s="478"/>
      <c r="K268" s="248"/>
      <c r="L268" s="248"/>
      <c r="M268" s="248"/>
      <c r="N268" s="264"/>
      <c r="O268" s="215"/>
      <c r="P268" s="215"/>
      <c r="Q268" s="215"/>
      <c r="R268" s="273"/>
      <c r="S268" s="273"/>
      <c r="T268" s="287"/>
      <c r="U268" s="287"/>
      <c r="V268" s="244"/>
      <c r="W268" s="237"/>
      <c r="X268" s="237"/>
      <c r="Y268" s="237"/>
      <c r="Z268" s="237"/>
      <c r="AA268" s="237"/>
      <c r="AB268" s="237"/>
      <c r="AC268" s="264"/>
      <c r="AD268" s="263"/>
      <c r="AE268" s="263"/>
      <c r="AF268" s="215"/>
      <c r="AG268" s="264"/>
      <c r="AH268" s="264"/>
      <c r="AI268" s="264"/>
      <c r="AJ268" s="215"/>
    </row>
    <row r="269" spans="2:36" s="36" customFormat="1" ht="59.1" customHeight="1" x14ac:dyDescent="0.25">
      <c r="B269" s="204"/>
      <c r="C269" s="215"/>
      <c r="D269" s="215"/>
      <c r="E269" s="252"/>
      <c r="F269" s="252"/>
      <c r="G269" s="252"/>
      <c r="H269" s="215"/>
      <c r="I269" s="215"/>
      <c r="J269" s="20" t="s">
        <v>127</v>
      </c>
      <c r="K269" s="27" t="s">
        <v>128</v>
      </c>
      <c r="L269" s="27" t="s">
        <v>85</v>
      </c>
      <c r="M269" s="61">
        <v>15</v>
      </c>
      <c r="N269" s="264"/>
      <c r="O269" s="215"/>
      <c r="P269" s="215"/>
      <c r="Q269" s="215"/>
      <c r="R269" s="273"/>
      <c r="S269" s="273"/>
      <c r="T269" s="287"/>
      <c r="U269" s="287"/>
      <c r="V269" s="245"/>
      <c r="W269" s="237"/>
      <c r="X269" s="237"/>
      <c r="Y269" s="237"/>
      <c r="Z269" s="237"/>
      <c r="AA269" s="237"/>
      <c r="AB269" s="237"/>
      <c r="AC269" s="264"/>
      <c r="AD269" s="263"/>
      <c r="AE269" s="263"/>
      <c r="AF269" s="215"/>
      <c r="AG269" s="264"/>
      <c r="AH269" s="264"/>
      <c r="AI269" s="264"/>
      <c r="AJ269" s="215"/>
    </row>
    <row r="270" spans="2:36" ht="52.15" customHeight="1" x14ac:dyDescent="0.2">
      <c r="B270" s="204" t="s">
        <v>213</v>
      </c>
      <c r="C270" s="204" t="s">
        <v>216</v>
      </c>
      <c r="D270" s="204" t="s">
        <v>66</v>
      </c>
      <c r="E270" s="235" t="s">
        <v>67</v>
      </c>
      <c r="F270" s="235" t="s">
        <v>132</v>
      </c>
      <c r="G270" s="235" t="s">
        <v>69</v>
      </c>
      <c r="H270" s="204" t="s">
        <v>70</v>
      </c>
      <c r="I270" s="204" t="s">
        <v>79</v>
      </c>
      <c r="J270" s="11" t="s">
        <v>113</v>
      </c>
      <c r="K270" s="7" t="s">
        <v>114</v>
      </c>
      <c r="L270" s="7" t="s">
        <v>115</v>
      </c>
      <c r="M270" s="7">
        <v>2</v>
      </c>
      <c r="N270" s="202" t="s">
        <v>108</v>
      </c>
      <c r="O270" s="204" t="s">
        <v>217</v>
      </c>
      <c r="P270" s="204" t="s">
        <v>75</v>
      </c>
      <c r="Q270" s="204" t="s">
        <v>76</v>
      </c>
      <c r="R270" s="217" t="s">
        <v>77</v>
      </c>
      <c r="S270" s="217" t="s">
        <v>109</v>
      </c>
      <c r="T270" s="219">
        <f>V270+Y270</f>
        <v>130356.23000000001</v>
      </c>
      <c r="U270" s="219">
        <v>151940</v>
      </c>
      <c r="V270" s="221">
        <v>110802.8</v>
      </c>
      <c r="W270" s="221" t="s">
        <v>79</v>
      </c>
      <c r="X270" s="221" t="s">
        <v>79</v>
      </c>
      <c r="Y270" s="221">
        <v>19553.43</v>
      </c>
      <c r="Z270" s="221" t="s">
        <v>79</v>
      </c>
      <c r="AA270" s="221" t="s">
        <v>79</v>
      </c>
      <c r="AB270" s="221">
        <v>10569.45</v>
      </c>
      <c r="AC270" s="202" t="s">
        <v>80</v>
      </c>
      <c r="AD270" s="203" t="s">
        <v>79</v>
      </c>
      <c r="AE270" s="203">
        <f>V270+Y270</f>
        <v>130356.23000000001</v>
      </c>
      <c r="AF270" s="202" t="s">
        <v>79</v>
      </c>
      <c r="AG270" s="202" t="s">
        <v>33</v>
      </c>
      <c r="AH270" s="202" t="s">
        <v>158</v>
      </c>
      <c r="AI270" s="202" t="s">
        <v>176</v>
      </c>
      <c r="AJ270" s="202"/>
    </row>
    <row r="271" spans="2:36" ht="51" x14ac:dyDescent="0.2">
      <c r="B271" s="204"/>
      <c r="C271" s="204"/>
      <c r="D271" s="204"/>
      <c r="E271" s="235"/>
      <c r="F271" s="235"/>
      <c r="G271" s="235"/>
      <c r="H271" s="204"/>
      <c r="I271" s="204"/>
      <c r="J271" s="11" t="s">
        <v>116</v>
      </c>
      <c r="K271" s="7" t="s">
        <v>117</v>
      </c>
      <c r="L271" s="7" t="s">
        <v>85</v>
      </c>
      <c r="M271" s="7">
        <v>1</v>
      </c>
      <c r="N271" s="202"/>
      <c r="O271" s="204"/>
      <c r="P271" s="204"/>
      <c r="Q271" s="204"/>
      <c r="R271" s="217"/>
      <c r="S271" s="217"/>
      <c r="T271" s="219"/>
      <c r="U271" s="219"/>
      <c r="V271" s="221"/>
      <c r="W271" s="221"/>
      <c r="X271" s="221"/>
      <c r="Y271" s="221"/>
      <c r="Z271" s="221"/>
      <c r="AA271" s="221"/>
      <c r="AB271" s="221"/>
      <c r="AC271" s="202"/>
      <c r="AD271" s="203"/>
      <c r="AE271" s="203"/>
      <c r="AF271" s="204"/>
      <c r="AG271" s="202"/>
      <c r="AH271" s="202"/>
      <c r="AI271" s="202"/>
      <c r="AJ271" s="204"/>
    </row>
    <row r="272" spans="2:36" ht="38.25" x14ac:dyDescent="0.2">
      <c r="B272" s="204"/>
      <c r="C272" s="204"/>
      <c r="D272" s="204"/>
      <c r="E272" s="235"/>
      <c r="F272" s="235"/>
      <c r="G272" s="235"/>
      <c r="H272" s="204"/>
      <c r="I272" s="204"/>
      <c r="J272" s="11" t="s">
        <v>209</v>
      </c>
      <c r="K272" s="7" t="s">
        <v>118</v>
      </c>
      <c r="L272" s="7" t="s">
        <v>119</v>
      </c>
      <c r="M272" s="7">
        <v>1</v>
      </c>
      <c r="N272" s="202"/>
      <c r="O272" s="204"/>
      <c r="P272" s="204"/>
      <c r="Q272" s="204"/>
      <c r="R272" s="217"/>
      <c r="S272" s="217"/>
      <c r="T272" s="219"/>
      <c r="U272" s="219"/>
      <c r="V272" s="221"/>
      <c r="W272" s="221"/>
      <c r="X272" s="221"/>
      <c r="Y272" s="221"/>
      <c r="Z272" s="221"/>
      <c r="AA272" s="221"/>
      <c r="AB272" s="221"/>
      <c r="AC272" s="202"/>
      <c r="AD272" s="203"/>
      <c r="AE272" s="203"/>
      <c r="AF272" s="204"/>
      <c r="AG272" s="202"/>
      <c r="AH272" s="202"/>
      <c r="AI272" s="202"/>
      <c r="AJ272" s="204"/>
    </row>
    <row r="273" spans="2:36" ht="25.5" x14ac:dyDescent="0.2">
      <c r="B273" s="204"/>
      <c r="C273" s="204"/>
      <c r="D273" s="204"/>
      <c r="E273" s="235"/>
      <c r="F273" s="235"/>
      <c r="G273" s="235"/>
      <c r="H273" s="204"/>
      <c r="I273" s="204"/>
      <c r="J273" s="11" t="s">
        <v>120</v>
      </c>
      <c r="K273" s="7" t="s">
        <v>121</v>
      </c>
      <c r="L273" s="7" t="s">
        <v>119</v>
      </c>
      <c r="M273" s="7">
        <v>1</v>
      </c>
      <c r="N273" s="202"/>
      <c r="O273" s="204"/>
      <c r="P273" s="204"/>
      <c r="Q273" s="204"/>
      <c r="R273" s="217"/>
      <c r="S273" s="217"/>
      <c r="T273" s="219"/>
      <c r="U273" s="219"/>
      <c r="V273" s="221"/>
      <c r="W273" s="221"/>
      <c r="X273" s="221"/>
      <c r="Y273" s="221"/>
      <c r="Z273" s="221"/>
      <c r="AA273" s="221"/>
      <c r="AB273" s="221"/>
      <c r="AC273" s="202"/>
      <c r="AD273" s="203"/>
      <c r="AE273" s="203"/>
      <c r="AF273" s="204"/>
      <c r="AG273" s="202"/>
      <c r="AH273" s="202"/>
      <c r="AI273" s="202"/>
      <c r="AJ273" s="204"/>
    </row>
    <row r="274" spans="2:36" s="36" customFormat="1" ht="132" customHeight="1" x14ac:dyDescent="0.25">
      <c r="B274" s="208" t="s">
        <v>940</v>
      </c>
      <c r="C274" s="208" t="s">
        <v>211</v>
      </c>
      <c r="D274" s="208" t="s">
        <v>106</v>
      </c>
      <c r="E274" s="229" t="s">
        <v>67</v>
      </c>
      <c r="F274" s="439" t="s">
        <v>134</v>
      </c>
      <c r="G274" s="229" t="s">
        <v>147</v>
      </c>
      <c r="H274" s="281" t="s">
        <v>70</v>
      </c>
      <c r="I274" s="281" t="s">
        <v>79</v>
      </c>
      <c r="J274" s="11" t="s">
        <v>208</v>
      </c>
      <c r="K274" s="7" t="s">
        <v>107</v>
      </c>
      <c r="L274" s="7" t="s">
        <v>86</v>
      </c>
      <c r="M274" s="7">
        <v>40</v>
      </c>
      <c r="N274" s="419" t="s">
        <v>108</v>
      </c>
      <c r="O274" s="208" t="s">
        <v>217</v>
      </c>
      <c r="P274" s="208" t="s">
        <v>75</v>
      </c>
      <c r="Q274" s="208" t="s">
        <v>76</v>
      </c>
      <c r="R274" s="211" t="s">
        <v>77</v>
      </c>
      <c r="S274" s="211" t="s">
        <v>109</v>
      </c>
      <c r="T274" s="253">
        <f>V274+Y274</f>
        <v>174083.52</v>
      </c>
      <c r="U274" s="253">
        <f>T274/M275</f>
        <v>174083.52</v>
      </c>
      <c r="V274" s="271">
        <v>147970.99</v>
      </c>
      <c r="W274" s="271" t="s">
        <v>79</v>
      </c>
      <c r="X274" s="271" t="s">
        <v>79</v>
      </c>
      <c r="Y274" s="271">
        <v>26112.53</v>
      </c>
      <c r="Z274" s="271" t="s">
        <v>98</v>
      </c>
      <c r="AA274" s="271" t="s">
        <v>79</v>
      </c>
      <c r="AB274" s="271">
        <v>14114.88</v>
      </c>
      <c r="AC274" s="243" t="s">
        <v>149</v>
      </c>
      <c r="AD274" s="225" t="s">
        <v>79</v>
      </c>
      <c r="AE274" s="225">
        <f>V274+Y274</f>
        <v>174083.52</v>
      </c>
      <c r="AF274" s="243" t="s">
        <v>79</v>
      </c>
      <c r="AG274" s="243" t="s">
        <v>33</v>
      </c>
      <c r="AH274" s="419" t="s">
        <v>160</v>
      </c>
      <c r="AI274" s="243" t="s">
        <v>161</v>
      </c>
      <c r="AJ274" s="243"/>
    </row>
    <row r="275" spans="2:36" s="36" customFormat="1" ht="86.1" customHeight="1" x14ac:dyDescent="0.25">
      <c r="B275" s="209"/>
      <c r="C275" s="209"/>
      <c r="D275" s="209"/>
      <c r="E275" s="230"/>
      <c r="F275" s="230"/>
      <c r="G275" s="230"/>
      <c r="H275" s="209"/>
      <c r="I275" s="209"/>
      <c r="J275" s="11" t="s">
        <v>111</v>
      </c>
      <c r="K275" s="7" t="s">
        <v>112</v>
      </c>
      <c r="L275" s="7" t="s">
        <v>85</v>
      </c>
      <c r="M275" s="7">
        <v>1</v>
      </c>
      <c r="N275" s="224"/>
      <c r="O275" s="209"/>
      <c r="P275" s="209"/>
      <c r="Q275" s="209"/>
      <c r="R275" s="212"/>
      <c r="S275" s="212"/>
      <c r="T275" s="218"/>
      <c r="U275" s="218"/>
      <c r="V275" s="220"/>
      <c r="W275" s="220"/>
      <c r="X275" s="220"/>
      <c r="Y275" s="220"/>
      <c r="Z275" s="220"/>
      <c r="AA275" s="220"/>
      <c r="AB275" s="220"/>
      <c r="AC275" s="224"/>
      <c r="AD275" s="227"/>
      <c r="AE275" s="227"/>
      <c r="AF275" s="209"/>
      <c r="AG275" s="224"/>
      <c r="AH275" s="224"/>
      <c r="AI275" s="224"/>
      <c r="AJ275" s="209"/>
    </row>
    <row r="276" spans="2:36" s="36" customFormat="1" ht="59.1" customHeight="1" x14ac:dyDescent="0.25">
      <c r="B276" s="210"/>
      <c r="C276" s="210"/>
      <c r="D276" s="210"/>
      <c r="E276" s="231"/>
      <c r="F276" s="231"/>
      <c r="G276" s="231"/>
      <c r="H276" s="210"/>
      <c r="I276" s="210"/>
      <c r="J276" s="11" t="s">
        <v>127</v>
      </c>
      <c r="K276" s="7" t="s">
        <v>128</v>
      </c>
      <c r="L276" s="7" t="s">
        <v>85</v>
      </c>
      <c r="M276" s="63">
        <v>120</v>
      </c>
      <c r="N276" s="228"/>
      <c r="O276" s="210"/>
      <c r="P276" s="210"/>
      <c r="Q276" s="210"/>
      <c r="R276" s="213"/>
      <c r="S276" s="213"/>
      <c r="T276" s="254"/>
      <c r="U276" s="254"/>
      <c r="V276" s="272"/>
      <c r="W276" s="272"/>
      <c r="X276" s="272"/>
      <c r="Y276" s="272"/>
      <c r="Z276" s="272"/>
      <c r="AA276" s="272"/>
      <c r="AB276" s="272"/>
      <c r="AC276" s="228"/>
      <c r="AD276" s="226"/>
      <c r="AE276" s="226"/>
      <c r="AF276" s="210"/>
      <c r="AG276" s="228"/>
      <c r="AH276" s="228"/>
      <c r="AI276" s="228"/>
      <c r="AJ276" s="210"/>
    </row>
    <row r="277" spans="2:36" s="36" customFormat="1" ht="132" customHeight="1" x14ac:dyDescent="0.25">
      <c r="B277" s="215" t="s">
        <v>1142</v>
      </c>
      <c r="C277" s="215" t="s">
        <v>214</v>
      </c>
      <c r="D277" s="215" t="s">
        <v>106</v>
      </c>
      <c r="E277" s="252" t="s">
        <v>67</v>
      </c>
      <c r="F277" s="252" t="s">
        <v>134</v>
      </c>
      <c r="G277" s="252" t="s">
        <v>147</v>
      </c>
      <c r="H277" s="215" t="s">
        <v>70</v>
      </c>
      <c r="I277" s="215" t="s">
        <v>79</v>
      </c>
      <c r="J277" s="20" t="s">
        <v>208</v>
      </c>
      <c r="K277" s="27" t="s">
        <v>107</v>
      </c>
      <c r="L277" s="27" t="s">
        <v>86</v>
      </c>
      <c r="M277" s="27">
        <v>40</v>
      </c>
      <c r="N277" s="264" t="s">
        <v>108</v>
      </c>
      <c r="O277" s="215" t="s">
        <v>217</v>
      </c>
      <c r="P277" s="215" t="s">
        <v>75</v>
      </c>
      <c r="Q277" s="215" t="s">
        <v>76</v>
      </c>
      <c r="R277" s="273" t="s">
        <v>77</v>
      </c>
      <c r="S277" s="273" t="s">
        <v>109</v>
      </c>
      <c r="T277" s="287">
        <f>V277+Y277</f>
        <v>32099.99</v>
      </c>
      <c r="U277" s="287">
        <f>T277</f>
        <v>32099.99</v>
      </c>
      <c r="V277" s="238">
        <v>27284.99</v>
      </c>
      <c r="W277" s="237" t="s">
        <v>79</v>
      </c>
      <c r="X277" s="237" t="s">
        <v>79</v>
      </c>
      <c r="Y277" s="237">
        <v>4815</v>
      </c>
      <c r="Z277" s="237" t="s">
        <v>98</v>
      </c>
      <c r="AA277" s="237" t="s">
        <v>79</v>
      </c>
      <c r="AB277" s="237">
        <v>2602.71</v>
      </c>
      <c r="AC277" s="264" t="s">
        <v>149</v>
      </c>
      <c r="AD277" s="263" t="s">
        <v>79</v>
      </c>
      <c r="AE277" s="263">
        <f>V277+Y277</f>
        <v>32099.99</v>
      </c>
      <c r="AF277" s="264" t="s">
        <v>79</v>
      </c>
      <c r="AG277" s="264" t="s">
        <v>33</v>
      </c>
      <c r="AH277" s="445" t="s">
        <v>160</v>
      </c>
      <c r="AI277" s="205" t="s">
        <v>161</v>
      </c>
      <c r="AJ277" s="264"/>
    </row>
    <row r="278" spans="2:36" s="36" customFormat="1" ht="86.1" customHeight="1" x14ac:dyDescent="0.25">
      <c r="B278" s="215"/>
      <c r="C278" s="215"/>
      <c r="D278" s="215"/>
      <c r="E278" s="252"/>
      <c r="F278" s="252"/>
      <c r="G278" s="252"/>
      <c r="H278" s="215"/>
      <c r="I278" s="215"/>
      <c r="J278" s="20" t="s">
        <v>111</v>
      </c>
      <c r="K278" s="27" t="s">
        <v>112</v>
      </c>
      <c r="L278" s="27" t="s">
        <v>85</v>
      </c>
      <c r="M278" s="27">
        <v>1</v>
      </c>
      <c r="N278" s="264"/>
      <c r="O278" s="215"/>
      <c r="P278" s="215"/>
      <c r="Q278" s="215"/>
      <c r="R278" s="273"/>
      <c r="S278" s="273"/>
      <c r="T278" s="287"/>
      <c r="U278" s="287"/>
      <c r="V278" s="244"/>
      <c r="W278" s="237"/>
      <c r="X278" s="237"/>
      <c r="Y278" s="237"/>
      <c r="Z278" s="237"/>
      <c r="AA278" s="237"/>
      <c r="AB278" s="237"/>
      <c r="AC278" s="264"/>
      <c r="AD278" s="263"/>
      <c r="AE278" s="263"/>
      <c r="AF278" s="215"/>
      <c r="AG278" s="264"/>
      <c r="AH278" s="206"/>
      <c r="AI278" s="206"/>
      <c r="AJ278" s="215"/>
    </row>
    <row r="279" spans="2:36" s="36" customFormat="1" ht="59.1" customHeight="1" x14ac:dyDescent="0.25">
      <c r="B279" s="215"/>
      <c r="C279" s="215"/>
      <c r="D279" s="215"/>
      <c r="E279" s="252"/>
      <c r="F279" s="252"/>
      <c r="G279" s="252"/>
      <c r="H279" s="215"/>
      <c r="I279" s="215"/>
      <c r="J279" s="20" t="s">
        <v>127</v>
      </c>
      <c r="K279" s="27" t="s">
        <v>128</v>
      </c>
      <c r="L279" s="27" t="s">
        <v>85</v>
      </c>
      <c r="M279" s="61">
        <v>40</v>
      </c>
      <c r="N279" s="264"/>
      <c r="O279" s="215"/>
      <c r="P279" s="215"/>
      <c r="Q279" s="215"/>
      <c r="R279" s="273"/>
      <c r="S279" s="273"/>
      <c r="T279" s="287"/>
      <c r="U279" s="287"/>
      <c r="V279" s="245"/>
      <c r="W279" s="237"/>
      <c r="X279" s="237"/>
      <c r="Y279" s="237"/>
      <c r="Z279" s="237"/>
      <c r="AA279" s="237"/>
      <c r="AB279" s="237"/>
      <c r="AC279" s="264"/>
      <c r="AD279" s="263"/>
      <c r="AE279" s="263"/>
      <c r="AF279" s="215"/>
      <c r="AG279" s="264"/>
      <c r="AH279" s="207"/>
      <c r="AI279" s="207"/>
      <c r="AJ279" s="215"/>
    </row>
    <row r="280" spans="2:36" s="36" customFormat="1" ht="132" customHeight="1" x14ac:dyDescent="0.25">
      <c r="B280" s="204" t="s">
        <v>941</v>
      </c>
      <c r="C280" s="204" t="s">
        <v>215</v>
      </c>
      <c r="D280" s="204" t="s">
        <v>106</v>
      </c>
      <c r="E280" s="235" t="s">
        <v>67</v>
      </c>
      <c r="F280" s="235" t="s">
        <v>134</v>
      </c>
      <c r="G280" s="235" t="s">
        <v>147</v>
      </c>
      <c r="H280" s="204" t="s">
        <v>70</v>
      </c>
      <c r="I280" s="204" t="s">
        <v>79</v>
      </c>
      <c r="J280" s="11" t="s">
        <v>208</v>
      </c>
      <c r="K280" s="7" t="s">
        <v>107</v>
      </c>
      <c r="L280" s="7" t="s">
        <v>86</v>
      </c>
      <c r="M280" s="7">
        <v>40</v>
      </c>
      <c r="N280" s="202" t="s">
        <v>108</v>
      </c>
      <c r="O280" s="204" t="s">
        <v>217</v>
      </c>
      <c r="P280" s="204" t="s">
        <v>75</v>
      </c>
      <c r="Q280" s="204" t="s">
        <v>76</v>
      </c>
      <c r="R280" s="217" t="s">
        <v>77</v>
      </c>
      <c r="S280" s="217" t="s">
        <v>109</v>
      </c>
      <c r="T280" s="219">
        <f>V280+Y280</f>
        <v>107000</v>
      </c>
      <c r="U280" s="219">
        <f>+T280</f>
        <v>107000</v>
      </c>
      <c r="V280" s="271">
        <v>90950</v>
      </c>
      <c r="W280" s="221" t="s">
        <v>79</v>
      </c>
      <c r="X280" s="221" t="s">
        <v>79</v>
      </c>
      <c r="Y280" s="221">
        <v>16050</v>
      </c>
      <c r="Z280" s="221" t="s">
        <v>98</v>
      </c>
      <c r="AA280" s="221" t="s">
        <v>79</v>
      </c>
      <c r="AB280" s="221">
        <v>8675.68</v>
      </c>
      <c r="AC280" s="202" t="s">
        <v>149</v>
      </c>
      <c r="AD280" s="203" t="s">
        <v>79</v>
      </c>
      <c r="AE280" s="203">
        <f>V280+Y280</f>
        <v>107000</v>
      </c>
      <c r="AF280" s="202" t="s">
        <v>79</v>
      </c>
      <c r="AG280" s="202" t="s">
        <v>33</v>
      </c>
      <c r="AH280" s="202" t="s">
        <v>160</v>
      </c>
      <c r="AI280" s="202" t="s">
        <v>161</v>
      </c>
      <c r="AJ280" s="202"/>
    </row>
    <row r="281" spans="2:36" s="36" customFormat="1" ht="59.1" customHeight="1" x14ac:dyDescent="0.25">
      <c r="B281" s="204"/>
      <c r="C281" s="204"/>
      <c r="D281" s="204"/>
      <c r="E281" s="235"/>
      <c r="F281" s="235"/>
      <c r="G281" s="235"/>
      <c r="H281" s="204"/>
      <c r="I281" s="204"/>
      <c r="J281" s="11" t="s">
        <v>127</v>
      </c>
      <c r="K281" s="7" t="s">
        <v>128</v>
      </c>
      <c r="L281" s="7" t="s">
        <v>85</v>
      </c>
      <c r="M281" s="63">
        <v>9</v>
      </c>
      <c r="N281" s="202"/>
      <c r="O281" s="204"/>
      <c r="P281" s="204"/>
      <c r="Q281" s="204"/>
      <c r="R281" s="217"/>
      <c r="S281" s="217"/>
      <c r="T281" s="219"/>
      <c r="U281" s="219"/>
      <c r="V281" s="272"/>
      <c r="W281" s="221"/>
      <c r="X281" s="221"/>
      <c r="Y281" s="221"/>
      <c r="Z281" s="221"/>
      <c r="AA281" s="221"/>
      <c r="AB281" s="221"/>
      <c r="AC281" s="202"/>
      <c r="AD281" s="203"/>
      <c r="AE281" s="203"/>
      <c r="AF281" s="204"/>
      <c r="AG281" s="202"/>
      <c r="AH281" s="202"/>
      <c r="AI281" s="202"/>
      <c r="AJ281" s="204"/>
    </row>
    <row r="282" spans="2:36" s="36" customFormat="1" ht="89.1" customHeight="1" x14ac:dyDescent="0.25">
      <c r="B282" s="204" t="s">
        <v>942</v>
      </c>
      <c r="C282" s="204" t="s">
        <v>218</v>
      </c>
      <c r="D282" s="204" t="s">
        <v>106</v>
      </c>
      <c r="E282" s="235" t="s">
        <v>67</v>
      </c>
      <c r="F282" s="235" t="s">
        <v>134</v>
      </c>
      <c r="G282" s="235" t="s">
        <v>147</v>
      </c>
      <c r="H282" s="204" t="s">
        <v>70</v>
      </c>
      <c r="I282" s="204" t="s">
        <v>79</v>
      </c>
      <c r="J282" s="451" t="s">
        <v>208</v>
      </c>
      <c r="K282" s="208" t="s">
        <v>107</v>
      </c>
      <c r="L282" s="208" t="s">
        <v>86</v>
      </c>
      <c r="M282" s="208">
        <v>40</v>
      </c>
      <c r="N282" s="202" t="s">
        <v>108</v>
      </c>
      <c r="O282" s="204" t="s">
        <v>217</v>
      </c>
      <c r="P282" s="204" t="s">
        <v>75</v>
      </c>
      <c r="Q282" s="204" t="s">
        <v>76</v>
      </c>
      <c r="R282" s="217" t="s">
        <v>77</v>
      </c>
      <c r="S282" s="217" t="s">
        <v>109</v>
      </c>
      <c r="T282" s="219">
        <f>V282+Y282</f>
        <v>21400</v>
      </c>
      <c r="U282" s="219">
        <f>T282</f>
        <v>21400</v>
      </c>
      <c r="V282" s="271">
        <v>18190</v>
      </c>
      <c r="W282" s="221" t="s">
        <v>79</v>
      </c>
      <c r="X282" s="221" t="s">
        <v>79</v>
      </c>
      <c r="Y282" s="221">
        <v>3210</v>
      </c>
      <c r="Z282" s="221" t="s">
        <v>98</v>
      </c>
      <c r="AA282" s="221" t="s">
        <v>79</v>
      </c>
      <c r="AB282" s="221">
        <v>1735.14</v>
      </c>
      <c r="AC282" s="202" t="s">
        <v>149</v>
      </c>
      <c r="AD282" s="203" t="s">
        <v>79</v>
      </c>
      <c r="AE282" s="203">
        <f>V282+Y282</f>
        <v>21400</v>
      </c>
      <c r="AF282" s="202" t="s">
        <v>79</v>
      </c>
      <c r="AG282" s="202" t="s">
        <v>33</v>
      </c>
      <c r="AH282" s="202" t="s">
        <v>160</v>
      </c>
      <c r="AI282" s="202" t="s">
        <v>161</v>
      </c>
      <c r="AJ282" s="202"/>
    </row>
    <row r="283" spans="2:36" s="36" customFormat="1" ht="86.1" customHeight="1" x14ac:dyDescent="0.25">
      <c r="B283" s="204"/>
      <c r="C283" s="204"/>
      <c r="D283" s="204"/>
      <c r="E283" s="235"/>
      <c r="F283" s="235"/>
      <c r="G283" s="235"/>
      <c r="H283" s="204"/>
      <c r="I283" s="204"/>
      <c r="J283" s="452"/>
      <c r="K283" s="210"/>
      <c r="L283" s="210"/>
      <c r="M283" s="210"/>
      <c r="N283" s="202"/>
      <c r="O283" s="204"/>
      <c r="P283" s="204"/>
      <c r="Q283" s="204"/>
      <c r="R283" s="217"/>
      <c r="S283" s="217"/>
      <c r="T283" s="219"/>
      <c r="U283" s="219"/>
      <c r="V283" s="220"/>
      <c r="W283" s="221"/>
      <c r="X283" s="221"/>
      <c r="Y283" s="221"/>
      <c r="Z283" s="221"/>
      <c r="AA283" s="221"/>
      <c r="AB283" s="221"/>
      <c r="AC283" s="202"/>
      <c r="AD283" s="203"/>
      <c r="AE283" s="203"/>
      <c r="AF283" s="204"/>
      <c r="AG283" s="202"/>
      <c r="AH283" s="202"/>
      <c r="AI283" s="202"/>
      <c r="AJ283" s="204"/>
    </row>
    <row r="284" spans="2:36" s="36" customFormat="1" ht="59.1" customHeight="1" x14ac:dyDescent="0.25">
      <c r="B284" s="204"/>
      <c r="C284" s="204"/>
      <c r="D284" s="204"/>
      <c r="E284" s="235"/>
      <c r="F284" s="235"/>
      <c r="G284" s="235"/>
      <c r="H284" s="204"/>
      <c r="I284" s="204"/>
      <c r="J284" s="11" t="s">
        <v>127</v>
      </c>
      <c r="K284" s="7" t="s">
        <v>128</v>
      </c>
      <c r="L284" s="7" t="s">
        <v>85</v>
      </c>
      <c r="M284" s="63">
        <v>15</v>
      </c>
      <c r="N284" s="202"/>
      <c r="O284" s="204"/>
      <c r="P284" s="204"/>
      <c r="Q284" s="204"/>
      <c r="R284" s="217"/>
      <c r="S284" s="217"/>
      <c r="T284" s="219"/>
      <c r="U284" s="219"/>
      <c r="V284" s="272"/>
      <c r="W284" s="221"/>
      <c r="X284" s="221"/>
      <c r="Y284" s="221"/>
      <c r="Z284" s="221"/>
      <c r="AA284" s="221"/>
      <c r="AB284" s="221"/>
      <c r="AC284" s="202"/>
      <c r="AD284" s="203"/>
      <c r="AE284" s="203"/>
      <c r="AF284" s="204"/>
      <c r="AG284" s="202"/>
      <c r="AH284" s="202"/>
      <c r="AI284" s="202"/>
      <c r="AJ284" s="204"/>
    </row>
    <row r="285" spans="2:36" ht="52.15" customHeight="1" x14ac:dyDescent="0.2">
      <c r="B285" s="204" t="s">
        <v>943</v>
      </c>
      <c r="C285" s="204" t="s">
        <v>216</v>
      </c>
      <c r="D285" s="204" t="s">
        <v>66</v>
      </c>
      <c r="E285" s="235" t="s">
        <v>67</v>
      </c>
      <c r="F285" s="235" t="s">
        <v>132</v>
      </c>
      <c r="G285" s="235" t="s">
        <v>69</v>
      </c>
      <c r="H285" s="204" t="s">
        <v>70</v>
      </c>
      <c r="I285" s="204" t="s">
        <v>79</v>
      </c>
      <c r="J285" s="11" t="s">
        <v>113</v>
      </c>
      <c r="K285" s="7" t="s">
        <v>114</v>
      </c>
      <c r="L285" s="7" t="s">
        <v>115</v>
      </c>
      <c r="M285" s="7">
        <v>1</v>
      </c>
      <c r="N285" s="202" t="s">
        <v>108</v>
      </c>
      <c r="O285" s="204" t="s">
        <v>217</v>
      </c>
      <c r="P285" s="204" t="s">
        <v>75</v>
      </c>
      <c r="Q285" s="204" t="s">
        <v>76</v>
      </c>
      <c r="R285" s="217" t="s">
        <v>77</v>
      </c>
      <c r="S285" s="217" t="s">
        <v>109</v>
      </c>
      <c r="T285" s="219">
        <f>V285+Y285</f>
        <v>97553.739999999991</v>
      </c>
      <c r="U285" s="219">
        <f>+T285</f>
        <v>97553.739999999991</v>
      </c>
      <c r="V285" s="221">
        <v>82920.67</v>
      </c>
      <c r="W285" s="221" t="s">
        <v>79</v>
      </c>
      <c r="X285" s="221" t="s">
        <v>79</v>
      </c>
      <c r="Y285" s="221">
        <v>14633.07</v>
      </c>
      <c r="Z285" s="221" t="s">
        <v>79</v>
      </c>
      <c r="AA285" s="221" t="s">
        <v>79</v>
      </c>
      <c r="AB285" s="221">
        <v>7909.77</v>
      </c>
      <c r="AC285" s="202" t="s">
        <v>80</v>
      </c>
      <c r="AD285" s="203" t="s">
        <v>79</v>
      </c>
      <c r="AE285" s="203">
        <f>V285+Y285</f>
        <v>97553.739999999991</v>
      </c>
      <c r="AF285" s="202" t="s">
        <v>79</v>
      </c>
      <c r="AG285" s="202" t="s">
        <v>33</v>
      </c>
      <c r="AH285" s="202" t="s">
        <v>160</v>
      </c>
      <c r="AI285" s="202" t="s">
        <v>161</v>
      </c>
      <c r="AJ285" s="202"/>
    </row>
    <row r="286" spans="2:36" ht="51" x14ac:dyDescent="0.2">
      <c r="B286" s="204"/>
      <c r="C286" s="204"/>
      <c r="D286" s="204"/>
      <c r="E286" s="235"/>
      <c r="F286" s="235"/>
      <c r="G286" s="235"/>
      <c r="H286" s="204"/>
      <c r="I286" s="204"/>
      <c r="J286" s="11" t="s">
        <v>116</v>
      </c>
      <c r="K286" s="7" t="s">
        <v>117</v>
      </c>
      <c r="L286" s="7" t="s">
        <v>85</v>
      </c>
      <c r="M286" s="7">
        <v>1</v>
      </c>
      <c r="N286" s="202"/>
      <c r="O286" s="204"/>
      <c r="P286" s="204"/>
      <c r="Q286" s="204"/>
      <c r="R286" s="217"/>
      <c r="S286" s="217"/>
      <c r="T286" s="219"/>
      <c r="U286" s="219"/>
      <c r="V286" s="221"/>
      <c r="W286" s="221"/>
      <c r="X286" s="221"/>
      <c r="Y286" s="221"/>
      <c r="Z286" s="221"/>
      <c r="AA286" s="221"/>
      <c r="AB286" s="221"/>
      <c r="AC286" s="202"/>
      <c r="AD286" s="203"/>
      <c r="AE286" s="203"/>
      <c r="AF286" s="204"/>
      <c r="AG286" s="202"/>
      <c r="AH286" s="202"/>
      <c r="AI286" s="202"/>
      <c r="AJ286" s="204"/>
    </row>
    <row r="287" spans="2:36" ht="38.25" x14ac:dyDescent="0.2">
      <c r="B287" s="204"/>
      <c r="C287" s="204"/>
      <c r="D287" s="204"/>
      <c r="E287" s="235"/>
      <c r="F287" s="235"/>
      <c r="G287" s="235"/>
      <c r="H287" s="204"/>
      <c r="I287" s="204"/>
      <c r="J287" s="11" t="s">
        <v>209</v>
      </c>
      <c r="K287" s="7" t="s">
        <v>118</v>
      </c>
      <c r="L287" s="7" t="s">
        <v>119</v>
      </c>
      <c r="M287" s="7">
        <v>1</v>
      </c>
      <c r="N287" s="202"/>
      <c r="O287" s="204"/>
      <c r="P287" s="204"/>
      <c r="Q287" s="204"/>
      <c r="R287" s="217"/>
      <c r="S287" s="217"/>
      <c r="T287" s="219"/>
      <c r="U287" s="219"/>
      <c r="V287" s="221"/>
      <c r="W287" s="221"/>
      <c r="X287" s="221"/>
      <c r="Y287" s="221"/>
      <c r="Z287" s="221"/>
      <c r="AA287" s="221"/>
      <c r="AB287" s="221"/>
      <c r="AC287" s="202"/>
      <c r="AD287" s="203"/>
      <c r="AE287" s="203"/>
      <c r="AF287" s="204"/>
      <c r="AG287" s="202"/>
      <c r="AH287" s="202"/>
      <c r="AI287" s="202"/>
      <c r="AJ287" s="204"/>
    </row>
    <row r="288" spans="2:36" ht="65.25" customHeight="1" x14ac:dyDescent="0.2">
      <c r="B288" s="204"/>
      <c r="C288" s="204"/>
      <c r="D288" s="204"/>
      <c r="E288" s="235"/>
      <c r="F288" s="235"/>
      <c r="G288" s="235"/>
      <c r="H288" s="204"/>
      <c r="I288" s="204"/>
      <c r="J288" s="11" t="s">
        <v>120</v>
      </c>
      <c r="K288" s="7" t="s">
        <v>121</v>
      </c>
      <c r="L288" s="7" t="s">
        <v>119</v>
      </c>
      <c r="M288" s="7">
        <v>1</v>
      </c>
      <c r="N288" s="202"/>
      <c r="O288" s="204"/>
      <c r="P288" s="204"/>
      <c r="Q288" s="204"/>
      <c r="R288" s="217"/>
      <c r="S288" s="217"/>
      <c r="T288" s="219"/>
      <c r="U288" s="219"/>
      <c r="V288" s="221"/>
      <c r="W288" s="221"/>
      <c r="X288" s="221"/>
      <c r="Y288" s="221"/>
      <c r="Z288" s="221"/>
      <c r="AA288" s="221"/>
      <c r="AB288" s="221"/>
      <c r="AC288" s="202"/>
      <c r="AD288" s="203"/>
      <c r="AE288" s="203"/>
      <c r="AF288" s="204"/>
      <c r="AG288" s="202"/>
      <c r="AH288" s="202"/>
      <c r="AI288" s="202"/>
      <c r="AJ288" s="204"/>
    </row>
    <row r="289" spans="2:36" s="36" customFormat="1" ht="89.25" x14ac:dyDescent="0.25">
      <c r="B289" s="204" t="s">
        <v>1141</v>
      </c>
      <c r="C289" s="204" t="s">
        <v>214</v>
      </c>
      <c r="D289" s="204" t="s">
        <v>106</v>
      </c>
      <c r="E289" s="235" t="s">
        <v>67</v>
      </c>
      <c r="F289" s="235" t="s">
        <v>134</v>
      </c>
      <c r="G289" s="235" t="s">
        <v>147</v>
      </c>
      <c r="H289" s="204" t="s">
        <v>70</v>
      </c>
      <c r="I289" s="204" t="s">
        <v>79</v>
      </c>
      <c r="J289" s="11" t="s">
        <v>208</v>
      </c>
      <c r="K289" s="7" t="s">
        <v>107</v>
      </c>
      <c r="L289" s="7" t="s">
        <v>86</v>
      </c>
      <c r="M289" s="7">
        <v>40</v>
      </c>
      <c r="N289" s="202" t="s">
        <v>108</v>
      </c>
      <c r="O289" s="204" t="s">
        <v>217</v>
      </c>
      <c r="P289" s="204" t="s">
        <v>75</v>
      </c>
      <c r="Q289" s="204" t="s">
        <v>76</v>
      </c>
      <c r="R289" s="217" t="s">
        <v>77</v>
      </c>
      <c r="S289" s="217" t="s">
        <v>109</v>
      </c>
      <c r="T289" s="219">
        <f>V289+Y289</f>
        <v>32099.99</v>
      </c>
      <c r="U289" s="219">
        <f>T289</f>
        <v>32099.99</v>
      </c>
      <c r="V289" s="271">
        <v>27284.99</v>
      </c>
      <c r="W289" s="221" t="s">
        <v>79</v>
      </c>
      <c r="X289" s="221" t="s">
        <v>79</v>
      </c>
      <c r="Y289" s="221">
        <v>4815</v>
      </c>
      <c r="Z289" s="221" t="s">
        <v>98</v>
      </c>
      <c r="AA289" s="221" t="s">
        <v>79</v>
      </c>
      <c r="AB289" s="221">
        <v>2602.71</v>
      </c>
      <c r="AC289" s="202" t="s">
        <v>149</v>
      </c>
      <c r="AD289" s="203" t="s">
        <v>79</v>
      </c>
      <c r="AE289" s="203">
        <f>V289+Y289</f>
        <v>32099.99</v>
      </c>
      <c r="AF289" s="202" t="s">
        <v>79</v>
      </c>
      <c r="AG289" s="202" t="s">
        <v>33</v>
      </c>
      <c r="AH289" s="419" t="s">
        <v>166</v>
      </c>
      <c r="AI289" s="243" t="s">
        <v>167</v>
      </c>
      <c r="AJ289" s="202"/>
    </row>
    <row r="290" spans="2:36" s="36" customFormat="1" ht="62.45" customHeight="1" x14ac:dyDescent="0.25">
      <c r="B290" s="204"/>
      <c r="C290" s="204"/>
      <c r="D290" s="204"/>
      <c r="E290" s="235"/>
      <c r="F290" s="235"/>
      <c r="G290" s="235"/>
      <c r="H290" s="204"/>
      <c r="I290" s="204"/>
      <c r="J290" s="11" t="s">
        <v>111</v>
      </c>
      <c r="K290" s="7" t="s">
        <v>112</v>
      </c>
      <c r="L290" s="7" t="s">
        <v>85</v>
      </c>
      <c r="M290" s="7">
        <v>1</v>
      </c>
      <c r="N290" s="202"/>
      <c r="O290" s="204"/>
      <c r="P290" s="204"/>
      <c r="Q290" s="204"/>
      <c r="R290" s="217"/>
      <c r="S290" s="217"/>
      <c r="T290" s="219"/>
      <c r="U290" s="219"/>
      <c r="V290" s="220"/>
      <c r="W290" s="221"/>
      <c r="X290" s="221"/>
      <c r="Y290" s="221"/>
      <c r="Z290" s="221"/>
      <c r="AA290" s="221"/>
      <c r="AB290" s="221"/>
      <c r="AC290" s="202"/>
      <c r="AD290" s="203"/>
      <c r="AE290" s="203"/>
      <c r="AF290" s="204"/>
      <c r="AG290" s="202"/>
      <c r="AH290" s="224"/>
      <c r="AI290" s="224"/>
      <c r="AJ290" s="204"/>
    </row>
    <row r="291" spans="2:36" s="36" customFormat="1" ht="59.1" customHeight="1" x14ac:dyDescent="0.25">
      <c r="B291" s="204"/>
      <c r="C291" s="204"/>
      <c r="D291" s="204"/>
      <c r="E291" s="235"/>
      <c r="F291" s="235"/>
      <c r="G291" s="235"/>
      <c r="H291" s="204"/>
      <c r="I291" s="204"/>
      <c r="J291" s="11" t="s">
        <v>127</v>
      </c>
      <c r="K291" s="7" t="s">
        <v>128</v>
      </c>
      <c r="L291" s="7" t="s">
        <v>85</v>
      </c>
      <c r="M291" s="63">
        <v>40</v>
      </c>
      <c r="N291" s="202"/>
      <c r="O291" s="204"/>
      <c r="P291" s="204"/>
      <c r="Q291" s="204"/>
      <c r="R291" s="217"/>
      <c r="S291" s="217"/>
      <c r="T291" s="219"/>
      <c r="U291" s="219"/>
      <c r="V291" s="272"/>
      <c r="W291" s="221"/>
      <c r="X291" s="221"/>
      <c r="Y291" s="221"/>
      <c r="Z291" s="221"/>
      <c r="AA291" s="221"/>
      <c r="AB291" s="221"/>
      <c r="AC291" s="202"/>
      <c r="AD291" s="203"/>
      <c r="AE291" s="203"/>
      <c r="AF291" s="204"/>
      <c r="AG291" s="202"/>
      <c r="AH291" s="228"/>
      <c r="AI291" s="228"/>
      <c r="AJ291" s="204"/>
    </row>
    <row r="292" spans="2:36" s="36" customFormat="1" ht="132" customHeight="1" x14ac:dyDescent="0.25">
      <c r="B292" s="208" t="s">
        <v>284</v>
      </c>
      <c r="C292" s="208" t="s">
        <v>285</v>
      </c>
      <c r="D292" s="208" t="s">
        <v>106</v>
      </c>
      <c r="E292" s="229" t="s">
        <v>67</v>
      </c>
      <c r="F292" s="439" t="s">
        <v>134</v>
      </c>
      <c r="G292" s="229" t="s">
        <v>147</v>
      </c>
      <c r="H292" s="281" t="s">
        <v>70</v>
      </c>
      <c r="I292" s="281" t="s">
        <v>79</v>
      </c>
      <c r="J292" s="11" t="s">
        <v>208</v>
      </c>
      <c r="K292" s="7" t="s">
        <v>107</v>
      </c>
      <c r="L292" s="7" t="s">
        <v>86</v>
      </c>
      <c r="M292" s="7">
        <v>40</v>
      </c>
      <c r="N292" s="419" t="s">
        <v>108</v>
      </c>
      <c r="O292" s="208" t="s">
        <v>288</v>
      </c>
      <c r="P292" s="208" t="s">
        <v>75</v>
      </c>
      <c r="Q292" s="208" t="s">
        <v>76</v>
      </c>
      <c r="R292" s="211" t="s">
        <v>77</v>
      </c>
      <c r="S292" s="211" t="s">
        <v>109</v>
      </c>
      <c r="T292" s="253">
        <f>V292+Y292</f>
        <v>96904.05</v>
      </c>
      <c r="U292" s="253" t="s">
        <v>79</v>
      </c>
      <c r="V292" s="271">
        <v>82368.44</v>
      </c>
      <c r="W292" s="271" t="s">
        <v>79</v>
      </c>
      <c r="X292" s="271" t="s">
        <v>79</v>
      </c>
      <c r="Y292" s="271">
        <v>14535.61</v>
      </c>
      <c r="Z292" s="271" t="s">
        <v>98</v>
      </c>
      <c r="AA292" s="271" t="s">
        <v>79</v>
      </c>
      <c r="AB292" s="271">
        <v>10767.12</v>
      </c>
      <c r="AC292" s="243" t="s">
        <v>149</v>
      </c>
      <c r="AD292" s="225" t="s">
        <v>79</v>
      </c>
      <c r="AE292" s="225">
        <f>V292+Y292</f>
        <v>96904.05</v>
      </c>
      <c r="AF292" s="243" t="s">
        <v>79</v>
      </c>
      <c r="AG292" s="243" t="s">
        <v>33</v>
      </c>
      <c r="AH292" s="419" t="s">
        <v>150</v>
      </c>
      <c r="AI292" s="243" t="s">
        <v>157</v>
      </c>
      <c r="AJ292" s="243"/>
    </row>
    <row r="293" spans="2:36" s="36" customFormat="1" ht="64.150000000000006" customHeight="1" x14ac:dyDescent="0.25">
      <c r="B293" s="209"/>
      <c r="C293" s="209"/>
      <c r="D293" s="209"/>
      <c r="E293" s="230"/>
      <c r="F293" s="230"/>
      <c r="G293" s="230"/>
      <c r="H293" s="209"/>
      <c r="I293" s="209"/>
      <c r="J293" s="11" t="s">
        <v>111</v>
      </c>
      <c r="K293" s="7" t="s">
        <v>112</v>
      </c>
      <c r="L293" s="7" t="s">
        <v>85</v>
      </c>
      <c r="M293" s="7">
        <v>4</v>
      </c>
      <c r="N293" s="224"/>
      <c r="O293" s="209"/>
      <c r="P293" s="209"/>
      <c r="Q293" s="209"/>
      <c r="R293" s="212"/>
      <c r="S293" s="212"/>
      <c r="T293" s="218"/>
      <c r="U293" s="218"/>
      <c r="V293" s="220"/>
      <c r="W293" s="220"/>
      <c r="X293" s="220"/>
      <c r="Y293" s="220"/>
      <c r="Z293" s="220"/>
      <c r="AA293" s="220"/>
      <c r="AB293" s="220"/>
      <c r="AC293" s="224"/>
      <c r="AD293" s="227"/>
      <c r="AE293" s="227"/>
      <c r="AF293" s="209"/>
      <c r="AG293" s="224"/>
      <c r="AH293" s="224"/>
      <c r="AI293" s="224"/>
      <c r="AJ293" s="209"/>
    </row>
    <row r="294" spans="2:36" s="36" customFormat="1" ht="59.1" customHeight="1" x14ac:dyDescent="0.25">
      <c r="B294" s="210"/>
      <c r="C294" s="210"/>
      <c r="D294" s="210"/>
      <c r="E294" s="231"/>
      <c r="F294" s="231"/>
      <c r="G294" s="231"/>
      <c r="H294" s="210"/>
      <c r="I294" s="210"/>
      <c r="J294" s="11" t="s">
        <v>127</v>
      </c>
      <c r="K294" s="7" t="s">
        <v>128</v>
      </c>
      <c r="L294" s="7" t="s">
        <v>85</v>
      </c>
      <c r="M294" s="63">
        <v>120</v>
      </c>
      <c r="N294" s="228"/>
      <c r="O294" s="210"/>
      <c r="P294" s="210"/>
      <c r="Q294" s="210"/>
      <c r="R294" s="213"/>
      <c r="S294" s="213"/>
      <c r="T294" s="254"/>
      <c r="U294" s="254"/>
      <c r="V294" s="272"/>
      <c r="W294" s="272"/>
      <c r="X294" s="272"/>
      <c r="Y294" s="272"/>
      <c r="Z294" s="272"/>
      <c r="AA294" s="272"/>
      <c r="AB294" s="272"/>
      <c r="AC294" s="228"/>
      <c r="AD294" s="226"/>
      <c r="AE294" s="226"/>
      <c r="AF294" s="210"/>
      <c r="AG294" s="228"/>
      <c r="AH294" s="228"/>
      <c r="AI294" s="228"/>
      <c r="AJ294" s="210"/>
    </row>
    <row r="295" spans="2:36" s="36" customFormat="1" ht="112.5" customHeight="1" x14ac:dyDescent="0.25">
      <c r="B295" s="204" t="s">
        <v>286</v>
      </c>
      <c r="C295" s="204" t="s">
        <v>287</v>
      </c>
      <c r="D295" s="204" t="s">
        <v>106</v>
      </c>
      <c r="E295" s="235" t="s">
        <v>67</v>
      </c>
      <c r="F295" s="235" t="s">
        <v>134</v>
      </c>
      <c r="G295" s="235" t="s">
        <v>147</v>
      </c>
      <c r="H295" s="204" t="s">
        <v>70</v>
      </c>
      <c r="I295" s="204" t="s">
        <v>79</v>
      </c>
      <c r="J295" s="11" t="s">
        <v>208</v>
      </c>
      <c r="K295" s="7" t="s">
        <v>107</v>
      </c>
      <c r="L295" s="7" t="s">
        <v>86</v>
      </c>
      <c r="M295" s="7">
        <v>40</v>
      </c>
      <c r="N295" s="202" t="s">
        <v>108</v>
      </c>
      <c r="O295" s="204" t="s">
        <v>288</v>
      </c>
      <c r="P295" s="204" t="s">
        <v>75</v>
      </c>
      <c r="Q295" s="204" t="s">
        <v>76</v>
      </c>
      <c r="R295" s="217" t="s">
        <v>77</v>
      </c>
      <c r="S295" s="217" t="s">
        <v>109</v>
      </c>
      <c r="T295" s="219">
        <f>V295+Y295</f>
        <v>19624.909999999996</v>
      </c>
      <c r="U295" s="219" t="s">
        <v>79</v>
      </c>
      <c r="V295" s="271">
        <v>16681.169999999998</v>
      </c>
      <c r="W295" s="221" t="s">
        <v>79</v>
      </c>
      <c r="X295" s="221" t="s">
        <v>79</v>
      </c>
      <c r="Y295" s="221">
        <v>2943.74</v>
      </c>
      <c r="Z295" s="221" t="s">
        <v>98</v>
      </c>
      <c r="AA295" s="221" t="s">
        <v>79</v>
      </c>
      <c r="AB295" s="221">
        <v>2180.54</v>
      </c>
      <c r="AC295" s="202" t="s">
        <v>149</v>
      </c>
      <c r="AD295" s="203" t="s">
        <v>79</v>
      </c>
      <c r="AE295" s="203">
        <f>V295+Y295</f>
        <v>19624.909999999996</v>
      </c>
      <c r="AF295" s="202" t="s">
        <v>79</v>
      </c>
      <c r="AG295" s="202" t="s">
        <v>33</v>
      </c>
      <c r="AH295" s="202" t="s">
        <v>150</v>
      </c>
      <c r="AI295" s="202" t="s">
        <v>157</v>
      </c>
      <c r="AJ295" s="202"/>
    </row>
    <row r="296" spans="2:36" s="36" customFormat="1" ht="86.1" customHeight="1" x14ac:dyDescent="0.25">
      <c r="B296" s="204"/>
      <c r="C296" s="204"/>
      <c r="D296" s="204"/>
      <c r="E296" s="235"/>
      <c r="F296" s="235"/>
      <c r="G296" s="235"/>
      <c r="H296" s="204"/>
      <c r="I296" s="204"/>
      <c r="J296" s="11" t="s">
        <v>111</v>
      </c>
      <c r="K296" s="7" t="s">
        <v>112</v>
      </c>
      <c r="L296" s="7" t="s">
        <v>85</v>
      </c>
      <c r="M296" s="7">
        <v>2</v>
      </c>
      <c r="N296" s="202"/>
      <c r="O296" s="204"/>
      <c r="P296" s="204"/>
      <c r="Q296" s="204"/>
      <c r="R296" s="217"/>
      <c r="S296" s="217"/>
      <c r="T296" s="219"/>
      <c r="U296" s="219"/>
      <c r="V296" s="220"/>
      <c r="W296" s="221"/>
      <c r="X296" s="221"/>
      <c r="Y296" s="221"/>
      <c r="Z296" s="221"/>
      <c r="AA296" s="221"/>
      <c r="AB296" s="221"/>
      <c r="AC296" s="202"/>
      <c r="AD296" s="203"/>
      <c r="AE296" s="203"/>
      <c r="AF296" s="204"/>
      <c r="AG296" s="202"/>
      <c r="AH296" s="202"/>
      <c r="AI296" s="202"/>
      <c r="AJ296" s="204"/>
    </row>
    <row r="297" spans="2:36" s="36" customFormat="1" ht="59.1" customHeight="1" x14ac:dyDescent="0.25">
      <c r="B297" s="204"/>
      <c r="C297" s="204"/>
      <c r="D297" s="204"/>
      <c r="E297" s="235"/>
      <c r="F297" s="235"/>
      <c r="G297" s="235"/>
      <c r="H297" s="204"/>
      <c r="I297" s="204"/>
      <c r="J297" s="11" t="s">
        <v>127</v>
      </c>
      <c r="K297" s="7" t="s">
        <v>128</v>
      </c>
      <c r="L297" s="7" t="s">
        <v>85</v>
      </c>
      <c r="M297" s="63">
        <v>37</v>
      </c>
      <c r="N297" s="202"/>
      <c r="O297" s="204"/>
      <c r="P297" s="204"/>
      <c r="Q297" s="204"/>
      <c r="R297" s="217"/>
      <c r="S297" s="217"/>
      <c r="T297" s="219"/>
      <c r="U297" s="219"/>
      <c r="V297" s="272"/>
      <c r="W297" s="221"/>
      <c r="X297" s="221"/>
      <c r="Y297" s="221"/>
      <c r="Z297" s="221"/>
      <c r="AA297" s="221"/>
      <c r="AB297" s="221"/>
      <c r="AC297" s="202"/>
      <c r="AD297" s="203"/>
      <c r="AE297" s="203"/>
      <c r="AF297" s="204"/>
      <c r="AG297" s="202"/>
      <c r="AH297" s="202"/>
      <c r="AI297" s="202"/>
      <c r="AJ297" s="204"/>
    </row>
    <row r="298" spans="2:36" s="36" customFormat="1" ht="132" customHeight="1" x14ac:dyDescent="0.25">
      <c r="B298" s="204" t="s">
        <v>289</v>
      </c>
      <c r="C298" s="204" t="s">
        <v>290</v>
      </c>
      <c r="D298" s="204" t="s">
        <v>106</v>
      </c>
      <c r="E298" s="235" t="s">
        <v>67</v>
      </c>
      <c r="F298" s="235" t="s">
        <v>134</v>
      </c>
      <c r="G298" s="235" t="s">
        <v>147</v>
      </c>
      <c r="H298" s="204" t="s">
        <v>70</v>
      </c>
      <c r="I298" s="204" t="s">
        <v>79</v>
      </c>
      <c r="J298" s="11" t="s">
        <v>208</v>
      </c>
      <c r="K298" s="7" t="s">
        <v>107</v>
      </c>
      <c r="L298" s="7" t="s">
        <v>86</v>
      </c>
      <c r="M298" s="7">
        <v>40</v>
      </c>
      <c r="N298" s="202" t="s">
        <v>108</v>
      </c>
      <c r="O298" s="204" t="s">
        <v>288</v>
      </c>
      <c r="P298" s="204" t="s">
        <v>75</v>
      </c>
      <c r="Q298" s="204" t="s">
        <v>76</v>
      </c>
      <c r="R298" s="217" t="s">
        <v>77</v>
      </c>
      <c r="S298" s="217" t="s">
        <v>109</v>
      </c>
      <c r="T298" s="219">
        <f>V298+Y298</f>
        <v>27069.22</v>
      </c>
      <c r="U298" s="219" t="s">
        <v>79</v>
      </c>
      <c r="V298" s="271">
        <v>23008.84</v>
      </c>
      <c r="W298" s="221" t="s">
        <v>79</v>
      </c>
      <c r="X298" s="221" t="s">
        <v>79</v>
      </c>
      <c r="Y298" s="221">
        <v>4060.38</v>
      </c>
      <c r="Z298" s="221" t="s">
        <v>98</v>
      </c>
      <c r="AA298" s="221" t="s">
        <v>79</v>
      </c>
      <c r="AB298" s="221">
        <v>3007.69</v>
      </c>
      <c r="AC298" s="202" t="s">
        <v>149</v>
      </c>
      <c r="AD298" s="203" t="s">
        <v>79</v>
      </c>
      <c r="AE298" s="203">
        <f>V298+Y298</f>
        <v>27069.22</v>
      </c>
      <c r="AF298" s="202" t="s">
        <v>79</v>
      </c>
      <c r="AG298" s="202" t="s">
        <v>33</v>
      </c>
      <c r="AH298" s="202" t="s">
        <v>150</v>
      </c>
      <c r="AI298" s="202" t="s">
        <v>157</v>
      </c>
      <c r="AJ298" s="202"/>
    </row>
    <row r="299" spans="2:36" s="36" customFormat="1" ht="86.1" customHeight="1" x14ac:dyDescent="0.25">
      <c r="B299" s="204"/>
      <c r="C299" s="204"/>
      <c r="D299" s="204"/>
      <c r="E299" s="235"/>
      <c r="F299" s="235"/>
      <c r="G299" s="235"/>
      <c r="H299" s="204"/>
      <c r="I299" s="204"/>
      <c r="J299" s="11" t="s">
        <v>111</v>
      </c>
      <c r="K299" s="7" t="s">
        <v>112</v>
      </c>
      <c r="L299" s="7" t="s">
        <v>85</v>
      </c>
      <c r="M299" s="7">
        <v>2</v>
      </c>
      <c r="N299" s="202"/>
      <c r="O299" s="204"/>
      <c r="P299" s="204"/>
      <c r="Q299" s="204"/>
      <c r="R299" s="217"/>
      <c r="S299" s="217"/>
      <c r="T299" s="219"/>
      <c r="U299" s="219"/>
      <c r="V299" s="220"/>
      <c r="W299" s="221"/>
      <c r="X299" s="221"/>
      <c r="Y299" s="221"/>
      <c r="Z299" s="221"/>
      <c r="AA299" s="221"/>
      <c r="AB299" s="221"/>
      <c r="AC299" s="202"/>
      <c r="AD299" s="203"/>
      <c r="AE299" s="203"/>
      <c r="AF299" s="204"/>
      <c r="AG299" s="202"/>
      <c r="AH299" s="202"/>
      <c r="AI299" s="202"/>
      <c r="AJ299" s="204"/>
    </row>
    <row r="300" spans="2:36" s="36" customFormat="1" ht="59.1" customHeight="1" x14ac:dyDescent="0.25">
      <c r="B300" s="204"/>
      <c r="C300" s="204"/>
      <c r="D300" s="204"/>
      <c r="E300" s="235"/>
      <c r="F300" s="235"/>
      <c r="G300" s="235"/>
      <c r="H300" s="204"/>
      <c r="I300" s="204"/>
      <c r="J300" s="11" t="s">
        <v>127</v>
      </c>
      <c r="K300" s="7" t="s">
        <v>128</v>
      </c>
      <c r="L300" s="7" t="s">
        <v>85</v>
      </c>
      <c r="M300" s="63">
        <v>6</v>
      </c>
      <c r="N300" s="202"/>
      <c r="O300" s="204"/>
      <c r="P300" s="204"/>
      <c r="Q300" s="204"/>
      <c r="R300" s="217"/>
      <c r="S300" s="217"/>
      <c r="T300" s="219"/>
      <c r="U300" s="219"/>
      <c r="V300" s="272"/>
      <c r="W300" s="221"/>
      <c r="X300" s="221"/>
      <c r="Y300" s="221"/>
      <c r="Z300" s="221"/>
      <c r="AA300" s="221"/>
      <c r="AB300" s="221"/>
      <c r="AC300" s="202"/>
      <c r="AD300" s="203"/>
      <c r="AE300" s="203"/>
      <c r="AF300" s="204"/>
      <c r="AG300" s="202"/>
      <c r="AH300" s="202"/>
      <c r="AI300" s="202"/>
      <c r="AJ300" s="204"/>
    </row>
    <row r="301" spans="2:36" ht="52.15" customHeight="1" x14ac:dyDescent="0.2">
      <c r="B301" s="204" t="s">
        <v>291</v>
      </c>
      <c r="C301" s="204" t="s">
        <v>292</v>
      </c>
      <c r="D301" s="204" t="s">
        <v>66</v>
      </c>
      <c r="E301" s="235" t="s">
        <v>67</v>
      </c>
      <c r="F301" s="235" t="s">
        <v>132</v>
      </c>
      <c r="G301" s="235" t="s">
        <v>69</v>
      </c>
      <c r="H301" s="204" t="s">
        <v>70</v>
      </c>
      <c r="I301" s="204" t="s">
        <v>79</v>
      </c>
      <c r="J301" s="11" t="s">
        <v>113</v>
      </c>
      <c r="K301" s="7" t="s">
        <v>114</v>
      </c>
      <c r="L301" s="7" t="s">
        <v>115</v>
      </c>
      <c r="M301" s="7">
        <v>1.5</v>
      </c>
      <c r="N301" s="202" t="s">
        <v>108</v>
      </c>
      <c r="O301" s="204" t="s">
        <v>293</v>
      </c>
      <c r="P301" s="204" t="s">
        <v>75</v>
      </c>
      <c r="Q301" s="204" t="s">
        <v>76</v>
      </c>
      <c r="R301" s="217" t="s">
        <v>77</v>
      </c>
      <c r="S301" s="217" t="s">
        <v>109</v>
      </c>
      <c r="T301" s="219">
        <f>V301+Y301</f>
        <v>107998.52</v>
      </c>
      <c r="U301" s="219" t="s">
        <v>79</v>
      </c>
      <c r="V301" s="221">
        <v>91798.74</v>
      </c>
      <c r="W301" s="221" t="s">
        <v>79</v>
      </c>
      <c r="X301" s="221" t="s">
        <v>79</v>
      </c>
      <c r="Y301" s="221">
        <v>16199.78</v>
      </c>
      <c r="Z301" s="221" t="s">
        <v>79</v>
      </c>
      <c r="AA301" s="221" t="s">
        <v>79</v>
      </c>
      <c r="AB301" s="221">
        <v>11999.84</v>
      </c>
      <c r="AC301" s="202" t="s">
        <v>80</v>
      </c>
      <c r="AD301" s="203" t="s">
        <v>79</v>
      </c>
      <c r="AE301" s="203">
        <f>V301+Y301</f>
        <v>107998.52</v>
      </c>
      <c r="AF301" s="202" t="s">
        <v>79</v>
      </c>
      <c r="AG301" s="202" t="s">
        <v>33</v>
      </c>
      <c r="AH301" s="202" t="s">
        <v>150</v>
      </c>
      <c r="AI301" s="202" t="s">
        <v>157</v>
      </c>
      <c r="AJ301" s="202"/>
    </row>
    <row r="302" spans="2:36" ht="51" x14ac:dyDescent="0.2">
      <c r="B302" s="204"/>
      <c r="C302" s="204"/>
      <c r="D302" s="204"/>
      <c r="E302" s="235"/>
      <c r="F302" s="235"/>
      <c r="G302" s="235"/>
      <c r="H302" s="204"/>
      <c r="I302" s="204"/>
      <c r="J302" s="11" t="s">
        <v>116</v>
      </c>
      <c r="K302" s="7" t="s">
        <v>117</v>
      </c>
      <c r="L302" s="7" t="s">
        <v>85</v>
      </c>
      <c r="M302" s="7">
        <v>1</v>
      </c>
      <c r="N302" s="202"/>
      <c r="O302" s="204"/>
      <c r="P302" s="204"/>
      <c r="Q302" s="204"/>
      <c r="R302" s="217"/>
      <c r="S302" s="217"/>
      <c r="T302" s="219"/>
      <c r="U302" s="219"/>
      <c r="V302" s="221"/>
      <c r="W302" s="221"/>
      <c r="X302" s="221"/>
      <c r="Y302" s="221"/>
      <c r="Z302" s="221"/>
      <c r="AA302" s="221"/>
      <c r="AB302" s="221"/>
      <c r="AC302" s="202"/>
      <c r="AD302" s="203"/>
      <c r="AE302" s="203"/>
      <c r="AF302" s="204"/>
      <c r="AG302" s="202"/>
      <c r="AH302" s="202"/>
      <c r="AI302" s="202"/>
      <c r="AJ302" s="204"/>
    </row>
    <row r="303" spans="2:36" ht="38.25" x14ac:dyDescent="0.2">
      <c r="B303" s="204"/>
      <c r="C303" s="204"/>
      <c r="D303" s="204"/>
      <c r="E303" s="235"/>
      <c r="F303" s="235"/>
      <c r="G303" s="235"/>
      <c r="H303" s="204"/>
      <c r="I303" s="204"/>
      <c r="J303" s="11" t="s">
        <v>209</v>
      </c>
      <c r="K303" s="7" t="s">
        <v>118</v>
      </c>
      <c r="L303" s="7" t="s">
        <v>119</v>
      </c>
      <c r="M303" s="7">
        <v>1</v>
      </c>
      <c r="N303" s="202"/>
      <c r="O303" s="204"/>
      <c r="P303" s="204"/>
      <c r="Q303" s="204"/>
      <c r="R303" s="217"/>
      <c r="S303" s="217"/>
      <c r="T303" s="219"/>
      <c r="U303" s="219"/>
      <c r="V303" s="221"/>
      <c r="W303" s="221"/>
      <c r="X303" s="221"/>
      <c r="Y303" s="221"/>
      <c r="Z303" s="221"/>
      <c r="AA303" s="221"/>
      <c r="AB303" s="221"/>
      <c r="AC303" s="202"/>
      <c r="AD303" s="203"/>
      <c r="AE303" s="203"/>
      <c r="AF303" s="204"/>
      <c r="AG303" s="202"/>
      <c r="AH303" s="202"/>
      <c r="AI303" s="202"/>
      <c r="AJ303" s="204"/>
    </row>
    <row r="304" spans="2:36" ht="44.1" customHeight="1" x14ac:dyDescent="0.2">
      <c r="B304" s="204"/>
      <c r="C304" s="204"/>
      <c r="D304" s="204"/>
      <c r="E304" s="235"/>
      <c r="F304" s="235"/>
      <c r="G304" s="235"/>
      <c r="H304" s="204"/>
      <c r="I304" s="204"/>
      <c r="J304" s="11" t="s">
        <v>120</v>
      </c>
      <c r="K304" s="7" t="s">
        <v>121</v>
      </c>
      <c r="L304" s="7" t="s">
        <v>119</v>
      </c>
      <c r="M304" s="63">
        <v>1</v>
      </c>
      <c r="N304" s="202"/>
      <c r="O304" s="204"/>
      <c r="P304" s="204"/>
      <c r="Q304" s="204"/>
      <c r="R304" s="217"/>
      <c r="S304" s="217"/>
      <c r="T304" s="219"/>
      <c r="U304" s="219"/>
      <c r="V304" s="221"/>
      <c r="W304" s="221"/>
      <c r="X304" s="221"/>
      <c r="Y304" s="221"/>
      <c r="Z304" s="221"/>
      <c r="AA304" s="221"/>
      <c r="AB304" s="221"/>
      <c r="AC304" s="202"/>
      <c r="AD304" s="203"/>
      <c r="AE304" s="203"/>
      <c r="AF304" s="204"/>
      <c r="AG304" s="202"/>
      <c r="AH304" s="202"/>
      <c r="AI304" s="202"/>
      <c r="AJ304" s="204"/>
    </row>
    <row r="305" spans="2:36" s="36" customFormat="1" ht="89.1" customHeight="1" x14ac:dyDescent="0.25">
      <c r="B305" s="204" t="s">
        <v>294</v>
      </c>
      <c r="C305" s="204" t="s">
        <v>285</v>
      </c>
      <c r="D305" s="204" t="s">
        <v>106</v>
      </c>
      <c r="E305" s="235" t="s">
        <v>67</v>
      </c>
      <c r="F305" s="235" t="s">
        <v>134</v>
      </c>
      <c r="G305" s="235" t="s">
        <v>147</v>
      </c>
      <c r="H305" s="204" t="s">
        <v>70</v>
      </c>
      <c r="I305" s="204" t="s">
        <v>79</v>
      </c>
      <c r="J305" s="28" t="s">
        <v>208</v>
      </c>
      <c r="K305" s="14" t="s">
        <v>107</v>
      </c>
      <c r="L305" s="14" t="s">
        <v>86</v>
      </c>
      <c r="M305" s="14">
        <v>40</v>
      </c>
      <c r="N305" s="202" t="s">
        <v>108</v>
      </c>
      <c r="O305" s="204" t="s">
        <v>288</v>
      </c>
      <c r="P305" s="204" t="s">
        <v>75</v>
      </c>
      <c r="Q305" s="204" t="s">
        <v>76</v>
      </c>
      <c r="R305" s="217" t="s">
        <v>77</v>
      </c>
      <c r="S305" s="217" t="s">
        <v>109</v>
      </c>
      <c r="T305" s="219">
        <f>V305+Y305</f>
        <v>146095.95000000001</v>
      </c>
      <c r="U305" s="219" t="s">
        <v>79</v>
      </c>
      <c r="V305" s="271">
        <v>124181.56</v>
      </c>
      <c r="W305" s="221" t="s">
        <v>79</v>
      </c>
      <c r="X305" s="221" t="s">
        <v>79</v>
      </c>
      <c r="Y305" s="221">
        <v>21914.39</v>
      </c>
      <c r="Z305" s="221" t="s">
        <v>98</v>
      </c>
      <c r="AA305" s="221" t="s">
        <v>79</v>
      </c>
      <c r="AB305" s="221">
        <v>16232.88</v>
      </c>
      <c r="AC305" s="202" t="s">
        <v>149</v>
      </c>
      <c r="AD305" s="203" t="s">
        <v>79</v>
      </c>
      <c r="AE305" s="203">
        <f>V305+Y305</f>
        <v>146095.95000000001</v>
      </c>
      <c r="AF305" s="202" t="s">
        <v>79</v>
      </c>
      <c r="AG305" s="202" t="s">
        <v>33</v>
      </c>
      <c r="AH305" s="202" t="s">
        <v>161</v>
      </c>
      <c r="AI305" s="202" t="s">
        <v>179</v>
      </c>
      <c r="AJ305" s="202"/>
    </row>
    <row r="306" spans="2:36" s="36" customFormat="1" ht="86.1" customHeight="1" x14ac:dyDescent="0.25">
      <c r="B306" s="204"/>
      <c r="C306" s="204"/>
      <c r="D306" s="204"/>
      <c r="E306" s="235"/>
      <c r="F306" s="235"/>
      <c r="G306" s="235"/>
      <c r="H306" s="204"/>
      <c r="I306" s="204"/>
      <c r="J306" s="11" t="s">
        <v>111</v>
      </c>
      <c r="K306" s="7" t="s">
        <v>112</v>
      </c>
      <c r="L306" s="7" t="s">
        <v>85</v>
      </c>
      <c r="M306" s="7">
        <v>4</v>
      </c>
      <c r="N306" s="202"/>
      <c r="O306" s="204"/>
      <c r="P306" s="204"/>
      <c r="Q306" s="204"/>
      <c r="R306" s="217"/>
      <c r="S306" s="217"/>
      <c r="T306" s="219"/>
      <c r="U306" s="219"/>
      <c r="V306" s="220"/>
      <c r="W306" s="221"/>
      <c r="X306" s="221"/>
      <c r="Y306" s="221"/>
      <c r="Z306" s="221"/>
      <c r="AA306" s="221"/>
      <c r="AB306" s="221"/>
      <c r="AC306" s="202"/>
      <c r="AD306" s="203"/>
      <c r="AE306" s="203"/>
      <c r="AF306" s="204"/>
      <c r="AG306" s="202"/>
      <c r="AH306" s="202"/>
      <c r="AI306" s="202"/>
      <c r="AJ306" s="204"/>
    </row>
    <row r="307" spans="2:36" s="36" customFormat="1" ht="88.5" customHeight="1" x14ac:dyDescent="0.25">
      <c r="B307" s="204"/>
      <c r="C307" s="204"/>
      <c r="D307" s="204"/>
      <c r="E307" s="235"/>
      <c r="F307" s="235"/>
      <c r="G307" s="235"/>
      <c r="H307" s="204"/>
      <c r="I307" s="204"/>
      <c r="J307" s="11" t="s">
        <v>127</v>
      </c>
      <c r="K307" s="7" t="s">
        <v>128</v>
      </c>
      <c r="L307" s="7" t="s">
        <v>85</v>
      </c>
      <c r="M307" s="63">
        <v>116</v>
      </c>
      <c r="N307" s="202"/>
      <c r="O307" s="204"/>
      <c r="P307" s="204"/>
      <c r="Q307" s="204"/>
      <c r="R307" s="217"/>
      <c r="S307" s="217"/>
      <c r="T307" s="219"/>
      <c r="U307" s="219"/>
      <c r="V307" s="272"/>
      <c r="W307" s="221"/>
      <c r="X307" s="221"/>
      <c r="Y307" s="221"/>
      <c r="Z307" s="221"/>
      <c r="AA307" s="221"/>
      <c r="AB307" s="221"/>
      <c r="AC307" s="202"/>
      <c r="AD307" s="203"/>
      <c r="AE307" s="203"/>
      <c r="AF307" s="204"/>
      <c r="AG307" s="202"/>
      <c r="AH307" s="202"/>
      <c r="AI307" s="202"/>
      <c r="AJ307" s="204"/>
    </row>
    <row r="308" spans="2:36" s="36" customFormat="1" ht="89.1" customHeight="1" x14ac:dyDescent="0.25">
      <c r="B308" s="204" t="s">
        <v>296</v>
      </c>
      <c r="C308" s="204" t="s">
        <v>287</v>
      </c>
      <c r="D308" s="204" t="s">
        <v>106</v>
      </c>
      <c r="E308" s="235" t="s">
        <v>67</v>
      </c>
      <c r="F308" s="235" t="s">
        <v>134</v>
      </c>
      <c r="G308" s="235" t="s">
        <v>147</v>
      </c>
      <c r="H308" s="204" t="s">
        <v>70</v>
      </c>
      <c r="I308" s="204" t="s">
        <v>79</v>
      </c>
      <c r="J308" s="28" t="s">
        <v>208</v>
      </c>
      <c r="K308" s="14" t="s">
        <v>107</v>
      </c>
      <c r="L308" s="14" t="s">
        <v>86</v>
      </c>
      <c r="M308" s="14">
        <v>40</v>
      </c>
      <c r="N308" s="202" t="s">
        <v>108</v>
      </c>
      <c r="O308" s="204" t="s">
        <v>288</v>
      </c>
      <c r="P308" s="204" t="s">
        <v>75</v>
      </c>
      <c r="Q308" s="204" t="s">
        <v>76</v>
      </c>
      <c r="R308" s="217" t="s">
        <v>77</v>
      </c>
      <c r="S308" s="217" t="s">
        <v>109</v>
      </c>
      <c r="T308" s="219">
        <f>+V308+Y308</f>
        <v>56345.11</v>
      </c>
      <c r="U308" s="219" t="s">
        <v>79</v>
      </c>
      <c r="V308" s="271">
        <v>47893.34</v>
      </c>
      <c r="W308" s="221" t="s">
        <v>79</v>
      </c>
      <c r="X308" s="221" t="s">
        <v>79</v>
      </c>
      <c r="Y308" s="221">
        <v>8451.77</v>
      </c>
      <c r="Z308" s="221" t="s">
        <v>98</v>
      </c>
      <c r="AA308" s="221" t="s">
        <v>79</v>
      </c>
      <c r="AB308" s="221">
        <v>6260.57</v>
      </c>
      <c r="AC308" s="202" t="s">
        <v>149</v>
      </c>
      <c r="AD308" s="203" t="s">
        <v>79</v>
      </c>
      <c r="AE308" s="203">
        <f>V308+Y308</f>
        <v>56345.11</v>
      </c>
      <c r="AF308" s="202" t="s">
        <v>79</v>
      </c>
      <c r="AG308" s="202" t="s">
        <v>33</v>
      </c>
      <c r="AH308" s="202" t="s">
        <v>161</v>
      </c>
      <c r="AI308" s="202" t="s">
        <v>179</v>
      </c>
      <c r="AJ308" s="202"/>
    </row>
    <row r="309" spans="2:36" s="36" customFormat="1" ht="86.1" customHeight="1" x14ac:dyDescent="0.25">
      <c r="B309" s="204"/>
      <c r="C309" s="204"/>
      <c r="D309" s="204"/>
      <c r="E309" s="235"/>
      <c r="F309" s="235"/>
      <c r="G309" s="235"/>
      <c r="H309" s="204"/>
      <c r="I309" s="204"/>
      <c r="J309" s="11" t="s">
        <v>111</v>
      </c>
      <c r="K309" s="7" t="s">
        <v>112</v>
      </c>
      <c r="L309" s="7" t="s">
        <v>85</v>
      </c>
      <c r="M309" s="7">
        <v>2</v>
      </c>
      <c r="N309" s="202"/>
      <c r="O309" s="204"/>
      <c r="P309" s="204"/>
      <c r="Q309" s="204"/>
      <c r="R309" s="217"/>
      <c r="S309" s="217"/>
      <c r="T309" s="219"/>
      <c r="U309" s="219"/>
      <c r="V309" s="220"/>
      <c r="W309" s="221"/>
      <c r="X309" s="221"/>
      <c r="Y309" s="221"/>
      <c r="Z309" s="221"/>
      <c r="AA309" s="221"/>
      <c r="AB309" s="221"/>
      <c r="AC309" s="202"/>
      <c r="AD309" s="203"/>
      <c r="AE309" s="203"/>
      <c r="AF309" s="204"/>
      <c r="AG309" s="202"/>
      <c r="AH309" s="202"/>
      <c r="AI309" s="202"/>
      <c r="AJ309" s="204"/>
    </row>
    <row r="310" spans="2:36" s="36" customFormat="1" ht="50.65" customHeight="1" x14ac:dyDescent="0.25">
      <c r="B310" s="204"/>
      <c r="C310" s="204"/>
      <c r="D310" s="204"/>
      <c r="E310" s="235"/>
      <c r="F310" s="235"/>
      <c r="G310" s="235"/>
      <c r="H310" s="204"/>
      <c r="I310" s="204"/>
      <c r="J310" s="11" t="s">
        <v>127</v>
      </c>
      <c r="K310" s="7" t="s">
        <v>128</v>
      </c>
      <c r="L310" s="7" t="s">
        <v>85</v>
      </c>
      <c r="M310" s="63">
        <v>34</v>
      </c>
      <c r="N310" s="202"/>
      <c r="O310" s="204"/>
      <c r="P310" s="204"/>
      <c r="Q310" s="204"/>
      <c r="R310" s="217"/>
      <c r="S310" s="217"/>
      <c r="T310" s="219"/>
      <c r="U310" s="219"/>
      <c r="V310" s="272"/>
      <c r="W310" s="221"/>
      <c r="X310" s="221"/>
      <c r="Y310" s="221"/>
      <c r="Z310" s="221"/>
      <c r="AA310" s="221"/>
      <c r="AB310" s="221"/>
      <c r="AC310" s="202"/>
      <c r="AD310" s="203"/>
      <c r="AE310" s="203"/>
      <c r="AF310" s="204"/>
      <c r="AG310" s="202"/>
      <c r="AH310" s="202"/>
      <c r="AI310" s="202"/>
      <c r="AJ310" s="204"/>
    </row>
    <row r="311" spans="2:36" s="36" customFormat="1" ht="89.1" customHeight="1" x14ac:dyDescent="0.25">
      <c r="B311" s="204" t="s">
        <v>297</v>
      </c>
      <c r="C311" s="204" t="s">
        <v>290</v>
      </c>
      <c r="D311" s="204" t="s">
        <v>106</v>
      </c>
      <c r="E311" s="235" t="s">
        <v>67</v>
      </c>
      <c r="F311" s="235" t="s">
        <v>134</v>
      </c>
      <c r="G311" s="235" t="s">
        <v>147</v>
      </c>
      <c r="H311" s="204" t="s">
        <v>70</v>
      </c>
      <c r="I311" s="204" t="s">
        <v>79</v>
      </c>
      <c r="J311" s="11" t="s">
        <v>208</v>
      </c>
      <c r="K311" s="7" t="s">
        <v>107</v>
      </c>
      <c r="L311" s="7" t="s">
        <v>86</v>
      </c>
      <c r="M311" s="63">
        <v>40</v>
      </c>
      <c r="N311" s="202" t="s">
        <v>108</v>
      </c>
      <c r="O311" s="204" t="s">
        <v>288</v>
      </c>
      <c r="P311" s="204" t="s">
        <v>75</v>
      </c>
      <c r="Q311" s="204" t="s">
        <v>76</v>
      </c>
      <c r="R311" s="217" t="s">
        <v>77</v>
      </c>
      <c r="S311" s="217" t="s">
        <v>109</v>
      </c>
      <c r="T311" s="219">
        <f>V311+Y311</f>
        <v>84331.72</v>
      </c>
      <c r="U311" s="219" t="s">
        <v>79</v>
      </c>
      <c r="V311" s="271">
        <v>71681.960000000006</v>
      </c>
      <c r="W311" s="221" t="s">
        <v>79</v>
      </c>
      <c r="X311" s="221" t="s">
        <v>79</v>
      </c>
      <c r="Y311" s="221">
        <v>12649.76</v>
      </c>
      <c r="Z311" s="221" t="s">
        <v>98</v>
      </c>
      <c r="AA311" s="221" t="s">
        <v>79</v>
      </c>
      <c r="AB311" s="221">
        <v>9370.19</v>
      </c>
      <c r="AC311" s="202" t="s">
        <v>149</v>
      </c>
      <c r="AD311" s="203" t="s">
        <v>79</v>
      </c>
      <c r="AE311" s="203">
        <f>V311+Y311</f>
        <v>84331.72</v>
      </c>
      <c r="AF311" s="202" t="s">
        <v>79</v>
      </c>
      <c r="AG311" s="202" t="s">
        <v>33</v>
      </c>
      <c r="AH311" s="202" t="s">
        <v>161</v>
      </c>
      <c r="AI311" s="202" t="s">
        <v>179</v>
      </c>
      <c r="AJ311" s="202"/>
    </row>
    <row r="312" spans="2:36" s="36" customFormat="1" ht="86.1" customHeight="1" x14ac:dyDescent="0.25">
      <c r="B312" s="204"/>
      <c r="C312" s="204"/>
      <c r="D312" s="204"/>
      <c r="E312" s="235"/>
      <c r="F312" s="235"/>
      <c r="G312" s="235"/>
      <c r="H312" s="204"/>
      <c r="I312" s="204"/>
      <c r="J312" s="11" t="s">
        <v>111</v>
      </c>
      <c r="K312" s="7" t="s">
        <v>112</v>
      </c>
      <c r="L312" s="7" t="s">
        <v>85</v>
      </c>
      <c r="M312" s="63">
        <v>1</v>
      </c>
      <c r="N312" s="202"/>
      <c r="O312" s="204"/>
      <c r="P312" s="204"/>
      <c r="Q312" s="204"/>
      <c r="R312" s="217"/>
      <c r="S312" s="217"/>
      <c r="T312" s="219"/>
      <c r="U312" s="219"/>
      <c r="V312" s="220"/>
      <c r="W312" s="221"/>
      <c r="X312" s="221"/>
      <c r="Y312" s="221"/>
      <c r="Z312" s="221"/>
      <c r="AA312" s="221"/>
      <c r="AB312" s="221"/>
      <c r="AC312" s="202"/>
      <c r="AD312" s="203"/>
      <c r="AE312" s="203"/>
      <c r="AF312" s="204"/>
      <c r="AG312" s="202"/>
      <c r="AH312" s="202"/>
      <c r="AI312" s="202"/>
      <c r="AJ312" s="204"/>
    </row>
    <row r="313" spans="2:36" s="36" customFormat="1" ht="54" customHeight="1" x14ac:dyDescent="0.25">
      <c r="B313" s="204"/>
      <c r="C313" s="204"/>
      <c r="D313" s="204"/>
      <c r="E313" s="235"/>
      <c r="F313" s="235"/>
      <c r="G313" s="235"/>
      <c r="H313" s="204"/>
      <c r="I313" s="204"/>
      <c r="J313" s="11" t="s">
        <v>127</v>
      </c>
      <c r="K313" s="7" t="s">
        <v>128</v>
      </c>
      <c r="L313" s="7" t="s">
        <v>85</v>
      </c>
      <c r="M313" s="63">
        <v>3</v>
      </c>
      <c r="N313" s="202"/>
      <c r="O313" s="204"/>
      <c r="P313" s="204"/>
      <c r="Q313" s="204"/>
      <c r="R313" s="217"/>
      <c r="S313" s="217"/>
      <c r="T313" s="219"/>
      <c r="U313" s="219"/>
      <c r="V313" s="272"/>
      <c r="W313" s="221"/>
      <c r="X313" s="221"/>
      <c r="Y313" s="221"/>
      <c r="Z313" s="221"/>
      <c r="AA313" s="221"/>
      <c r="AB313" s="221"/>
      <c r="AC313" s="202"/>
      <c r="AD313" s="203"/>
      <c r="AE313" s="203"/>
      <c r="AF313" s="204"/>
      <c r="AG313" s="202"/>
      <c r="AH313" s="202"/>
      <c r="AI313" s="202"/>
      <c r="AJ313" s="204"/>
    </row>
    <row r="314" spans="2:36" s="36" customFormat="1" ht="89.1" customHeight="1" x14ac:dyDescent="0.25">
      <c r="B314" s="204" t="s">
        <v>298</v>
      </c>
      <c r="C314" s="204" t="s">
        <v>285</v>
      </c>
      <c r="D314" s="204" t="s">
        <v>106</v>
      </c>
      <c r="E314" s="235" t="s">
        <v>67</v>
      </c>
      <c r="F314" s="235" t="s">
        <v>134</v>
      </c>
      <c r="G314" s="235" t="s">
        <v>147</v>
      </c>
      <c r="H314" s="204" t="s">
        <v>70</v>
      </c>
      <c r="I314" s="204" t="s">
        <v>79</v>
      </c>
      <c r="J314" s="11" t="s">
        <v>208</v>
      </c>
      <c r="K314" s="7" t="s">
        <v>107</v>
      </c>
      <c r="L314" s="7" t="s">
        <v>86</v>
      </c>
      <c r="M314" s="63">
        <v>40</v>
      </c>
      <c r="N314" s="202" t="s">
        <v>108</v>
      </c>
      <c r="O314" s="204" t="s">
        <v>288</v>
      </c>
      <c r="P314" s="204" t="s">
        <v>75</v>
      </c>
      <c r="Q314" s="204" t="s">
        <v>76</v>
      </c>
      <c r="R314" s="217" t="s">
        <v>77</v>
      </c>
      <c r="S314" s="217" t="s">
        <v>109</v>
      </c>
      <c r="T314" s="219">
        <f>V314+Y314</f>
        <v>96400.34</v>
      </c>
      <c r="U314" s="219" t="s">
        <v>79</v>
      </c>
      <c r="V314" s="271">
        <v>81940.289999999994</v>
      </c>
      <c r="W314" s="221" t="s">
        <v>79</v>
      </c>
      <c r="X314" s="221" t="s">
        <v>79</v>
      </c>
      <c r="Y314" s="221">
        <v>14460.05</v>
      </c>
      <c r="Z314" s="221" t="s">
        <v>98</v>
      </c>
      <c r="AA314" s="221" t="s">
        <v>79</v>
      </c>
      <c r="AB314" s="221">
        <v>10711.15</v>
      </c>
      <c r="AC314" s="202" t="s">
        <v>149</v>
      </c>
      <c r="AD314" s="203" t="s">
        <v>79</v>
      </c>
      <c r="AE314" s="203">
        <f>V314+Y314</f>
        <v>96400.34</v>
      </c>
      <c r="AF314" s="202" t="s">
        <v>79</v>
      </c>
      <c r="AG314" s="202" t="s">
        <v>33</v>
      </c>
      <c r="AH314" s="202" t="s">
        <v>248</v>
      </c>
      <c r="AI314" s="202" t="s">
        <v>251</v>
      </c>
      <c r="AJ314" s="202"/>
    </row>
    <row r="315" spans="2:36" s="36" customFormat="1" ht="86.1" customHeight="1" x14ac:dyDescent="0.25">
      <c r="B315" s="204"/>
      <c r="C315" s="204"/>
      <c r="D315" s="204"/>
      <c r="E315" s="235"/>
      <c r="F315" s="235"/>
      <c r="G315" s="235"/>
      <c r="H315" s="204"/>
      <c r="I315" s="204"/>
      <c r="J315" s="11" t="s">
        <v>111</v>
      </c>
      <c r="K315" s="7" t="s">
        <v>112</v>
      </c>
      <c r="L315" s="7" t="s">
        <v>85</v>
      </c>
      <c r="M315" s="63">
        <v>2</v>
      </c>
      <c r="N315" s="202"/>
      <c r="O315" s="204"/>
      <c r="P315" s="204"/>
      <c r="Q315" s="204"/>
      <c r="R315" s="217"/>
      <c r="S315" s="217"/>
      <c r="T315" s="219"/>
      <c r="U315" s="219"/>
      <c r="V315" s="220"/>
      <c r="W315" s="221"/>
      <c r="X315" s="221"/>
      <c r="Y315" s="221"/>
      <c r="Z315" s="221"/>
      <c r="AA315" s="221"/>
      <c r="AB315" s="221"/>
      <c r="AC315" s="202"/>
      <c r="AD315" s="203"/>
      <c r="AE315" s="203"/>
      <c r="AF315" s="204"/>
      <c r="AG315" s="202"/>
      <c r="AH315" s="202"/>
      <c r="AI315" s="202"/>
      <c r="AJ315" s="204"/>
    </row>
    <row r="316" spans="2:36" s="36" customFormat="1" ht="88.5" customHeight="1" x14ac:dyDescent="0.25">
      <c r="B316" s="204"/>
      <c r="C316" s="204"/>
      <c r="D316" s="204"/>
      <c r="E316" s="235"/>
      <c r="F316" s="235"/>
      <c r="G316" s="235"/>
      <c r="H316" s="204"/>
      <c r="I316" s="204"/>
      <c r="J316" s="11" t="s">
        <v>127</v>
      </c>
      <c r="K316" s="7" t="s">
        <v>128</v>
      </c>
      <c r="L316" s="7" t="s">
        <v>85</v>
      </c>
      <c r="M316" s="63">
        <v>35</v>
      </c>
      <c r="N316" s="202"/>
      <c r="O316" s="204"/>
      <c r="P316" s="204"/>
      <c r="Q316" s="204"/>
      <c r="R316" s="217"/>
      <c r="S316" s="217"/>
      <c r="T316" s="219"/>
      <c r="U316" s="219"/>
      <c r="V316" s="272"/>
      <c r="W316" s="221"/>
      <c r="X316" s="221"/>
      <c r="Y316" s="221"/>
      <c r="Z316" s="221"/>
      <c r="AA316" s="221"/>
      <c r="AB316" s="221"/>
      <c r="AC316" s="202"/>
      <c r="AD316" s="203"/>
      <c r="AE316" s="203"/>
      <c r="AF316" s="204"/>
      <c r="AG316" s="202"/>
      <c r="AH316" s="202"/>
      <c r="AI316" s="202"/>
      <c r="AJ316" s="204"/>
    </row>
    <row r="317" spans="2:36" ht="51" x14ac:dyDescent="0.2">
      <c r="B317" s="204" t="s">
        <v>299</v>
      </c>
      <c r="C317" s="204" t="s">
        <v>292</v>
      </c>
      <c r="D317" s="204" t="s">
        <v>66</v>
      </c>
      <c r="E317" s="235" t="s">
        <v>67</v>
      </c>
      <c r="F317" s="235" t="s">
        <v>132</v>
      </c>
      <c r="G317" s="235" t="s">
        <v>69</v>
      </c>
      <c r="H317" s="204" t="s">
        <v>70</v>
      </c>
      <c r="I317" s="204" t="s">
        <v>79</v>
      </c>
      <c r="J317" s="11" t="s">
        <v>113</v>
      </c>
      <c r="K317" s="7" t="s">
        <v>114</v>
      </c>
      <c r="L317" s="7" t="s">
        <v>115</v>
      </c>
      <c r="M317" s="7">
        <v>1</v>
      </c>
      <c r="N317" s="202" t="s">
        <v>108</v>
      </c>
      <c r="O317" s="204" t="s">
        <v>293</v>
      </c>
      <c r="P317" s="204" t="s">
        <v>75</v>
      </c>
      <c r="Q317" s="204" t="s">
        <v>76</v>
      </c>
      <c r="R317" s="217" t="s">
        <v>77</v>
      </c>
      <c r="S317" s="217" t="s">
        <v>109</v>
      </c>
      <c r="T317" s="219">
        <f>V317+Y317</f>
        <v>81926.48</v>
      </c>
      <c r="U317" s="219" t="s">
        <v>79</v>
      </c>
      <c r="V317" s="221">
        <v>69637.509999999995</v>
      </c>
      <c r="W317" s="221" t="s">
        <v>79</v>
      </c>
      <c r="X317" s="221" t="s">
        <v>79</v>
      </c>
      <c r="Y317" s="221">
        <v>12288.97</v>
      </c>
      <c r="Z317" s="221" t="s">
        <v>79</v>
      </c>
      <c r="AA317" s="221" t="s">
        <v>79</v>
      </c>
      <c r="AB317" s="221">
        <v>9102.94</v>
      </c>
      <c r="AC317" s="202" t="s">
        <v>80</v>
      </c>
      <c r="AD317" s="203" t="s">
        <v>79</v>
      </c>
      <c r="AE317" s="203">
        <f>V317+Y317</f>
        <v>81926.48</v>
      </c>
      <c r="AF317" s="202" t="s">
        <v>79</v>
      </c>
      <c r="AG317" s="202" t="s">
        <v>33</v>
      </c>
      <c r="AH317" s="202" t="s">
        <v>161</v>
      </c>
      <c r="AI317" s="202" t="s">
        <v>409</v>
      </c>
      <c r="AJ317" s="202"/>
    </row>
    <row r="318" spans="2:36" ht="51" x14ac:dyDescent="0.2">
      <c r="B318" s="204"/>
      <c r="C318" s="204"/>
      <c r="D318" s="204"/>
      <c r="E318" s="235"/>
      <c r="F318" s="235"/>
      <c r="G318" s="235"/>
      <c r="H318" s="204"/>
      <c r="I318" s="204"/>
      <c r="J318" s="11" t="s">
        <v>116</v>
      </c>
      <c r="K318" s="7" t="s">
        <v>117</v>
      </c>
      <c r="L318" s="7" t="s">
        <v>85</v>
      </c>
      <c r="M318" s="7">
        <v>1</v>
      </c>
      <c r="N318" s="202"/>
      <c r="O318" s="204"/>
      <c r="P318" s="204"/>
      <c r="Q318" s="204"/>
      <c r="R318" s="217"/>
      <c r="S318" s="217"/>
      <c r="T318" s="219"/>
      <c r="U318" s="219"/>
      <c r="V318" s="221"/>
      <c r="W318" s="221"/>
      <c r="X318" s="221"/>
      <c r="Y318" s="221"/>
      <c r="Z318" s="221"/>
      <c r="AA318" s="221"/>
      <c r="AB318" s="221"/>
      <c r="AC318" s="202"/>
      <c r="AD318" s="203"/>
      <c r="AE318" s="203"/>
      <c r="AF318" s="204"/>
      <c r="AG318" s="202"/>
      <c r="AH318" s="202"/>
      <c r="AI318" s="202"/>
      <c r="AJ318" s="204"/>
    </row>
    <row r="319" spans="2:36" ht="38.25" x14ac:dyDescent="0.2">
      <c r="B319" s="204"/>
      <c r="C319" s="204"/>
      <c r="D319" s="204"/>
      <c r="E319" s="235"/>
      <c r="F319" s="235"/>
      <c r="G319" s="235"/>
      <c r="H319" s="204"/>
      <c r="I319" s="204"/>
      <c r="J319" s="11" t="s">
        <v>209</v>
      </c>
      <c r="K319" s="7" t="s">
        <v>118</v>
      </c>
      <c r="L319" s="7" t="s">
        <v>119</v>
      </c>
      <c r="M319" s="7">
        <v>1</v>
      </c>
      <c r="N319" s="202"/>
      <c r="O319" s="204"/>
      <c r="P319" s="204"/>
      <c r="Q319" s="204"/>
      <c r="R319" s="217"/>
      <c r="S319" s="217"/>
      <c r="T319" s="219"/>
      <c r="U319" s="219"/>
      <c r="V319" s="221"/>
      <c r="W319" s="221"/>
      <c r="X319" s="221"/>
      <c r="Y319" s="221"/>
      <c r="Z319" s="221"/>
      <c r="AA319" s="221"/>
      <c r="AB319" s="221"/>
      <c r="AC319" s="202"/>
      <c r="AD319" s="203"/>
      <c r="AE319" s="203"/>
      <c r="AF319" s="204"/>
      <c r="AG319" s="202"/>
      <c r="AH319" s="202"/>
      <c r="AI319" s="202"/>
      <c r="AJ319" s="204"/>
    </row>
    <row r="320" spans="2:36" ht="40.5" customHeight="1" x14ac:dyDescent="0.2">
      <c r="B320" s="204"/>
      <c r="C320" s="204"/>
      <c r="D320" s="204"/>
      <c r="E320" s="235"/>
      <c r="F320" s="235"/>
      <c r="G320" s="235"/>
      <c r="H320" s="204"/>
      <c r="I320" s="204"/>
      <c r="J320" s="11" t="s">
        <v>120</v>
      </c>
      <c r="K320" s="7" t="s">
        <v>121</v>
      </c>
      <c r="L320" s="7" t="s">
        <v>119</v>
      </c>
      <c r="M320" s="63">
        <v>1</v>
      </c>
      <c r="N320" s="202"/>
      <c r="O320" s="204"/>
      <c r="P320" s="204"/>
      <c r="Q320" s="204"/>
      <c r="R320" s="217"/>
      <c r="S320" s="217"/>
      <c r="T320" s="219"/>
      <c r="U320" s="219"/>
      <c r="V320" s="221"/>
      <c r="W320" s="221"/>
      <c r="X320" s="221"/>
      <c r="Y320" s="221"/>
      <c r="Z320" s="221"/>
      <c r="AA320" s="221"/>
      <c r="AB320" s="221"/>
      <c r="AC320" s="202"/>
      <c r="AD320" s="203"/>
      <c r="AE320" s="203"/>
      <c r="AF320" s="204"/>
      <c r="AG320" s="202"/>
      <c r="AH320" s="202"/>
      <c r="AI320" s="202"/>
      <c r="AJ320" s="204"/>
    </row>
    <row r="321" spans="2:36" s="36" customFormat="1" ht="89.1" customHeight="1" x14ac:dyDescent="0.25">
      <c r="B321" s="204" t="s">
        <v>982</v>
      </c>
      <c r="C321" s="204" t="s">
        <v>287</v>
      </c>
      <c r="D321" s="204" t="s">
        <v>106</v>
      </c>
      <c r="E321" s="235" t="s">
        <v>67</v>
      </c>
      <c r="F321" s="235" t="s">
        <v>134</v>
      </c>
      <c r="G321" s="235" t="s">
        <v>147</v>
      </c>
      <c r="H321" s="204" t="s">
        <v>70</v>
      </c>
      <c r="I321" s="204" t="s">
        <v>79</v>
      </c>
      <c r="J321" s="28" t="s">
        <v>208</v>
      </c>
      <c r="K321" s="14" t="s">
        <v>107</v>
      </c>
      <c r="L321" s="14" t="s">
        <v>86</v>
      </c>
      <c r="M321" s="14">
        <v>40</v>
      </c>
      <c r="N321" s="202" t="s">
        <v>108</v>
      </c>
      <c r="O321" s="204" t="s">
        <v>288</v>
      </c>
      <c r="P321" s="204" t="s">
        <v>75</v>
      </c>
      <c r="Q321" s="204" t="s">
        <v>76</v>
      </c>
      <c r="R321" s="217" t="s">
        <v>77</v>
      </c>
      <c r="S321" s="217" t="s">
        <v>109</v>
      </c>
      <c r="T321" s="219">
        <f>+V321+Y321</f>
        <v>75970</v>
      </c>
      <c r="U321" s="219" t="s">
        <v>79</v>
      </c>
      <c r="V321" s="333">
        <v>64574.5</v>
      </c>
      <c r="W321" s="221" t="s">
        <v>79</v>
      </c>
      <c r="X321" s="221" t="s">
        <v>79</v>
      </c>
      <c r="Y321" s="333">
        <v>11395.5</v>
      </c>
      <c r="Z321" s="221" t="s">
        <v>98</v>
      </c>
      <c r="AA321" s="221" t="s">
        <v>79</v>
      </c>
      <c r="AB321" s="221">
        <v>8441.1200000000008</v>
      </c>
      <c r="AC321" s="202" t="s">
        <v>149</v>
      </c>
      <c r="AD321" s="203" t="s">
        <v>79</v>
      </c>
      <c r="AE321" s="203">
        <f>V321+Y321</f>
        <v>75970</v>
      </c>
      <c r="AF321" s="202" t="s">
        <v>79</v>
      </c>
      <c r="AG321" s="202" t="s">
        <v>33</v>
      </c>
      <c r="AH321" s="202" t="s">
        <v>248</v>
      </c>
      <c r="AI321" s="202" t="s">
        <v>251</v>
      </c>
      <c r="AJ321" s="202"/>
    </row>
    <row r="322" spans="2:36" s="36" customFormat="1" ht="86.1" customHeight="1" x14ac:dyDescent="0.25">
      <c r="B322" s="204"/>
      <c r="C322" s="204"/>
      <c r="D322" s="204"/>
      <c r="E322" s="235"/>
      <c r="F322" s="235"/>
      <c r="G322" s="235"/>
      <c r="H322" s="204"/>
      <c r="I322" s="204"/>
      <c r="J322" s="11" t="s">
        <v>111</v>
      </c>
      <c r="K322" s="7" t="s">
        <v>112</v>
      </c>
      <c r="L322" s="7" t="s">
        <v>85</v>
      </c>
      <c r="M322" s="7">
        <v>4</v>
      </c>
      <c r="N322" s="202"/>
      <c r="O322" s="204"/>
      <c r="P322" s="204"/>
      <c r="Q322" s="204"/>
      <c r="R322" s="217"/>
      <c r="S322" s="217"/>
      <c r="T322" s="219"/>
      <c r="U322" s="219"/>
      <c r="V322" s="352"/>
      <c r="W322" s="221"/>
      <c r="X322" s="221"/>
      <c r="Y322" s="352"/>
      <c r="Z322" s="221"/>
      <c r="AA322" s="221"/>
      <c r="AB322" s="221"/>
      <c r="AC322" s="202"/>
      <c r="AD322" s="203"/>
      <c r="AE322" s="203"/>
      <c r="AF322" s="204"/>
      <c r="AG322" s="202"/>
      <c r="AH322" s="202"/>
      <c r="AI322" s="202"/>
      <c r="AJ322" s="204"/>
    </row>
    <row r="323" spans="2:36" s="36" customFormat="1" ht="50.65" customHeight="1" x14ac:dyDescent="0.25">
      <c r="B323" s="204"/>
      <c r="C323" s="204"/>
      <c r="D323" s="204"/>
      <c r="E323" s="235"/>
      <c r="F323" s="235"/>
      <c r="G323" s="235"/>
      <c r="H323" s="204"/>
      <c r="I323" s="204"/>
      <c r="J323" s="11" t="s">
        <v>127</v>
      </c>
      <c r="K323" s="7" t="s">
        <v>128</v>
      </c>
      <c r="L323" s="7" t="s">
        <v>85</v>
      </c>
      <c r="M323" s="63">
        <v>71</v>
      </c>
      <c r="N323" s="202"/>
      <c r="O323" s="204"/>
      <c r="P323" s="204"/>
      <c r="Q323" s="204"/>
      <c r="R323" s="217"/>
      <c r="S323" s="217"/>
      <c r="T323" s="219"/>
      <c r="U323" s="219"/>
      <c r="V323" s="353"/>
      <c r="W323" s="221"/>
      <c r="X323" s="221"/>
      <c r="Y323" s="353"/>
      <c r="Z323" s="221"/>
      <c r="AA323" s="221"/>
      <c r="AB323" s="221"/>
      <c r="AC323" s="202"/>
      <c r="AD323" s="203"/>
      <c r="AE323" s="203"/>
      <c r="AF323" s="204"/>
      <c r="AG323" s="202"/>
      <c r="AH323" s="202"/>
      <c r="AI323" s="202"/>
      <c r="AJ323" s="204"/>
    </row>
    <row r="324" spans="2:36" s="36" customFormat="1" ht="89.1" customHeight="1" x14ac:dyDescent="0.25">
      <c r="B324" s="204" t="s">
        <v>983</v>
      </c>
      <c r="C324" s="204" t="s">
        <v>290</v>
      </c>
      <c r="D324" s="204" t="s">
        <v>106</v>
      </c>
      <c r="E324" s="235" t="s">
        <v>67</v>
      </c>
      <c r="F324" s="235" t="s">
        <v>134</v>
      </c>
      <c r="G324" s="235" t="s">
        <v>147</v>
      </c>
      <c r="H324" s="204" t="s">
        <v>70</v>
      </c>
      <c r="I324" s="204" t="s">
        <v>79</v>
      </c>
      <c r="J324" s="11" t="s">
        <v>208</v>
      </c>
      <c r="K324" s="7" t="s">
        <v>107</v>
      </c>
      <c r="L324" s="7" t="s">
        <v>86</v>
      </c>
      <c r="M324" s="63">
        <v>40</v>
      </c>
      <c r="N324" s="202" t="s">
        <v>108</v>
      </c>
      <c r="O324" s="204" t="s">
        <v>288</v>
      </c>
      <c r="P324" s="204" t="s">
        <v>75</v>
      </c>
      <c r="Q324" s="204" t="s">
        <v>76</v>
      </c>
      <c r="R324" s="217" t="s">
        <v>77</v>
      </c>
      <c r="S324" s="217" t="s">
        <v>109</v>
      </c>
      <c r="T324" s="219">
        <f>V324+Y324</f>
        <v>54469.98</v>
      </c>
      <c r="U324" s="219" t="s">
        <v>79</v>
      </c>
      <c r="V324" s="271">
        <v>46299.48</v>
      </c>
      <c r="W324" s="221" t="s">
        <v>79</v>
      </c>
      <c r="X324" s="221" t="s">
        <v>79</v>
      </c>
      <c r="Y324" s="221">
        <v>8170.5</v>
      </c>
      <c r="Z324" s="221" t="s">
        <v>98</v>
      </c>
      <c r="AA324" s="221" t="s">
        <v>79</v>
      </c>
      <c r="AB324" s="221">
        <v>6052.22</v>
      </c>
      <c r="AC324" s="202" t="s">
        <v>149</v>
      </c>
      <c r="AD324" s="203" t="s">
        <v>79</v>
      </c>
      <c r="AE324" s="203">
        <f>V324+Y324</f>
        <v>54469.98</v>
      </c>
      <c r="AF324" s="202" t="s">
        <v>79</v>
      </c>
      <c r="AG324" s="202" t="s">
        <v>33</v>
      </c>
      <c r="AH324" s="202" t="s">
        <v>248</v>
      </c>
      <c r="AI324" s="202" t="s">
        <v>253</v>
      </c>
      <c r="AJ324" s="202"/>
    </row>
    <row r="325" spans="2:36" s="36" customFormat="1" ht="86.1" customHeight="1" x14ac:dyDescent="0.25">
      <c r="B325" s="204"/>
      <c r="C325" s="204"/>
      <c r="D325" s="204"/>
      <c r="E325" s="235"/>
      <c r="F325" s="235"/>
      <c r="G325" s="235"/>
      <c r="H325" s="204"/>
      <c r="I325" s="204"/>
      <c r="J325" s="11" t="s">
        <v>111</v>
      </c>
      <c r="K325" s="7" t="s">
        <v>112</v>
      </c>
      <c r="L325" s="7" t="s">
        <v>85</v>
      </c>
      <c r="M325" s="63">
        <v>1</v>
      </c>
      <c r="N325" s="202"/>
      <c r="O325" s="204"/>
      <c r="P325" s="204"/>
      <c r="Q325" s="204"/>
      <c r="R325" s="217"/>
      <c r="S325" s="217"/>
      <c r="T325" s="219"/>
      <c r="U325" s="219"/>
      <c r="V325" s="220"/>
      <c r="W325" s="221"/>
      <c r="X325" s="221"/>
      <c r="Y325" s="221"/>
      <c r="Z325" s="221"/>
      <c r="AA325" s="221"/>
      <c r="AB325" s="221"/>
      <c r="AC325" s="202"/>
      <c r="AD325" s="203"/>
      <c r="AE325" s="203"/>
      <c r="AF325" s="204"/>
      <c r="AG325" s="202"/>
      <c r="AH325" s="202"/>
      <c r="AI325" s="202"/>
      <c r="AJ325" s="204"/>
    </row>
    <row r="326" spans="2:36" s="36" customFormat="1" ht="54" customHeight="1" x14ac:dyDescent="0.25">
      <c r="B326" s="204"/>
      <c r="C326" s="204"/>
      <c r="D326" s="204"/>
      <c r="E326" s="235"/>
      <c r="F326" s="235"/>
      <c r="G326" s="235"/>
      <c r="H326" s="204"/>
      <c r="I326" s="204"/>
      <c r="J326" s="11" t="s">
        <v>127</v>
      </c>
      <c r="K326" s="7" t="s">
        <v>128</v>
      </c>
      <c r="L326" s="7" t="s">
        <v>85</v>
      </c>
      <c r="M326" s="63">
        <v>6</v>
      </c>
      <c r="N326" s="202"/>
      <c r="O326" s="204"/>
      <c r="P326" s="204"/>
      <c r="Q326" s="204"/>
      <c r="R326" s="217"/>
      <c r="S326" s="217"/>
      <c r="T326" s="219"/>
      <c r="U326" s="219"/>
      <c r="V326" s="272"/>
      <c r="W326" s="221"/>
      <c r="X326" s="221"/>
      <c r="Y326" s="221"/>
      <c r="Z326" s="221"/>
      <c r="AA326" s="221"/>
      <c r="AB326" s="221"/>
      <c r="AC326" s="202"/>
      <c r="AD326" s="203"/>
      <c r="AE326" s="203"/>
      <c r="AF326" s="204"/>
      <c r="AG326" s="202"/>
      <c r="AH326" s="202"/>
      <c r="AI326" s="202"/>
      <c r="AJ326" s="204"/>
    </row>
    <row r="327" spans="2:36" s="194" customFormat="1" ht="106.9" customHeight="1" x14ac:dyDescent="0.25">
      <c r="B327" s="195" t="s">
        <v>1150</v>
      </c>
      <c r="C327" s="195" t="s">
        <v>285</v>
      </c>
      <c r="D327" s="195" t="s">
        <v>106</v>
      </c>
      <c r="E327" s="196" t="s">
        <v>67</v>
      </c>
      <c r="F327" s="196" t="s">
        <v>134</v>
      </c>
      <c r="G327" s="196" t="s">
        <v>147</v>
      </c>
      <c r="H327" s="195" t="s">
        <v>70</v>
      </c>
      <c r="I327" s="195" t="s">
        <v>79</v>
      </c>
      <c r="J327" s="190" t="s">
        <v>208</v>
      </c>
      <c r="K327" s="189" t="s">
        <v>107</v>
      </c>
      <c r="L327" s="189" t="s">
        <v>86</v>
      </c>
      <c r="M327" s="193">
        <v>40</v>
      </c>
      <c r="N327" s="197" t="s">
        <v>108</v>
      </c>
      <c r="O327" s="195" t="s">
        <v>288</v>
      </c>
      <c r="P327" s="195" t="s">
        <v>75</v>
      </c>
      <c r="Q327" s="195" t="s">
        <v>76</v>
      </c>
      <c r="R327" s="198" t="s">
        <v>77</v>
      </c>
      <c r="S327" s="198" t="s">
        <v>109</v>
      </c>
      <c r="T327" s="199">
        <f>V327+Y327</f>
        <v>21703.29</v>
      </c>
      <c r="U327" s="199" t="s">
        <v>79</v>
      </c>
      <c r="V327" s="284">
        <v>18447.8</v>
      </c>
      <c r="W327" s="200" t="s">
        <v>79</v>
      </c>
      <c r="X327" s="200" t="s">
        <v>79</v>
      </c>
      <c r="Y327" s="200">
        <v>3255.49</v>
      </c>
      <c r="Z327" s="200" t="s">
        <v>98</v>
      </c>
      <c r="AA327" s="200" t="s">
        <v>79</v>
      </c>
      <c r="AB327" s="200">
        <v>2411.48</v>
      </c>
      <c r="AC327" s="197" t="s">
        <v>149</v>
      </c>
      <c r="AD327" s="201" t="s">
        <v>79</v>
      </c>
      <c r="AE327" s="201">
        <f>V327+Y327</f>
        <v>21703.29</v>
      </c>
      <c r="AF327" s="197" t="s">
        <v>79</v>
      </c>
      <c r="AG327" s="197" t="s">
        <v>33</v>
      </c>
      <c r="AH327" s="197" t="s">
        <v>166</v>
      </c>
      <c r="AI327" s="197" t="s">
        <v>167</v>
      </c>
      <c r="AJ327" s="197"/>
    </row>
    <row r="328" spans="2:36" s="36" customFormat="1" ht="86.1" customHeight="1" x14ac:dyDescent="0.25">
      <c r="B328" s="195"/>
      <c r="C328" s="195"/>
      <c r="D328" s="195"/>
      <c r="E328" s="196"/>
      <c r="F328" s="196"/>
      <c r="G328" s="196"/>
      <c r="H328" s="195"/>
      <c r="I328" s="195"/>
      <c r="J328" s="11" t="s">
        <v>111</v>
      </c>
      <c r="K328" s="7" t="s">
        <v>112</v>
      </c>
      <c r="L328" s="7" t="s">
        <v>85</v>
      </c>
      <c r="M328" s="63">
        <v>1</v>
      </c>
      <c r="N328" s="197"/>
      <c r="O328" s="195"/>
      <c r="P328" s="195"/>
      <c r="Q328" s="195"/>
      <c r="R328" s="198"/>
      <c r="S328" s="198"/>
      <c r="T328" s="199"/>
      <c r="U328" s="199"/>
      <c r="V328" s="285"/>
      <c r="W328" s="200"/>
      <c r="X328" s="200"/>
      <c r="Y328" s="200"/>
      <c r="Z328" s="200"/>
      <c r="AA328" s="200"/>
      <c r="AB328" s="200"/>
      <c r="AC328" s="197"/>
      <c r="AD328" s="201"/>
      <c r="AE328" s="201"/>
      <c r="AF328" s="195"/>
      <c r="AG328" s="197"/>
      <c r="AH328" s="197"/>
      <c r="AI328" s="197"/>
      <c r="AJ328" s="195"/>
    </row>
    <row r="329" spans="2:36" s="36" customFormat="1" ht="88.5" customHeight="1" x14ac:dyDescent="0.25">
      <c r="B329" s="195"/>
      <c r="C329" s="195"/>
      <c r="D329" s="195"/>
      <c r="E329" s="196"/>
      <c r="F329" s="196"/>
      <c r="G329" s="196"/>
      <c r="H329" s="195"/>
      <c r="I329" s="195"/>
      <c r="J329" s="11" t="s">
        <v>127</v>
      </c>
      <c r="K329" s="7" t="s">
        <v>128</v>
      </c>
      <c r="L329" s="7" t="s">
        <v>85</v>
      </c>
      <c r="M329" s="63">
        <v>15</v>
      </c>
      <c r="N329" s="197"/>
      <c r="O329" s="195"/>
      <c r="P329" s="195"/>
      <c r="Q329" s="195"/>
      <c r="R329" s="198"/>
      <c r="S329" s="198"/>
      <c r="T329" s="199"/>
      <c r="U329" s="199"/>
      <c r="V329" s="286"/>
      <c r="W329" s="200"/>
      <c r="X329" s="200"/>
      <c r="Y329" s="200"/>
      <c r="Z329" s="200"/>
      <c r="AA329" s="200"/>
      <c r="AB329" s="200"/>
      <c r="AC329" s="197"/>
      <c r="AD329" s="201"/>
      <c r="AE329" s="201"/>
      <c r="AF329" s="195"/>
      <c r="AG329" s="197"/>
      <c r="AH329" s="197"/>
      <c r="AI329" s="197"/>
      <c r="AJ329" s="195"/>
    </row>
    <row r="330" spans="2:36" ht="89.25" x14ac:dyDescent="0.2">
      <c r="B330" s="208" t="s">
        <v>559</v>
      </c>
      <c r="C330" s="208" t="s">
        <v>560</v>
      </c>
      <c r="D330" s="208" t="s">
        <v>66</v>
      </c>
      <c r="E330" s="410" t="s">
        <v>610</v>
      </c>
      <c r="F330" s="229" t="s">
        <v>134</v>
      </c>
      <c r="G330" s="235" t="s">
        <v>147</v>
      </c>
      <c r="H330" s="204" t="s">
        <v>70</v>
      </c>
      <c r="I330" s="204" t="s">
        <v>79</v>
      </c>
      <c r="J330" s="11" t="s">
        <v>208</v>
      </c>
      <c r="K330" s="7" t="s">
        <v>107</v>
      </c>
      <c r="L330" s="7" t="s">
        <v>86</v>
      </c>
      <c r="M330" s="63">
        <v>40</v>
      </c>
      <c r="N330" s="202" t="s">
        <v>108</v>
      </c>
      <c r="O330" s="204" t="s">
        <v>582</v>
      </c>
      <c r="P330" s="208" t="s">
        <v>75</v>
      </c>
      <c r="Q330" s="208" t="s">
        <v>76</v>
      </c>
      <c r="R330" s="211" t="s">
        <v>77</v>
      </c>
      <c r="S330" s="211" t="s">
        <v>109</v>
      </c>
      <c r="T330" s="219">
        <f>V330+Y330</f>
        <v>151800</v>
      </c>
      <c r="U330" s="219">
        <f>+T330/M331</f>
        <v>50600</v>
      </c>
      <c r="V330" s="271">
        <v>129030</v>
      </c>
      <c r="W330" s="221" t="s">
        <v>98</v>
      </c>
      <c r="X330" s="221" t="s">
        <v>98</v>
      </c>
      <c r="Y330" s="221">
        <v>22770</v>
      </c>
      <c r="Z330" s="221" t="s">
        <v>98</v>
      </c>
      <c r="AA330" s="221" t="s">
        <v>79</v>
      </c>
      <c r="AB330" s="221">
        <v>68200</v>
      </c>
      <c r="AC330" s="202" t="s">
        <v>149</v>
      </c>
      <c r="AD330" s="203" t="s">
        <v>79</v>
      </c>
      <c r="AE330" s="203">
        <f>V330+Y330</f>
        <v>151800</v>
      </c>
      <c r="AF330" s="204" t="s">
        <v>79</v>
      </c>
      <c r="AG330" s="202" t="s">
        <v>33</v>
      </c>
      <c r="AH330" s="202" t="s">
        <v>158</v>
      </c>
      <c r="AI330" s="202" t="s">
        <v>160</v>
      </c>
      <c r="AJ330" s="204"/>
    </row>
    <row r="331" spans="2:36" ht="62.65" customHeight="1" x14ac:dyDescent="0.2">
      <c r="B331" s="209"/>
      <c r="C331" s="209"/>
      <c r="D331" s="209"/>
      <c r="E331" s="479"/>
      <c r="F331" s="230"/>
      <c r="G331" s="235"/>
      <c r="H331" s="204"/>
      <c r="I331" s="204"/>
      <c r="J331" s="11" t="s">
        <v>111</v>
      </c>
      <c r="K331" s="7" t="s">
        <v>112</v>
      </c>
      <c r="L331" s="7" t="s">
        <v>85</v>
      </c>
      <c r="M331" s="63">
        <v>3</v>
      </c>
      <c r="N331" s="202"/>
      <c r="O331" s="204"/>
      <c r="P331" s="209"/>
      <c r="Q331" s="209"/>
      <c r="R331" s="212"/>
      <c r="S331" s="212"/>
      <c r="T331" s="219"/>
      <c r="U331" s="219"/>
      <c r="V331" s="220"/>
      <c r="W331" s="221"/>
      <c r="X331" s="221"/>
      <c r="Y331" s="221"/>
      <c r="Z331" s="221"/>
      <c r="AA331" s="221"/>
      <c r="AB331" s="221"/>
      <c r="AC331" s="202"/>
      <c r="AD331" s="203"/>
      <c r="AE331" s="203"/>
      <c r="AF331" s="204"/>
      <c r="AG331" s="202"/>
      <c r="AH331" s="202"/>
      <c r="AI331" s="202"/>
      <c r="AJ331" s="204"/>
    </row>
    <row r="332" spans="2:36" ht="111.6" customHeight="1" x14ac:dyDescent="0.2">
      <c r="B332" s="210"/>
      <c r="C332" s="210"/>
      <c r="D332" s="210"/>
      <c r="E332" s="480"/>
      <c r="F332" s="231"/>
      <c r="G332" s="235"/>
      <c r="H332" s="204"/>
      <c r="I332" s="204"/>
      <c r="J332" s="11" t="s">
        <v>127</v>
      </c>
      <c r="K332" s="7" t="s">
        <v>128</v>
      </c>
      <c r="L332" s="7" t="s">
        <v>85</v>
      </c>
      <c r="M332" s="63">
        <v>102</v>
      </c>
      <c r="N332" s="202"/>
      <c r="O332" s="204"/>
      <c r="P332" s="210"/>
      <c r="Q332" s="210"/>
      <c r="R332" s="213"/>
      <c r="S332" s="213"/>
      <c r="T332" s="219"/>
      <c r="U332" s="219"/>
      <c r="V332" s="272"/>
      <c r="W332" s="221"/>
      <c r="X332" s="221"/>
      <c r="Y332" s="221"/>
      <c r="Z332" s="221"/>
      <c r="AA332" s="221"/>
      <c r="AB332" s="221"/>
      <c r="AC332" s="202"/>
      <c r="AD332" s="203"/>
      <c r="AE332" s="203"/>
      <c r="AF332" s="204"/>
      <c r="AG332" s="202"/>
      <c r="AH332" s="202"/>
      <c r="AI332" s="202"/>
      <c r="AJ332" s="204"/>
    </row>
    <row r="333" spans="2:36" ht="89.25" x14ac:dyDescent="0.2">
      <c r="B333" s="208" t="s">
        <v>562</v>
      </c>
      <c r="C333" s="208" t="s">
        <v>563</v>
      </c>
      <c r="D333" s="208" t="s">
        <v>66</v>
      </c>
      <c r="E333" s="410" t="s">
        <v>610</v>
      </c>
      <c r="F333" s="229" t="s">
        <v>134</v>
      </c>
      <c r="G333" s="235" t="s">
        <v>147</v>
      </c>
      <c r="H333" s="204" t="s">
        <v>70</v>
      </c>
      <c r="I333" s="204" t="s">
        <v>79</v>
      </c>
      <c r="J333" s="11" t="s">
        <v>208</v>
      </c>
      <c r="K333" s="7" t="s">
        <v>107</v>
      </c>
      <c r="L333" s="7" t="s">
        <v>86</v>
      </c>
      <c r="M333" s="63">
        <v>40</v>
      </c>
      <c r="N333" s="202" t="s">
        <v>108</v>
      </c>
      <c r="O333" s="204" t="s">
        <v>582</v>
      </c>
      <c r="P333" s="208" t="s">
        <v>75</v>
      </c>
      <c r="Q333" s="208" t="s">
        <v>76</v>
      </c>
      <c r="R333" s="211" t="s">
        <v>77</v>
      </c>
      <c r="S333" s="211" t="s">
        <v>109</v>
      </c>
      <c r="T333" s="219">
        <f>V333+Y333</f>
        <v>103500</v>
      </c>
      <c r="U333" s="219">
        <f>+T333/M334</f>
        <v>51750</v>
      </c>
      <c r="V333" s="221">
        <v>87975</v>
      </c>
      <c r="W333" s="221" t="s">
        <v>98</v>
      </c>
      <c r="X333" s="221" t="s">
        <v>98</v>
      </c>
      <c r="Y333" s="221">
        <v>15525</v>
      </c>
      <c r="Z333" s="221" t="s">
        <v>98</v>
      </c>
      <c r="AA333" s="221" t="s">
        <v>79</v>
      </c>
      <c r="AB333" s="221">
        <v>46500</v>
      </c>
      <c r="AC333" s="202" t="s">
        <v>149</v>
      </c>
      <c r="AD333" s="203" t="s">
        <v>79</v>
      </c>
      <c r="AE333" s="203">
        <f>V333+Y333</f>
        <v>103500</v>
      </c>
      <c r="AF333" s="204" t="s">
        <v>79</v>
      </c>
      <c r="AG333" s="202" t="s">
        <v>33</v>
      </c>
      <c r="AH333" s="202" t="s">
        <v>158</v>
      </c>
      <c r="AI333" s="202" t="s">
        <v>160</v>
      </c>
      <c r="AJ333" s="204"/>
    </row>
    <row r="334" spans="2:36" ht="62.65" customHeight="1" x14ac:dyDescent="0.2">
      <c r="B334" s="209"/>
      <c r="C334" s="209"/>
      <c r="D334" s="209"/>
      <c r="E334" s="479"/>
      <c r="F334" s="230"/>
      <c r="G334" s="235"/>
      <c r="H334" s="204"/>
      <c r="I334" s="204"/>
      <c r="J334" s="11" t="s">
        <v>111</v>
      </c>
      <c r="K334" s="7" t="s">
        <v>112</v>
      </c>
      <c r="L334" s="7" t="s">
        <v>85</v>
      </c>
      <c r="M334" s="63">
        <v>2</v>
      </c>
      <c r="N334" s="202"/>
      <c r="O334" s="204"/>
      <c r="P334" s="209"/>
      <c r="Q334" s="209"/>
      <c r="R334" s="212"/>
      <c r="S334" s="212"/>
      <c r="T334" s="219"/>
      <c r="U334" s="219"/>
      <c r="V334" s="221"/>
      <c r="W334" s="221"/>
      <c r="X334" s="221"/>
      <c r="Y334" s="221"/>
      <c r="Z334" s="221"/>
      <c r="AA334" s="221"/>
      <c r="AB334" s="221"/>
      <c r="AC334" s="202"/>
      <c r="AD334" s="203"/>
      <c r="AE334" s="203"/>
      <c r="AF334" s="204"/>
      <c r="AG334" s="202"/>
      <c r="AH334" s="202"/>
      <c r="AI334" s="202"/>
      <c r="AJ334" s="204"/>
    </row>
    <row r="335" spans="2:36" ht="131.1" customHeight="1" x14ac:dyDescent="0.2">
      <c r="B335" s="210"/>
      <c r="C335" s="210"/>
      <c r="D335" s="210"/>
      <c r="E335" s="480"/>
      <c r="F335" s="231"/>
      <c r="G335" s="235"/>
      <c r="H335" s="204"/>
      <c r="I335" s="204"/>
      <c r="J335" s="11" t="s">
        <v>127</v>
      </c>
      <c r="K335" s="7" t="s">
        <v>128</v>
      </c>
      <c r="L335" s="7" t="s">
        <v>85</v>
      </c>
      <c r="M335" s="63">
        <v>70</v>
      </c>
      <c r="N335" s="202"/>
      <c r="O335" s="204"/>
      <c r="P335" s="210"/>
      <c r="Q335" s="210"/>
      <c r="R335" s="213"/>
      <c r="S335" s="213"/>
      <c r="T335" s="219"/>
      <c r="U335" s="219"/>
      <c r="V335" s="221"/>
      <c r="W335" s="221"/>
      <c r="X335" s="221"/>
      <c r="Y335" s="221"/>
      <c r="Z335" s="221"/>
      <c r="AA335" s="221"/>
      <c r="AB335" s="221"/>
      <c r="AC335" s="202"/>
      <c r="AD335" s="203"/>
      <c r="AE335" s="203"/>
      <c r="AF335" s="204"/>
      <c r="AG335" s="202"/>
      <c r="AH335" s="202"/>
      <c r="AI335" s="202"/>
      <c r="AJ335" s="204"/>
    </row>
    <row r="336" spans="2:36" ht="89.25" x14ac:dyDescent="0.2">
      <c r="B336" s="208" t="s">
        <v>564</v>
      </c>
      <c r="C336" s="208" t="s">
        <v>565</v>
      </c>
      <c r="D336" s="208" t="s">
        <v>66</v>
      </c>
      <c r="E336" s="410" t="s">
        <v>610</v>
      </c>
      <c r="F336" s="229" t="s">
        <v>134</v>
      </c>
      <c r="G336" s="235" t="s">
        <v>147</v>
      </c>
      <c r="H336" s="204" t="s">
        <v>70</v>
      </c>
      <c r="I336" s="204" t="s">
        <v>79</v>
      </c>
      <c r="J336" s="11" t="s">
        <v>208</v>
      </c>
      <c r="K336" s="7" t="s">
        <v>107</v>
      </c>
      <c r="L336" s="7" t="s">
        <v>86</v>
      </c>
      <c r="M336" s="63">
        <v>40</v>
      </c>
      <c r="N336" s="202" t="s">
        <v>108</v>
      </c>
      <c r="O336" s="204" t="s">
        <v>582</v>
      </c>
      <c r="P336" s="208" t="s">
        <v>75</v>
      </c>
      <c r="Q336" s="208" t="s">
        <v>76</v>
      </c>
      <c r="R336" s="211" t="s">
        <v>77</v>
      </c>
      <c r="S336" s="211" t="s">
        <v>109</v>
      </c>
      <c r="T336" s="219">
        <f>V336+Y336</f>
        <v>17250</v>
      </c>
      <c r="U336" s="219">
        <f>+T336/M337</f>
        <v>17250</v>
      </c>
      <c r="V336" s="221">
        <v>14662.5</v>
      </c>
      <c r="W336" s="221" t="s">
        <v>98</v>
      </c>
      <c r="X336" s="221" t="s">
        <v>98</v>
      </c>
      <c r="Y336" s="221">
        <v>2587.5</v>
      </c>
      <c r="Z336" s="221" t="s">
        <v>98</v>
      </c>
      <c r="AA336" s="221" t="s">
        <v>79</v>
      </c>
      <c r="AB336" s="221">
        <v>7750</v>
      </c>
      <c r="AC336" s="202" t="s">
        <v>149</v>
      </c>
      <c r="AD336" s="203" t="s">
        <v>79</v>
      </c>
      <c r="AE336" s="203">
        <f>V336+Y336</f>
        <v>17250</v>
      </c>
      <c r="AF336" s="204" t="s">
        <v>79</v>
      </c>
      <c r="AG336" s="202" t="s">
        <v>33</v>
      </c>
      <c r="AH336" s="202" t="s">
        <v>158</v>
      </c>
      <c r="AI336" s="202" t="s">
        <v>160</v>
      </c>
      <c r="AJ336" s="204"/>
    </row>
    <row r="337" spans="2:36" ht="62.65" customHeight="1" x14ac:dyDescent="0.2">
      <c r="B337" s="209"/>
      <c r="C337" s="209"/>
      <c r="D337" s="209"/>
      <c r="E337" s="479"/>
      <c r="F337" s="230"/>
      <c r="G337" s="235"/>
      <c r="H337" s="204"/>
      <c r="I337" s="204"/>
      <c r="J337" s="11" t="s">
        <v>111</v>
      </c>
      <c r="K337" s="7" t="s">
        <v>112</v>
      </c>
      <c r="L337" s="7" t="s">
        <v>85</v>
      </c>
      <c r="M337" s="63">
        <v>1</v>
      </c>
      <c r="N337" s="202"/>
      <c r="O337" s="204"/>
      <c r="P337" s="209"/>
      <c r="Q337" s="209"/>
      <c r="R337" s="212"/>
      <c r="S337" s="212"/>
      <c r="T337" s="219"/>
      <c r="U337" s="219"/>
      <c r="V337" s="221"/>
      <c r="W337" s="221"/>
      <c r="X337" s="221"/>
      <c r="Y337" s="221"/>
      <c r="Z337" s="221"/>
      <c r="AA337" s="221"/>
      <c r="AB337" s="221"/>
      <c r="AC337" s="202"/>
      <c r="AD337" s="203"/>
      <c r="AE337" s="203"/>
      <c r="AF337" s="204"/>
      <c r="AG337" s="202"/>
      <c r="AH337" s="202"/>
      <c r="AI337" s="202"/>
      <c r="AJ337" s="204"/>
    </row>
    <row r="338" spans="2:36" ht="25.5" x14ac:dyDescent="0.2">
      <c r="B338" s="210"/>
      <c r="C338" s="210"/>
      <c r="D338" s="210"/>
      <c r="E338" s="480"/>
      <c r="F338" s="231"/>
      <c r="G338" s="235"/>
      <c r="H338" s="204"/>
      <c r="I338" s="204"/>
      <c r="J338" s="11" t="s">
        <v>127</v>
      </c>
      <c r="K338" s="7" t="s">
        <v>128</v>
      </c>
      <c r="L338" s="7" t="s">
        <v>85</v>
      </c>
      <c r="M338" s="63">
        <v>10</v>
      </c>
      <c r="N338" s="202"/>
      <c r="O338" s="204"/>
      <c r="P338" s="210"/>
      <c r="Q338" s="210"/>
      <c r="R338" s="213"/>
      <c r="S338" s="213"/>
      <c r="T338" s="219"/>
      <c r="U338" s="219"/>
      <c r="V338" s="221"/>
      <c r="W338" s="221"/>
      <c r="X338" s="221"/>
      <c r="Y338" s="221"/>
      <c r="Z338" s="221"/>
      <c r="AA338" s="221"/>
      <c r="AB338" s="221"/>
      <c r="AC338" s="202"/>
      <c r="AD338" s="203"/>
      <c r="AE338" s="203"/>
      <c r="AF338" s="204"/>
      <c r="AG338" s="202"/>
      <c r="AH338" s="202"/>
      <c r="AI338" s="202"/>
      <c r="AJ338" s="204"/>
    </row>
    <row r="339" spans="2:36" ht="89.25" x14ac:dyDescent="0.2">
      <c r="B339" s="208" t="s">
        <v>566</v>
      </c>
      <c r="C339" s="208" t="s">
        <v>567</v>
      </c>
      <c r="D339" s="208" t="s">
        <v>66</v>
      </c>
      <c r="E339" s="410" t="s">
        <v>610</v>
      </c>
      <c r="F339" s="229" t="s">
        <v>134</v>
      </c>
      <c r="G339" s="235" t="s">
        <v>147</v>
      </c>
      <c r="H339" s="204" t="s">
        <v>70</v>
      </c>
      <c r="I339" s="204" t="s">
        <v>79</v>
      </c>
      <c r="J339" s="11" t="s">
        <v>208</v>
      </c>
      <c r="K339" s="7" t="s">
        <v>107</v>
      </c>
      <c r="L339" s="7" t="s">
        <v>86</v>
      </c>
      <c r="M339" s="63">
        <v>40</v>
      </c>
      <c r="N339" s="202" t="s">
        <v>108</v>
      </c>
      <c r="O339" s="204" t="s">
        <v>582</v>
      </c>
      <c r="P339" s="208" t="s">
        <v>75</v>
      </c>
      <c r="Q339" s="208" t="s">
        <v>76</v>
      </c>
      <c r="R339" s="211" t="s">
        <v>77</v>
      </c>
      <c r="S339" s="211" t="s">
        <v>109</v>
      </c>
      <c r="T339" s="219">
        <f>V339+Y339</f>
        <v>62100</v>
      </c>
      <c r="U339" s="219">
        <f>+T339/M340</f>
        <v>31050</v>
      </c>
      <c r="V339" s="221">
        <v>52785</v>
      </c>
      <c r="W339" s="221" t="s">
        <v>98</v>
      </c>
      <c r="X339" s="221" t="s">
        <v>98</v>
      </c>
      <c r="Y339" s="221">
        <v>9315</v>
      </c>
      <c r="Z339" s="221" t="s">
        <v>98</v>
      </c>
      <c r="AA339" s="221" t="s">
        <v>79</v>
      </c>
      <c r="AB339" s="221">
        <v>27900</v>
      </c>
      <c r="AC339" s="202" t="s">
        <v>149</v>
      </c>
      <c r="AD339" s="203" t="s">
        <v>79</v>
      </c>
      <c r="AE339" s="203">
        <f>V339+Y339</f>
        <v>62100</v>
      </c>
      <c r="AF339" s="204" t="s">
        <v>79</v>
      </c>
      <c r="AG339" s="202" t="s">
        <v>33</v>
      </c>
      <c r="AH339" s="202" t="s">
        <v>160</v>
      </c>
      <c r="AI339" s="202" t="s">
        <v>161</v>
      </c>
      <c r="AJ339" s="204"/>
    </row>
    <row r="340" spans="2:36" ht="62.65" customHeight="1" x14ac:dyDescent="0.2">
      <c r="B340" s="209"/>
      <c r="C340" s="209"/>
      <c r="D340" s="209"/>
      <c r="E340" s="479"/>
      <c r="F340" s="230"/>
      <c r="G340" s="235"/>
      <c r="H340" s="204"/>
      <c r="I340" s="204"/>
      <c r="J340" s="11" t="s">
        <v>111</v>
      </c>
      <c r="K340" s="7" t="s">
        <v>112</v>
      </c>
      <c r="L340" s="7" t="s">
        <v>85</v>
      </c>
      <c r="M340" s="63">
        <v>2</v>
      </c>
      <c r="N340" s="202"/>
      <c r="O340" s="204"/>
      <c r="P340" s="209"/>
      <c r="Q340" s="209"/>
      <c r="R340" s="212"/>
      <c r="S340" s="212"/>
      <c r="T340" s="219"/>
      <c r="U340" s="219"/>
      <c r="V340" s="221"/>
      <c r="W340" s="221"/>
      <c r="X340" s="221"/>
      <c r="Y340" s="221"/>
      <c r="Z340" s="221"/>
      <c r="AA340" s="221"/>
      <c r="AB340" s="221"/>
      <c r="AC340" s="202"/>
      <c r="AD340" s="203"/>
      <c r="AE340" s="203"/>
      <c r="AF340" s="204"/>
      <c r="AG340" s="202"/>
      <c r="AH340" s="202"/>
      <c r="AI340" s="202"/>
      <c r="AJ340" s="204"/>
    </row>
    <row r="341" spans="2:36" ht="115.5" customHeight="1" x14ac:dyDescent="0.2">
      <c r="B341" s="210"/>
      <c r="C341" s="210"/>
      <c r="D341" s="210"/>
      <c r="E341" s="480"/>
      <c r="F341" s="231"/>
      <c r="G341" s="235"/>
      <c r="H341" s="204"/>
      <c r="I341" s="204"/>
      <c r="J341" s="11" t="s">
        <v>127</v>
      </c>
      <c r="K341" s="7" t="s">
        <v>128</v>
      </c>
      <c r="L341" s="7" t="s">
        <v>85</v>
      </c>
      <c r="M341" s="63">
        <v>42</v>
      </c>
      <c r="N341" s="202"/>
      <c r="O341" s="204"/>
      <c r="P341" s="210"/>
      <c r="Q341" s="210"/>
      <c r="R341" s="213"/>
      <c r="S341" s="213"/>
      <c r="T341" s="219"/>
      <c r="U341" s="219"/>
      <c r="V341" s="221"/>
      <c r="W341" s="221"/>
      <c r="X341" s="221"/>
      <c r="Y341" s="221"/>
      <c r="Z341" s="221"/>
      <c r="AA341" s="221"/>
      <c r="AB341" s="221"/>
      <c r="AC341" s="202"/>
      <c r="AD341" s="203"/>
      <c r="AE341" s="203"/>
      <c r="AF341" s="204"/>
      <c r="AG341" s="202"/>
      <c r="AH341" s="202"/>
      <c r="AI341" s="202"/>
      <c r="AJ341" s="204"/>
    </row>
    <row r="342" spans="2:36" ht="89.25" x14ac:dyDescent="0.2">
      <c r="B342" s="208" t="s">
        <v>568</v>
      </c>
      <c r="C342" s="208" t="s">
        <v>569</v>
      </c>
      <c r="D342" s="208" t="s">
        <v>66</v>
      </c>
      <c r="E342" s="410" t="s">
        <v>610</v>
      </c>
      <c r="F342" s="229" t="s">
        <v>134</v>
      </c>
      <c r="G342" s="235" t="s">
        <v>147</v>
      </c>
      <c r="H342" s="204" t="s">
        <v>70</v>
      </c>
      <c r="I342" s="204" t="s">
        <v>79</v>
      </c>
      <c r="J342" s="11" t="s">
        <v>208</v>
      </c>
      <c r="K342" s="7" t="s">
        <v>107</v>
      </c>
      <c r="L342" s="7" t="s">
        <v>86</v>
      </c>
      <c r="M342" s="63">
        <v>40</v>
      </c>
      <c r="N342" s="202" t="s">
        <v>108</v>
      </c>
      <c r="O342" s="204" t="s">
        <v>561</v>
      </c>
      <c r="P342" s="208" t="s">
        <v>75</v>
      </c>
      <c r="Q342" s="208" t="s">
        <v>76</v>
      </c>
      <c r="R342" s="211" t="s">
        <v>77</v>
      </c>
      <c r="S342" s="211" t="s">
        <v>109</v>
      </c>
      <c r="T342" s="219">
        <f>V342+Y342</f>
        <v>103500</v>
      </c>
      <c r="U342" s="219">
        <f>+T342/M346</f>
        <v>51750</v>
      </c>
      <c r="V342" s="221">
        <v>87975</v>
      </c>
      <c r="W342" s="221" t="s">
        <v>98</v>
      </c>
      <c r="X342" s="221" t="s">
        <v>79</v>
      </c>
      <c r="Y342" s="221">
        <v>15525</v>
      </c>
      <c r="Z342" s="221" t="s">
        <v>98</v>
      </c>
      <c r="AA342" s="221" t="s">
        <v>79</v>
      </c>
      <c r="AB342" s="221">
        <v>46500</v>
      </c>
      <c r="AC342" s="202" t="s">
        <v>149</v>
      </c>
      <c r="AD342" s="203" t="s">
        <v>79</v>
      </c>
      <c r="AE342" s="203">
        <f>V342+Y342</f>
        <v>103500</v>
      </c>
      <c r="AF342" s="204" t="s">
        <v>79</v>
      </c>
      <c r="AG342" s="202" t="s">
        <v>33</v>
      </c>
      <c r="AH342" s="202" t="s">
        <v>160</v>
      </c>
      <c r="AI342" s="202" t="s">
        <v>161</v>
      </c>
      <c r="AJ342" s="204"/>
    </row>
    <row r="343" spans="2:36" ht="62.65" customHeight="1" x14ac:dyDescent="0.2">
      <c r="B343" s="209"/>
      <c r="C343" s="209"/>
      <c r="D343" s="209"/>
      <c r="E343" s="479"/>
      <c r="F343" s="230"/>
      <c r="G343" s="235"/>
      <c r="H343" s="204"/>
      <c r="I343" s="204"/>
      <c r="J343" s="11" t="s">
        <v>111</v>
      </c>
      <c r="K343" s="7" t="s">
        <v>112</v>
      </c>
      <c r="L343" s="7" t="s">
        <v>85</v>
      </c>
      <c r="M343" s="63">
        <v>2</v>
      </c>
      <c r="N343" s="202"/>
      <c r="O343" s="204"/>
      <c r="P343" s="209"/>
      <c r="Q343" s="209"/>
      <c r="R343" s="212"/>
      <c r="S343" s="212"/>
      <c r="T343" s="219"/>
      <c r="U343" s="219"/>
      <c r="V343" s="221"/>
      <c r="W343" s="221"/>
      <c r="X343" s="221"/>
      <c r="Y343" s="221"/>
      <c r="Z343" s="221"/>
      <c r="AA343" s="221"/>
      <c r="AB343" s="221"/>
      <c r="AC343" s="202"/>
      <c r="AD343" s="203"/>
      <c r="AE343" s="203"/>
      <c r="AF343" s="204"/>
      <c r="AG343" s="202"/>
      <c r="AH343" s="202"/>
      <c r="AI343" s="202"/>
      <c r="AJ343" s="204"/>
    </row>
    <row r="344" spans="2:36" ht="74.099999999999994" customHeight="1" x14ac:dyDescent="0.2">
      <c r="B344" s="210"/>
      <c r="C344" s="210"/>
      <c r="D344" s="210"/>
      <c r="E344" s="480"/>
      <c r="F344" s="231"/>
      <c r="G344" s="235"/>
      <c r="H344" s="204"/>
      <c r="I344" s="204"/>
      <c r="J344" s="11" t="s">
        <v>127</v>
      </c>
      <c r="K344" s="7" t="s">
        <v>128</v>
      </c>
      <c r="L344" s="7" t="s">
        <v>85</v>
      </c>
      <c r="M344" s="63">
        <v>14</v>
      </c>
      <c r="N344" s="202"/>
      <c r="O344" s="204"/>
      <c r="P344" s="210"/>
      <c r="Q344" s="210"/>
      <c r="R344" s="213"/>
      <c r="S344" s="213"/>
      <c r="T344" s="219"/>
      <c r="U344" s="219"/>
      <c r="V344" s="221"/>
      <c r="W344" s="221"/>
      <c r="X344" s="221"/>
      <c r="Y344" s="221"/>
      <c r="Z344" s="221"/>
      <c r="AA344" s="221"/>
      <c r="AB344" s="221"/>
      <c r="AC344" s="202"/>
      <c r="AD344" s="203"/>
      <c r="AE344" s="203"/>
      <c r="AF344" s="204"/>
      <c r="AG344" s="202"/>
      <c r="AH344" s="202"/>
      <c r="AI344" s="202"/>
      <c r="AJ344" s="204"/>
    </row>
    <row r="345" spans="2:36" ht="57" customHeight="1" x14ac:dyDescent="0.2">
      <c r="B345" s="204" t="s">
        <v>570</v>
      </c>
      <c r="C345" s="204" t="s">
        <v>571</v>
      </c>
      <c r="D345" s="204" t="s">
        <v>66</v>
      </c>
      <c r="E345" s="235" t="s">
        <v>67</v>
      </c>
      <c r="F345" s="235" t="s">
        <v>132</v>
      </c>
      <c r="G345" s="235" t="s">
        <v>69</v>
      </c>
      <c r="H345" s="204" t="s">
        <v>70</v>
      </c>
      <c r="I345" s="204" t="s">
        <v>79</v>
      </c>
      <c r="J345" s="11" t="s">
        <v>113</v>
      </c>
      <c r="K345" s="7" t="s">
        <v>114</v>
      </c>
      <c r="L345" s="7" t="s">
        <v>115</v>
      </c>
      <c r="M345" s="7">
        <v>2</v>
      </c>
      <c r="N345" s="202" t="s">
        <v>108</v>
      </c>
      <c r="O345" s="204" t="s">
        <v>293</v>
      </c>
      <c r="P345" s="204" t="s">
        <v>75</v>
      </c>
      <c r="Q345" s="204" t="s">
        <v>76</v>
      </c>
      <c r="R345" s="217" t="s">
        <v>77</v>
      </c>
      <c r="S345" s="217" t="s">
        <v>109</v>
      </c>
      <c r="T345" s="219">
        <f>V345+Y345</f>
        <v>96600</v>
      </c>
      <c r="U345" s="219">
        <f>+T345/M345</f>
        <v>48300</v>
      </c>
      <c r="V345" s="221">
        <v>82110</v>
      </c>
      <c r="W345" s="221" t="s">
        <v>79</v>
      </c>
      <c r="X345" s="221" t="s">
        <v>79</v>
      </c>
      <c r="Y345" s="221">
        <v>14490</v>
      </c>
      <c r="Z345" s="221" t="s">
        <v>79</v>
      </c>
      <c r="AA345" s="221" t="s">
        <v>79</v>
      </c>
      <c r="AB345" s="221">
        <v>43400</v>
      </c>
      <c r="AC345" s="202" t="s">
        <v>80</v>
      </c>
      <c r="AD345" s="203" t="s">
        <v>79</v>
      </c>
      <c r="AE345" s="203">
        <f>V345+Y345</f>
        <v>96600</v>
      </c>
      <c r="AF345" s="204" t="s">
        <v>79</v>
      </c>
      <c r="AG345" s="202" t="s">
        <v>33</v>
      </c>
      <c r="AH345" s="202" t="s">
        <v>166</v>
      </c>
      <c r="AI345" s="202" t="s">
        <v>233</v>
      </c>
      <c r="AJ345" s="204"/>
    </row>
    <row r="346" spans="2:36" ht="51" x14ac:dyDescent="0.2">
      <c r="B346" s="204"/>
      <c r="C346" s="204"/>
      <c r="D346" s="204"/>
      <c r="E346" s="235"/>
      <c r="F346" s="235"/>
      <c r="G346" s="235"/>
      <c r="H346" s="204"/>
      <c r="I346" s="204"/>
      <c r="J346" s="11" t="s">
        <v>116</v>
      </c>
      <c r="K346" s="7" t="s">
        <v>117</v>
      </c>
      <c r="L346" s="7" t="s">
        <v>85</v>
      </c>
      <c r="M346" s="7">
        <v>2</v>
      </c>
      <c r="N346" s="202"/>
      <c r="O346" s="204"/>
      <c r="P346" s="204"/>
      <c r="Q346" s="204"/>
      <c r="R346" s="217"/>
      <c r="S346" s="217"/>
      <c r="T346" s="219"/>
      <c r="U346" s="219"/>
      <c r="V346" s="221"/>
      <c r="W346" s="221"/>
      <c r="X346" s="221"/>
      <c r="Y346" s="221"/>
      <c r="Z346" s="221"/>
      <c r="AA346" s="221"/>
      <c r="AB346" s="221"/>
      <c r="AC346" s="202"/>
      <c r="AD346" s="203"/>
      <c r="AE346" s="203"/>
      <c r="AF346" s="204"/>
      <c r="AG346" s="202"/>
      <c r="AH346" s="202"/>
      <c r="AI346" s="202"/>
      <c r="AJ346" s="204"/>
    </row>
    <row r="347" spans="2:36" ht="38.25" x14ac:dyDescent="0.2">
      <c r="B347" s="204"/>
      <c r="C347" s="204"/>
      <c r="D347" s="204"/>
      <c r="E347" s="235"/>
      <c r="F347" s="235"/>
      <c r="G347" s="235"/>
      <c r="H347" s="204"/>
      <c r="I347" s="204"/>
      <c r="J347" s="11" t="s">
        <v>209</v>
      </c>
      <c r="K347" s="7" t="s">
        <v>118</v>
      </c>
      <c r="L347" s="7" t="s">
        <v>119</v>
      </c>
      <c r="M347" s="7">
        <v>2</v>
      </c>
      <c r="N347" s="202"/>
      <c r="O347" s="204"/>
      <c r="P347" s="204"/>
      <c r="Q347" s="204"/>
      <c r="R347" s="217"/>
      <c r="S347" s="217"/>
      <c r="T347" s="219"/>
      <c r="U347" s="219"/>
      <c r="V347" s="221"/>
      <c r="W347" s="221"/>
      <c r="X347" s="221"/>
      <c r="Y347" s="221"/>
      <c r="Z347" s="221"/>
      <c r="AA347" s="221"/>
      <c r="AB347" s="221"/>
      <c r="AC347" s="202"/>
      <c r="AD347" s="203"/>
      <c r="AE347" s="203"/>
      <c r="AF347" s="204"/>
      <c r="AG347" s="202"/>
      <c r="AH347" s="202"/>
      <c r="AI347" s="202"/>
      <c r="AJ347" s="204"/>
    </row>
    <row r="348" spans="2:36" ht="25.5" x14ac:dyDescent="0.2">
      <c r="B348" s="204"/>
      <c r="C348" s="204"/>
      <c r="D348" s="204"/>
      <c r="E348" s="235"/>
      <c r="F348" s="235"/>
      <c r="G348" s="235"/>
      <c r="H348" s="204"/>
      <c r="I348" s="204"/>
      <c r="J348" s="11" t="s">
        <v>120</v>
      </c>
      <c r="K348" s="7" t="s">
        <v>121</v>
      </c>
      <c r="L348" s="7" t="s">
        <v>119</v>
      </c>
      <c r="M348" s="63">
        <v>2</v>
      </c>
      <c r="N348" s="202"/>
      <c r="O348" s="204"/>
      <c r="P348" s="204"/>
      <c r="Q348" s="204"/>
      <c r="R348" s="217"/>
      <c r="S348" s="217"/>
      <c r="T348" s="219"/>
      <c r="U348" s="219"/>
      <c r="V348" s="221"/>
      <c r="W348" s="221"/>
      <c r="X348" s="221"/>
      <c r="Y348" s="221"/>
      <c r="Z348" s="221"/>
      <c r="AA348" s="221"/>
      <c r="AB348" s="221"/>
      <c r="AC348" s="202"/>
      <c r="AD348" s="203"/>
      <c r="AE348" s="203"/>
      <c r="AF348" s="204"/>
      <c r="AG348" s="202"/>
      <c r="AH348" s="202"/>
      <c r="AI348" s="202"/>
      <c r="AJ348" s="204"/>
    </row>
    <row r="349" spans="2:36" s="36" customFormat="1" ht="89.25" x14ac:dyDescent="0.25">
      <c r="B349" s="208" t="s">
        <v>342</v>
      </c>
      <c r="C349" s="208" t="s">
        <v>343</v>
      </c>
      <c r="D349" s="208" t="s">
        <v>106</v>
      </c>
      <c r="E349" s="229" t="s">
        <v>67</v>
      </c>
      <c r="F349" s="439" t="s">
        <v>134</v>
      </c>
      <c r="G349" s="229" t="s">
        <v>147</v>
      </c>
      <c r="H349" s="281" t="s">
        <v>70</v>
      </c>
      <c r="I349" s="281" t="s">
        <v>79</v>
      </c>
      <c r="J349" s="11" t="s">
        <v>208</v>
      </c>
      <c r="K349" s="7" t="s">
        <v>107</v>
      </c>
      <c r="L349" s="7" t="s">
        <v>86</v>
      </c>
      <c r="M349" s="7">
        <v>40</v>
      </c>
      <c r="N349" s="419" t="s">
        <v>108</v>
      </c>
      <c r="O349" s="208" t="s">
        <v>344</v>
      </c>
      <c r="P349" s="208" t="s">
        <v>75</v>
      </c>
      <c r="Q349" s="208" t="s">
        <v>76</v>
      </c>
      <c r="R349" s="211" t="s">
        <v>77</v>
      </c>
      <c r="S349" s="211" t="s">
        <v>109</v>
      </c>
      <c r="T349" s="253">
        <f>V349+Y349</f>
        <v>144000</v>
      </c>
      <c r="U349" s="253">
        <f>T349/M350</f>
        <v>72000</v>
      </c>
      <c r="V349" s="271">
        <v>122400</v>
      </c>
      <c r="W349" s="271" t="s">
        <v>79</v>
      </c>
      <c r="X349" s="271" t="s">
        <v>79</v>
      </c>
      <c r="Y349" s="271">
        <v>21600</v>
      </c>
      <c r="Z349" s="271" t="s">
        <v>98</v>
      </c>
      <c r="AA349" s="483" t="s">
        <v>79</v>
      </c>
      <c r="AB349" s="271">
        <v>36000</v>
      </c>
      <c r="AC349" s="243" t="s">
        <v>149</v>
      </c>
      <c r="AD349" s="225" t="s">
        <v>79</v>
      </c>
      <c r="AE349" s="225">
        <f>V349+Y349</f>
        <v>144000</v>
      </c>
      <c r="AF349" s="208" t="s">
        <v>79</v>
      </c>
      <c r="AG349" s="243" t="s">
        <v>33</v>
      </c>
      <c r="AH349" s="419" t="s">
        <v>150</v>
      </c>
      <c r="AI349" s="243" t="s">
        <v>157</v>
      </c>
      <c r="AJ349" s="208"/>
    </row>
    <row r="350" spans="2:36" s="36" customFormat="1" ht="38.25" x14ac:dyDescent="0.25">
      <c r="B350" s="209"/>
      <c r="C350" s="209"/>
      <c r="D350" s="209"/>
      <c r="E350" s="230"/>
      <c r="F350" s="230"/>
      <c r="G350" s="230"/>
      <c r="H350" s="209"/>
      <c r="I350" s="209"/>
      <c r="J350" s="11" t="s">
        <v>111</v>
      </c>
      <c r="K350" s="7" t="s">
        <v>112</v>
      </c>
      <c r="L350" s="7" t="s">
        <v>85</v>
      </c>
      <c r="M350" s="7">
        <v>2</v>
      </c>
      <c r="N350" s="224"/>
      <c r="O350" s="209"/>
      <c r="P350" s="209"/>
      <c r="Q350" s="209"/>
      <c r="R350" s="212"/>
      <c r="S350" s="212"/>
      <c r="T350" s="218"/>
      <c r="U350" s="218"/>
      <c r="V350" s="220"/>
      <c r="W350" s="220"/>
      <c r="X350" s="220"/>
      <c r="Y350" s="220"/>
      <c r="Z350" s="220"/>
      <c r="AA350" s="484"/>
      <c r="AB350" s="220"/>
      <c r="AC350" s="224"/>
      <c r="AD350" s="227"/>
      <c r="AE350" s="227"/>
      <c r="AF350" s="209"/>
      <c r="AG350" s="224"/>
      <c r="AH350" s="224"/>
      <c r="AI350" s="224"/>
      <c r="AJ350" s="209"/>
    </row>
    <row r="351" spans="2:36" s="36" customFormat="1" ht="59.1" customHeight="1" x14ac:dyDescent="0.25">
      <c r="B351" s="210"/>
      <c r="C351" s="210"/>
      <c r="D351" s="210"/>
      <c r="E351" s="231"/>
      <c r="F351" s="231"/>
      <c r="G351" s="231"/>
      <c r="H351" s="210"/>
      <c r="I351" s="210"/>
      <c r="J351" s="11" t="s">
        <v>127</v>
      </c>
      <c r="K351" s="7" t="s">
        <v>128</v>
      </c>
      <c r="L351" s="7" t="s">
        <v>85</v>
      </c>
      <c r="M351" s="61" t="s">
        <v>1060</v>
      </c>
      <c r="N351" s="228"/>
      <c r="O351" s="210"/>
      <c r="P351" s="210"/>
      <c r="Q351" s="210"/>
      <c r="R351" s="213"/>
      <c r="S351" s="213"/>
      <c r="T351" s="254"/>
      <c r="U351" s="254"/>
      <c r="V351" s="272"/>
      <c r="W351" s="272"/>
      <c r="X351" s="272"/>
      <c r="Y351" s="272"/>
      <c r="Z351" s="272"/>
      <c r="AA351" s="485"/>
      <c r="AB351" s="272"/>
      <c r="AC351" s="228"/>
      <c r="AD351" s="226"/>
      <c r="AE351" s="226"/>
      <c r="AF351" s="210"/>
      <c r="AG351" s="228"/>
      <c r="AH351" s="228"/>
      <c r="AI351" s="228"/>
      <c r="AJ351" s="210"/>
    </row>
    <row r="352" spans="2:36" s="36" customFormat="1" ht="132" customHeight="1" x14ac:dyDescent="0.25">
      <c r="B352" s="204" t="s">
        <v>345</v>
      </c>
      <c r="C352" s="204" t="s">
        <v>346</v>
      </c>
      <c r="D352" s="204" t="s">
        <v>106</v>
      </c>
      <c r="E352" s="235" t="s">
        <v>67</v>
      </c>
      <c r="F352" s="235" t="s">
        <v>134</v>
      </c>
      <c r="G352" s="235" t="s">
        <v>147</v>
      </c>
      <c r="H352" s="204" t="s">
        <v>70</v>
      </c>
      <c r="I352" s="204" t="s">
        <v>79</v>
      </c>
      <c r="J352" s="11" t="s">
        <v>208</v>
      </c>
      <c r="K352" s="7" t="s">
        <v>107</v>
      </c>
      <c r="L352" s="7" t="s">
        <v>86</v>
      </c>
      <c r="M352" s="7">
        <v>40</v>
      </c>
      <c r="N352" s="202" t="s">
        <v>108</v>
      </c>
      <c r="O352" s="204" t="s">
        <v>344</v>
      </c>
      <c r="P352" s="204" t="s">
        <v>75</v>
      </c>
      <c r="Q352" s="204" t="s">
        <v>76</v>
      </c>
      <c r="R352" s="217" t="s">
        <v>77</v>
      </c>
      <c r="S352" s="217" t="s">
        <v>109</v>
      </c>
      <c r="T352" s="219">
        <f>V352+Y352</f>
        <v>30496</v>
      </c>
      <c r="U352" s="219">
        <f>T352/M353</f>
        <v>30496</v>
      </c>
      <c r="V352" s="271">
        <v>25921.599999999999</v>
      </c>
      <c r="W352" s="221" t="s">
        <v>79</v>
      </c>
      <c r="X352" s="221" t="s">
        <v>79</v>
      </c>
      <c r="Y352" s="221">
        <v>4574.3999999999996</v>
      </c>
      <c r="Z352" s="221" t="s">
        <v>98</v>
      </c>
      <c r="AA352" s="221" t="s">
        <v>79</v>
      </c>
      <c r="AB352" s="19">
        <v>7624</v>
      </c>
      <c r="AC352" s="202" t="s">
        <v>149</v>
      </c>
      <c r="AD352" s="203" t="s">
        <v>79</v>
      </c>
      <c r="AE352" s="203">
        <f>V352+Y352</f>
        <v>30496</v>
      </c>
      <c r="AF352" s="202" t="s">
        <v>79</v>
      </c>
      <c r="AG352" s="202" t="s">
        <v>33</v>
      </c>
      <c r="AH352" s="419" t="s">
        <v>174</v>
      </c>
      <c r="AI352" s="243" t="s">
        <v>158</v>
      </c>
      <c r="AJ352" s="202"/>
    </row>
    <row r="353" spans="2:36" s="36" customFormat="1" ht="86.1" customHeight="1" x14ac:dyDescent="0.25">
      <c r="B353" s="204"/>
      <c r="C353" s="204"/>
      <c r="D353" s="204"/>
      <c r="E353" s="235"/>
      <c r="F353" s="235"/>
      <c r="G353" s="235"/>
      <c r="H353" s="204"/>
      <c r="I353" s="204"/>
      <c r="J353" s="11" t="s">
        <v>111</v>
      </c>
      <c r="K353" s="7" t="s">
        <v>112</v>
      </c>
      <c r="L353" s="7" t="s">
        <v>85</v>
      </c>
      <c r="M353" s="7">
        <v>1</v>
      </c>
      <c r="N353" s="202"/>
      <c r="O353" s="204"/>
      <c r="P353" s="204"/>
      <c r="Q353" s="204"/>
      <c r="R353" s="217"/>
      <c r="S353" s="217"/>
      <c r="T353" s="219"/>
      <c r="U353" s="219"/>
      <c r="V353" s="220"/>
      <c r="W353" s="221"/>
      <c r="X353" s="221"/>
      <c r="Y353" s="221"/>
      <c r="Z353" s="221"/>
      <c r="AA353" s="221"/>
      <c r="AB353" s="220"/>
      <c r="AC353" s="202"/>
      <c r="AD353" s="203"/>
      <c r="AE353" s="203"/>
      <c r="AF353" s="204"/>
      <c r="AG353" s="202"/>
      <c r="AH353" s="224"/>
      <c r="AI353" s="224"/>
      <c r="AJ353" s="204"/>
    </row>
    <row r="354" spans="2:36" s="36" customFormat="1" ht="59.1" customHeight="1" x14ac:dyDescent="0.25">
      <c r="B354" s="204"/>
      <c r="C354" s="204"/>
      <c r="D354" s="204"/>
      <c r="E354" s="235"/>
      <c r="F354" s="235"/>
      <c r="G354" s="235"/>
      <c r="H354" s="204"/>
      <c r="I354" s="204"/>
      <c r="J354" s="11" t="s">
        <v>127</v>
      </c>
      <c r="K354" s="7" t="s">
        <v>128</v>
      </c>
      <c r="L354" s="7" t="s">
        <v>85</v>
      </c>
      <c r="M354" s="63" t="s">
        <v>556</v>
      </c>
      <c r="N354" s="202"/>
      <c r="O354" s="204"/>
      <c r="P354" s="204"/>
      <c r="Q354" s="204"/>
      <c r="R354" s="217"/>
      <c r="S354" s="217"/>
      <c r="T354" s="219"/>
      <c r="U354" s="219"/>
      <c r="V354" s="272"/>
      <c r="W354" s="221"/>
      <c r="X354" s="221"/>
      <c r="Y354" s="221"/>
      <c r="Z354" s="221"/>
      <c r="AA354" s="221"/>
      <c r="AB354" s="272"/>
      <c r="AC354" s="202"/>
      <c r="AD354" s="203"/>
      <c r="AE354" s="203"/>
      <c r="AF354" s="204"/>
      <c r="AG354" s="202"/>
      <c r="AH354" s="228"/>
      <c r="AI354" s="228"/>
      <c r="AJ354" s="204"/>
    </row>
    <row r="355" spans="2:36" s="36" customFormat="1" ht="132" customHeight="1" x14ac:dyDescent="0.25">
      <c r="B355" s="204" t="s">
        <v>347</v>
      </c>
      <c r="C355" s="204" t="s">
        <v>459</v>
      </c>
      <c r="D355" s="204" t="s">
        <v>106</v>
      </c>
      <c r="E355" s="235" t="s">
        <v>67</v>
      </c>
      <c r="F355" s="235" t="s">
        <v>134</v>
      </c>
      <c r="G355" s="235" t="s">
        <v>147</v>
      </c>
      <c r="H355" s="204" t="s">
        <v>70</v>
      </c>
      <c r="I355" s="204" t="s">
        <v>79</v>
      </c>
      <c r="J355" s="11" t="s">
        <v>208</v>
      </c>
      <c r="K355" s="7" t="s">
        <v>107</v>
      </c>
      <c r="L355" s="7" t="s">
        <v>86</v>
      </c>
      <c r="M355" s="7">
        <v>40</v>
      </c>
      <c r="N355" s="202" t="s">
        <v>108</v>
      </c>
      <c r="O355" s="204" t="s">
        <v>344</v>
      </c>
      <c r="P355" s="204" t="s">
        <v>75</v>
      </c>
      <c r="Q355" s="204" t="s">
        <v>76</v>
      </c>
      <c r="R355" s="217" t="s">
        <v>77</v>
      </c>
      <c r="S355" s="217" t="s">
        <v>109</v>
      </c>
      <c r="T355" s="219">
        <f>V355+Y355</f>
        <v>108000</v>
      </c>
      <c r="U355" s="219">
        <f>T355/M356</f>
        <v>54000</v>
      </c>
      <c r="V355" s="271">
        <v>91800</v>
      </c>
      <c r="W355" s="221" t="s">
        <v>79</v>
      </c>
      <c r="X355" s="221" t="s">
        <v>79</v>
      </c>
      <c r="Y355" s="221">
        <v>16200</v>
      </c>
      <c r="Z355" s="221" t="s">
        <v>98</v>
      </c>
      <c r="AA355" s="221" t="s">
        <v>79</v>
      </c>
      <c r="AB355" s="221">
        <v>27000</v>
      </c>
      <c r="AC355" s="202" t="s">
        <v>149</v>
      </c>
      <c r="AD355" s="203" t="s">
        <v>79</v>
      </c>
      <c r="AE355" s="203">
        <f>V355+Y355</f>
        <v>108000</v>
      </c>
      <c r="AF355" s="202" t="s">
        <v>79</v>
      </c>
      <c r="AG355" s="202" t="s">
        <v>33</v>
      </c>
      <c r="AH355" s="202" t="s">
        <v>174</v>
      </c>
      <c r="AI355" s="202" t="s">
        <v>158</v>
      </c>
      <c r="AJ355" s="202"/>
    </row>
    <row r="356" spans="2:36" s="36" customFormat="1" ht="86.1" customHeight="1" x14ac:dyDescent="0.25">
      <c r="B356" s="204"/>
      <c r="C356" s="204"/>
      <c r="D356" s="204"/>
      <c r="E356" s="235"/>
      <c r="F356" s="235"/>
      <c r="G356" s="235"/>
      <c r="H356" s="204"/>
      <c r="I356" s="204"/>
      <c r="J356" s="11" t="s">
        <v>111</v>
      </c>
      <c r="K356" s="7" t="s">
        <v>112</v>
      </c>
      <c r="L356" s="7" t="s">
        <v>85</v>
      </c>
      <c r="M356" s="7">
        <v>2</v>
      </c>
      <c r="N356" s="202"/>
      <c r="O356" s="204"/>
      <c r="P356" s="204"/>
      <c r="Q356" s="204"/>
      <c r="R356" s="217"/>
      <c r="S356" s="217"/>
      <c r="T356" s="219"/>
      <c r="U356" s="219"/>
      <c r="V356" s="220"/>
      <c r="W356" s="221"/>
      <c r="X356" s="221"/>
      <c r="Y356" s="221"/>
      <c r="Z356" s="221"/>
      <c r="AA356" s="221"/>
      <c r="AB356" s="221"/>
      <c r="AC356" s="202"/>
      <c r="AD356" s="203"/>
      <c r="AE356" s="203"/>
      <c r="AF356" s="204"/>
      <c r="AG356" s="202"/>
      <c r="AH356" s="202"/>
      <c r="AI356" s="202"/>
      <c r="AJ356" s="204"/>
    </row>
    <row r="357" spans="2:36" s="36" customFormat="1" ht="59.1" customHeight="1" x14ac:dyDescent="0.25">
      <c r="B357" s="204"/>
      <c r="C357" s="204"/>
      <c r="D357" s="204"/>
      <c r="E357" s="235"/>
      <c r="F357" s="235"/>
      <c r="G357" s="235"/>
      <c r="H357" s="204"/>
      <c r="I357" s="204"/>
      <c r="J357" s="11" t="s">
        <v>127</v>
      </c>
      <c r="K357" s="7" t="s">
        <v>128</v>
      </c>
      <c r="L357" s="7" t="s">
        <v>85</v>
      </c>
      <c r="M357" s="63">
        <v>80</v>
      </c>
      <c r="N357" s="202"/>
      <c r="O357" s="204"/>
      <c r="P357" s="204"/>
      <c r="Q357" s="204"/>
      <c r="R357" s="217"/>
      <c r="S357" s="217"/>
      <c r="T357" s="219"/>
      <c r="U357" s="219"/>
      <c r="V357" s="272"/>
      <c r="W357" s="221"/>
      <c r="X357" s="221"/>
      <c r="Y357" s="221"/>
      <c r="Z357" s="221"/>
      <c r="AA357" s="221"/>
      <c r="AB357" s="221"/>
      <c r="AC357" s="202"/>
      <c r="AD357" s="203"/>
      <c r="AE357" s="203"/>
      <c r="AF357" s="204"/>
      <c r="AG357" s="202"/>
      <c r="AH357" s="202"/>
      <c r="AI357" s="202"/>
      <c r="AJ357" s="204"/>
    </row>
    <row r="358" spans="2:36" s="36" customFormat="1" ht="89.1" customHeight="1" x14ac:dyDescent="0.25">
      <c r="B358" s="204" t="s">
        <v>348</v>
      </c>
      <c r="C358" s="204" t="s">
        <v>349</v>
      </c>
      <c r="D358" s="204" t="s">
        <v>106</v>
      </c>
      <c r="E358" s="235" t="s">
        <v>67</v>
      </c>
      <c r="F358" s="235" t="s">
        <v>134</v>
      </c>
      <c r="G358" s="235" t="s">
        <v>147</v>
      </c>
      <c r="H358" s="204" t="s">
        <v>70</v>
      </c>
      <c r="I358" s="204" t="s">
        <v>79</v>
      </c>
      <c r="J358" s="28" t="s">
        <v>208</v>
      </c>
      <c r="K358" s="14" t="s">
        <v>107</v>
      </c>
      <c r="L358" s="14" t="s">
        <v>86</v>
      </c>
      <c r="M358" s="14">
        <v>40</v>
      </c>
      <c r="N358" s="202" t="s">
        <v>108</v>
      </c>
      <c r="O358" s="204" t="s">
        <v>344</v>
      </c>
      <c r="P358" s="204" t="s">
        <v>75</v>
      </c>
      <c r="Q358" s="204" t="s">
        <v>76</v>
      </c>
      <c r="R358" s="217" t="s">
        <v>77</v>
      </c>
      <c r="S358" s="217" t="s">
        <v>109</v>
      </c>
      <c r="T358" s="219">
        <f>V358+Y358</f>
        <v>184000</v>
      </c>
      <c r="U358" s="219">
        <f>T358/M359</f>
        <v>92000</v>
      </c>
      <c r="V358" s="271">
        <v>156400</v>
      </c>
      <c r="W358" s="221" t="s">
        <v>79</v>
      </c>
      <c r="X358" s="221" t="s">
        <v>79</v>
      </c>
      <c r="Y358" s="221">
        <v>27600</v>
      </c>
      <c r="Z358" s="221" t="s">
        <v>98</v>
      </c>
      <c r="AA358" s="221" t="s">
        <v>79</v>
      </c>
      <c r="AB358" s="221">
        <v>46000</v>
      </c>
      <c r="AC358" s="202" t="s">
        <v>149</v>
      </c>
      <c r="AD358" s="203" t="s">
        <v>79</v>
      </c>
      <c r="AE358" s="203">
        <f>V358+Y358</f>
        <v>184000</v>
      </c>
      <c r="AF358" s="202" t="s">
        <v>79</v>
      </c>
      <c r="AG358" s="202" t="s">
        <v>33</v>
      </c>
      <c r="AH358" s="202" t="s">
        <v>157</v>
      </c>
      <c r="AI358" s="202" t="s">
        <v>176</v>
      </c>
      <c r="AJ358" s="202"/>
    </row>
    <row r="359" spans="2:36" s="36" customFormat="1" ht="86.1" customHeight="1" x14ac:dyDescent="0.25">
      <c r="B359" s="204"/>
      <c r="C359" s="204"/>
      <c r="D359" s="204"/>
      <c r="E359" s="235"/>
      <c r="F359" s="235"/>
      <c r="G359" s="235"/>
      <c r="H359" s="204"/>
      <c r="I359" s="204"/>
      <c r="J359" s="11" t="s">
        <v>111</v>
      </c>
      <c r="K359" s="7" t="s">
        <v>112</v>
      </c>
      <c r="L359" s="7" t="s">
        <v>85</v>
      </c>
      <c r="M359" s="7">
        <v>2</v>
      </c>
      <c r="N359" s="202"/>
      <c r="O359" s="204"/>
      <c r="P359" s="204"/>
      <c r="Q359" s="204"/>
      <c r="R359" s="217"/>
      <c r="S359" s="217"/>
      <c r="T359" s="219"/>
      <c r="U359" s="219"/>
      <c r="V359" s="220"/>
      <c r="W359" s="221"/>
      <c r="X359" s="221"/>
      <c r="Y359" s="221"/>
      <c r="Z359" s="221"/>
      <c r="AA359" s="221"/>
      <c r="AB359" s="221"/>
      <c r="AC359" s="202"/>
      <c r="AD359" s="203"/>
      <c r="AE359" s="203"/>
      <c r="AF359" s="204"/>
      <c r="AG359" s="202"/>
      <c r="AH359" s="202"/>
      <c r="AI359" s="202"/>
      <c r="AJ359" s="204"/>
    </row>
    <row r="360" spans="2:36" s="36" customFormat="1" ht="88.5" customHeight="1" x14ac:dyDescent="0.25">
      <c r="B360" s="204"/>
      <c r="C360" s="204"/>
      <c r="D360" s="204"/>
      <c r="E360" s="235"/>
      <c r="F360" s="235"/>
      <c r="G360" s="235"/>
      <c r="H360" s="204"/>
      <c r="I360" s="204"/>
      <c r="J360" s="11" t="s">
        <v>127</v>
      </c>
      <c r="K360" s="7" t="s">
        <v>128</v>
      </c>
      <c r="L360" s="7" t="s">
        <v>85</v>
      </c>
      <c r="M360" s="63">
        <v>90</v>
      </c>
      <c r="N360" s="202"/>
      <c r="O360" s="204"/>
      <c r="P360" s="204"/>
      <c r="Q360" s="204"/>
      <c r="R360" s="217"/>
      <c r="S360" s="217"/>
      <c r="T360" s="219"/>
      <c r="U360" s="219"/>
      <c r="V360" s="272"/>
      <c r="W360" s="221"/>
      <c r="X360" s="221"/>
      <c r="Y360" s="221"/>
      <c r="Z360" s="221"/>
      <c r="AA360" s="221"/>
      <c r="AB360" s="221"/>
      <c r="AC360" s="202"/>
      <c r="AD360" s="203"/>
      <c r="AE360" s="203"/>
      <c r="AF360" s="204"/>
      <c r="AG360" s="202"/>
      <c r="AH360" s="202"/>
      <c r="AI360" s="202"/>
      <c r="AJ360" s="204"/>
    </row>
    <row r="361" spans="2:36" s="36" customFormat="1" ht="89.1" customHeight="1" x14ac:dyDescent="0.25">
      <c r="B361" s="204" t="s">
        <v>350</v>
      </c>
      <c r="C361" s="204" t="s">
        <v>351</v>
      </c>
      <c r="D361" s="204" t="s">
        <v>106</v>
      </c>
      <c r="E361" s="235" t="s">
        <v>67</v>
      </c>
      <c r="F361" s="235" t="s">
        <v>134</v>
      </c>
      <c r="G361" s="235" t="s">
        <v>147</v>
      </c>
      <c r="H361" s="204" t="s">
        <v>70</v>
      </c>
      <c r="I361" s="204" t="s">
        <v>79</v>
      </c>
      <c r="J361" s="28" t="s">
        <v>208</v>
      </c>
      <c r="K361" s="14" t="s">
        <v>107</v>
      </c>
      <c r="L361" s="14" t="s">
        <v>86</v>
      </c>
      <c r="M361" s="14">
        <v>40</v>
      </c>
      <c r="N361" s="202" t="s">
        <v>108</v>
      </c>
      <c r="O361" s="204" t="s">
        <v>344</v>
      </c>
      <c r="P361" s="204" t="s">
        <v>75</v>
      </c>
      <c r="Q361" s="204" t="s">
        <v>76</v>
      </c>
      <c r="R361" s="217" t="s">
        <v>77</v>
      </c>
      <c r="S361" s="217" t="s">
        <v>109</v>
      </c>
      <c r="T361" s="219">
        <f>V361+Y361</f>
        <v>40000</v>
      </c>
      <c r="U361" s="219">
        <f>T361/M362</f>
        <v>40000</v>
      </c>
      <c r="V361" s="271">
        <v>34000</v>
      </c>
      <c r="W361" s="221" t="s">
        <v>79</v>
      </c>
      <c r="X361" s="221" t="s">
        <v>79</v>
      </c>
      <c r="Y361" s="221">
        <v>6000</v>
      </c>
      <c r="Z361" s="221" t="s">
        <v>98</v>
      </c>
      <c r="AA361" s="221" t="s">
        <v>79</v>
      </c>
      <c r="AB361" s="221">
        <v>10000</v>
      </c>
      <c r="AC361" s="202" t="s">
        <v>149</v>
      </c>
      <c r="AD361" s="203" t="s">
        <v>79</v>
      </c>
      <c r="AE361" s="203">
        <f>V361+Y361</f>
        <v>40000</v>
      </c>
      <c r="AF361" s="202" t="s">
        <v>79</v>
      </c>
      <c r="AG361" s="202" t="s">
        <v>33</v>
      </c>
      <c r="AH361" s="202" t="s">
        <v>158</v>
      </c>
      <c r="AI361" s="202" t="s">
        <v>160</v>
      </c>
      <c r="AJ361" s="202"/>
    </row>
    <row r="362" spans="2:36" s="36" customFormat="1" ht="86.1" customHeight="1" x14ac:dyDescent="0.25">
      <c r="B362" s="204"/>
      <c r="C362" s="204"/>
      <c r="D362" s="204"/>
      <c r="E362" s="235"/>
      <c r="F362" s="235"/>
      <c r="G362" s="235"/>
      <c r="H362" s="204"/>
      <c r="I362" s="204"/>
      <c r="J362" s="11" t="s">
        <v>111</v>
      </c>
      <c r="K362" s="7" t="s">
        <v>112</v>
      </c>
      <c r="L362" s="7" t="s">
        <v>85</v>
      </c>
      <c r="M362" s="7">
        <v>1</v>
      </c>
      <c r="N362" s="202"/>
      <c r="O362" s="204"/>
      <c r="P362" s="204"/>
      <c r="Q362" s="204"/>
      <c r="R362" s="217"/>
      <c r="S362" s="217"/>
      <c r="T362" s="219"/>
      <c r="U362" s="219"/>
      <c r="V362" s="220"/>
      <c r="W362" s="221"/>
      <c r="X362" s="221"/>
      <c r="Y362" s="221"/>
      <c r="Z362" s="221"/>
      <c r="AA362" s="221"/>
      <c r="AB362" s="221"/>
      <c r="AC362" s="202"/>
      <c r="AD362" s="203"/>
      <c r="AE362" s="203"/>
      <c r="AF362" s="204"/>
      <c r="AG362" s="202"/>
      <c r="AH362" s="202"/>
      <c r="AI362" s="202"/>
      <c r="AJ362" s="204"/>
    </row>
    <row r="363" spans="2:36" s="36" customFormat="1" ht="88.5" customHeight="1" x14ac:dyDescent="0.25">
      <c r="B363" s="204"/>
      <c r="C363" s="204"/>
      <c r="D363" s="204"/>
      <c r="E363" s="235"/>
      <c r="F363" s="235"/>
      <c r="G363" s="235"/>
      <c r="H363" s="204"/>
      <c r="I363" s="204"/>
      <c r="J363" s="11" t="s">
        <v>127</v>
      </c>
      <c r="K363" s="7" t="s">
        <v>128</v>
      </c>
      <c r="L363" s="7" t="s">
        <v>85</v>
      </c>
      <c r="M363" s="63">
        <v>50</v>
      </c>
      <c r="N363" s="202"/>
      <c r="O363" s="204"/>
      <c r="P363" s="204"/>
      <c r="Q363" s="204"/>
      <c r="R363" s="217"/>
      <c r="S363" s="217"/>
      <c r="T363" s="219"/>
      <c r="U363" s="219"/>
      <c r="V363" s="272"/>
      <c r="W363" s="221"/>
      <c r="X363" s="221"/>
      <c r="Y363" s="221"/>
      <c r="Z363" s="221"/>
      <c r="AA363" s="221"/>
      <c r="AB363" s="221"/>
      <c r="AC363" s="202"/>
      <c r="AD363" s="203"/>
      <c r="AE363" s="203"/>
      <c r="AF363" s="204"/>
      <c r="AG363" s="202"/>
      <c r="AH363" s="202"/>
      <c r="AI363" s="202"/>
      <c r="AJ363" s="204"/>
    </row>
    <row r="364" spans="2:36" s="36" customFormat="1" ht="89.1" customHeight="1" x14ac:dyDescent="0.25">
      <c r="B364" s="204" t="s">
        <v>352</v>
      </c>
      <c r="C364" s="204" t="s">
        <v>353</v>
      </c>
      <c r="D364" s="204" t="s">
        <v>106</v>
      </c>
      <c r="E364" s="235" t="s">
        <v>67</v>
      </c>
      <c r="F364" s="235" t="s">
        <v>134</v>
      </c>
      <c r="G364" s="235" t="s">
        <v>147</v>
      </c>
      <c r="H364" s="204" t="s">
        <v>70</v>
      </c>
      <c r="I364" s="204" t="s">
        <v>79</v>
      </c>
      <c r="J364" s="28" t="s">
        <v>208</v>
      </c>
      <c r="K364" s="14" t="s">
        <v>107</v>
      </c>
      <c r="L364" s="14" t="s">
        <v>86</v>
      </c>
      <c r="M364" s="14">
        <v>40</v>
      </c>
      <c r="N364" s="202" t="s">
        <v>108</v>
      </c>
      <c r="O364" s="204" t="s">
        <v>344</v>
      </c>
      <c r="P364" s="204" t="s">
        <v>75</v>
      </c>
      <c r="Q364" s="204" t="s">
        <v>76</v>
      </c>
      <c r="R364" s="217" t="s">
        <v>77</v>
      </c>
      <c r="S364" s="217" t="s">
        <v>109</v>
      </c>
      <c r="T364" s="219">
        <f>V364+Y364</f>
        <v>72000</v>
      </c>
      <c r="U364" s="219">
        <f>T364/M365</f>
        <v>36000</v>
      </c>
      <c r="V364" s="271">
        <v>61200</v>
      </c>
      <c r="W364" s="221" t="s">
        <v>79</v>
      </c>
      <c r="X364" s="221" t="s">
        <v>79</v>
      </c>
      <c r="Y364" s="221">
        <v>10800</v>
      </c>
      <c r="Z364" s="221" t="s">
        <v>98</v>
      </c>
      <c r="AA364" s="221" t="s">
        <v>79</v>
      </c>
      <c r="AB364" s="221">
        <v>18000</v>
      </c>
      <c r="AC364" s="202" t="s">
        <v>149</v>
      </c>
      <c r="AD364" s="203" t="s">
        <v>79</v>
      </c>
      <c r="AE364" s="203">
        <f>V364+Y364</f>
        <v>72000</v>
      </c>
      <c r="AF364" s="202" t="s">
        <v>79</v>
      </c>
      <c r="AG364" s="202" t="s">
        <v>33</v>
      </c>
      <c r="AH364" s="202" t="s">
        <v>160</v>
      </c>
      <c r="AI364" s="202" t="s">
        <v>179</v>
      </c>
      <c r="AJ364" s="202"/>
    </row>
    <row r="365" spans="2:36" s="36" customFormat="1" ht="86.1" customHeight="1" x14ac:dyDescent="0.25">
      <c r="B365" s="204"/>
      <c r="C365" s="204"/>
      <c r="D365" s="204"/>
      <c r="E365" s="235"/>
      <c r="F365" s="235"/>
      <c r="G365" s="235"/>
      <c r="H365" s="204"/>
      <c r="I365" s="204"/>
      <c r="J365" s="11" t="s">
        <v>111</v>
      </c>
      <c r="K365" s="7" t="s">
        <v>112</v>
      </c>
      <c r="L365" s="7" t="s">
        <v>85</v>
      </c>
      <c r="M365" s="7">
        <v>2</v>
      </c>
      <c r="N365" s="202"/>
      <c r="O365" s="204"/>
      <c r="P365" s="204"/>
      <c r="Q365" s="204"/>
      <c r="R365" s="217"/>
      <c r="S365" s="217"/>
      <c r="T365" s="219"/>
      <c r="U365" s="219"/>
      <c r="V365" s="220"/>
      <c r="W365" s="221"/>
      <c r="X365" s="221"/>
      <c r="Y365" s="221"/>
      <c r="Z365" s="221"/>
      <c r="AA365" s="221"/>
      <c r="AB365" s="221"/>
      <c r="AC365" s="202"/>
      <c r="AD365" s="203"/>
      <c r="AE365" s="203"/>
      <c r="AF365" s="204"/>
      <c r="AG365" s="202"/>
      <c r="AH365" s="202"/>
      <c r="AI365" s="202"/>
      <c r="AJ365" s="204"/>
    </row>
    <row r="366" spans="2:36" s="36" customFormat="1" ht="88.5" customHeight="1" x14ac:dyDescent="0.25">
      <c r="B366" s="204"/>
      <c r="C366" s="204"/>
      <c r="D366" s="204"/>
      <c r="E366" s="235"/>
      <c r="F366" s="235"/>
      <c r="G366" s="235"/>
      <c r="H366" s="204"/>
      <c r="I366" s="204"/>
      <c r="J366" s="11" t="s">
        <v>127</v>
      </c>
      <c r="K366" s="7" t="s">
        <v>128</v>
      </c>
      <c r="L366" s="7" t="s">
        <v>85</v>
      </c>
      <c r="M366" s="63">
        <v>40</v>
      </c>
      <c r="N366" s="202"/>
      <c r="O366" s="204"/>
      <c r="P366" s="204"/>
      <c r="Q366" s="204"/>
      <c r="R366" s="217"/>
      <c r="S366" s="217"/>
      <c r="T366" s="219"/>
      <c r="U366" s="219"/>
      <c r="V366" s="272"/>
      <c r="W366" s="221"/>
      <c r="X366" s="221"/>
      <c r="Y366" s="221"/>
      <c r="Z366" s="221"/>
      <c r="AA366" s="221"/>
      <c r="AB366" s="221"/>
      <c r="AC366" s="202"/>
      <c r="AD366" s="203"/>
      <c r="AE366" s="203"/>
      <c r="AF366" s="204"/>
      <c r="AG366" s="202"/>
      <c r="AH366" s="202"/>
      <c r="AI366" s="202"/>
      <c r="AJ366" s="204"/>
    </row>
    <row r="367" spans="2:36" ht="52.15" customHeight="1" x14ac:dyDescent="0.2">
      <c r="B367" s="204" t="s">
        <v>354</v>
      </c>
      <c r="C367" s="204" t="s">
        <v>355</v>
      </c>
      <c r="D367" s="204" t="s">
        <v>66</v>
      </c>
      <c r="E367" s="235" t="s">
        <v>67</v>
      </c>
      <c r="F367" s="235" t="s">
        <v>132</v>
      </c>
      <c r="G367" s="235" t="s">
        <v>69</v>
      </c>
      <c r="H367" s="204" t="s">
        <v>70</v>
      </c>
      <c r="I367" s="204" t="s">
        <v>79</v>
      </c>
      <c r="J367" s="11" t="s">
        <v>113</v>
      </c>
      <c r="K367" s="7" t="s">
        <v>114</v>
      </c>
      <c r="L367" s="7" t="s">
        <v>115</v>
      </c>
      <c r="M367" s="7">
        <v>3.65</v>
      </c>
      <c r="N367" s="202" t="s">
        <v>108</v>
      </c>
      <c r="O367" s="204" t="s">
        <v>293</v>
      </c>
      <c r="P367" s="204" t="s">
        <v>75</v>
      </c>
      <c r="Q367" s="204" t="s">
        <v>76</v>
      </c>
      <c r="R367" s="217" t="s">
        <v>77</v>
      </c>
      <c r="S367" s="217" t="s">
        <v>109</v>
      </c>
      <c r="T367" s="219">
        <f>V367+Y367</f>
        <v>277504</v>
      </c>
      <c r="U367" s="219">
        <f>T367/M368</f>
        <v>138752</v>
      </c>
      <c r="V367" s="221">
        <v>235878.39999999999</v>
      </c>
      <c r="W367" s="221" t="s">
        <v>79</v>
      </c>
      <c r="X367" s="221" t="s">
        <v>79</v>
      </c>
      <c r="Y367" s="221">
        <v>41625.599999999999</v>
      </c>
      <c r="Z367" s="221" t="s">
        <v>79</v>
      </c>
      <c r="AA367" s="221" t="s">
        <v>79</v>
      </c>
      <c r="AB367" s="221">
        <v>69376</v>
      </c>
      <c r="AC367" s="202" t="s">
        <v>80</v>
      </c>
      <c r="AD367" s="203" t="s">
        <v>79</v>
      </c>
      <c r="AE367" s="203">
        <f>V367+Y367</f>
        <v>277504</v>
      </c>
      <c r="AF367" s="202" t="s">
        <v>79</v>
      </c>
      <c r="AG367" s="202" t="s">
        <v>33</v>
      </c>
      <c r="AH367" s="202" t="s">
        <v>247</v>
      </c>
      <c r="AI367" s="202" t="s">
        <v>251</v>
      </c>
      <c r="AJ367" s="202"/>
    </row>
    <row r="368" spans="2:36" ht="51" x14ac:dyDescent="0.2">
      <c r="B368" s="204"/>
      <c r="C368" s="204"/>
      <c r="D368" s="204"/>
      <c r="E368" s="235"/>
      <c r="F368" s="235"/>
      <c r="G368" s="235"/>
      <c r="H368" s="204"/>
      <c r="I368" s="204"/>
      <c r="J368" s="11" t="s">
        <v>116</v>
      </c>
      <c r="K368" s="7" t="s">
        <v>117</v>
      </c>
      <c r="L368" s="7" t="s">
        <v>85</v>
      </c>
      <c r="M368" s="7">
        <v>2</v>
      </c>
      <c r="N368" s="202"/>
      <c r="O368" s="204"/>
      <c r="P368" s="204"/>
      <c r="Q368" s="204"/>
      <c r="R368" s="217"/>
      <c r="S368" s="217"/>
      <c r="T368" s="219"/>
      <c r="U368" s="219"/>
      <c r="V368" s="221"/>
      <c r="W368" s="221"/>
      <c r="X368" s="221"/>
      <c r="Y368" s="221"/>
      <c r="Z368" s="221"/>
      <c r="AA368" s="221"/>
      <c r="AB368" s="221"/>
      <c r="AC368" s="202"/>
      <c r="AD368" s="203"/>
      <c r="AE368" s="203"/>
      <c r="AF368" s="204"/>
      <c r="AG368" s="202"/>
      <c r="AH368" s="202"/>
      <c r="AI368" s="202"/>
      <c r="AJ368" s="204"/>
    </row>
    <row r="369" spans="2:36" ht="38.25" x14ac:dyDescent="0.2">
      <c r="B369" s="204"/>
      <c r="C369" s="204"/>
      <c r="D369" s="204"/>
      <c r="E369" s="235"/>
      <c r="F369" s="235"/>
      <c r="G369" s="235"/>
      <c r="H369" s="204"/>
      <c r="I369" s="204"/>
      <c r="J369" s="11" t="s">
        <v>209</v>
      </c>
      <c r="K369" s="7" t="s">
        <v>118</v>
      </c>
      <c r="L369" s="7" t="s">
        <v>119</v>
      </c>
      <c r="M369" s="7">
        <v>2</v>
      </c>
      <c r="N369" s="202"/>
      <c r="O369" s="204"/>
      <c r="P369" s="204"/>
      <c r="Q369" s="204"/>
      <c r="R369" s="217"/>
      <c r="S369" s="217"/>
      <c r="T369" s="219"/>
      <c r="U369" s="219"/>
      <c r="V369" s="221"/>
      <c r="W369" s="221"/>
      <c r="X369" s="221"/>
      <c r="Y369" s="221"/>
      <c r="Z369" s="221"/>
      <c r="AA369" s="221"/>
      <c r="AB369" s="221"/>
      <c r="AC369" s="202"/>
      <c r="AD369" s="203"/>
      <c r="AE369" s="203"/>
      <c r="AF369" s="204"/>
      <c r="AG369" s="202"/>
      <c r="AH369" s="202"/>
      <c r="AI369" s="202"/>
      <c r="AJ369" s="204"/>
    </row>
    <row r="370" spans="2:36" ht="173.1" customHeight="1" x14ac:dyDescent="0.2">
      <c r="B370" s="204"/>
      <c r="C370" s="204"/>
      <c r="D370" s="204"/>
      <c r="E370" s="235"/>
      <c r="F370" s="235"/>
      <c r="G370" s="235"/>
      <c r="H370" s="204"/>
      <c r="I370" s="204"/>
      <c r="J370" s="11" t="s">
        <v>120</v>
      </c>
      <c r="K370" s="7" t="s">
        <v>121</v>
      </c>
      <c r="L370" s="7" t="s">
        <v>119</v>
      </c>
      <c r="M370" s="63">
        <v>2</v>
      </c>
      <c r="N370" s="202"/>
      <c r="O370" s="204"/>
      <c r="P370" s="204"/>
      <c r="Q370" s="204"/>
      <c r="R370" s="217"/>
      <c r="S370" s="217"/>
      <c r="T370" s="219"/>
      <c r="U370" s="219"/>
      <c r="V370" s="221"/>
      <c r="W370" s="221"/>
      <c r="X370" s="221"/>
      <c r="Y370" s="221"/>
      <c r="Z370" s="221"/>
      <c r="AA370" s="221"/>
      <c r="AB370" s="221"/>
      <c r="AC370" s="202"/>
      <c r="AD370" s="203"/>
      <c r="AE370" s="203"/>
      <c r="AF370" s="204"/>
      <c r="AG370" s="202"/>
      <c r="AH370" s="202"/>
      <c r="AI370" s="202"/>
      <c r="AJ370" s="204"/>
    </row>
    <row r="371" spans="2:36" s="36" customFormat="1" ht="89.1" customHeight="1" x14ac:dyDescent="0.25">
      <c r="B371" s="204" t="s">
        <v>357</v>
      </c>
      <c r="C371" s="204" t="s">
        <v>358</v>
      </c>
      <c r="D371" s="204" t="s">
        <v>106</v>
      </c>
      <c r="E371" s="235" t="s">
        <v>67</v>
      </c>
      <c r="F371" s="235" t="s">
        <v>134</v>
      </c>
      <c r="G371" s="235" t="s">
        <v>147</v>
      </c>
      <c r="H371" s="204" t="s">
        <v>70</v>
      </c>
      <c r="I371" s="204" t="s">
        <v>79</v>
      </c>
      <c r="J371" s="28" t="s">
        <v>208</v>
      </c>
      <c r="K371" s="14" t="s">
        <v>107</v>
      </c>
      <c r="L371" s="14" t="s">
        <v>86</v>
      </c>
      <c r="M371" s="14">
        <v>40</v>
      </c>
      <c r="N371" s="202" t="s">
        <v>108</v>
      </c>
      <c r="O371" s="204" t="s">
        <v>344</v>
      </c>
      <c r="P371" s="204" t="s">
        <v>75</v>
      </c>
      <c r="Q371" s="204" t="s">
        <v>76</v>
      </c>
      <c r="R371" s="217" t="s">
        <v>77</v>
      </c>
      <c r="S371" s="217" t="s">
        <v>109</v>
      </c>
      <c r="T371" s="219">
        <f>V371+Y371</f>
        <v>144000</v>
      </c>
      <c r="U371" s="219">
        <f>T371/M372</f>
        <v>72000</v>
      </c>
      <c r="V371" s="271">
        <v>122400</v>
      </c>
      <c r="W371" s="221" t="s">
        <v>79</v>
      </c>
      <c r="X371" s="221" t="s">
        <v>79</v>
      </c>
      <c r="Y371" s="221">
        <v>21600</v>
      </c>
      <c r="Z371" s="221" t="s">
        <v>98</v>
      </c>
      <c r="AA371" s="221" t="s">
        <v>79</v>
      </c>
      <c r="AB371" s="221">
        <v>36000</v>
      </c>
      <c r="AC371" s="202" t="s">
        <v>149</v>
      </c>
      <c r="AD371" s="203" t="s">
        <v>79</v>
      </c>
      <c r="AE371" s="203">
        <f>V371+Y371</f>
        <v>144000</v>
      </c>
      <c r="AF371" s="202" t="s">
        <v>79</v>
      </c>
      <c r="AG371" s="202" t="s">
        <v>33</v>
      </c>
      <c r="AH371" s="202" t="s">
        <v>295</v>
      </c>
      <c r="AI371" s="202" t="s">
        <v>247</v>
      </c>
      <c r="AJ371" s="202"/>
    </row>
    <row r="372" spans="2:36" s="36" customFormat="1" ht="86.1" customHeight="1" x14ac:dyDescent="0.25">
      <c r="B372" s="204"/>
      <c r="C372" s="204"/>
      <c r="D372" s="204"/>
      <c r="E372" s="235"/>
      <c r="F372" s="235"/>
      <c r="G372" s="235"/>
      <c r="H372" s="204"/>
      <c r="I372" s="204"/>
      <c r="J372" s="11" t="s">
        <v>111</v>
      </c>
      <c r="K372" s="7" t="s">
        <v>112</v>
      </c>
      <c r="L372" s="7" t="s">
        <v>85</v>
      </c>
      <c r="M372" s="7">
        <v>2</v>
      </c>
      <c r="N372" s="202"/>
      <c r="O372" s="204"/>
      <c r="P372" s="204"/>
      <c r="Q372" s="204"/>
      <c r="R372" s="217"/>
      <c r="S372" s="217"/>
      <c r="T372" s="219"/>
      <c r="U372" s="219"/>
      <c r="V372" s="220"/>
      <c r="W372" s="221"/>
      <c r="X372" s="221"/>
      <c r="Y372" s="221"/>
      <c r="Z372" s="221"/>
      <c r="AA372" s="221"/>
      <c r="AB372" s="221"/>
      <c r="AC372" s="202"/>
      <c r="AD372" s="203"/>
      <c r="AE372" s="203"/>
      <c r="AF372" s="204"/>
      <c r="AG372" s="202"/>
      <c r="AH372" s="202"/>
      <c r="AI372" s="202"/>
      <c r="AJ372" s="204"/>
    </row>
    <row r="373" spans="2:36" s="36" customFormat="1" ht="88.5" customHeight="1" x14ac:dyDescent="0.25">
      <c r="B373" s="204"/>
      <c r="C373" s="204"/>
      <c r="D373" s="204"/>
      <c r="E373" s="235"/>
      <c r="F373" s="235"/>
      <c r="G373" s="235"/>
      <c r="H373" s="204"/>
      <c r="I373" s="204"/>
      <c r="J373" s="11" t="s">
        <v>127</v>
      </c>
      <c r="K373" s="7" t="s">
        <v>128</v>
      </c>
      <c r="L373" s="7" t="s">
        <v>85</v>
      </c>
      <c r="M373" s="63">
        <v>25</v>
      </c>
      <c r="N373" s="202"/>
      <c r="O373" s="204"/>
      <c r="P373" s="204"/>
      <c r="Q373" s="204"/>
      <c r="R373" s="217"/>
      <c r="S373" s="217"/>
      <c r="T373" s="219"/>
      <c r="U373" s="219"/>
      <c r="V373" s="272"/>
      <c r="W373" s="221"/>
      <c r="X373" s="221"/>
      <c r="Y373" s="221"/>
      <c r="Z373" s="221"/>
      <c r="AA373" s="221"/>
      <c r="AB373" s="221"/>
      <c r="AC373" s="202"/>
      <c r="AD373" s="203"/>
      <c r="AE373" s="203"/>
      <c r="AF373" s="204"/>
      <c r="AG373" s="202"/>
      <c r="AH373" s="202"/>
      <c r="AI373" s="202"/>
      <c r="AJ373" s="204"/>
    </row>
    <row r="374" spans="2:36" s="36" customFormat="1" ht="132" customHeight="1" x14ac:dyDescent="0.25">
      <c r="B374" s="204" t="s">
        <v>988</v>
      </c>
      <c r="C374" s="204" t="s">
        <v>459</v>
      </c>
      <c r="D374" s="204" t="s">
        <v>106</v>
      </c>
      <c r="E374" s="235" t="s">
        <v>67</v>
      </c>
      <c r="F374" s="235" t="s">
        <v>134</v>
      </c>
      <c r="G374" s="235" t="s">
        <v>147</v>
      </c>
      <c r="H374" s="204" t="s">
        <v>70</v>
      </c>
      <c r="I374" s="204" t="s">
        <v>79</v>
      </c>
      <c r="J374" s="11" t="s">
        <v>208</v>
      </c>
      <c r="K374" s="7" t="s">
        <v>107</v>
      </c>
      <c r="L374" s="7" t="s">
        <v>86</v>
      </c>
      <c r="M374" s="7">
        <v>40</v>
      </c>
      <c r="N374" s="202" t="s">
        <v>108</v>
      </c>
      <c r="O374" s="204" t="s">
        <v>344</v>
      </c>
      <c r="P374" s="204" t="s">
        <v>75</v>
      </c>
      <c r="Q374" s="204" t="s">
        <v>76</v>
      </c>
      <c r="R374" s="217" t="s">
        <v>77</v>
      </c>
      <c r="S374" s="217" t="s">
        <v>109</v>
      </c>
      <c r="T374" s="219">
        <f>V374+Y374</f>
        <v>54000.060000000005</v>
      </c>
      <c r="U374" s="219">
        <f>T374/M375</f>
        <v>54000.060000000005</v>
      </c>
      <c r="V374" s="271">
        <v>45900.05</v>
      </c>
      <c r="W374" s="221" t="s">
        <v>79</v>
      </c>
      <c r="X374" s="221" t="s">
        <v>79</v>
      </c>
      <c r="Y374" s="221">
        <v>8100.01</v>
      </c>
      <c r="Z374" s="221" t="s">
        <v>98</v>
      </c>
      <c r="AA374" s="221" t="s">
        <v>79</v>
      </c>
      <c r="AB374" s="221">
        <v>13500.01</v>
      </c>
      <c r="AC374" s="202" t="s">
        <v>149</v>
      </c>
      <c r="AD374" s="203" t="s">
        <v>79</v>
      </c>
      <c r="AE374" s="203">
        <f>V374+Y374</f>
        <v>54000.060000000005</v>
      </c>
      <c r="AF374" s="202" t="s">
        <v>79</v>
      </c>
      <c r="AG374" s="202" t="s">
        <v>33</v>
      </c>
      <c r="AH374" s="202" t="s">
        <v>254</v>
      </c>
      <c r="AI374" s="202" t="s">
        <v>233</v>
      </c>
      <c r="AJ374" s="202"/>
    </row>
    <row r="375" spans="2:36" s="36" customFormat="1" ht="86.1" customHeight="1" x14ac:dyDescent="0.25">
      <c r="B375" s="204"/>
      <c r="C375" s="204"/>
      <c r="D375" s="204"/>
      <c r="E375" s="235"/>
      <c r="F375" s="235"/>
      <c r="G375" s="235"/>
      <c r="H375" s="204"/>
      <c r="I375" s="204"/>
      <c r="J375" s="11" t="s">
        <v>111</v>
      </c>
      <c r="K375" s="7" t="s">
        <v>112</v>
      </c>
      <c r="L375" s="7" t="s">
        <v>85</v>
      </c>
      <c r="M375" s="7">
        <v>1</v>
      </c>
      <c r="N375" s="202"/>
      <c r="O375" s="204"/>
      <c r="P375" s="204"/>
      <c r="Q375" s="204"/>
      <c r="R375" s="217"/>
      <c r="S375" s="217"/>
      <c r="T375" s="219"/>
      <c r="U375" s="219"/>
      <c r="V375" s="220"/>
      <c r="W375" s="221"/>
      <c r="X375" s="221"/>
      <c r="Y375" s="221"/>
      <c r="Z375" s="221"/>
      <c r="AA375" s="221"/>
      <c r="AB375" s="221"/>
      <c r="AC375" s="202"/>
      <c r="AD375" s="203"/>
      <c r="AE375" s="203"/>
      <c r="AF375" s="204"/>
      <c r="AG375" s="202"/>
      <c r="AH375" s="202"/>
      <c r="AI375" s="202"/>
      <c r="AJ375" s="204"/>
    </row>
    <row r="376" spans="2:36" s="36" customFormat="1" ht="59.1" customHeight="1" x14ac:dyDescent="0.25">
      <c r="B376" s="204"/>
      <c r="C376" s="204"/>
      <c r="D376" s="204"/>
      <c r="E376" s="235"/>
      <c r="F376" s="235"/>
      <c r="G376" s="235"/>
      <c r="H376" s="204"/>
      <c r="I376" s="204"/>
      <c r="J376" s="11" t="s">
        <v>127</v>
      </c>
      <c r="K376" s="7" t="s">
        <v>128</v>
      </c>
      <c r="L376" s="7" t="s">
        <v>85</v>
      </c>
      <c r="M376" s="63">
        <v>40</v>
      </c>
      <c r="N376" s="202"/>
      <c r="O376" s="204"/>
      <c r="P376" s="204"/>
      <c r="Q376" s="204"/>
      <c r="R376" s="217"/>
      <c r="S376" s="217"/>
      <c r="T376" s="219"/>
      <c r="U376" s="219"/>
      <c r="V376" s="272"/>
      <c r="W376" s="221"/>
      <c r="X376" s="221"/>
      <c r="Y376" s="221"/>
      <c r="Z376" s="221"/>
      <c r="AA376" s="221"/>
      <c r="AB376" s="221"/>
      <c r="AC376" s="202"/>
      <c r="AD376" s="203"/>
      <c r="AE376" s="203"/>
      <c r="AF376" s="204"/>
      <c r="AG376" s="202"/>
      <c r="AH376" s="202"/>
      <c r="AI376" s="202"/>
      <c r="AJ376" s="204"/>
    </row>
    <row r="377" spans="2:36" ht="52.15" customHeight="1" x14ac:dyDescent="0.2">
      <c r="B377" s="204" t="s">
        <v>1165</v>
      </c>
      <c r="C377" s="204" t="s">
        <v>355</v>
      </c>
      <c r="D377" s="204" t="s">
        <v>66</v>
      </c>
      <c r="E377" s="235" t="s">
        <v>67</v>
      </c>
      <c r="F377" s="235" t="s">
        <v>132</v>
      </c>
      <c r="G377" s="235" t="s">
        <v>69</v>
      </c>
      <c r="H377" s="204" t="s">
        <v>70</v>
      </c>
      <c r="I377" s="204" t="s">
        <v>79</v>
      </c>
      <c r="J377" s="11" t="s">
        <v>113</v>
      </c>
      <c r="K377" s="7" t="s">
        <v>114</v>
      </c>
      <c r="L377" s="7" t="s">
        <v>115</v>
      </c>
      <c r="M377" s="7">
        <f>3.65/2</f>
        <v>1.825</v>
      </c>
      <c r="N377" s="202" t="s">
        <v>108</v>
      </c>
      <c r="O377" s="204" t="s">
        <v>293</v>
      </c>
      <c r="P377" s="204" t="s">
        <v>75</v>
      </c>
      <c r="Q377" s="204" t="s">
        <v>76</v>
      </c>
      <c r="R377" s="217" t="s">
        <v>77</v>
      </c>
      <c r="S377" s="217" t="s">
        <v>109</v>
      </c>
      <c r="T377" s="219">
        <v>138752</v>
      </c>
      <c r="U377" s="219">
        <v>138752</v>
      </c>
      <c r="V377" s="221">
        <v>117939.2</v>
      </c>
      <c r="W377" s="221" t="s">
        <v>79</v>
      </c>
      <c r="X377" s="221" t="s">
        <v>79</v>
      </c>
      <c r="Y377" s="221">
        <v>20812.8</v>
      </c>
      <c r="Z377" s="221" t="s">
        <v>79</v>
      </c>
      <c r="AA377" s="221" t="s">
        <v>79</v>
      </c>
      <c r="AB377" s="221">
        <v>34688</v>
      </c>
      <c r="AC377" s="202" t="s">
        <v>80</v>
      </c>
      <c r="AD377" s="203" t="s">
        <v>79</v>
      </c>
      <c r="AE377" s="203">
        <f>V377+Y377</f>
        <v>138752</v>
      </c>
      <c r="AF377" s="202" t="s">
        <v>79</v>
      </c>
      <c r="AG377" s="202" t="s">
        <v>33</v>
      </c>
      <c r="AH377" s="202" t="s">
        <v>167</v>
      </c>
      <c r="AI377" s="202" t="s">
        <v>408</v>
      </c>
      <c r="AJ377" s="202"/>
    </row>
    <row r="378" spans="2:36" ht="51" x14ac:dyDescent="0.2">
      <c r="B378" s="204"/>
      <c r="C378" s="204"/>
      <c r="D378" s="204"/>
      <c r="E378" s="235"/>
      <c r="F378" s="235"/>
      <c r="G378" s="235"/>
      <c r="H378" s="204"/>
      <c r="I378" s="204"/>
      <c r="J378" s="11" t="s">
        <v>116</v>
      </c>
      <c r="K378" s="7" t="s">
        <v>117</v>
      </c>
      <c r="L378" s="7" t="s">
        <v>85</v>
      </c>
      <c r="M378" s="7">
        <v>1</v>
      </c>
      <c r="N378" s="202"/>
      <c r="O378" s="204"/>
      <c r="P378" s="204"/>
      <c r="Q378" s="204"/>
      <c r="R378" s="217"/>
      <c r="S378" s="217"/>
      <c r="T378" s="219"/>
      <c r="U378" s="219"/>
      <c r="V378" s="221"/>
      <c r="W378" s="221"/>
      <c r="X378" s="221"/>
      <c r="Y378" s="221"/>
      <c r="Z378" s="221"/>
      <c r="AA378" s="221"/>
      <c r="AB378" s="221"/>
      <c r="AC378" s="202"/>
      <c r="AD378" s="203"/>
      <c r="AE378" s="203"/>
      <c r="AF378" s="204"/>
      <c r="AG378" s="202"/>
      <c r="AH378" s="202"/>
      <c r="AI378" s="202"/>
      <c r="AJ378" s="204"/>
    </row>
    <row r="379" spans="2:36" ht="38.25" x14ac:dyDescent="0.2">
      <c r="B379" s="204"/>
      <c r="C379" s="204"/>
      <c r="D379" s="204"/>
      <c r="E379" s="235"/>
      <c r="F379" s="235"/>
      <c r="G379" s="235"/>
      <c r="H379" s="204"/>
      <c r="I379" s="204"/>
      <c r="J379" s="11" t="s">
        <v>209</v>
      </c>
      <c r="K379" s="7" t="s">
        <v>118</v>
      </c>
      <c r="L379" s="7" t="s">
        <v>119</v>
      </c>
      <c r="M379" s="7">
        <v>1</v>
      </c>
      <c r="N379" s="202"/>
      <c r="O379" s="204"/>
      <c r="P379" s="204"/>
      <c r="Q379" s="204"/>
      <c r="R379" s="217"/>
      <c r="S379" s="217"/>
      <c r="T379" s="219"/>
      <c r="U379" s="219"/>
      <c r="V379" s="221"/>
      <c r="W379" s="221"/>
      <c r="X379" s="221"/>
      <c r="Y379" s="221"/>
      <c r="Z379" s="221"/>
      <c r="AA379" s="221"/>
      <c r="AB379" s="221"/>
      <c r="AC379" s="202"/>
      <c r="AD379" s="203"/>
      <c r="AE379" s="203"/>
      <c r="AF379" s="204"/>
      <c r="AG379" s="202"/>
      <c r="AH379" s="202"/>
      <c r="AI379" s="202"/>
      <c r="AJ379" s="204"/>
    </row>
    <row r="380" spans="2:36" ht="65.25" customHeight="1" x14ac:dyDescent="0.2">
      <c r="B380" s="204"/>
      <c r="C380" s="204"/>
      <c r="D380" s="204"/>
      <c r="E380" s="235"/>
      <c r="F380" s="235"/>
      <c r="G380" s="235"/>
      <c r="H380" s="204"/>
      <c r="I380" s="204"/>
      <c r="J380" s="11" t="s">
        <v>120</v>
      </c>
      <c r="K380" s="7" t="s">
        <v>121</v>
      </c>
      <c r="L380" s="7" t="s">
        <v>119</v>
      </c>
      <c r="M380" s="63">
        <v>1</v>
      </c>
      <c r="N380" s="202"/>
      <c r="O380" s="204"/>
      <c r="P380" s="204"/>
      <c r="Q380" s="204"/>
      <c r="R380" s="217"/>
      <c r="S380" s="217"/>
      <c r="T380" s="219"/>
      <c r="U380" s="219"/>
      <c r="V380" s="221"/>
      <c r="W380" s="221"/>
      <c r="X380" s="221"/>
      <c r="Y380" s="221"/>
      <c r="Z380" s="221"/>
      <c r="AA380" s="221"/>
      <c r="AB380" s="221"/>
      <c r="AC380" s="202"/>
      <c r="AD380" s="203"/>
      <c r="AE380" s="203"/>
      <c r="AF380" s="204"/>
      <c r="AG380" s="202"/>
      <c r="AH380" s="202"/>
      <c r="AI380" s="202"/>
      <c r="AJ380" s="204"/>
    </row>
    <row r="381" spans="2:36" s="36" customFormat="1" ht="132" customHeight="1" x14ac:dyDescent="0.25">
      <c r="B381" s="208" t="s">
        <v>441</v>
      </c>
      <c r="C381" s="208" t="s">
        <v>442</v>
      </c>
      <c r="D381" s="208" t="s">
        <v>106</v>
      </c>
      <c r="E381" s="229" t="s">
        <v>67</v>
      </c>
      <c r="F381" s="439" t="s">
        <v>134</v>
      </c>
      <c r="G381" s="229" t="s">
        <v>147</v>
      </c>
      <c r="H381" s="281" t="s">
        <v>70</v>
      </c>
      <c r="I381" s="281" t="s">
        <v>79</v>
      </c>
      <c r="J381" s="11" t="s">
        <v>208</v>
      </c>
      <c r="K381" s="7" t="s">
        <v>107</v>
      </c>
      <c r="L381" s="7" t="s">
        <v>86</v>
      </c>
      <c r="M381" s="7">
        <v>40</v>
      </c>
      <c r="N381" s="419" t="s">
        <v>108</v>
      </c>
      <c r="O381" s="208" t="s">
        <v>443</v>
      </c>
      <c r="P381" s="208" t="s">
        <v>75</v>
      </c>
      <c r="Q381" s="208" t="s">
        <v>76</v>
      </c>
      <c r="R381" s="211" t="s">
        <v>77</v>
      </c>
      <c r="S381" s="211" t="s">
        <v>109</v>
      </c>
      <c r="T381" s="253">
        <f>V381+Y381</f>
        <v>128400</v>
      </c>
      <c r="U381" s="253">
        <f>T381/M382</f>
        <v>42800</v>
      </c>
      <c r="V381" s="271">
        <v>109140</v>
      </c>
      <c r="W381" s="271" t="s">
        <v>79</v>
      </c>
      <c r="X381" s="271" t="s">
        <v>79</v>
      </c>
      <c r="Y381" s="271">
        <v>19260</v>
      </c>
      <c r="Z381" s="271" t="s">
        <v>98</v>
      </c>
      <c r="AA381" s="271" t="s">
        <v>79</v>
      </c>
      <c r="AB381" s="271">
        <v>45113.52</v>
      </c>
      <c r="AC381" s="243" t="s">
        <v>149</v>
      </c>
      <c r="AD381" s="225" t="s">
        <v>79</v>
      </c>
      <c r="AE381" s="225">
        <f>V381+Y381</f>
        <v>128400</v>
      </c>
      <c r="AF381" s="243" t="s">
        <v>79</v>
      </c>
      <c r="AG381" s="243" t="s">
        <v>33</v>
      </c>
      <c r="AH381" s="419" t="s">
        <v>174</v>
      </c>
      <c r="AI381" s="243" t="s">
        <v>158</v>
      </c>
      <c r="AJ381" s="243"/>
    </row>
    <row r="382" spans="2:36" s="36" customFormat="1" ht="86.1" customHeight="1" x14ac:dyDescent="0.25">
      <c r="B382" s="209"/>
      <c r="C382" s="209"/>
      <c r="D382" s="209"/>
      <c r="E382" s="230"/>
      <c r="F382" s="230"/>
      <c r="G382" s="230"/>
      <c r="H382" s="209"/>
      <c r="I382" s="209"/>
      <c r="J382" s="11" t="s">
        <v>111</v>
      </c>
      <c r="K382" s="7" t="s">
        <v>112</v>
      </c>
      <c r="L382" s="7" t="s">
        <v>85</v>
      </c>
      <c r="M382" s="7">
        <v>3</v>
      </c>
      <c r="N382" s="224"/>
      <c r="O382" s="209"/>
      <c r="P382" s="209"/>
      <c r="Q382" s="209"/>
      <c r="R382" s="212"/>
      <c r="S382" s="212"/>
      <c r="T382" s="218"/>
      <c r="U382" s="218"/>
      <c r="V382" s="220"/>
      <c r="W382" s="220"/>
      <c r="X382" s="220"/>
      <c r="Y382" s="220"/>
      <c r="Z382" s="220"/>
      <c r="AA382" s="220"/>
      <c r="AB382" s="220"/>
      <c r="AC382" s="224"/>
      <c r="AD382" s="227"/>
      <c r="AE382" s="227"/>
      <c r="AF382" s="209"/>
      <c r="AG382" s="224"/>
      <c r="AH382" s="224"/>
      <c r="AI382" s="224"/>
      <c r="AJ382" s="209"/>
    </row>
    <row r="383" spans="2:36" s="36" customFormat="1" ht="59.1" customHeight="1" x14ac:dyDescent="0.25">
      <c r="B383" s="210"/>
      <c r="C383" s="210"/>
      <c r="D383" s="210"/>
      <c r="E383" s="231"/>
      <c r="F383" s="231"/>
      <c r="G383" s="231"/>
      <c r="H383" s="210"/>
      <c r="I383" s="210"/>
      <c r="J383" s="11" t="s">
        <v>127</v>
      </c>
      <c r="K383" s="7" t="s">
        <v>128</v>
      </c>
      <c r="L383" s="7" t="s">
        <v>85</v>
      </c>
      <c r="M383" s="63">
        <v>60</v>
      </c>
      <c r="N383" s="228"/>
      <c r="O383" s="210"/>
      <c r="P383" s="210"/>
      <c r="Q383" s="210"/>
      <c r="R383" s="213"/>
      <c r="S383" s="213"/>
      <c r="T383" s="254"/>
      <c r="U383" s="254"/>
      <c r="V383" s="272"/>
      <c r="W383" s="272"/>
      <c r="X383" s="272"/>
      <c r="Y383" s="272"/>
      <c r="Z383" s="272"/>
      <c r="AA383" s="272"/>
      <c r="AB383" s="272"/>
      <c r="AC383" s="228"/>
      <c r="AD383" s="226"/>
      <c r="AE383" s="226"/>
      <c r="AF383" s="210"/>
      <c r="AG383" s="228"/>
      <c r="AH383" s="228"/>
      <c r="AI383" s="228"/>
      <c r="AJ383" s="210"/>
    </row>
    <row r="384" spans="2:36" s="36" customFormat="1" ht="107.1" customHeight="1" x14ac:dyDescent="0.25">
      <c r="B384" s="204" t="s">
        <v>444</v>
      </c>
      <c r="C384" s="204" t="s">
        <v>445</v>
      </c>
      <c r="D384" s="204" t="s">
        <v>106</v>
      </c>
      <c r="E384" s="235" t="s">
        <v>67</v>
      </c>
      <c r="F384" s="235" t="s">
        <v>134</v>
      </c>
      <c r="G384" s="235" t="s">
        <v>147</v>
      </c>
      <c r="H384" s="204" t="s">
        <v>70</v>
      </c>
      <c r="I384" s="204" t="s">
        <v>79</v>
      </c>
      <c r="J384" s="11" t="s">
        <v>208</v>
      </c>
      <c r="K384" s="7" t="s">
        <v>107</v>
      </c>
      <c r="L384" s="7" t="s">
        <v>86</v>
      </c>
      <c r="M384" s="7">
        <v>40</v>
      </c>
      <c r="N384" s="202" t="s">
        <v>108</v>
      </c>
      <c r="O384" s="204" t="s">
        <v>443</v>
      </c>
      <c r="P384" s="204" t="s">
        <v>75</v>
      </c>
      <c r="Q384" s="204" t="s">
        <v>76</v>
      </c>
      <c r="R384" s="217" t="s">
        <v>77</v>
      </c>
      <c r="S384" s="217" t="s">
        <v>109</v>
      </c>
      <c r="T384" s="219">
        <f>V384+Y384</f>
        <v>85600</v>
      </c>
      <c r="U384" s="219">
        <f>T384/M385</f>
        <v>42800</v>
      </c>
      <c r="V384" s="271">
        <v>72760</v>
      </c>
      <c r="W384" s="221" t="s">
        <v>79</v>
      </c>
      <c r="X384" s="221" t="s">
        <v>79</v>
      </c>
      <c r="Y384" s="221">
        <v>12840</v>
      </c>
      <c r="Z384" s="221" t="s">
        <v>98</v>
      </c>
      <c r="AA384" s="221" t="s">
        <v>79</v>
      </c>
      <c r="AB384" s="221">
        <v>30075.68</v>
      </c>
      <c r="AC384" s="202" t="s">
        <v>149</v>
      </c>
      <c r="AD384" s="203" t="s">
        <v>79</v>
      </c>
      <c r="AE384" s="203">
        <f>V384+Y384</f>
        <v>85600</v>
      </c>
      <c r="AF384" s="202" t="s">
        <v>79</v>
      </c>
      <c r="AG384" s="202" t="s">
        <v>33</v>
      </c>
      <c r="AH384" s="202" t="s">
        <v>174</v>
      </c>
      <c r="AI384" s="202" t="s">
        <v>158</v>
      </c>
      <c r="AJ384" s="202"/>
    </row>
    <row r="385" spans="2:36" s="36" customFormat="1" ht="86.1" customHeight="1" x14ac:dyDescent="0.25">
      <c r="B385" s="204"/>
      <c r="C385" s="204"/>
      <c r="D385" s="204"/>
      <c r="E385" s="235"/>
      <c r="F385" s="235"/>
      <c r="G385" s="235"/>
      <c r="H385" s="204"/>
      <c r="I385" s="204"/>
      <c r="J385" s="11" t="s">
        <v>111</v>
      </c>
      <c r="K385" s="7" t="s">
        <v>112</v>
      </c>
      <c r="L385" s="7" t="s">
        <v>85</v>
      </c>
      <c r="M385" s="7">
        <v>2</v>
      </c>
      <c r="N385" s="202"/>
      <c r="O385" s="204"/>
      <c r="P385" s="204"/>
      <c r="Q385" s="204"/>
      <c r="R385" s="217"/>
      <c r="S385" s="217"/>
      <c r="T385" s="219"/>
      <c r="U385" s="219"/>
      <c r="V385" s="220"/>
      <c r="W385" s="221"/>
      <c r="X385" s="221"/>
      <c r="Y385" s="221"/>
      <c r="Z385" s="221"/>
      <c r="AA385" s="221"/>
      <c r="AB385" s="221"/>
      <c r="AC385" s="202"/>
      <c r="AD385" s="203"/>
      <c r="AE385" s="203"/>
      <c r="AF385" s="204"/>
      <c r="AG385" s="202"/>
      <c r="AH385" s="202"/>
      <c r="AI385" s="202"/>
      <c r="AJ385" s="204"/>
    </row>
    <row r="386" spans="2:36" s="36" customFormat="1" ht="59.1" customHeight="1" x14ac:dyDescent="0.25">
      <c r="B386" s="204"/>
      <c r="C386" s="204"/>
      <c r="D386" s="204"/>
      <c r="E386" s="235"/>
      <c r="F386" s="235"/>
      <c r="G386" s="235"/>
      <c r="H386" s="204"/>
      <c r="I386" s="204"/>
      <c r="J386" s="11" t="s">
        <v>127</v>
      </c>
      <c r="K386" s="7" t="s">
        <v>128</v>
      </c>
      <c r="L386" s="7" t="s">
        <v>85</v>
      </c>
      <c r="M386" s="63">
        <v>40</v>
      </c>
      <c r="N386" s="202"/>
      <c r="O386" s="204"/>
      <c r="P386" s="204"/>
      <c r="Q386" s="204"/>
      <c r="R386" s="217"/>
      <c r="S386" s="217"/>
      <c r="T386" s="219"/>
      <c r="U386" s="219"/>
      <c r="V386" s="272"/>
      <c r="W386" s="221"/>
      <c r="X386" s="221"/>
      <c r="Y386" s="221"/>
      <c r="Z386" s="221"/>
      <c r="AA386" s="221"/>
      <c r="AB386" s="221"/>
      <c r="AC386" s="202"/>
      <c r="AD386" s="203"/>
      <c r="AE386" s="203"/>
      <c r="AF386" s="204"/>
      <c r="AG386" s="202"/>
      <c r="AH386" s="202"/>
      <c r="AI386" s="202"/>
      <c r="AJ386" s="204"/>
    </row>
    <row r="387" spans="2:36" s="36" customFormat="1" ht="107.1" customHeight="1" x14ac:dyDescent="0.25">
      <c r="B387" s="215" t="s">
        <v>1061</v>
      </c>
      <c r="C387" s="215" t="s">
        <v>446</v>
      </c>
      <c r="D387" s="215" t="s">
        <v>106</v>
      </c>
      <c r="E387" s="252" t="s">
        <v>67</v>
      </c>
      <c r="F387" s="252" t="s">
        <v>134</v>
      </c>
      <c r="G387" s="252" t="s">
        <v>147</v>
      </c>
      <c r="H387" s="215" t="s">
        <v>70</v>
      </c>
      <c r="I387" s="215" t="s">
        <v>79</v>
      </c>
      <c r="J387" s="20" t="s">
        <v>208</v>
      </c>
      <c r="K387" s="27" t="s">
        <v>107</v>
      </c>
      <c r="L387" s="27" t="s">
        <v>86</v>
      </c>
      <c r="M387" s="27">
        <v>40</v>
      </c>
      <c r="N387" s="264" t="s">
        <v>108</v>
      </c>
      <c r="O387" s="215" t="s">
        <v>443</v>
      </c>
      <c r="P387" s="215" t="s">
        <v>75</v>
      </c>
      <c r="Q387" s="215" t="s">
        <v>76</v>
      </c>
      <c r="R387" s="273" t="s">
        <v>77</v>
      </c>
      <c r="S387" s="273" t="s">
        <v>109</v>
      </c>
      <c r="T387" s="287">
        <f>V387+Y387</f>
        <v>42800</v>
      </c>
      <c r="U387" s="287">
        <f>T387/M388</f>
        <v>42800</v>
      </c>
      <c r="V387" s="238">
        <v>36380</v>
      </c>
      <c r="W387" s="237" t="s">
        <v>79</v>
      </c>
      <c r="X387" s="237" t="s">
        <v>79</v>
      </c>
      <c r="Y387" s="237">
        <v>6420</v>
      </c>
      <c r="Z387" s="237" t="s">
        <v>98</v>
      </c>
      <c r="AA387" s="237" t="s">
        <v>79</v>
      </c>
      <c r="AB387" s="237">
        <v>15037.84</v>
      </c>
      <c r="AC387" s="264" t="s">
        <v>149</v>
      </c>
      <c r="AD387" s="263" t="s">
        <v>79</v>
      </c>
      <c r="AE387" s="263">
        <f>V387+Y387</f>
        <v>42800</v>
      </c>
      <c r="AF387" s="264" t="s">
        <v>79</v>
      </c>
      <c r="AG387" s="264" t="s">
        <v>33</v>
      </c>
      <c r="AH387" s="264" t="s">
        <v>157</v>
      </c>
      <c r="AI387" s="264" t="s">
        <v>158</v>
      </c>
      <c r="AJ387" s="264"/>
    </row>
    <row r="388" spans="2:36" s="36" customFormat="1" ht="86.1" customHeight="1" x14ac:dyDescent="0.25">
      <c r="B388" s="215"/>
      <c r="C388" s="215"/>
      <c r="D388" s="215"/>
      <c r="E388" s="252"/>
      <c r="F388" s="252"/>
      <c r="G388" s="252"/>
      <c r="H388" s="215"/>
      <c r="I388" s="215"/>
      <c r="J388" s="20" t="s">
        <v>111</v>
      </c>
      <c r="K388" s="27" t="s">
        <v>112</v>
      </c>
      <c r="L388" s="27" t="s">
        <v>85</v>
      </c>
      <c r="M388" s="27">
        <v>1</v>
      </c>
      <c r="N388" s="264"/>
      <c r="O388" s="215"/>
      <c r="P388" s="215"/>
      <c r="Q388" s="215"/>
      <c r="R388" s="273"/>
      <c r="S388" s="273"/>
      <c r="T388" s="287"/>
      <c r="U388" s="287"/>
      <c r="V388" s="244"/>
      <c r="W388" s="237"/>
      <c r="X388" s="237"/>
      <c r="Y388" s="237"/>
      <c r="Z388" s="237"/>
      <c r="AA388" s="237"/>
      <c r="AB388" s="237"/>
      <c r="AC388" s="264"/>
      <c r="AD388" s="263"/>
      <c r="AE388" s="263"/>
      <c r="AF388" s="215"/>
      <c r="AG388" s="264"/>
      <c r="AH388" s="264"/>
      <c r="AI388" s="264"/>
      <c r="AJ388" s="215"/>
    </row>
    <row r="389" spans="2:36" s="36" customFormat="1" ht="59.1" customHeight="1" x14ac:dyDescent="0.25">
      <c r="B389" s="215"/>
      <c r="C389" s="215"/>
      <c r="D389" s="215"/>
      <c r="E389" s="252"/>
      <c r="F389" s="252"/>
      <c r="G389" s="252"/>
      <c r="H389" s="215"/>
      <c r="I389" s="215"/>
      <c r="J389" s="20" t="s">
        <v>127</v>
      </c>
      <c r="K389" s="27" t="s">
        <v>128</v>
      </c>
      <c r="L389" s="27" t="s">
        <v>85</v>
      </c>
      <c r="M389" s="61">
        <v>20</v>
      </c>
      <c r="N389" s="264"/>
      <c r="O389" s="215"/>
      <c r="P389" s="215"/>
      <c r="Q389" s="215"/>
      <c r="R389" s="273"/>
      <c r="S389" s="273"/>
      <c r="T389" s="287"/>
      <c r="U389" s="287"/>
      <c r="V389" s="245"/>
      <c r="W389" s="237"/>
      <c r="X389" s="237"/>
      <c r="Y389" s="237"/>
      <c r="Z389" s="237"/>
      <c r="AA389" s="237"/>
      <c r="AB389" s="237"/>
      <c r="AC389" s="264"/>
      <c r="AD389" s="263"/>
      <c r="AE389" s="263"/>
      <c r="AF389" s="215"/>
      <c r="AG389" s="264"/>
      <c r="AH389" s="264"/>
      <c r="AI389" s="264"/>
      <c r="AJ389" s="215"/>
    </row>
    <row r="390" spans="2:36" s="36" customFormat="1" ht="107.1" customHeight="1" x14ac:dyDescent="0.25">
      <c r="B390" s="204" t="s">
        <v>447</v>
      </c>
      <c r="C390" s="204" t="s">
        <v>448</v>
      </c>
      <c r="D390" s="204" t="s">
        <v>106</v>
      </c>
      <c r="E390" s="235" t="s">
        <v>67</v>
      </c>
      <c r="F390" s="235" t="s">
        <v>134</v>
      </c>
      <c r="G390" s="235" t="s">
        <v>147</v>
      </c>
      <c r="H390" s="204" t="s">
        <v>70</v>
      </c>
      <c r="I390" s="204" t="s">
        <v>79</v>
      </c>
      <c r="J390" s="11" t="s">
        <v>208</v>
      </c>
      <c r="K390" s="7" t="s">
        <v>107</v>
      </c>
      <c r="L390" s="7" t="s">
        <v>86</v>
      </c>
      <c r="M390" s="7">
        <v>40</v>
      </c>
      <c r="N390" s="202" t="s">
        <v>108</v>
      </c>
      <c r="O390" s="204" t="s">
        <v>443</v>
      </c>
      <c r="P390" s="204" t="s">
        <v>75</v>
      </c>
      <c r="Q390" s="204" t="s">
        <v>76</v>
      </c>
      <c r="R390" s="217" t="s">
        <v>77</v>
      </c>
      <c r="S390" s="217" t="s">
        <v>109</v>
      </c>
      <c r="T390" s="219">
        <f>V390+Y390</f>
        <v>67196</v>
      </c>
      <c r="U390" s="219">
        <f>T390/M391</f>
        <v>67196</v>
      </c>
      <c r="V390" s="271">
        <v>57116.6</v>
      </c>
      <c r="W390" s="221" t="s">
        <v>79</v>
      </c>
      <c r="X390" s="221" t="s">
        <v>79</v>
      </c>
      <c r="Y390" s="221">
        <v>10079.4</v>
      </c>
      <c r="Z390" s="221" t="s">
        <v>98</v>
      </c>
      <c r="AA390" s="221" t="s">
        <v>79</v>
      </c>
      <c r="AB390" s="221">
        <v>23609.41</v>
      </c>
      <c r="AC390" s="202" t="s">
        <v>149</v>
      </c>
      <c r="AD390" s="203" t="s">
        <v>79</v>
      </c>
      <c r="AE390" s="203">
        <f>V390+Y390</f>
        <v>67196</v>
      </c>
      <c r="AF390" s="202" t="s">
        <v>79</v>
      </c>
      <c r="AG390" s="202" t="s">
        <v>33</v>
      </c>
      <c r="AH390" s="202" t="s">
        <v>157</v>
      </c>
      <c r="AI390" s="202" t="s">
        <v>176</v>
      </c>
      <c r="AJ390" s="202"/>
    </row>
    <row r="391" spans="2:36" s="36" customFormat="1" ht="86.1" customHeight="1" x14ac:dyDescent="0.25">
      <c r="B391" s="204"/>
      <c r="C391" s="204"/>
      <c r="D391" s="204"/>
      <c r="E391" s="235"/>
      <c r="F391" s="235"/>
      <c r="G391" s="235"/>
      <c r="H391" s="204"/>
      <c r="I391" s="204"/>
      <c r="J391" s="11" t="s">
        <v>111</v>
      </c>
      <c r="K391" s="7" t="s">
        <v>112</v>
      </c>
      <c r="L391" s="7" t="s">
        <v>85</v>
      </c>
      <c r="M391" s="7">
        <v>1</v>
      </c>
      <c r="N391" s="202"/>
      <c r="O391" s="204"/>
      <c r="P391" s="204"/>
      <c r="Q391" s="204"/>
      <c r="R391" s="217"/>
      <c r="S391" s="217"/>
      <c r="T391" s="219"/>
      <c r="U391" s="219"/>
      <c r="V391" s="220"/>
      <c r="W391" s="221"/>
      <c r="X391" s="221"/>
      <c r="Y391" s="221"/>
      <c r="Z391" s="221"/>
      <c r="AA391" s="221"/>
      <c r="AB391" s="221"/>
      <c r="AC391" s="202"/>
      <c r="AD391" s="203"/>
      <c r="AE391" s="203"/>
      <c r="AF391" s="204"/>
      <c r="AG391" s="202"/>
      <c r="AH391" s="202"/>
      <c r="AI391" s="202"/>
      <c r="AJ391" s="204"/>
    </row>
    <row r="392" spans="2:36" s="36" customFormat="1" ht="59.1" customHeight="1" x14ac:dyDescent="0.25">
      <c r="B392" s="204"/>
      <c r="C392" s="204"/>
      <c r="D392" s="204"/>
      <c r="E392" s="235"/>
      <c r="F392" s="235"/>
      <c r="G392" s="235"/>
      <c r="H392" s="204"/>
      <c r="I392" s="204"/>
      <c r="J392" s="11" t="s">
        <v>127</v>
      </c>
      <c r="K392" s="7" t="s">
        <v>128</v>
      </c>
      <c r="L392" s="7" t="s">
        <v>85</v>
      </c>
      <c r="M392" s="63">
        <v>40</v>
      </c>
      <c r="N392" s="202"/>
      <c r="O392" s="204"/>
      <c r="P392" s="204"/>
      <c r="Q392" s="204"/>
      <c r="R392" s="217"/>
      <c r="S392" s="217"/>
      <c r="T392" s="219"/>
      <c r="U392" s="219"/>
      <c r="V392" s="272"/>
      <c r="W392" s="221"/>
      <c r="X392" s="221"/>
      <c r="Y392" s="221"/>
      <c r="Z392" s="221"/>
      <c r="AA392" s="221"/>
      <c r="AB392" s="221"/>
      <c r="AC392" s="202"/>
      <c r="AD392" s="203"/>
      <c r="AE392" s="203"/>
      <c r="AF392" s="204"/>
      <c r="AG392" s="202"/>
      <c r="AH392" s="202"/>
      <c r="AI392" s="202"/>
      <c r="AJ392" s="204"/>
    </row>
    <row r="393" spans="2:36" s="36" customFormat="1" ht="107.1" customHeight="1" x14ac:dyDescent="0.25">
      <c r="B393" s="204" t="s">
        <v>449</v>
      </c>
      <c r="C393" s="204" t="s">
        <v>450</v>
      </c>
      <c r="D393" s="204" t="s">
        <v>106</v>
      </c>
      <c r="E393" s="235" t="s">
        <v>67</v>
      </c>
      <c r="F393" s="235" t="s">
        <v>134</v>
      </c>
      <c r="G393" s="235" t="s">
        <v>147</v>
      </c>
      <c r="H393" s="204" t="s">
        <v>70</v>
      </c>
      <c r="I393" s="204" t="s">
        <v>79</v>
      </c>
      <c r="J393" s="11" t="s">
        <v>208</v>
      </c>
      <c r="K393" s="7" t="s">
        <v>107</v>
      </c>
      <c r="L393" s="7" t="s">
        <v>86</v>
      </c>
      <c r="M393" s="7">
        <v>40</v>
      </c>
      <c r="N393" s="202" t="s">
        <v>108</v>
      </c>
      <c r="O393" s="204" t="s">
        <v>443</v>
      </c>
      <c r="P393" s="204" t="s">
        <v>75</v>
      </c>
      <c r="Q393" s="204" t="s">
        <v>76</v>
      </c>
      <c r="R393" s="217" t="s">
        <v>77</v>
      </c>
      <c r="S393" s="217" t="s">
        <v>109</v>
      </c>
      <c r="T393" s="219">
        <f>V393+Y393</f>
        <v>42800</v>
      </c>
      <c r="U393" s="219">
        <f>T393/M394</f>
        <v>42800</v>
      </c>
      <c r="V393" s="271">
        <v>36380</v>
      </c>
      <c r="W393" s="221" t="s">
        <v>79</v>
      </c>
      <c r="X393" s="221" t="s">
        <v>79</v>
      </c>
      <c r="Y393" s="221">
        <v>6420</v>
      </c>
      <c r="Z393" s="221" t="s">
        <v>98</v>
      </c>
      <c r="AA393" s="221" t="s">
        <v>79</v>
      </c>
      <c r="AB393" s="221">
        <v>15037.84</v>
      </c>
      <c r="AC393" s="202" t="s">
        <v>149</v>
      </c>
      <c r="AD393" s="203" t="s">
        <v>79</v>
      </c>
      <c r="AE393" s="203">
        <f>V393+Y393</f>
        <v>42800</v>
      </c>
      <c r="AF393" s="202" t="s">
        <v>79</v>
      </c>
      <c r="AG393" s="202" t="s">
        <v>33</v>
      </c>
      <c r="AH393" s="202" t="s">
        <v>157</v>
      </c>
      <c r="AI393" s="202" t="s">
        <v>176</v>
      </c>
      <c r="AJ393" s="202"/>
    </row>
    <row r="394" spans="2:36" s="36" customFormat="1" ht="86.1" customHeight="1" x14ac:dyDescent="0.25">
      <c r="B394" s="204"/>
      <c r="C394" s="204"/>
      <c r="D394" s="204"/>
      <c r="E394" s="235"/>
      <c r="F394" s="235"/>
      <c r="G394" s="235"/>
      <c r="H394" s="204"/>
      <c r="I394" s="204"/>
      <c r="J394" s="11" t="s">
        <v>111</v>
      </c>
      <c r="K394" s="7" t="s">
        <v>112</v>
      </c>
      <c r="L394" s="7" t="s">
        <v>85</v>
      </c>
      <c r="M394" s="7">
        <v>1</v>
      </c>
      <c r="N394" s="202"/>
      <c r="O394" s="204"/>
      <c r="P394" s="204"/>
      <c r="Q394" s="204"/>
      <c r="R394" s="217"/>
      <c r="S394" s="217"/>
      <c r="T394" s="219"/>
      <c r="U394" s="219"/>
      <c r="V394" s="220"/>
      <c r="W394" s="221"/>
      <c r="X394" s="221"/>
      <c r="Y394" s="221"/>
      <c r="Z394" s="221"/>
      <c r="AA394" s="221"/>
      <c r="AB394" s="221"/>
      <c r="AC394" s="202"/>
      <c r="AD394" s="203"/>
      <c r="AE394" s="203"/>
      <c r="AF394" s="204"/>
      <c r="AG394" s="202"/>
      <c r="AH394" s="202"/>
      <c r="AI394" s="202"/>
      <c r="AJ394" s="204"/>
    </row>
    <row r="395" spans="2:36" s="36" customFormat="1" ht="59.1" customHeight="1" x14ac:dyDescent="0.25">
      <c r="B395" s="204"/>
      <c r="C395" s="204"/>
      <c r="D395" s="204"/>
      <c r="E395" s="235"/>
      <c r="F395" s="235"/>
      <c r="G395" s="235"/>
      <c r="H395" s="204"/>
      <c r="I395" s="204"/>
      <c r="J395" s="11" t="s">
        <v>127</v>
      </c>
      <c r="K395" s="7" t="s">
        <v>128</v>
      </c>
      <c r="L395" s="7" t="s">
        <v>85</v>
      </c>
      <c r="M395" s="63">
        <v>20</v>
      </c>
      <c r="N395" s="202"/>
      <c r="O395" s="204"/>
      <c r="P395" s="204"/>
      <c r="Q395" s="204"/>
      <c r="R395" s="217"/>
      <c r="S395" s="217"/>
      <c r="T395" s="219"/>
      <c r="U395" s="219"/>
      <c r="V395" s="272"/>
      <c r="W395" s="221"/>
      <c r="X395" s="221"/>
      <c r="Y395" s="221"/>
      <c r="Z395" s="221"/>
      <c r="AA395" s="221"/>
      <c r="AB395" s="221"/>
      <c r="AC395" s="202"/>
      <c r="AD395" s="203"/>
      <c r="AE395" s="203"/>
      <c r="AF395" s="204"/>
      <c r="AG395" s="202"/>
      <c r="AH395" s="202"/>
      <c r="AI395" s="202"/>
      <c r="AJ395" s="204"/>
    </row>
    <row r="396" spans="2:36" s="36" customFormat="1" ht="107.1" customHeight="1" x14ac:dyDescent="0.25">
      <c r="B396" s="204" t="s">
        <v>451</v>
      </c>
      <c r="C396" s="204" t="s">
        <v>452</v>
      </c>
      <c r="D396" s="204" t="s">
        <v>106</v>
      </c>
      <c r="E396" s="235" t="s">
        <v>67</v>
      </c>
      <c r="F396" s="235" t="s">
        <v>134</v>
      </c>
      <c r="G396" s="235" t="s">
        <v>147</v>
      </c>
      <c r="H396" s="204" t="s">
        <v>70</v>
      </c>
      <c r="I396" s="204" t="s">
        <v>79</v>
      </c>
      <c r="J396" s="11" t="s">
        <v>208</v>
      </c>
      <c r="K396" s="7" t="s">
        <v>107</v>
      </c>
      <c r="L396" s="7" t="s">
        <v>86</v>
      </c>
      <c r="M396" s="7">
        <v>40</v>
      </c>
      <c r="N396" s="202" t="s">
        <v>108</v>
      </c>
      <c r="O396" s="204" t="s">
        <v>443</v>
      </c>
      <c r="P396" s="204" t="s">
        <v>75</v>
      </c>
      <c r="Q396" s="204" t="s">
        <v>76</v>
      </c>
      <c r="R396" s="217" t="s">
        <v>77</v>
      </c>
      <c r="S396" s="217" t="s">
        <v>109</v>
      </c>
      <c r="T396" s="219">
        <f>V396+Y396</f>
        <v>85600</v>
      </c>
      <c r="U396" s="219">
        <f>T396/M397</f>
        <v>42800</v>
      </c>
      <c r="V396" s="271">
        <v>72760</v>
      </c>
      <c r="W396" s="221" t="s">
        <v>79</v>
      </c>
      <c r="X396" s="221" t="s">
        <v>79</v>
      </c>
      <c r="Y396" s="221">
        <v>12840</v>
      </c>
      <c r="Z396" s="221" t="s">
        <v>98</v>
      </c>
      <c r="AA396" s="221" t="s">
        <v>79</v>
      </c>
      <c r="AB396" s="221">
        <v>30075.68</v>
      </c>
      <c r="AC396" s="202" t="s">
        <v>149</v>
      </c>
      <c r="AD396" s="203" t="s">
        <v>79</v>
      </c>
      <c r="AE396" s="203">
        <f>V396+Y396</f>
        <v>85600</v>
      </c>
      <c r="AF396" s="202" t="s">
        <v>79</v>
      </c>
      <c r="AG396" s="202" t="s">
        <v>33</v>
      </c>
      <c r="AH396" s="202" t="s">
        <v>176</v>
      </c>
      <c r="AI396" s="202" t="s">
        <v>179</v>
      </c>
      <c r="AJ396" s="202"/>
    </row>
    <row r="397" spans="2:36" s="36" customFormat="1" ht="86.1" customHeight="1" x14ac:dyDescent="0.25">
      <c r="B397" s="204"/>
      <c r="C397" s="204"/>
      <c r="D397" s="204"/>
      <c r="E397" s="235"/>
      <c r="F397" s="235"/>
      <c r="G397" s="235"/>
      <c r="H397" s="204"/>
      <c r="I397" s="204"/>
      <c r="J397" s="11" t="s">
        <v>111</v>
      </c>
      <c r="K397" s="7" t="s">
        <v>112</v>
      </c>
      <c r="L397" s="7" t="s">
        <v>85</v>
      </c>
      <c r="M397" s="7">
        <v>2</v>
      </c>
      <c r="N397" s="202"/>
      <c r="O397" s="204"/>
      <c r="P397" s="204"/>
      <c r="Q397" s="204"/>
      <c r="R397" s="217"/>
      <c r="S397" s="217"/>
      <c r="T397" s="219"/>
      <c r="U397" s="219"/>
      <c r="V397" s="220"/>
      <c r="W397" s="221"/>
      <c r="X397" s="221"/>
      <c r="Y397" s="221"/>
      <c r="Z397" s="221"/>
      <c r="AA397" s="221"/>
      <c r="AB397" s="221"/>
      <c r="AC397" s="202"/>
      <c r="AD397" s="203"/>
      <c r="AE397" s="203"/>
      <c r="AF397" s="204"/>
      <c r="AG397" s="202"/>
      <c r="AH397" s="202"/>
      <c r="AI397" s="202"/>
      <c r="AJ397" s="204"/>
    </row>
    <row r="398" spans="2:36" s="36" customFormat="1" ht="59.1" customHeight="1" x14ac:dyDescent="0.25">
      <c r="B398" s="204"/>
      <c r="C398" s="204"/>
      <c r="D398" s="204"/>
      <c r="E398" s="235"/>
      <c r="F398" s="235"/>
      <c r="G398" s="235"/>
      <c r="H398" s="204"/>
      <c r="I398" s="204"/>
      <c r="J398" s="11" t="s">
        <v>127</v>
      </c>
      <c r="K398" s="7" t="s">
        <v>128</v>
      </c>
      <c r="L398" s="7" t="s">
        <v>85</v>
      </c>
      <c r="M398" s="63">
        <v>40</v>
      </c>
      <c r="N398" s="202"/>
      <c r="O398" s="204"/>
      <c r="P398" s="204"/>
      <c r="Q398" s="204"/>
      <c r="R398" s="217"/>
      <c r="S398" s="217"/>
      <c r="T398" s="219"/>
      <c r="U398" s="219"/>
      <c r="V398" s="272"/>
      <c r="W398" s="221"/>
      <c r="X398" s="221"/>
      <c r="Y398" s="221"/>
      <c r="Z398" s="221"/>
      <c r="AA398" s="221"/>
      <c r="AB398" s="221"/>
      <c r="AC398" s="202"/>
      <c r="AD398" s="203"/>
      <c r="AE398" s="203"/>
      <c r="AF398" s="204"/>
      <c r="AG398" s="202"/>
      <c r="AH398" s="202"/>
      <c r="AI398" s="202"/>
      <c r="AJ398" s="204"/>
    </row>
    <row r="399" spans="2:36" ht="52.15" customHeight="1" x14ac:dyDescent="0.2">
      <c r="B399" s="215" t="s">
        <v>1184</v>
      </c>
      <c r="C399" s="215" t="s">
        <v>453</v>
      </c>
      <c r="D399" s="215" t="s">
        <v>66</v>
      </c>
      <c r="E399" s="252" t="s">
        <v>67</v>
      </c>
      <c r="F399" s="252" t="s">
        <v>132</v>
      </c>
      <c r="G399" s="252" t="s">
        <v>69</v>
      </c>
      <c r="H399" s="215" t="s">
        <v>70</v>
      </c>
      <c r="I399" s="215" t="s">
        <v>79</v>
      </c>
      <c r="J399" s="20" t="s">
        <v>113</v>
      </c>
      <c r="K399" s="27" t="s">
        <v>114</v>
      </c>
      <c r="L399" s="27" t="s">
        <v>115</v>
      </c>
      <c r="M399" s="27">
        <v>1.5</v>
      </c>
      <c r="N399" s="264" t="s">
        <v>108</v>
      </c>
      <c r="O399" s="215" t="s">
        <v>443</v>
      </c>
      <c r="P399" s="215" t="s">
        <v>75</v>
      </c>
      <c r="Q399" s="215" t="s">
        <v>76</v>
      </c>
      <c r="R399" s="273" t="s">
        <v>77</v>
      </c>
      <c r="S399" s="273" t="s">
        <v>109</v>
      </c>
      <c r="T399" s="287">
        <f>V399+Y399</f>
        <v>113955</v>
      </c>
      <c r="U399" s="287">
        <f>T399/M400</f>
        <v>56977.5</v>
      </c>
      <c r="V399" s="237">
        <v>96861.75</v>
      </c>
      <c r="W399" s="237" t="s">
        <v>79</v>
      </c>
      <c r="X399" s="237" t="s">
        <v>79</v>
      </c>
      <c r="Y399" s="237">
        <v>17093.25</v>
      </c>
      <c r="Z399" s="237" t="s">
        <v>79</v>
      </c>
      <c r="AA399" s="237" t="s">
        <v>79</v>
      </c>
      <c r="AB399" s="237">
        <v>40038.239999999998</v>
      </c>
      <c r="AC399" s="264" t="s">
        <v>80</v>
      </c>
      <c r="AD399" s="263" t="s">
        <v>79</v>
      </c>
      <c r="AE399" s="263">
        <f>V399+Y399</f>
        <v>113955</v>
      </c>
      <c r="AF399" s="264" t="s">
        <v>79</v>
      </c>
      <c r="AG399" s="264" t="s">
        <v>33</v>
      </c>
      <c r="AH399" s="264" t="s">
        <v>161</v>
      </c>
      <c r="AI399" s="264" t="s">
        <v>356</v>
      </c>
      <c r="AJ399" s="202"/>
    </row>
    <row r="400" spans="2:36" ht="51" x14ac:dyDescent="0.2">
      <c r="B400" s="215"/>
      <c r="C400" s="215"/>
      <c r="D400" s="215"/>
      <c r="E400" s="252"/>
      <c r="F400" s="252"/>
      <c r="G400" s="252"/>
      <c r="H400" s="215"/>
      <c r="I400" s="215"/>
      <c r="J400" s="20" t="s">
        <v>116</v>
      </c>
      <c r="K400" s="27" t="s">
        <v>117</v>
      </c>
      <c r="L400" s="27" t="s">
        <v>85</v>
      </c>
      <c r="M400" s="27">
        <v>2</v>
      </c>
      <c r="N400" s="264"/>
      <c r="O400" s="215"/>
      <c r="P400" s="215"/>
      <c r="Q400" s="215"/>
      <c r="R400" s="273"/>
      <c r="S400" s="273"/>
      <c r="T400" s="287"/>
      <c r="U400" s="287"/>
      <c r="V400" s="237"/>
      <c r="W400" s="237"/>
      <c r="X400" s="237"/>
      <c r="Y400" s="237"/>
      <c r="Z400" s="237"/>
      <c r="AA400" s="237"/>
      <c r="AB400" s="237"/>
      <c r="AC400" s="264"/>
      <c r="AD400" s="263"/>
      <c r="AE400" s="263"/>
      <c r="AF400" s="215"/>
      <c r="AG400" s="264"/>
      <c r="AH400" s="264"/>
      <c r="AI400" s="264"/>
      <c r="AJ400" s="204"/>
    </row>
    <row r="401" spans="2:36" ht="38.25" x14ac:dyDescent="0.2">
      <c r="B401" s="215"/>
      <c r="C401" s="215"/>
      <c r="D401" s="215"/>
      <c r="E401" s="252"/>
      <c r="F401" s="252"/>
      <c r="G401" s="252"/>
      <c r="H401" s="215"/>
      <c r="I401" s="215"/>
      <c r="J401" s="20" t="s">
        <v>209</v>
      </c>
      <c r="K401" s="27" t="s">
        <v>118</v>
      </c>
      <c r="L401" s="27" t="s">
        <v>119</v>
      </c>
      <c r="M401" s="27">
        <v>2</v>
      </c>
      <c r="N401" s="264"/>
      <c r="O401" s="215"/>
      <c r="P401" s="215"/>
      <c r="Q401" s="215"/>
      <c r="R401" s="273"/>
      <c r="S401" s="273"/>
      <c r="T401" s="287"/>
      <c r="U401" s="287"/>
      <c r="V401" s="237"/>
      <c r="W401" s="237"/>
      <c r="X401" s="237"/>
      <c r="Y401" s="237"/>
      <c r="Z401" s="237"/>
      <c r="AA401" s="237"/>
      <c r="AB401" s="237"/>
      <c r="AC401" s="264"/>
      <c r="AD401" s="263"/>
      <c r="AE401" s="263"/>
      <c r="AF401" s="215"/>
      <c r="AG401" s="264"/>
      <c r="AH401" s="264"/>
      <c r="AI401" s="264"/>
      <c r="AJ401" s="204"/>
    </row>
    <row r="402" spans="2:36" ht="25.5" x14ac:dyDescent="0.2">
      <c r="B402" s="215"/>
      <c r="C402" s="215"/>
      <c r="D402" s="215"/>
      <c r="E402" s="252"/>
      <c r="F402" s="252"/>
      <c r="G402" s="252"/>
      <c r="H402" s="215"/>
      <c r="I402" s="215"/>
      <c r="J402" s="20" t="s">
        <v>120</v>
      </c>
      <c r="K402" s="27" t="s">
        <v>121</v>
      </c>
      <c r="L402" s="27" t="s">
        <v>119</v>
      </c>
      <c r="M402" s="61">
        <v>2</v>
      </c>
      <c r="N402" s="264"/>
      <c r="O402" s="215"/>
      <c r="P402" s="215"/>
      <c r="Q402" s="215"/>
      <c r="R402" s="273"/>
      <c r="S402" s="273"/>
      <c r="T402" s="287"/>
      <c r="U402" s="287"/>
      <c r="V402" s="237"/>
      <c r="W402" s="237"/>
      <c r="X402" s="237"/>
      <c r="Y402" s="237"/>
      <c r="Z402" s="237"/>
      <c r="AA402" s="237"/>
      <c r="AB402" s="237"/>
      <c r="AC402" s="264"/>
      <c r="AD402" s="263"/>
      <c r="AE402" s="263"/>
      <c r="AF402" s="215"/>
      <c r="AG402" s="264"/>
      <c r="AH402" s="264"/>
      <c r="AI402" s="264"/>
      <c r="AJ402" s="204"/>
    </row>
    <row r="403" spans="2:36" ht="52.15" customHeight="1" x14ac:dyDescent="0.2">
      <c r="B403" s="215" t="s">
        <v>1185</v>
      </c>
      <c r="C403" s="215" t="s">
        <v>453</v>
      </c>
      <c r="D403" s="215" t="s">
        <v>66</v>
      </c>
      <c r="E403" s="252" t="s">
        <v>67</v>
      </c>
      <c r="F403" s="252" t="s">
        <v>132</v>
      </c>
      <c r="G403" s="252" t="s">
        <v>69</v>
      </c>
      <c r="H403" s="215" t="s">
        <v>70</v>
      </c>
      <c r="I403" s="215" t="s">
        <v>79</v>
      </c>
      <c r="J403" s="20" t="s">
        <v>113</v>
      </c>
      <c r="K403" s="27" t="s">
        <v>114</v>
      </c>
      <c r="L403" s="27" t="s">
        <v>115</v>
      </c>
      <c r="M403" s="27">
        <v>2</v>
      </c>
      <c r="N403" s="264" t="s">
        <v>108</v>
      </c>
      <c r="O403" s="215" t="s">
        <v>454</v>
      </c>
      <c r="P403" s="215" t="s">
        <v>75</v>
      </c>
      <c r="Q403" s="215" t="s">
        <v>76</v>
      </c>
      <c r="R403" s="273" t="s">
        <v>77</v>
      </c>
      <c r="S403" s="273" t="s">
        <v>109</v>
      </c>
      <c r="T403" s="287">
        <f>V403+Y403</f>
        <v>151940</v>
      </c>
      <c r="U403" s="287">
        <f>T403/M404</f>
        <v>75970</v>
      </c>
      <c r="V403" s="237">
        <v>129149</v>
      </c>
      <c r="W403" s="237" t="s">
        <v>79</v>
      </c>
      <c r="X403" s="237" t="s">
        <v>79</v>
      </c>
      <c r="Y403" s="237">
        <v>22791</v>
      </c>
      <c r="Z403" s="237" t="s">
        <v>79</v>
      </c>
      <c r="AA403" s="237" t="s">
        <v>79</v>
      </c>
      <c r="AB403" s="237">
        <v>53384.32</v>
      </c>
      <c r="AC403" s="264" t="s">
        <v>80</v>
      </c>
      <c r="AD403" s="263" t="s">
        <v>79</v>
      </c>
      <c r="AE403" s="263">
        <f>V403+Y403</f>
        <v>151940</v>
      </c>
      <c r="AF403" s="264" t="s">
        <v>79</v>
      </c>
      <c r="AG403" s="264" t="s">
        <v>33</v>
      </c>
      <c r="AH403" s="264" t="s">
        <v>161</v>
      </c>
      <c r="AI403" s="264" t="s">
        <v>356</v>
      </c>
      <c r="AJ403" s="202"/>
    </row>
    <row r="404" spans="2:36" ht="51" x14ac:dyDescent="0.2">
      <c r="B404" s="215"/>
      <c r="C404" s="215"/>
      <c r="D404" s="215"/>
      <c r="E404" s="252"/>
      <c r="F404" s="252"/>
      <c r="G404" s="252"/>
      <c r="H404" s="215"/>
      <c r="I404" s="215"/>
      <c r="J404" s="20" t="s">
        <v>116</v>
      </c>
      <c r="K404" s="27" t="s">
        <v>117</v>
      </c>
      <c r="L404" s="27" t="s">
        <v>85</v>
      </c>
      <c r="M404" s="27">
        <v>2</v>
      </c>
      <c r="N404" s="264"/>
      <c r="O404" s="215"/>
      <c r="P404" s="215"/>
      <c r="Q404" s="215"/>
      <c r="R404" s="273"/>
      <c r="S404" s="273"/>
      <c r="T404" s="287"/>
      <c r="U404" s="287"/>
      <c r="V404" s="237"/>
      <c r="W404" s="237"/>
      <c r="X404" s="237"/>
      <c r="Y404" s="237"/>
      <c r="Z404" s="237"/>
      <c r="AA404" s="237"/>
      <c r="AB404" s="237"/>
      <c r="AC404" s="264"/>
      <c r="AD404" s="263"/>
      <c r="AE404" s="263"/>
      <c r="AF404" s="215"/>
      <c r="AG404" s="264"/>
      <c r="AH404" s="264"/>
      <c r="AI404" s="264"/>
      <c r="AJ404" s="204"/>
    </row>
    <row r="405" spans="2:36" ht="38.25" x14ac:dyDescent="0.2">
      <c r="B405" s="215"/>
      <c r="C405" s="215"/>
      <c r="D405" s="215"/>
      <c r="E405" s="252"/>
      <c r="F405" s="252"/>
      <c r="G405" s="252"/>
      <c r="H405" s="215"/>
      <c r="I405" s="215"/>
      <c r="J405" s="20" t="s">
        <v>209</v>
      </c>
      <c r="K405" s="27" t="s">
        <v>118</v>
      </c>
      <c r="L405" s="27" t="s">
        <v>119</v>
      </c>
      <c r="M405" s="27">
        <v>2</v>
      </c>
      <c r="N405" s="264"/>
      <c r="O405" s="215"/>
      <c r="P405" s="215"/>
      <c r="Q405" s="215"/>
      <c r="R405" s="273"/>
      <c r="S405" s="273"/>
      <c r="T405" s="287"/>
      <c r="U405" s="287"/>
      <c r="V405" s="237"/>
      <c r="W405" s="237"/>
      <c r="X405" s="237"/>
      <c r="Y405" s="237"/>
      <c r="Z405" s="237"/>
      <c r="AA405" s="237"/>
      <c r="AB405" s="237"/>
      <c r="AC405" s="264"/>
      <c r="AD405" s="263"/>
      <c r="AE405" s="263"/>
      <c r="AF405" s="215"/>
      <c r="AG405" s="264"/>
      <c r="AH405" s="264"/>
      <c r="AI405" s="264"/>
      <c r="AJ405" s="204"/>
    </row>
    <row r="406" spans="2:36" ht="25.5" x14ac:dyDescent="0.2">
      <c r="B406" s="215"/>
      <c r="C406" s="215"/>
      <c r="D406" s="215"/>
      <c r="E406" s="252"/>
      <c r="F406" s="252"/>
      <c r="G406" s="252"/>
      <c r="H406" s="215"/>
      <c r="I406" s="215"/>
      <c r="J406" s="20" t="s">
        <v>120</v>
      </c>
      <c r="K406" s="27" t="s">
        <v>121</v>
      </c>
      <c r="L406" s="27" t="s">
        <v>119</v>
      </c>
      <c r="M406" s="61">
        <v>2</v>
      </c>
      <c r="N406" s="264"/>
      <c r="O406" s="215"/>
      <c r="P406" s="215"/>
      <c r="Q406" s="215"/>
      <c r="R406" s="273"/>
      <c r="S406" s="273"/>
      <c r="T406" s="287"/>
      <c r="U406" s="287"/>
      <c r="V406" s="237"/>
      <c r="W406" s="237"/>
      <c r="X406" s="237"/>
      <c r="Y406" s="237"/>
      <c r="Z406" s="237"/>
      <c r="AA406" s="237"/>
      <c r="AB406" s="237"/>
      <c r="AC406" s="264"/>
      <c r="AD406" s="263"/>
      <c r="AE406" s="263"/>
      <c r="AF406" s="215"/>
      <c r="AG406" s="264"/>
      <c r="AH406" s="264"/>
      <c r="AI406" s="264"/>
      <c r="AJ406" s="204"/>
    </row>
    <row r="407" spans="2:36" s="36" customFormat="1" ht="132" customHeight="1" x14ac:dyDescent="0.25">
      <c r="B407" s="204" t="s">
        <v>455</v>
      </c>
      <c r="C407" s="204" t="s">
        <v>442</v>
      </c>
      <c r="D407" s="204" t="s">
        <v>106</v>
      </c>
      <c r="E407" s="235" t="s">
        <v>67</v>
      </c>
      <c r="F407" s="235" t="s">
        <v>134</v>
      </c>
      <c r="G407" s="235" t="s">
        <v>147</v>
      </c>
      <c r="H407" s="204" t="s">
        <v>70</v>
      </c>
      <c r="I407" s="204" t="s">
        <v>79</v>
      </c>
      <c r="J407" s="11" t="s">
        <v>208</v>
      </c>
      <c r="K407" s="7" t="s">
        <v>107</v>
      </c>
      <c r="L407" s="7" t="s">
        <v>86</v>
      </c>
      <c r="M407" s="7">
        <v>40</v>
      </c>
      <c r="N407" s="202" t="s">
        <v>108</v>
      </c>
      <c r="O407" s="204" t="s">
        <v>454</v>
      </c>
      <c r="P407" s="204" t="s">
        <v>75</v>
      </c>
      <c r="Q407" s="204" t="s">
        <v>76</v>
      </c>
      <c r="R407" s="217" t="s">
        <v>77</v>
      </c>
      <c r="S407" s="217" t="s">
        <v>109</v>
      </c>
      <c r="T407" s="219">
        <f>V407+Y407</f>
        <v>128400</v>
      </c>
      <c r="U407" s="219">
        <f>T407/M408</f>
        <v>42800</v>
      </c>
      <c r="V407" s="271">
        <v>109140</v>
      </c>
      <c r="W407" s="221" t="s">
        <v>79</v>
      </c>
      <c r="X407" s="221" t="s">
        <v>79</v>
      </c>
      <c r="Y407" s="221">
        <v>19260</v>
      </c>
      <c r="Z407" s="221" t="s">
        <v>98</v>
      </c>
      <c r="AA407" s="221" t="s">
        <v>79</v>
      </c>
      <c r="AB407" s="221">
        <v>45113.51</v>
      </c>
      <c r="AC407" s="202" t="s">
        <v>149</v>
      </c>
      <c r="AD407" s="203" t="s">
        <v>79</v>
      </c>
      <c r="AE407" s="203">
        <f>V407+Y407</f>
        <v>128400</v>
      </c>
      <c r="AF407" s="202" t="s">
        <v>79</v>
      </c>
      <c r="AG407" s="202" t="s">
        <v>33</v>
      </c>
      <c r="AH407" s="202" t="s">
        <v>247</v>
      </c>
      <c r="AI407" s="202" t="s">
        <v>251</v>
      </c>
      <c r="AJ407" s="202"/>
    </row>
    <row r="408" spans="2:36" s="36" customFormat="1" ht="86.1" customHeight="1" x14ac:dyDescent="0.25">
      <c r="B408" s="204"/>
      <c r="C408" s="204"/>
      <c r="D408" s="204"/>
      <c r="E408" s="235"/>
      <c r="F408" s="235"/>
      <c r="G408" s="235"/>
      <c r="H408" s="204"/>
      <c r="I408" s="204"/>
      <c r="J408" s="11" t="s">
        <v>111</v>
      </c>
      <c r="K408" s="7" t="s">
        <v>112</v>
      </c>
      <c r="L408" s="7" t="s">
        <v>85</v>
      </c>
      <c r="M408" s="7">
        <v>3</v>
      </c>
      <c r="N408" s="202"/>
      <c r="O408" s="204"/>
      <c r="P408" s="204"/>
      <c r="Q408" s="204"/>
      <c r="R408" s="217"/>
      <c r="S408" s="217"/>
      <c r="T408" s="219"/>
      <c r="U408" s="219"/>
      <c r="V408" s="220"/>
      <c r="W408" s="221"/>
      <c r="X408" s="221"/>
      <c r="Y408" s="221"/>
      <c r="Z408" s="221"/>
      <c r="AA408" s="221"/>
      <c r="AB408" s="221"/>
      <c r="AC408" s="202"/>
      <c r="AD408" s="203"/>
      <c r="AE408" s="203"/>
      <c r="AF408" s="204"/>
      <c r="AG408" s="202"/>
      <c r="AH408" s="202"/>
      <c r="AI408" s="202"/>
      <c r="AJ408" s="204"/>
    </row>
    <row r="409" spans="2:36" s="36" customFormat="1" ht="59.1" customHeight="1" x14ac:dyDescent="0.25">
      <c r="B409" s="204"/>
      <c r="C409" s="204"/>
      <c r="D409" s="204"/>
      <c r="E409" s="235"/>
      <c r="F409" s="235"/>
      <c r="G409" s="235"/>
      <c r="H409" s="204"/>
      <c r="I409" s="204"/>
      <c r="J409" s="11" t="s">
        <v>127</v>
      </c>
      <c r="K409" s="7" t="s">
        <v>128</v>
      </c>
      <c r="L409" s="7" t="s">
        <v>85</v>
      </c>
      <c r="M409" s="63">
        <v>60</v>
      </c>
      <c r="N409" s="202"/>
      <c r="O409" s="204"/>
      <c r="P409" s="204"/>
      <c r="Q409" s="204"/>
      <c r="R409" s="217"/>
      <c r="S409" s="217"/>
      <c r="T409" s="219"/>
      <c r="U409" s="219"/>
      <c r="V409" s="272"/>
      <c r="W409" s="221"/>
      <c r="X409" s="221"/>
      <c r="Y409" s="221"/>
      <c r="Z409" s="221"/>
      <c r="AA409" s="221"/>
      <c r="AB409" s="221"/>
      <c r="AC409" s="202"/>
      <c r="AD409" s="203"/>
      <c r="AE409" s="203"/>
      <c r="AF409" s="204"/>
      <c r="AG409" s="202"/>
      <c r="AH409" s="202"/>
      <c r="AI409" s="202"/>
      <c r="AJ409" s="204"/>
    </row>
    <row r="410" spans="2:36" s="36" customFormat="1" ht="89.1" customHeight="1" x14ac:dyDescent="0.25">
      <c r="B410" s="204" t="s">
        <v>456</v>
      </c>
      <c r="C410" s="204" t="s">
        <v>457</v>
      </c>
      <c r="D410" s="204" t="s">
        <v>106</v>
      </c>
      <c r="E410" s="235" t="s">
        <v>67</v>
      </c>
      <c r="F410" s="235" t="s">
        <v>134</v>
      </c>
      <c r="G410" s="235" t="s">
        <v>147</v>
      </c>
      <c r="H410" s="204" t="s">
        <v>70</v>
      </c>
      <c r="I410" s="204" t="s">
        <v>79</v>
      </c>
      <c r="J410" s="28" t="s">
        <v>208</v>
      </c>
      <c r="K410" s="14" t="s">
        <v>107</v>
      </c>
      <c r="L410" s="14" t="s">
        <v>86</v>
      </c>
      <c r="M410" s="14">
        <v>40</v>
      </c>
      <c r="N410" s="202" t="s">
        <v>108</v>
      </c>
      <c r="O410" s="204" t="s">
        <v>454</v>
      </c>
      <c r="P410" s="204" t="s">
        <v>75</v>
      </c>
      <c r="Q410" s="204" t="s">
        <v>76</v>
      </c>
      <c r="R410" s="217" t="s">
        <v>77</v>
      </c>
      <c r="S410" s="217" t="s">
        <v>109</v>
      </c>
      <c r="T410" s="219">
        <f>V410+Y410</f>
        <v>67196</v>
      </c>
      <c r="U410" s="219">
        <f>T410/M411</f>
        <v>67196</v>
      </c>
      <c r="V410" s="271">
        <v>57116.6</v>
      </c>
      <c r="W410" s="221" t="s">
        <v>79</v>
      </c>
      <c r="X410" s="221" t="s">
        <v>79</v>
      </c>
      <c r="Y410" s="221">
        <v>10079.4</v>
      </c>
      <c r="Z410" s="221" t="s">
        <v>98</v>
      </c>
      <c r="AA410" s="221" t="s">
        <v>79</v>
      </c>
      <c r="AB410" s="221">
        <v>23609.41</v>
      </c>
      <c r="AC410" s="202" t="s">
        <v>149</v>
      </c>
      <c r="AD410" s="203" t="s">
        <v>79</v>
      </c>
      <c r="AE410" s="203">
        <f>V410+Y410</f>
        <v>67196</v>
      </c>
      <c r="AF410" s="202" t="s">
        <v>79</v>
      </c>
      <c r="AG410" s="202" t="s">
        <v>33</v>
      </c>
      <c r="AH410" s="202" t="s">
        <v>248</v>
      </c>
      <c r="AI410" s="202" t="s">
        <v>253</v>
      </c>
      <c r="AJ410" s="202"/>
    </row>
    <row r="411" spans="2:36" s="36" customFormat="1" ht="86.1" customHeight="1" x14ac:dyDescent="0.25">
      <c r="B411" s="204"/>
      <c r="C411" s="204"/>
      <c r="D411" s="204"/>
      <c r="E411" s="235"/>
      <c r="F411" s="235"/>
      <c r="G411" s="235"/>
      <c r="H411" s="204"/>
      <c r="I411" s="204"/>
      <c r="J411" s="11" t="s">
        <v>111</v>
      </c>
      <c r="K411" s="7" t="s">
        <v>112</v>
      </c>
      <c r="L411" s="7" t="s">
        <v>85</v>
      </c>
      <c r="M411" s="7">
        <v>1</v>
      </c>
      <c r="N411" s="202"/>
      <c r="O411" s="204"/>
      <c r="P411" s="204"/>
      <c r="Q411" s="204"/>
      <c r="R411" s="217"/>
      <c r="S411" s="217"/>
      <c r="T411" s="219"/>
      <c r="U411" s="219"/>
      <c r="V411" s="220"/>
      <c r="W411" s="221"/>
      <c r="X411" s="221"/>
      <c r="Y411" s="221"/>
      <c r="Z411" s="221"/>
      <c r="AA411" s="221"/>
      <c r="AB411" s="221"/>
      <c r="AC411" s="202"/>
      <c r="AD411" s="203"/>
      <c r="AE411" s="203"/>
      <c r="AF411" s="204"/>
      <c r="AG411" s="202"/>
      <c r="AH411" s="202"/>
      <c r="AI411" s="202"/>
      <c r="AJ411" s="204"/>
    </row>
    <row r="412" spans="2:36" s="36" customFormat="1" ht="88.5" customHeight="1" x14ac:dyDescent="0.25">
      <c r="B412" s="204"/>
      <c r="C412" s="204"/>
      <c r="D412" s="204"/>
      <c r="E412" s="235"/>
      <c r="F412" s="235"/>
      <c r="G412" s="235"/>
      <c r="H412" s="204"/>
      <c r="I412" s="204"/>
      <c r="J412" s="11" t="s">
        <v>127</v>
      </c>
      <c r="K412" s="7" t="s">
        <v>128</v>
      </c>
      <c r="L412" s="7" t="s">
        <v>85</v>
      </c>
      <c r="M412" s="63">
        <v>40</v>
      </c>
      <c r="N412" s="202"/>
      <c r="O412" s="204"/>
      <c r="P412" s="204"/>
      <c r="Q412" s="204"/>
      <c r="R412" s="217"/>
      <c r="S412" s="217"/>
      <c r="T412" s="219"/>
      <c r="U412" s="219"/>
      <c r="V412" s="272"/>
      <c r="W412" s="221"/>
      <c r="X412" s="221"/>
      <c r="Y412" s="221"/>
      <c r="Z412" s="221"/>
      <c r="AA412" s="221"/>
      <c r="AB412" s="221"/>
      <c r="AC412" s="202"/>
      <c r="AD412" s="203"/>
      <c r="AE412" s="203"/>
      <c r="AF412" s="204"/>
      <c r="AG412" s="202"/>
      <c r="AH412" s="202"/>
      <c r="AI412" s="202"/>
      <c r="AJ412" s="204"/>
    </row>
    <row r="413" spans="2:36" s="36" customFormat="1" ht="102.6" customHeight="1" x14ac:dyDescent="0.25">
      <c r="B413" s="204" t="s">
        <v>458</v>
      </c>
      <c r="C413" s="204" t="s">
        <v>445</v>
      </c>
      <c r="D413" s="204" t="s">
        <v>106</v>
      </c>
      <c r="E413" s="235" t="s">
        <v>67</v>
      </c>
      <c r="F413" s="235" t="s">
        <v>134</v>
      </c>
      <c r="G413" s="235" t="s">
        <v>147</v>
      </c>
      <c r="H413" s="204" t="s">
        <v>70</v>
      </c>
      <c r="I413" s="204" t="s">
        <v>79</v>
      </c>
      <c r="J413" s="28" t="s">
        <v>208</v>
      </c>
      <c r="K413" s="14" t="s">
        <v>107</v>
      </c>
      <c r="L413" s="14" t="s">
        <v>86</v>
      </c>
      <c r="M413" s="14">
        <v>40</v>
      </c>
      <c r="N413" s="202" t="s">
        <v>108</v>
      </c>
      <c r="O413" s="204" t="s">
        <v>454</v>
      </c>
      <c r="P413" s="204" t="s">
        <v>75</v>
      </c>
      <c r="Q413" s="204" t="s">
        <v>76</v>
      </c>
      <c r="R413" s="217" t="s">
        <v>77</v>
      </c>
      <c r="S413" s="217" t="s">
        <v>109</v>
      </c>
      <c r="T413" s="219">
        <f>V413+Y413</f>
        <v>85600</v>
      </c>
      <c r="U413" s="219">
        <f>+T413/M414</f>
        <v>42800</v>
      </c>
      <c r="V413" s="271">
        <v>72760</v>
      </c>
      <c r="W413" s="221" t="s">
        <v>79</v>
      </c>
      <c r="X413" s="221" t="s">
        <v>79</v>
      </c>
      <c r="Y413" s="221">
        <v>12840</v>
      </c>
      <c r="Z413" s="221" t="s">
        <v>98</v>
      </c>
      <c r="AA413" s="221" t="s">
        <v>79</v>
      </c>
      <c r="AB413" s="221">
        <v>30075.67</v>
      </c>
      <c r="AC413" s="202" t="s">
        <v>149</v>
      </c>
      <c r="AD413" s="203" t="s">
        <v>79</v>
      </c>
      <c r="AE413" s="203">
        <f>V413+Y413</f>
        <v>85600</v>
      </c>
      <c r="AF413" s="202" t="s">
        <v>79</v>
      </c>
      <c r="AG413" s="202" t="s">
        <v>33</v>
      </c>
      <c r="AH413" s="202" t="s">
        <v>247</v>
      </c>
      <c r="AI413" s="202" t="s">
        <v>251</v>
      </c>
      <c r="AJ413" s="202"/>
    </row>
    <row r="414" spans="2:36" s="36" customFormat="1" ht="59.65" customHeight="1" x14ac:dyDescent="0.25">
      <c r="B414" s="204"/>
      <c r="C414" s="204"/>
      <c r="D414" s="204"/>
      <c r="E414" s="235"/>
      <c r="F414" s="235"/>
      <c r="G414" s="235"/>
      <c r="H414" s="204"/>
      <c r="I414" s="204"/>
      <c r="J414" s="11" t="s">
        <v>111</v>
      </c>
      <c r="K414" s="7" t="s">
        <v>112</v>
      </c>
      <c r="L414" s="7" t="s">
        <v>85</v>
      </c>
      <c r="M414" s="7">
        <v>2</v>
      </c>
      <c r="N414" s="202"/>
      <c r="O414" s="204"/>
      <c r="P414" s="204"/>
      <c r="Q414" s="204"/>
      <c r="R414" s="217"/>
      <c r="S414" s="217"/>
      <c r="T414" s="219"/>
      <c r="U414" s="219"/>
      <c r="V414" s="220"/>
      <c r="W414" s="221"/>
      <c r="X414" s="221"/>
      <c r="Y414" s="221"/>
      <c r="Z414" s="221"/>
      <c r="AA414" s="221"/>
      <c r="AB414" s="221"/>
      <c r="AC414" s="202"/>
      <c r="AD414" s="203"/>
      <c r="AE414" s="203"/>
      <c r="AF414" s="204"/>
      <c r="AG414" s="202"/>
      <c r="AH414" s="202"/>
      <c r="AI414" s="202"/>
      <c r="AJ414" s="204"/>
    </row>
    <row r="415" spans="2:36" s="36" customFormat="1" ht="51.6" customHeight="1" x14ac:dyDescent="0.25">
      <c r="B415" s="204"/>
      <c r="C415" s="204"/>
      <c r="D415" s="204"/>
      <c r="E415" s="235"/>
      <c r="F415" s="235"/>
      <c r="G415" s="235"/>
      <c r="H415" s="204"/>
      <c r="I415" s="204"/>
      <c r="J415" s="11" t="s">
        <v>127</v>
      </c>
      <c r="K415" s="7" t="s">
        <v>128</v>
      </c>
      <c r="L415" s="7" t="s">
        <v>85</v>
      </c>
      <c r="M415" s="63">
        <v>40</v>
      </c>
      <c r="N415" s="202"/>
      <c r="O415" s="204"/>
      <c r="P415" s="204"/>
      <c r="Q415" s="204"/>
      <c r="R415" s="217"/>
      <c r="S415" s="217"/>
      <c r="T415" s="219"/>
      <c r="U415" s="219"/>
      <c r="V415" s="272"/>
      <c r="W415" s="221"/>
      <c r="X415" s="221"/>
      <c r="Y415" s="221"/>
      <c r="Z415" s="221"/>
      <c r="AA415" s="221"/>
      <c r="AB415" s="221"/>
      <c r="AC415" s="202"/>
      <c r="AD415" s="203"/>
      <c r="AE415" s="203"/>
      <c r="AF415" s="204"/>
      <c r="AG415" s="202"/>
      <c r="AH415" s="202"/>
      <c r="AI415" s="202"/>
      <c r="AJ415" s="204"/>
    </row>
    <row r="416" spans="2:36" s="36" customFormat="1" ht="107.1" customHeight="1" x14ac:dyDescent="0.25">
      <c r="B416" s="204" t="s">
        <v>984</v>
      </c>
      <c r="C416" s="204" t="s">
        <v>446</v>
      </c>
      <c r="D416" s="204" t="s">
        <v>106</v>
      </c>
      <c r="E416" s="235" t="s">
        <v>67</v>
      </c>
      <c r="F416" s="235" t="s">
        <v>134</v>
      </c>
      <c r="G416" s="235" t="s">
        <v>147</v>
      </c>
      <c r="H416" s="204" t="s">
        <v>70</v>
      </c>
      <c r="I416" s="204" t="s">
        <v>79</v>
      </c>
      <c r="J416" s="11" t="s">
        <v>208</v>
      </c>
      <c r="K416" s="7" t="s">
        <v>107</v>
      </c>
      <c r="L416" s="7" t="s">
        <v>86</v>
      </c>
      <c r="M416" s="7">
        <v>40</v>
      </c>
      <c r="N416" s="202" t="s">
        <v>108</v>
      </c>
      <c r="O416" s="204" t="s">
        <v>443</v>
      </c>
      <c r="P416" s="204" t="s">
        <v>75</v>
      </c>
      <c r="Q416" s="204" t="s">
        <v>76</v>
      </c>
      <c r="R416" s="217" t="s">
        <v>77</v>
      </c>
      <c r="S416" s="217" t="s">
        <v>109</v>
      </c>
      <c r="T416" s="219">
        <f>V416+Y416</f>
        <v>42800</v>
      </c>
      <c r="U416" s="219">
        <f>T416/M417</f>
        <v>42800</v>
      </c>
      <c r="V416" s="271">
        <v>36380</v>
      </c>
      <c r="W416" s="221" t="s">
        <v>79</v>
      </c>
      <c r="X416" s="221" t="s">
        <v>79</v>
      </c>
      <c r="Y416" s="221">
        <v>6420</v>
      </c>
      <c r="Z416" s="221" t="s">
        <v>98</v>
      </c>
      <c r="AA416" s="221" t="s">
        <v>79</v>
      </c>
      <c r="AB416" s="221">
        <v>15037.84</v>
      </c>
      <c r="AC416" s="202" t="s">
        <v>149</v>
      </c>
      <c r="AD416" s="203" t="s">
        <v>79</v>
      </c>
      <c r="AE416" s="203">
        <f>V416+Y416</f>
        <v>42800</v>
      </c>
      <c r="AF416" s="202" t="s">
        <v>79</v>
      </c>
      <c r="AG416" s="202" t="s">
        <v>33</v>
      </c>
      <c r="AH416" s="202" t="s">
        <v>248</v>
      </c>
      <c r="AI416" s="202" t="s">
        <v>253</v>
      </c>
      <c r="AJ416" s="202"/>
    </row>
    <row r="417" spans="2:36" s="36" customFormat="1" ht="86.1" customHeight="1" x14ac:dyDescent="0.25">
      <c r="B417" s="204"/>
      <c r="C417" s="204"/>
      <c r="D417" s="204"/>
      <c r="E417" s="235"/>
      <c r="F417" s="235"/>
      <c r="G417" s="235"/>
      <c r="H417" s="204"/>
      <c r="I417" s="204"/>
      <c r="J417" s="11" t="s">
        <v>111</v>
      </c>
      <c r="K417" s="7" t="s">
        <v>112</v>
      </c>
      <c r="L417" s="7" t="s">
        <v>85</v>
      </c>
      <c r="M417" s="7">
        <v>1</v>
      </c>
      <c r="N417" s="202"/>
      <c r="O417" s="204"/>
      <c r="P417" s="204"/>
      <c r="Q417" s="204"/>
      <c r="R417" s="217"/>
      <c r="S417" s="217"/>
      <c r="T417" s="219"/>
      <c r="U417" s="219"/>
      <c r="V417" s="220"/>
      <c r="W417" s="221"/>
      <c r="X417" s="221"/>
      <c r="Y417" s="221"/>
      <c r="Z417" s="221"/>
      <c r="AA417" s="221"/>
      <c r="AB417" s="221"/>
      <c r="AC417" s="202"/>
      <c r="AD417" s="203"/>
      <c r="AE417" s="203"/>
      <c r="AF417" s="204"/>
      <c r="AG417" s="202"/>
      <c r="AH417" s="202"/>
      <c r="AI417" s="202"/>
      <c r="AJ417" s="204"/>
    </row>
    <row r="418" spans="2:36" s="36" customFormat="1" ht="59.1" customHeight="1" x14ac:dyDescent="0.25">
      <c r="B418" s="204"/>
      <c r="C418" s="204"/>
      <c r="D418" s="204"/>
      <c r="E418" s="235"/>
      <c r="F418" s="235"/>
      <c r="G418" s="235"/>
      <c r="H418" s="204"/>
      <c r="I418" s="204"/>
      <c r="J418" s="11" t="s">
        <v>127</v>
      </c>
      <c r="K418" s="7" t="s">
        <v>128</v>
      </c>
      <c r="L418" s="7" t="s">
        <v>85</v>
      </c>
      <c r="M418" s="63">
        <v>20</v>
      </c>
      <c r="N418" s="202"/>
      <c r="O418" s="204"/>
      <c r="P418" s="204"/>
      <c r="Q418" s="204"/>
      <c r="R418" s="217"/>
      <c r="S418" s="217"/>
      <c r="T418" s="219"/>
      <c r="U418" s="219"/>
      <c r="V418" s="272"/>
      <c r="W418" s="221"/>
      <c r="X418" s="221"/>
      <c r="Y418" s="221"/>
      <c r="Z418" s="221"/>
      <c r="AA418" s="221"/>
      <c r="AB418" s="221"/>
      <c r="AC418" s="202"/>
      <c r="AD418" s="203"/>
      <c r="AE418" s="203"/>
      <c r="AF418" s="204"/>
      <c r="AG418" s="202"/>
      <c r="AH418" s="202"/>
      <c r="AI418" s="202"/>
      <c r="AJ418" s="204"/>
    </row>
    <row r="419" spans="2:36" s="36" customFormat="1" ht="107.1" customHeight="1" x14ac:dyDescent="0.25">
      <c r="B419" s="204" t="s">
        <v>985</v>
      </c>
      <c r="C419" s="204" t="s">
        <v>1117</v>
      </c>
      <c r="D419" s="204" t="s">
        <v>106</v>
      </c>
      <c r="E419" s="235" t="s">
        <v>67</v>
      </c>
      <c r="F419" s="235" t="s">
        <v>134</v>
      </c>
      <c r="G419" s="235" t="s">
        <v>147</v>
      </c>
      <c r="H419" s="204" t="s">
        <v>70</v>
      </c>
      <c r="I419" s="204" t="s">
        <v>79</v>
      </c>
      <c r="J419" s="11" t="s">
        <v>208</v>
      </c>
      <c r="K419" s="7" t="s">
        <v>107</v>
      </c>
      <c r="L419" s="7" t="s">
        <v>86</v>
      </c>
      <c r="M419" s="7">
        <v>40</v>
      </c>
      <c r="N419" s="202" t="s">
        <v>108</v>
      </c>
      <c r="O419" s="204" t="s">
        <v>443</v>
      </c>
      <c r="P419" s="204" t="s">
        <v>75</v>
      </c>
      <c r="Q419" s="204" t="s">
        <v>76</v>
      </c>
      <c r="R419" s="217" t="s">
        <v>77</v>
      </c>
      <c r="S419" s="217" t="s">
        <v>109</v>
      </c>
      <c r="T419" s="219">
        <f>V419+Y419</f>
        <v>42800</v>
      </c>
      <c r="U419" s="219">
        <f>T419/M420</f>
        <v>42800</v>
      </c>
      <c r="V419" s="271">
        <v>36380</v>
      </c>
      <c r="W419" s="221" t="s">
        <v>79</v>
      </c>
      <c r="X419" s="221" t="s">
        <v>79</v>
      </c>
      <c r="Y419" s="221">
        <v>6420</v>
      </c>
      <c r="Z419" s="221" t="s">
        <v>98</v>
      </c>
      <c r="AA419" s="221" t="s">
        <v>79</v>
      </c>
      <c r="AB419" s="221">
        <v>15037.84</v>
      </c>
      <c r="AC419" s="202" t="s">
        <v>149</v>
      </c>
      <c r="AD419" s="203" t="s">
        <v>79</v>
      </c>
      <c r="AE419" s="203">
        <f>V419+Y419</f>
        <v>42800</v>
      </c>
      <c r="AF419" s="202" t="s">
        <v>79</v>
      </c>
      <c r="AG419" s="202" t="s">
        <v>33</v>
      </c>
      <c r="AH419" s="202" t="s">
        <v>253</v>
      </c>
      <c r="AI419" s="202" t="s">
        <v>166</v>
      </c>
      <c r="AJ419" s="202"/>
    </row>
    <row r="420" spans="2:36" s="36" customFormat="1" ht="86.1" customHeight="1" x14ac:dyDescent="0.25">
      <c r="B420" s="204"/>
      <c r="C420" s="204"/>
      <c r="D420" s="204"/>
      <c r="E420" s="235"/>
      <c r="F420" s="235"/>
      <c r="G420" s="235"/>
      <c r="H420" s="204"/>
      <c r="I420" s="204"/>
      <c r="J420" s="11" t="s">
        <v>111</v>
      </c>
      <c r="K420" s="7" t="s">
        <v>112</v>
      </c>
      <c r="L420" s="7" t="s">
        <v>85</v>
      </c>
      <c r="M420" s="7">
        <v>1</v>
      </c>
      <c r="N420" s="202"/>
      <c r="O420" s="204"/>
      <c r="P420" s="204"/>
      <c r="Q420" s="204"/>
      <c r="R420" s="217"/>
      <c r="S420" s="217"/>
      <c r="T420" s="219"/>
      <c r="U420" s="219"/>
      <c r="V420" s="220"/>
      <c r="W420" s="221"/>
      <c r="X420" s="221"/>
      <c r="Y420" s="221"/>
      <c r="Z420" s="221"/>
      <c r="AA420" s="221"/>
      <c r="AB420" s="221"/>
      <c r="AC420" s="202"/>
      <c r="AD420" s="203"/>
      <c r="AE420" s="203"/>
      <c r="AF420" s="204"/>
      <c r="AG420" s="202"/>
      <c r="AH420" s="202"/>
      <c r="AI420" s="202"/>
      <c r="AJ420" s="204"/>
    </row>
    <row r="421" spans="2:36" s="36" customFormat="1" ht="59.1" customHeight="1" x14ac:dyDescent="0.25">
      <c r="B421" s="204"/>
      <c r="C421" s="204"/>
      <c r="D421" s="204"/>
      <c r="E421" s="235"/>
      <c r="F421" s="235"/>
      <c r="G421" s="235"/>
      <c r="H421" s="204"/>
      <c r="I421" s="204"/>
      <c r="J421" s="11" t="s">
        <v>127</v>
      </c>
      <c r="K421" s="7" t="s">
        <v>128</v>
      </c>
      <c r="L421" s="7" t="s">
        <v>85</v>
      </c>
      <c r="M421" s="63">
        <v>20</v>
      </c>
      <c r="N421" s="202"/>
      <c r="O421" s="204"/>
      <c r="P421" s="204"/>
      <c r="Q421" s="204"/>
      <c r="R421" s="217"/>
      <c r="S421" s="217"/>
      <c r="T421" s="219"/>
      <c r="U421" s="219"/>
      <c r="V421" s="272"/>
      <c r="W421" s="221"/>
      <c r="X421" s="221"/>
      <c r="Y421" s="221"/>
      <c r="Z421" s="221"/>
      <c r="AA421" s="221"/>
      <c r="AB421" s="221"/>
      <c r="AC421" s="202"/>
      <c r="AD421" s="203"/>
      <c r="AE421" s="203"/>
      <c r="AF421" s="204"/>
      <c r="AG421" s="202"/>
      <c r="AH421" s="202"/>
      <c r="AI421" s="202"/>
      <c r="AJ421" s="204"/>
    </row>
    <row r="422" spans="2:36" s="36" customFormat="1" ht="107.1" customHeight="1" x14ac:dyDescent="0.25">
      <c r="B422" s="215" t="s">
        <v>1172</v>
      </c>
      <c r="C422" s="215" t="s">
        <v>452</v>
      </c>
      <c r="D422" s="215" t="s">
        <v>106</v>
      </c>
      <c r="E422" s="252" t="s">
        <v>67</v>
      </c>
      <c r="F422" s="252" t="s">
        <v>134</v>
      </c>
      <c r="G422" s="252" t="s">
        <v>147</v>
      </c>
      <c r="H422" s="215" t="s">
        <v>70</v>
      </c>
      <c r="I422" s="215" t="s">
        <v>79</v>
      </c>
      <c r="J422" s="20" t="s">
        <v>208</v>
      </c>
      <c r="K422" s="27" t="s">
        <v>107</v>
      </c>
      <c r="L422" s="27" t="s">
        <v>86</v>
      </c>
      <c r="M422" s="27">
        <v>40</v>
      </c>
      <c r="N422" s="264" t="s">
        <v>108</v>
      </c>
      <c r="O422" s="215" t="s">
        <v>443</v>
      </c>
      <c r="P422" s="215" t="s">
        <v>75</v>
      </c>
      <c r="Q422" s="215" t="s">
        <v>76</v>
      </c>
      <c r="R422" s="273" t="s">
        <v>77</v>
      </c>
      <c r="S422" s="273" t="s">
        <v>109</v>
      </c>
      <c r="T422" s="287">
        <f>V422+Y422</f>
        <v>42800</v>
      </c>
      <c r="U422" s="287">
        <f>T422/M423</f>
        <v>42800</v>
      </c>
      <c r="V422" s="238">
        <v>36380</v>
      </c>
      <c r="W422" s="237" t="s">
        <v>79</v>
      </c>
      <c r="X422" s="237" t="s">
        <v>79</v>
      </c>
      <c r="Y422" s="237">
        <v>6420</v>
      </c>
      <c r="Z422" s="237" t="s">
        <v>98</v>
      </c>
      <c r="AA422" s="237" t="s">
        <v>79</v>
      </c>
      <c r="AB422" s="237">
        <v>15037.84</v>
      </c>
      <c r="AC422" s="264" t="s">
        <v>149</v>
      </c>
      <c r="AD422" s="263" t="s">
        <v>79</v>
      </c>
      <c r="AE422" s="263">
        <f>V422+Y422</f>
        <v>42800</v>
      </c>
      <c r="AF422" s="264" t="s">
        <v>79</v>
      </c>
      <c r="AG422" s="264" t="s">
        <v>33</v>
      </c>
      <c r="AH422" s="264" t="s">
        <v>253</v>
      </c>
      <c r="AI422" s="264" t="s">
        <v>254</v>
      </c>
      <c r="AJ422" s="264"/>
    </row>
    <row r="423" spans="2:36" s="36" customFormat="1" ht="86.1" customHeight="1" x14ac:dyDescent="0.25">
      <c r="B423" s="215"/>
      <c r="C423" s="215"/>
      <c r="D423" s="215"/>
      <c r="E423" s="252"/>
      <c r="F423" s="252"/>
      <c r="G423" s="252"/>
      <c r="H423" s="215"/>
      <c r="I423" s="215"/>
      <c r="J423" s="20" t="s">
        <v>111</v>
      </c>
      <c r="K423" s="27" t="s">
        <v>112</v>
      </c>
      <c r="L423" s="27" t="s">
        <v>85</v>
      </c>
      <c r="M423" s="27">
        <v>1</v>
      </c>
      <c r="N423" s="264"/>
      <c r="O423" s="215"/>
      <c r="P423" s="215"/>
      <c r="Q423" s="215"/>
      <c r="R423" s="273"/>
      <c r="S423" s="273"/>
      <c r="T423" s="287"/>
      <c r="U423" s="287"/>
      <c r="V423" s="244"/>
      <c r="W423" s="237"/>
      <c r="X423" s="237"/>
      <c r="Y423" s="237"/>
      <c r="Z423" s="237"/>
      <c r="AA423" s="237"/>
      <c r="AB423" s="237"/>
      <c r="AC423" s="264"/>
      <c r="AD423" s="263"/>
      <c r="AE423" s="263"/>
      <c r="AF423" s="215"/>
      <c r="AG423" s="264"/>
      <c r="AH423" s="264"/>
      <c r="AI423" s="264"/>
      <c r="AJ423" s="215"/>
    </row>
    <row r="424" spans="2:36" s="36" customFormat="1" ht="59.1" customHeight="1" x14ac:dyDescent="0.25">
      <c r="B424" s="215"/>
      <c r="C424" s="215"/>
      <c r="D424" s="215"/>
      <c r="E424" s="252"/>
      <c r="F424" s="252"/>
      <c r="G424" s="252"/>
      <c r="H424" s="215"/>
      <c r="I424" s="215"/>
      <c r="J424" s="20" t="s">
        <v>127</v>
      </c>
      <c r="K424" s="27" t="s">
        <v>128</v>
      </c>
      <c r="L424" s="27" t="s">
        <v>85</v>
      </c>
      <c r="M424" s="61">
        <v>20</v>
      </c>
      <c r="N424" s="264"/>
      <c r="O424" s="215"/>
      <c r="P424" s="215"/>
      <c r="Q424" s="215"/>
      <c r="R424" s="273"/>
      <c r="S424" s="273"/>
      <c r="T424" s="287"/>
      <c r="U424" s="287"/>
      <c r="V424" s="245"/>
      <c r="W424" s="237"/>
      <c r="X424" s="237"/>
      <c r="Y424" s="237"/>
      <c r="Z424" s="237"/>
      <c r="AA424" s="237"/>
      <c r="AB424" s="237"/>
      <c r="AC424" s="264"/>
      <c r="AD424" s="263"/>
      <c r="AE424" s="263"/>
      <c r="AF424" s="215"/>
      <c r="AG424" s="264"/>
      <c r="AH424" s="264"/>
      <c r="AI424" s="264"/>
      <c r="AJ424" s="215"/>
    </row>
    <row r="425" spans="2:36" ht="52.15" customHeight="1" x14ac:dyDescent="0.2">
      <c r="B425" s="204" t="s">
        <v>1028</v>
      </c>
      <c r="C425" s="204" t="s">
        <v>453</v>
      </c>
      <c r="D425" s="204" t="s">
        <v>66</v>
      </c>
      <c r="E425" s="235" t="s">
        <v>67</v>
      </c>
      <c r="F425" s="235" t="s">
        <v>132</v>
      </c>
      <c r="G425" s="235" t="s">
        <v>69</v>
      </c>
      <c r="H425" s="204" t="s">
        <v>70</v>
      </c>
      <c r="I425" s="204" t="s">
        <v>79</v>
      </c>
      <c r="J425" s="11" t="s">
        <v>113</v>
      </c>
      <c r="K425" s="7" t="s">
        <v>114</v>
      </c>
      <c r="L425" s="7" t="s">
        <v>115</v>
      </c>
      <c r="M425" s="7">
        <v>1.5</v>
      </c>
      <c r="N425" s="202" t="s">
        <v>108</v>
      </c>
      <c r="O425" s="204" t="s">
        <v>443</v>
      </c>
      <c r="P425" s="204" t="s">
        <v>75</v>
      </c>
      <c r="Q425" s="204" t="s">
        <v>76</v>
      </c>
      <c r="R425" s="217" t="s">
        <v>77</v>
      </c>
      <c r="S425" s="217" t="s">
        <v>109</v>
      </c>
      <c r="T425" s="219">
        <f>V425+Y425</f>
        <v>113955</v>
      </c>
      <c r="U425" s="219">
        <f>T425/M426</f>
        <v>113955</v>
      </c>
      <c r="V425" s="221">
        <v>96861.75</v>
      </c>
      <c r="W425" s="221" t="s">
        <v>79</v>
      </c>
      <c r="X425" s="221" t="s">
        <v>79</v>
      </c>
      <c r="Y425" s="221">
        <v>17093.25</v>
      </c>
      <c r="Z425" s="221" t="s">
        <v>79</v>
      </c>
      <c r="AA425" s="221" t="s">
        <v>79</v>
      </c>
      <c r="AB425" s="221">
        <v>40038.239999999998</v>
      </c>
      <c r="AC425" s="202" t="s">
        <v>80</v>
      </c>
      <c r="AD425" s="203" t="s">
        <v>79</v>
      </c>
      <c r="AE425" s="203">
        <f>V425+Y425</f>
        <v>113955</v>
      </c>
      <c r="AF425" s="202" t="s">
        <v>79</v>
      </c>
      <c r="AG425" s="202" t="s">
        <v>33</v>
      </c>
      <c r="AH425" s="202" t="s">
        <v>253</v>
      </c>
      <c r="AI425" s="202" t="s">
        <v>157</v>
      </c>
      <c r="AJ425" s="202"/>
    </row>
    <row r="426" spans="2:36" ht="51" x14ac:dyDescent="0.2">
      <c r="B426" s="204"/>
      <c r="C426" s="204"/>
      <c r="D426" s="204"/>
      <c r="E426" s="235"/>
      <c r="F426" s="235"/>
      <c r="G426" s="235"/>
      <c r="H426" s="204"/>
      <c r="I426" s="204"/>
      <c r="J426" s="11" t="s">
        <v>116</v>
      </c>
      <c r="K426" s="7" t="s">
        <v>117</v>
      </c>
      <c r="L426" s="7" t="s">
        <v>85</v>
      </c>
      <c r="M426" s="7">
        <v>1</v>
      </c>
      <c r="N426" s="202"/>
      <c r="O426" s="204"/>
      <c r="P426" s="204"/>
      <c r="Q426" s="204"/>
      <c r="R426" s="217"/>
      <c r="S426" s="217"/>
      <c r="T426" s="219"/>
      <c r="U426" s="219"/>
      <c r="V426" s="221"/>
      <c r="W426" s="221"/>
      <c r="X426" s="221"/>
      <c r="Y426" s="221"/>
      <c r="Z426" s="221"/>
      <c r="AA426" s="221"/>
      <c r="AB426" s="221"/>
      <c r="AC426" s="202"/>
      <c r="AD426" s="203"/>
      <c r="AE426" s="203"/>
      <c r="AF426" s="204"/>
      <c r="AG426" s="202"/>
      <c r="AH426" s="202"/>
      <c r="AI426" s="202"/>
      <c r="AJ426" s="204"/>
    </row>
    <row r="427" spans="2:36" ht="38.25" x14ac:dyDescent="0.2">
      <c r="B427" s="204"/>
      <c r="C427" s="204"/>
      <c r="D427" s="204"/>
      <c r="E427" s="235"/>
      <c r="F427" s="235"/>
      <c r="G427" s="235"/>
      <c r="H427" s="204"/>
      <c r="I427" s="204"/>
      <c r="J427" s="11" t="s">
        <v>209</v>
      </c>
      <c r="K427" s="7" t="s">
        <v>118</v>
      </c>
      <c r="L427" s="7" t="s">
        <v>119</v>
      </c>
      <c r="M427" s="7">
        <v>1</v>
      </c>
      <c r="N427" s="202"/>
      <c r="O427" s="204"/>
      <c r="P427" s="204"/>
      <c r="Q427" s="204"/>
      <c r="R427" s="217"/>
      <c r="S427" s="217"/>
      <c r="T427" s="219"/>
      <c r="U427" s="219"/>
      <c r="V427" s="221"/>
      <c r="W427" s="221"/>
      <c r="X427" s="221"/>
      <c r="Y427" s="221"/>
      <c r="Z427" s="221"/>
      <c r="AA427" s="221"/>
      <c r="AB427" s="221"/>
      <c r="AC427" s="202"/>
      <c r="AD427" s="203"/>
      <c r="AE427" s="203"/>
      <c r="AF427" s="204"/>
      <c r="AG427" s="202"/>
      <c r="AH427" s="202"/>
      <c r="AI427" s="202"/>
      <c r="AJ427" s="204"/>
    </row>
    <row r="428" spans="2:36" ht="25.5" x14ac:dyDescent="0.2">
      <c r="B428" s="204"/>
      <c r="C428" s="204"/>
      <c r="D428" s="204"/>
      <c r="E428" s="235"/>
      <c r="F428" s="235"/>
      <c r="G428" s="235"/>
      <c r="H428" s="204"/>
      <c r="I428" s="204"/>
      <c r="J428" s="11" t="s">
        <v>120</v>
      </c>
      <c r="K428" s="7" t="s">
        <v>121</v>
      </c>
      <c r="L428" s="7" t="s">
        <v>119</v>
      </c>
      <c r="M428" s="7">
        <v>1</v>
      </c>
      <c r="N428" s="202"/>
      <c r="O428" s="204"/>
      <c r="P428" s="204"/>
      <c r="Q428" s="204"/>
      <c r="R428" s="217"/>
      <c r="S428" s="217"/>
      <c r="T428" s="219"/>
      <c r="U428" s="219"/>
      <c r="V428" s="221"/>
      <c r="W428" s="221"/>
      <c r="X428" s="221"/>
      <c r="Y428" s="221"/>
      <c r="Z428" s="221"/>
      <c r="AA428" s="221"/>
      <c r="AB428" s="221"/>
      <c r="AC428" s="202"/>
      <c r="AD428" s="203"/>
      <c r="AE428" s="203"/>
      <c r="AF428" s="204"/>
      <c r="AG428" s="202"/>
      <c r="AH428" s="202"/>
      <c r="AI428" s="202"/>
      <c r="AJ428" s="204"/>
    </row>
    <row r="429" spans="2:36" ht="52.15" customHeight="1" x14ac:dyDescent="0.2">
      <c r="B429" s="204" t="s">
        <v>1029</v>
      </c>
      <c r="C429" s="204" t="s">
        <v>453</v>
      </c>
      <c r="D429" s="204" t="s">
        <v>66</v>
      </c>
      <c r="E429" s="235" t="s">
        <v>67</v>
      </c>
      <c r="F429" s="235" t="s">
        <v>132</v>
      </c>
      <c r="G429" s="235" t="s">
        <v>69</v>
      </c>
      <c r="H429" s="204" t="s">
        <v>70</v>
      </c>
      <c r="I429" s="204" t="s">
        <v>79</v>
      </c>
      <c r="J429" s="11" t="s">
        <v>113</v>
      </c>
      <c r="K429" s="7" t="s">
        <v>114</v>
      </c>
      <c r="L429" s="7" t="s">
        <v>115</v>
      </c>
      <c r="M429" s="7">
        <v>2</v>
      </c>
      <c r="N429" s="202" t="s">
        <v>108</v>
      </c>
      <c r="O429" s="204" t="s">
        <v>454</v>
      </c>
      <c r="P429" s="204" t="s">
        <v>75</v>
      </c>
      <c r="Q429" s="204" t="s">
        <v>76</v>
      </c>
      <c r="R429" s="217" t="s">
        <v>77</v>
      </c>
      <c r="S429" s="217" t="s">
        <v>109</v>
      </c>
      <c r="T429" s="219">
        <f>V429+Y429</f>
        <v>151940</v>
      </c>
      <c r="U429" s="219">
        <f>T429/M430</f>
        <v>151940</v>
      </c>
      <c r="V429" s="221">
        <v>129149</v>
      </c>
      <c r="W429" s="221" t="s">
        <v>79</v>
      </c>
      <c r="X429" s="221" t="s">
        <v>79</v>
      </c>
      <c r="Y429" s="221">
        <v>22791</v>
      </c>
      <c r="Z429" s="221" t="s">
        <v>79</v>
      </c>
      <c r="AA429" s="221" t="s">
        <v>79</v>
      </c>
      <c r="AB429" s="221">
        <v>53384.32</v>
      </c>
      <c r="AC429" s="202" t="s">
        <v>80</v>
      </c>
      <c r="AD429" s="203" t="s">
        <v>79</v>
      </c>
      <c r="AE429" s="203">
        <f>V429+Y429</f>
        <v>151940</v>
      </c>
      <c r="AF429" s="202" t="s">
        <v>79</v>
      </c>
      <c r="AG429" s="202" t="s">
        <v>33</v>
      </c>
      <c r="AH429" s="202" t="s">
        <v>253</v>
      </c>
      <c r="AI429" s="202" t="s">
        <v>157</v>
      </c>
      <c r="AJ429" s="202"/>
    </row>
    <row r="430" spans="2:36" ht="51" x14ac:dyDescent="0.2">
      <c r="B430" s="204"/>
      <c r="C430" s="204"/>
      <c r="D430" s="204"/>
      <c r="E430" s="235"/>
      <c r="F430" s="235"/>
      <c r="G430" s="235"/>
      <c r="H430" s="204"/>
      <c r="I430" s="204"/>
      <c r="J430" s="11" t="s">
        <v>116</v>
      </c>
      <c r="K430" s="7" t="s">
        <v>117</v>
      </c>
      <c r="L430" s="7" t="s">
        <v>85</v>
      </c>
      <c r="M430" s="7">
        <v>1</v>
      </c>
      <c r="N430" s="202"/>
      <c r="O430" s="204"/>
      <c r="P430" s="204"/>
      <c r="Q430" s="204"/>
      <c r="R430" s="217"/>
      <c r="S430" s="217"/>
      <c r="T430" s="219"/>
      <c r="U430" s="219"/>
      <c r="V430" s="221"/>
      <c r="W430" s="221"/>
      <c r="X430" s="221"/>
      <c r="Y430" s="221"/>
      <c r="Z430" s="221"/>
      <c r="AA430" s="221"/>
      <c r="AB430" s="221"/>
      <c r="AC430" s="202"/>
      <c r="AD430" s="203"/>
      <c r="AE430" s="203"/>
      <c r="AF430" s="204"/>
      <c r="AG430" s="202"/>
      <c r="AH430" s="202"/>
      <c r="AI430" s="202"/>
      <c r="AJ430" s="204"/>
    </row>
    <row r="431" spans="2:36" ht="38.25" x14ac:dyDescent="0.2">
      <c r="B431" s="204"/>
      <c r="C431" s="204"/>
      <c r="D431" s="204"/>
      <c r="E431" s="235"/>
      <c r="F431" s="235"/>
      <c r="G431" s="235"/>
      <c r="H431" s="204"/>
      <c r="I431" s="204"/>
      <c r="J431" s="11" t="s">
        <v>209</v>
      </c>
      <c r="K431" s="7" t="s">
        <v>118</v>
      </c>
      <c r="L431" s="7" t="s">
        <v>119</v>
      </c>
      <c r="M431" s="7">
        <v>1</v>
      </c>
      <c r="N431" s="202"/>
      <c r="O431" s="204"/>
      <c r="P431" s="204"/>
      <c r="Q431" s="204"/>
      <c r="R431" s="217"/>
      <c r="S431" s="217"/>
      <c r="T431" s="219"/>
      <c r="U431" s="219"/>
      <c r="V431" s="221"/>
      <c r="W431" s="221"/>
      <c r="X431" s="221"/>
      <c r="Y431" s="221"/>
      <c r="Z431" s="221"/>
      <c r="AA431" s="221"/>
      <c r="AB431" s="221"/>
      <c r="AC431" s="202"/>
      <c r="AD431" s="203"/>
      <c r="AE431" s="203"/>
      <c r="AF431" s="204"/>
      <c r="AG431" s="202"/>
      <c r="AH431" s="202"/>
      <c r="AI431" s="202"/>
      <c r="AJ431" s="204"/>
    </row>
    <row r="432" spans="2:36" ht="25.5" x14ac:dyDescent="0.2">
      <c r="B432" s="204"/>
      <c r="C432" s="204"/>
      <c r="D432" s="204"/>
      <c r="E432" s="235"/>
      <c r="F432" s="235"/>
      <c r="G432" s="235"/>
      <c r="H432" s="204"/>
      <c r="I432" s="204"/>
      <c r="J432" s="11" t="s">
        <v>120</v>
      </c>
      <c r="K432" s="7" t="s">
        <v>121</v>
      </c>
      <c r="L432" s="7" t="s">
        <v>119</v>
      </c>
      <c r="M432" s="7">
        <v>1</v>
      </c>
      <c r="N432" s="202"/>
      <c r="O432" s="204"/>
      <c r="P432" s="204"/>
      <c r="Q432" s="204"/>
      <c r="R432" s="217"/>
      <c r="S432" s="217"/>
      <c r="T432" s="219"/>
      <c r="U432" s="219"/>
      <c r="V432" s="221"/>
      <c r="W432" s="221"/>
      <c r="X432" s="221"/>
      <c r="Y432" s="221"/>
      <c r="Z432" s="221"/>
      <c r="AA432" s="221"/>
      <c r="AB432" s="221"/>
      <c r="AC432" s="202"/>
      <c r="AD432" s="203"/>
      <c r="AE432" s="203"/>
      <c r="AF432" s="204"/>
      <c r="AG432" s="202"/>
      <c r="AH432" s="202"/>
      <c r="AI432" s="202"/>
      <c r="AJ432" s="204"/>
    </row>
    <row r="433" spans="2:36" s="36" customFormat="1" ht="132" customHeight="1" x14ac:dyDescent="0.25">
      <c r="B433" s="204" t="s">
        <v>1030</v>
      </c>
      <c r="C433" s="204" t="s">
        <v>442</v>
      </c>
      <c r="D433" s="204" t="s">
        <v>106</v>
      </c>
      <c r="E433" s="235" t="s">
        <v>67</v>
      </c>
      <c r="F433" s="235" t="s">
        <v>134</v>
      </c>
      <c r="G433" s="235" t="s">
        <v>147</v>
      </c>
      <c r="H433" s="204" t="s">
        <v>70</v>
      </c>
      <c r="I433" s="204" t="s">
        <v>79</v>
      </c>
      <c r="J433" s="11" t="s">
        <v>208</v>
      </c>
      <c r="K433" s="7" t="s">
        <v>107</v>
      </c>
      <c r="L433" s="7" t="s">
        <v>86</v>
      </c>
      <c r="M433" s="7">
        <v>40</v>
      </c>
      <c r="N433" s="202" t="s">
        <v>108</v>
      </c>
      <c r="O433" s="204" t="s">
        <v>454</v>
      </c>
      <c r="P433" s="204" t="s">
        <v>75</v>
      </c>
      <c r="Q433" s="204" t="s">
        <v>76</v>
      </c>
      <c r="R433" s="217" t="s">
        <v>77</v>
      </c>
      <c r="S433" s="217" t="s">
        <v>109</v>
      </c>
      <c r="T433" s="219">
        <f>V433+Y433</f>
        <v>42800</v>
      </c>
      <c r="U433" s="219">
        <f>T433/M434</f>
        <v>42800</v>
      </c>
      <c r="V433" s="271">
        <v>36380</v>
      </c>
      <c r="W433" s="221" t="s">
        <v>79</v>
      </c>
      <c r="X433" s="221" t="s">
        <v>79</v>
      </c>
      <c r="Y433" s="221">
        <v>6420</v>
      </c>
      <c r="Z433" s="221" t="s">
        <v>98</v>
      </c>
      <c r="AA433" s="221" t="s">
        <v>79</v>
      </c>
      <c r="AB433" s="221">
        <v>15037.84</v>
      </c>
      <c r="AC433" s="202" t="s">
        <v>149</v>
      </c>
      <c r="AD433" s="203" t="s">
        <v>79</v>
      </c>
      <c r="AE433" s="203">
        <f>V433+Y433</f>
        <v>42800</v>
      </c>
      <c r="AF433" s="202" t="s">
        <v>79</v>
      </c>
      <c r="AG433" s="202" t="s">
        <v>33</v>
      </c>
      <c r="AH433" s="202" t="s">
        <v>166</v>
      </c>
      <c r="AI433" s="202" t="s">
        <v>167</v>
      </c>
      <c r="AJ433" s="202"/>
    </row>
    <row r="434" spans="2:36" s="36" customFormat="1" ht="86.1" customHeight="1" x14ac:dyDescent="0.25">
      <c r="B434" s="204"/>
      <c r="C434" s="204"/>
      <c r="D434" s="204"/>
      <c r="E434" s="235"/>
      <c r="F434" s="235"/>
      <c r="G434" s="235"/>
      <c r="H434" s="204"/>
      <c r="I434" s="204"/>
      <c r="J434" s="11" t="s">
        <v>111</v>
      </c>
      <c r="K434" s="7" t="s">
        <v>112</v>
      </c>
      <c r="L434" s="7" t="s">
        <v>85</v>
      </c>
      <c r="M434" s="7">
        <v>1</v>
      </c>
      <c r="N434" s="202"/>
      <c r="O434" s="204"/>
      <c r="P434" s="204"/>
      <c r="Q434" s="204"/>
      <c r="R434" s="217"/>
      <c r="S434" s="217"/>
      <c r="T434" s="219"/>
      <c r="U434" s="219"/>
      <c r="V434" s="220"/>
      <c r="W434" s="221"/>
      <c r="X434" s="221"/>
      <c r="Y434" s="221"/>
      <c r="Z434" s="221"/>
      <c r="AA434" s="221"/>
      <c r="AB434" s="221"/>
      <c r="AC434" s="202"/>
      <c r="AD434" s="203"/>
      <c r="AE434" s="203"/>
      <c r="AF434" s="204"/>
      <c r="AG434" s="202"/>
      <c r="AH434" s="202"/>
      <c r="AI434" s="202"/>
      <c r="AJ434" s="204"/>
    </row>
    <row r="435" spans="2:36" s="36" customFormat="1" ht="59.1" customHeight="1" x14ac:dyDescent="0.25">
      <c r="B435" s="204"/>
      <c r="C435" s="204"/>
      <c r="D435" s="204"/>
      <c r="E435" s="235"/>
      <c r="F435" s="235"/>
      <c r="G435" s="235"/>
      <c r="H435" s="204"/>
      <c r="I435" s="204"/>
      <c r="J435" s="11" t="s">
        <v>127</v>
      </c>
      <c r="K435" s="7" t="s">
        <v>128</v>
      </c>
      <c r="L435" s="7" t="s">
        <v>85</v>
      </c>
      <c r="M435" s="63">
        <v>20</v>
      </c>
      <c r="N435" s="202"/>
      <c r="O435" s="204"/>
      <c r="P435" s="204"/>
      <c r="Q435" s="204"/>
      <c r="R435" s="217"/>
      <c r="S435" s="217"/>
      <c r="T435" s="219"/>
      <c r="U435" s="219"/>
      <c r="V435" s="272"/>
      <c r="W435" s="221"/>
      <c r="X435" s="221"/>
      <c r="Y435" s="221"/>
      <c r="Z435" s="221"/>
      <c r="AA435" s="221"/>
      <c r="AB435" s="221"/>
      <c r="AC435" s="202"/>
      <c r="AD435" s="203"/>
      <c r="AE435" s="203"/>
      <c r="AF435" s="204"/>
      <c r="AG435" s="202"/>
      <c r="AH435" s="202"/>
      <c r="AI435" s="202"/>
      <c r="AJ435" s="204"/>
    </row>
    <row r="436" spans="2:36" s="36" customFormat="1" ht="102.6" customHeight="1" x14ac:dyDescent="0.25">
      <c r="B436" s="204" t="s">
        <v>1031</v>
      </c>
      <c r="C436" s="204" t="s">
        <v>445</v>
      </c>
      <c r="D436" s="204" t="s">
        <v>106</v>
      </c>
      <c r="E436" s="235" t="s">
        <v>67</v>
      </c>
      <c r="F436" s="235" t="s">
        <v>134</v>
      </c>
      <c r="G436" s="235" t="s">
        <v>147</v>
      </c>
      <c r="H436" s="204" t="s">
        <v>70</v>
      </c>
      <c r="I436" s="204" t="s">
        <v>79</v>
      </c>
      <c r="J436" s="28" t="s">
        <v>208</v>
      </c>
      <c r="K436" s="14" t="s">
        <v>107</v>
      </c>
      <c r="L436" s="14" t="s">
        <v>86</v>
      </c>
      <c r="M436" s="14">
        <v>40</v>
      </c>
      <c r="N436" s="202" t="s">
        <v>108</v>
      </c>
      <c r="O436" s="204" t="s">
        <v>454</v>
      </c>
      <c r="P436" s="204" t="s">
        <v>75</v>
      </c>
      <c r="Q436" s="204" t="s">
        <v>76</v>
      </c>
      <c r="R436" s="217" t="s">
        <v>77</v>
      </c>
      <c r="S436" s="217" t="s">
        <v>109</v>
      </c>
      <c r="T436" s="219">
        <f>V436+Y436</f>
        <v>42800</v>
      </c>
      <c r="U436" s="219">
        <f>T436/M437</f>
        <v>42800</v>
      </c>
      <c r="V436" s="271">
        <v>36380</v>
      </c>
      <c r="W436" s="221" t="s">
        <v>79</v>
      </c>
      <c r="X436" s="221" t="s">
        <v>79</v>
      </c>
      <c r="Y436" s="221">
        <v>6420</v>
      </c>
      <c r="Z436" s="221" t="s">
        <v>98</v>
      </c>
      <c r="AA436" s="221" t="s">
        <v>79</v>
      </c>
      <c r="AB436" s="221">
        <v>15037.84</v>
      </c>
      <c r="AC436" s="202" t="s">
        <v>149</v>
      </c>
      <c r="AD436" s="203" t="s">
        <v>79</v>
      </c>
      <c r="AE436" s="203">
        <f>V436+Y436</f>
        <v>42800</v>
      </c>
      <c r="AF436" s="202" t="s">
        <v>79</v>
      </c>
      <c r="AG436" s="202" t="s">
        <v>33</v>
      </c>
      <c r="AH436" s="202" t="s">
        <v>166</v>
      </c>
      <c r="AI436" s="202" t="s">
        <v>167</v>
      </c>
      <c r="AJ436" s="202"/>
    </row>
    <row r="437" spans="2:36" s="36" customFormat="1" ht="59.65" customHeight="1" x14ac:dyDescent="0.25">
      <c r="B437" s="204"/>
      <c r="C437" s="204"/>
      <c r="D437" s="204"/>
      <c r="E437" s="235"/>
      <c r="F437" s="235"/>
      <c r="G437" s="235"/>
      <c r="H437" s="204"/>
      <c r="I437" s="204"/>
      <c r="J437" s="11" t="s">
        <v>111</v>
      </c>
      <c r="K437" s="7" t="s">
        <v>112</v>
      </c>
      <c r="L437" s="7" t="s">
        <v>85</v>
      </c>
      <c r="M437" s="7">
        <v>1</v>
      </c>
      <c r="N437" s="202"/>
      <c r="O437" s="204"/>
      <c r="P437" s="204"/>
      <c r="Q437" s="204"/>
      <c r="R437" s="217"/>
      <c r="S437" s="217"/>
      <c r="T437" s="219"/>
      <c r="U437" s="219"/>
      <c r="V437" s="220"/>
      <c r="W437" s="221"/>
      <c r="X437" s="221"/>
      <c r="Y437" s="221"/>
      <c r="Z437" s="221"/>
      <c r="AA437" s="221"/>
      <c r="AB437" s="221"/>
      <c r="AC437" s="202"/>
      <c r="AD437" s="203"/>
      <c r="AE437" s="203"/>
      <c r="AF437" s="204"/>
      <c r="AG437" s="202"/>
      <c r="AH437" s="202"/>
      <c r="AI437" s="202"/>
      <c r="AJ437" s="204"/>
    </row>
    <row r="438" spans="2:36" s="36" customFormat="1" ht="51.6" customHeight="1" x14ac:dyDescent="0.25">
      <c r="B438" s="204"/>
      <c r="C438" s="204"/>
      <c r="D438" s="204"/>
      <c r="E438" s="235"/>
      <c r="F438" s="235"/>
      <c r="G438" s="235"/>
      <c r="H438" s="204"/>
      <c r="I438" s="204"/>
      <c r="J438" s="11" t="s">
        <v>127</v>
      </c>
      <c r="K438" s="7" t="s">
        <v>128</v>
      </c>
      <c r="L438" s="7" t="s">
        <v>85</v>
      </c>
      <c r="M438" s="63">
        <v>20</v>
      </c>
      <c r="N438" s="202"/>
      <c r="O438" s="204"/>
      <c r="P438" s="204"/>
      <c r="Q438" s="204"/>
      <c r="R438" s="217"/>
      <c r="S438" s="217"/>
      <c r="T438" s="219"/>
      <c r="U438" s="219"/>
      <c r="V438" s="272"/>
      <c r="W438" s="221"/>
      <c r="X438" s="221"/>
      <c r="Y438" s="221"/>
      <c r="Z438" s="221"/>
      <c r="AA438" s="221"/>
      <c r="AB438" s="221"/>
      <c r="AC438" s="202"/>
      <c r="AD438" s="203"/>
      <c r="AE438" s="203"/>
      <c r="AF438" s="204"/>
      <c r="AG438" s="202"/>
      <c r="AH438" s="202"/>
      <c r="AI438" s="202"/>
      <c r="AJ438" s="204"/>
    </row>
    <row r="439" spans="2:36" s="36" customFormat="1" ht="107.1" customHeight="1" x14ac:dyDescent="0.25">
      <c r="B439" s="204" t="s">
        <v>1153</v>
      </c>
      <c r="C439" s="204" t="s">
        <v>452</v>
      </c>
      <c r="D439" s="204" t="s">
        <v>106</v>
      </c>
      <c r="E439" s="235" t="s">
        <v>67</v>
      </c>
      <c r="F439" s="235" t="s">
        <v>134</v>
      </c>
      <c r="G439" s="235" t="s">
        <v>147</v>
      </c>
      <c r="H439" s="204" t="s">
        <v>70</v>
      </c>
      <c r="I439" s="204" t="s">
        <v>79</v>
      </c>
      <c r="J439" s="11" t="s">
        <v>208</v>
      </c>
      <c r="K439" s="7" t="s">
        <v>107</v>
      </c>
      <c r="L439" s="7" t="s">
        <v>86</v>
      </c>
      <c r="M439" s="7">
        <v>40</v>
      </c>
      <c r="N439" s="202" t="s">
        <v>108</v>
      </c>
      <c r="O439" s="204" t="s">
        <v>443</v>
      </c>
      <c r="P439" s="204" t="s">
        <v>75</v>
      </c>
      <c r="Q439" s="204" t="s">
        <v>76</v>
      </c>
      <c r="R439" s="217" t="s">
        <v>77</v>
      </c>
      <c r="S439" s="217" t="s">
        <v>109</v>
      </c>
      <c r="T439" s="219">
        <f>V439+Y439</f>
        <v>42800</v>
      </c>
      <c r="U439" s="219">
        <f>T439/M440</f>
        <v>42800</v>
      </c>
      <c r="V439" s="271">
        <v>36380</v>
      </c>
      <c r="W439" s="221" t="s">
        <v>79</v>
      </c>
      <c r="X439" s="221" t="s">
        <v>79</v>
      </c>
      <c r="Y439" s="221">
        <v>6420</v>
      </c>
      <c r="Z439" s="221" t="s">
        <v>98</v>
      </c>
      <c r="AA439" s="221" t="s">
        <v>79</v>
      </c>
      <c r="AB439" s="221">
        <v>15037.84</v>
      </c>
      <c r="AC439" s="202" t="s">
        <v>149</v>
      </c>
      <c r="AD439" s="203" t="s">
        <v>79</v>
      </c>
      <c r="AE439" s="203">
        <f>V439+Y439</f>
        <v>42800</v>
      </c>
      <c r="AF439" s="202" t="s">
        <v>79</v>
      </c>
      <c r="AG439" s="202" t="s">
        <v>33</v>
      </c>
      <c r="AH439" s="202" t="s">
        <v>166</v>
      </c>
      <c r="AI439" s="202" t="s">
        <v>167</v>
      </c>
      <c r="AJ439" s="202"/>
    </row>
    <row r="440" spans="2:36" s="36" customFormat="1" ht="86.1" customHeight="1" x14ac:dyDescent="0.25">
      <c r="B440" s="204"/>
      <c r="C440" s="204"/>
      <c r="D440" s="204"/>
      <c r="E440" s="235"/>
      <c r="F440" s="235"/>
      <c r="G440" s="235"/>
      <c r="H440" s="204"/>
      <c r="I440" s="204"/>
      <c r="J440" s="11" t="s">
        <v>111</v>
      </c>
      <c r="K440" s="7" t="s">
        <v>112</v>
      </c>
      <c r="L440" s="7" t="s">
        <v>85</v>
      </c>
      <c r="M440" s="7">
        <v>1</v>
      </c>
      <c r="N440" s="202"/>
      <c r="O440" s="204"/>
      <c r="P440" s="204"/>
      <c r="Q440" s="204"/>
      <c r="R440" s="217"/>
      <c r="S440" s="217"/>
      <c r="T440" s="219"/>
      <c r="U440" s="219"/>
      <c r="V440" s="220"/>
      <c r="W440" s="221"/>
      <c r="X440" s="221"/>
      <c r="Y440" s="221"/>
      <c r="Z440" s="221"/>
      <c r="AA440" s="221"/>
      <c r="AB440" s="221"/>
      <c r="AC440" s="202"/>
      <c r="AD440" s="203"/>
      <c r="AE440" s="203"/>
      <c r="AF440" s="204"/>
      <c r="AG440" s="202"/>
      <c r="AH440" s="202"/>
      <c r="AI440" s="202"/>
      <c r="AJ440" s="204"/>
    </row>
    <row r="441" spans="2:36" s="36" customFormat="1" ht="59.1" customHeight="1" x14ac:dyDescent="0.25">
      <c r="B441" s="204"/>
      <c r="C441" s="204"/>
      <c r="D441" s="204"/>
      <c r="E441" s="235"/>
      <c r="F441" s="235"/>
      <c r="G441" s="235"/>
      <c r="H441" s="204"/>
      <c r="I441" s="204"/>
      <c r="J441" s="11" t="s">
        <v>127</v>
      </c>
      <c r="K441" s="7" t="s">
        <v>128</v>
      </c>
      <c r="L441" s="7" t="s">
        <v>85</v>
      </c>
      <c r="M441" s="63">
        <v>20</v>
      </c>
      <c r="N441" s="202"/>
      <c r="O441" s="204"/>
      <c r="P441" s="204"/>
      <c r="Q441" s="204"/>
      <c r="R441" s="217"/>
      <c r="S441" s="217"/>
      <c r="T441" s="219"/>
      <c r="U441" s="219"/>
      <c r="V441" s="272"/>
      <c r="W441" s="221"/>
      <c r="X441" s="221"/>
      <c r="Y441" s="221"/>
      <c r="Z441" s="221"/>
      <c r="AA441" s="221"/>
      <c r="AB441" s="221"/>
      <c r="AC441" s="202"/>
      <c r="AD441" s="203"/>
      <c r="AE441" s="203"/>
      <c r="AF441" s="204"/>
      <c r="AG441" s="202"/>
      <c r="AH441" s="202"/>
      <c r="AI441" s="202"/>
      <c r="AJ441" s="204"/>
    </row>
    <row r="442" spans="2:36" s="36" customFormat="1" ht="132" customHeight="1" x14ac:dyDescent="0.25">
      <c r="B442" s="208" t="s">
        <v>421</v>
      </c>
      <c r="C442" s="208" t="s">
        <v>422</v>
      </c>
      <c r="D442" s="208" t="s">
        <v>106</v>
      </c>
      <c r="E442" s="229" t="s">
        <v>67</v>
      </c>
      <c r="F442" s="439" t="s">
        <v>134</v>
      </c>
      <c r="G442" s="229" t="s">
        <v>147</v>
      </c>
      <c r="H442" s="281" t="s">
        <v>70</v>
      </c>
      <c r="I442" s="281" t="s">
        <v>79</v>
      </c>
      <c r="J442" s="11" t="s">
        <v>208</v>
      </c>
      <c r="K442" s="7" t="s">
        <v>107</v>
      </c>
      <c r="L442" s="7" t="s">
        <v>86</v>
      </c>
      <c r="M442" s="7">
        <v>40</v>
      </c>
      <c r="N442" s="419" t="s">
        <v>108</v>
      </c>
      <c r="O442" s="208" t="s">
        <v>423</v>
      </c>
      <c r="P442" s="208" t="s">
        <v>75</v>
      </c>
      <c r="Q442" s="208" t="s">
        <v>76</v>
      </c>
      <c r="R442" s="211" t="s">
        <v>77</v>
      </c>
      <c r="S442" s="211" t="s">
        <v>109</v>
      </c>
      <c r="T442" s="253">
        <f>V442+Y442</f>
        <v>95497.5</v>
      </c>
      <c r="U442" s="253" t="s">
        <v>79</v>
      </c>
      <c r="V442" s="271">
        <v>81172.86</v>
      </c>
      <c r="W442" s="271" t="s">
        <v>79</v>
      </c>
      <c r="X442" s="271" t="s">
        <v>79</v>
      </c>
      <c r="Y442" s="271">
        <v>14324.64</v>
      </c>
      <c r="Z442" s="271" t="s">
        <v>98</v>
      </c>
      <c r="AA442" s="271" t="s">
        <v>79</v>
      </c>
      <c r="AB442" s="271">
        <v>16852.5</v>
      </c>
      <c r="AC442" s="243" t="s">
        <v>149</v>
      </c>
      <c r="AD442" s="225" t="s">
        <v>79</v>
      </c>
      <c r="AE442" s="225">
        <f>V442+Y442</f>
        <v>95497.5</v>
      </c>
      <c r="AF442" s="243" t="s">
        <v>79</v>
      </c>
      <c r="AG442" s="243" t="s">
        <v>33</v>
      </c>
      <c r="AH442" s="419" t="s">
        <v>157</v>
      </c>
      <c r="AI442" s="243" t="s">
        <v>158</v>
      </c>
      <c r="AJ442" s="243"/>
    </row>
    <row r="443" spans="2:36" s="36" customFormat="1" ht="86.1" customHeight="1" x14ac:dyDescent="0.25">
      <c r="B443" s="209"/>
      <c r="C443" s="209"/>
      <c r="D443" s="209"/>
      <c r="E443" s="230"/>
      <c r="F443" s="230"/>
      <c r="G443" s="230"/>
      <c r="H443" s="209"/>
      <c r="I443" s="209"/>
      <c r="J443" s="11" t="s">
        <v>111</v>
      </c>
      <c r="K443" s="7" t="s">
        <v>112</v>
      </c>
      <c r="L443" s="7" t="s">
        <v>85</v>
      </c>
      <c r="M443" s="7">
        <v>1</v>
      </c>
      <c r="N443" s="224"/>
      <c r="O443" s="209"/>
      <c r="P443" s="209"/>
      <c r="Q443" s="209"/>
      <c r="R443" s="212"/>
      <c r="S443" s="212"/>
      <c r="T443" s="218"/>
      <c r="U443" s="218"/>
      <c r="V443" s="220"/>
      <c r="W443" s="220"/>
      <c r="X443" s="220"/>
      <c r="Y443" s="220"/>
      <c r="Z443" s="220"/>
      <c r="AA443" s="220"/>
      <c r="AB443" s="220"/>
      <c r="AC443" s="224"/>
      <c r="AD443" s="227"/>
      <c r="AE443" s="227"/>
      <c r="AF443" s="209"/>
      <c r="AG443" s="224"/>
      <c r="AH443" s="224"/>
      <c r="AI443" s="224"/>
      <c r="AJ443" s="209"/>
    </row>
    <row r="444" spans="2:36" s="36" customFormat="1" ht="59.1" customHeight="1" x14ac:dyDescent="0.25">
      <c r="B444" s="210"/>
      <c r="C444" s="210"/>
      <c r="D444" s="210"/>
      <c r="E444" s="231"/>
      <c r="F444" s="231"/>
      <c r="G444" s="231"/>
      <c r="H444" s="210"/>
      <c r="I444" s="210"/>
      <c r="J444" s="11" t="s">
        <v>127</v>
      </c>
      <c r="K444" s="7" t="s">
        <v>128</v>
      </c>
      <c r="L444" s="7" t="s">
        <v>85</v>
      </c>
      <c r="M444" s="63">
        <v>60</v>
      </c>
      <c r="N444" s="228"/>
      <c r="O444" s="210"/>
      <c r="P444" s="210"/>
      <c r="Q444" s="210"/>
      <c r="R444" s="213"/>
      <c r="S444" s="213"/>
      <c r="T444" s="254"/>
      <c r="U444" s="254"/>
      <c r="V444" s="272"/>
      <c r="W444" s="272"/>
      <c r="X444" s="272"/>
      <c r="Y444" s="272"/>
      <c r="Z444" s="272"/>
      <c r="AA444" s="272"/>
      <c r="AB444" s="272"/>
      <c r="AC444" s="228"/>
      <c r="AD444" s="226"/>
      <c r="AE444" s="226"/>
      <c r="AF444" s="210"/>
      <c r="AG444" s="228"/>
      <c r="AH444" s="228"/>
      <c r="AI444" s="228"/>
      <c r="AJ444" s="210"/>
    </row>
    <row r="445" spans="2:36" s="36" customFormat="1" ht="107.1" customHeight="1" x14ac:dyDescent="0.25">
      <c r="B445" s="204" t="s">
        <v>424</v>
      </c>
      <c r="C445" s="204" t="s">
        <v>425</v>
      </c>
      <c r="D445" s="204" t="s">
        <v>106</v>
      </c>
      <c r="E445" s="235" t="s">
        <v>67</v>
      </c>
      <c r="F445" s="235" t="s">
        <v>134</v>
      </c>
      <c r="G445" s="235" t="s">
        <v>147</v>
      </c>
      <c r="H445" s="204" t="s">
        <v>70</v>
      </c>
      <c r="I445" s="204" t="s">
        <v>79</v>
      </c>
      <c r="J445" s="11" t="s">
        <v>208</v>
      </c>
      <c r="K445" s="7" t="s">
        <v>107</v>
      </c>
      <c r="L445" s="7" t="s">
        <v>86</v>
      </c>
      <c r="M445" s="7">
        <v>40</v>
      </c>
      <c r="N445" s="202" t="s">
        <v>108</v>
      </c>
      <c r="O445" s="204" t="s">
        <v>423</v>
      </c>
      <c r="P445" s="204" t="s">
        <v>75</v>
      </c>
      <c r="Q445" s="204" t="s">
        <v>76</v>
      </c>
      <c r="R445" s="217" t="s">
        <v>77</v>
      </c>
      <c r="S445" s="217" t="s">
        <v>109</v>
      </c>
      <c r="T445" s="219">
        <f>V445+Y445</f>
        <v>54570</v>
      </c>
      <c r="U445" s="219" t="s">
        <v>79</v>
      </c>
      <c r="V445" s="271">
        <v>46384.5</v>
      </c>
      <c r="W445" s="221" t="s">
        <v>79</v>
      </c>
      <c r="X445" s="221" t="s">
        <v>79</v>
      </c>
      <c r="Y445" s="221">
        <v>8185.5</v>
      </c>
      <c r="Z445" s="221" t="s">
        <v>98</v>
      </c>
      <c r="AA445" s="221" t="s">
        <v>79</v>
      </c>
      <c r="AB445" s="221">
        <v>9630</v>
      </c>
      <c r="AC445" s="202" t="s">
        <v>149</v>
      </c>
      <c r="AD445" s="203" t="s">
        <v>79</v>
      </c>
      <c r="AE445" s="203">
        <f>V445+Y445</f>
        <v>54570</v>
      </c>
      <c r="AF445" s="202" t="s">
        <v>79</v>
      </c>
      <c r="AG445" s="202" t="s">
        <v>33</v>
      </c>
      <c r="AH445" s="202" t="s">
        <v>157</v>
      </c>
      <c r="AI445" s="202" t="s">
        <v>158</v>
      </c>
      <c r="AJ445" s="202"/>
    </row>
    <row r="446" spans="2:36" s="36" customFormat="1" ht="86.1" customHeight="1" x14ac:dyDescent="0.25">
      <c r="B446" s="204"/>
      <c r="C446" s="204"/>
      <c r="D446" s="204"/>
      <c r="E446" s="235"/>
      <c r="F446" s="235"/>
      <c r="G446" s="235"/>
      <c r="H446" s="204"/>
      <c r="I446" s="204"/>
      <c r="J446" s="11" t="s">
        <v>111</v>
      </c>
      <c r="K446" s="7" t="s">
        <v>112</v>
      </c>
      <c r="L446" s="7" t="s">
        <v>85</v>
      </c>
      <c r="M446" s="7">
        <v>1</v>
      </c>
      <c r="N446" s="202"/>
      <c r="O446" s="204"/>
      <c r="P446" s="204"/>
      <c r="Q446" s="204"/>
      <c r="R446" s="217"/>
      <c r="S446" s="217"/>
      <c r="T446" s="219"/>
      <c r="U446" s="219"/>
      <c r="V446" s="220"/>
      <c r="W446" s="221"/>
      <c r="X446" s="221"/>
      <c r="Y446" s="221"/>
      <c r="Z446" s="221"/>
      <c r="AA446" s="221"/>
      <c r="AB446" s="221"/>
      <c r="AC446" s="202"/>
      <c r="AD446" s="203"/>
      <c r="AE446" s="203"/>
      <c r="AF446" s="204"/>
      <c r="AG446" s="202"/>
      <c r="AH446" s="202"/>
      <c r="AI446" s="202"/>
      <c r="AJ446" s="204"/>
    </row>
    <row r="447" spans="2:36" s="36" customFormat="1" ht="59.1" customHeight="1" x14ac:dyDescent="0.25">
      <c r="B447" s="204"/>
      <c r="C447" s="204"/>
      <c r="D447" s="204"/>
      <c r="E447" s="235"/>
      <c r="F447" s="235"/>
      <c r="G447" s="235"/>
      <c r="H447" s="204"/>
      <c r="I447" s="204"/>
      <c r="J447" s="11" t="s">
        <v>127</v>
      </c>
      <c r="K447" s="7" t="s">
        <v>128</v>
      </c>
      <c r="L447" s="7" t="s">
        <v>85</v>
      </c>
      <c r="M447" s="63">
        <v>60</v>
      </c>
      <c r="N447" s="202"/>
      <c r="O447" s="204"/>
      <c r="P447" s="204"/>
      <c r="Q447" s="204"/>
      <c r="R447" s="217"/>
      <c r="S447" s="217"/>
      <c r="T447" s="219"/>
      <c r="U447" s="219"/>
      <c r="V447" s="272"/>
      <c r="W447" s="221"/>
      <c r="X447" s="221"/>
      <c r="Y447" s="221"/>
      <c r="Z447" s="221"/>
      <c r="AA447" s="221"/>
      <c r="AB447" s="221"/>
      <c r="AC447" s="202"/>
      <c r="AD447" s="203"/>
      <c r="AE447" s="203"/>
      <c r="AF447" s="204"/>
      <c r="AG447" s="202"/>
      <c r="AH447" s="202"/>
      <c r="AI447" s="202"/>
      <c r="AJ447" s="204"/>
    </row>
    <row r="448" spans="2:36" ht="51" x14ac:dyDescent="0.2">
      <c r="B448" s="204" t="s">
        <v>426</v>
      </c>
      <c r="C448" s="204" t="s">
        <v>427</v>
      </c>
      <c r="D448" s="204" t="s">
        <v>66</v>
      </c>
      <c r="E448" s="235" t="s">
        <v>67</v>
      </c>
      <c r="F448" s="235" t="s">
        <v>132</v>
      </c>
      <c r="G448" s="235" t="s">
        <v>69</v>
      </c>
      <c r="H448" s="204" t="s">
        <v>70</v>
      </c>
      <c r="I448" s="204" t="s">
        <v>79</v>
      </c>
      <c r="J448" s="11" t="s">
        <v>113</v>
      </c>
      <c r="K448" s="7" t="s">
        <v>114</v>
      </c>
      <c r="L448" s="7" t="s">
        <v>115</v>
      </c>
      <c r="M448" s="7">
        <v>1.5</v>
      </c>
      <c r="N448" s="202" t="s">
        <v>108</v>
      </c>
      <c r="O448" s="204" t="s">
        <v>423</v>
      </c>
      <c r="P448" s="204" t="s">
        <v>75</v>
      </c>
      <c r="Q448" s="204" t="s">
        <v>76</v>
      </c>
      <c r="R448" s="217" t="s">
        <v>77</v>
      </c>
      <c r="S448" s="217" t="s">
        <v>109</v>
      </c>
      <c r="T448" s="219">
        <f>V448+Y448</f>
        <v>91485</v>
      </c>
      <c r="U448" s="219" t="s">
        <v>79</v>
      </c>
      <c r="V448" s="221">
        <v>77762.25</v>
      </c>
      <c r="W448" s="221" t="s">
        <v>79</v>
      </c>
      <c r="X448" s="221" t="s">
        <v>79</v>
      </c>
      <c r="Y448" s="221">
        <v>13722.75</v>
      </c>
      <c r="Z448" s="221" t="s">
        <v>79</v>
      </c>
      <c r="AA448" s="221" t="s">
        <v>79</v>
      </c>
      <c r="AB448" s="221">
        <v>30495</v>
      </c>
      <c r="AC448" s="202" t="s">
        <v>80</v>
      </c>
      <c r="AD448" s="203" t="s">
        <v>79</v>
      </c>
      <c r="AE448" s="203">
        <f>V448+Y448</f>
        <v>91485</v>
      </c>
      <c r="AF448" s="204" t="s">
        <v>79</v>
      </c>
      <c r="AG448" s="202" t="s">
        <v>33</v>
      </c>
      <c r="AH448" s="202" t="s">
        <v>157</v>
      </c>
      <c r="AI448" s="202" t="s">
        <v>158</v>
      </c>
      <c r="AJ448" s="204"/>
    </row>
    <row r="449" spans="2:36" ht="51" x14ac:dyDescent="0.2">
      <c r="B449" s="204"/>
      <c r="C449" s="204"/>
      <c r="D449" s="204"/>
      <c r="E449" s="235"/>
      <c r="F449" s="235"/>
      <c r="G449" s="235"/>
      <c r="H449" s="204"/>
      <c r="I449" s="204"/>
      <c r="J449" s="11" t="s">
        <v>116</v>
      </c>
      <c r="K449" s="7" t="s">
        <v>117</v>
      </c>
      <c r="L449" s="7" t="s">
        <v>85</v>
      </c>
      <c r="M449" s="7">
        <v>1</v>
      </c>
      <c r="N449" s="202"/>
      <c r="O449" s="204"/>
      <c r="P449" s="204"/>
      <c r="Q449" s="204"/>
      <c r="R449" s="217"/>
      <c r="S449" s="217"/>
      <c r="T449" s="219"/>
      <c r="U449" s="219"/>
      <c r="V449" s="221"/>
      <c r="W449" s="221"/>
      <c r="X449" s="221"/>
      <c r="Y449" s="221"/>
      <c r="Z449" s="221"/>
      <c r="AA449" s="221"/>
      <c r="AB449" s="221"/>
      <c r="AC449" s="202"/>
      <c r="AD449" s="203"/>
      <c r="AE449" s="203"/>
      <c r="AF449" s="204"/>
      <c r="AG449" s="202"/>
      <c r="AH449" s="202"/>
      <c r="AI449" s="202"/>
      <c r="AJ449" s="204"/>
    </row>
    <row r="450" spans="2:36" ht="38.25" x14ac:dyDescent="0.2">
      <c r="B450" s="204"/>
      <c r="C450" s="204"/>
      <c r="D450" s="204"/>
      <c r="E450" s="235"/>
      <c r="F450" s="235"/>
      <c r="G450" s="235"/>
      <c r="H450" s="204"/>
      <c r="I450" s="204"/>
      <c r="J450" s="11" t="s">
        <v>209</v>
      </c>
      <c r="K450" s="7" t="s">
        <v>118</v>
      </c>
      <c r="L450" s="7" t="s">
        <v>119</v>
      </c>
      <c r="M450" s="7">
        <v>1</v>
      </c>
      <c r="N450" s="202"/>
      <c r="O450" s="204"/>
      <c r="P450" s="204"/>
      <c r="Q450" s="204"/>
      <c r="R450" s="217"/>
      <c r="S450" s="217"/>
      <c r="T450" s="219"/>
      <c r="U450" s="219"/>
      <c r="V450" s="221"/>
      <c r="W450" s="221"/>
      <c r="X450" s="221"/>
      <c r="Y450" s="221"/>
      <c r="Z450" s="221"/>
      <c r="AA450" s="221"/>
      <c r="AB450" s="221"/>
      <c r="AC450" s="202"/>
      <c r="AD450" s="203"/>
      <c r="AE450" s="203"/>
      <c r="AF450" s="204"/>
      <c r="AG450" s="202"/>
      <c r="AH450" s="202"/>
      <c r="AI450" s="202"/>
      <c r="AJ450" s="204"/>
    </row>
    <row r="451" spans="2:36" ht="25.5" x14ac:dyDescent="0.2">
      <c r="B451" s="204"/>
      <c r="C451" s="204"/>
      <c r="D451" s="204"/>
      <c r="E451" s="235"/>
      <c r="F451" s="235"/>
      <c r="G451" s="235"/>
      <c r="H451" s="204"/>
      <c r="I451" s="204"/>
      <c r="J451" s="11" t="s">
        <v>120</v>
      </c>
      <c r="K451" s="7" t="s">
        <v>121</v>
      </c>
      <c r="L451" s="7" t="s">
        <v>119</v>
      </c>
      <c r="M451" s="63">
        <v>1</v>
      </c>
      <c r="N451" s="202"/>
      <c r="O451" s="204"/>
      <c r="P451" s="204"/>
      <c r="Q451" s="204"/>
      <c r="R451" s="217"/>
      <c r="S451" s="217"/>
      <c r="T451" s="219"/>
      <c r="U451" s="219"/>
      <c r="V451" s="221"/>
      <c r="W451" s="221"/>
      <c r="X451" s="221"/>
      <c r="Y451" s="221"/>
      <c r="Z451" s="221"/>
      <c r="AA451" s="221"/>
      <c r="AB451" s="221"/>
      <c r="AC451" s="202"/>
      <c r="AD451" s="203"/>
      <c r="AE451" s="203"/>
      <c r="AF451" s="204"/>
      <c r="AG451" s="202"/>
      <c r="AH451" s="202"/>
      <c r="AI451" s="202"/>
      <c r="AJ451" s="204"/>
    </row>
    <row r="452" spans="2:36" ht="51" x14ac:dyDescent="0.2">
      <c r="B452" s="204" t="s">
        <v>1062</v>
      </c>
      <c r="C452" s="215" t="s">
        <v>428</v>
      </c>
      <c r="D452" s="215" t="s">
        <v>66</v>
      </c>
      <c r="E452" s="252" t="s">
        <v>67</v>
      </c>
      <c r="F452" s="252" t="s">
        <v>132</v>
      </c>
      <c r="G452" s="252" t="s">
        <v>69</v>
      </c>
      <c r="H452" s="215" t="s">
        <v>70</v>
      </c>
      <c r="I452" s="215" t="s">
        <v>79</v>
      </c>
      <c r="J452" s="20" t="s">
        <v>113</v>
      </c>
      <c r="K452" s="27" t="s">
        <v>114</v>
      </c>
      <c r="L452" s="27" t="s">
        <v>115</v>
      </c>
      <c r="M452" s="27">
        <v>2</v>
      </c>
      <c r="N452" s="264" t="s">
        <v>108</v>
      </c>
      <c r="O452" s="215" t="s">
        <v>423</v>
      </c>
      <c r="P452" s="215" t="s">
        <v>75</v>
      </c>
      <c r="Q452" s="215" t="s">
        <v>76</v>
      </c>
      <c r="R452" s="273" t="s">
        <v>77</v>
      </c>
      <c r="S452" s="273" t="s">
        <v>109</v>
      </c>
      <c r="T452" s="287">
        <f>V452+Y452</f>
        <v>113152.5</v>
      </c>
      <c r="U452" s="287" t="s">
        <v>79</v>
      </c>
      <c r="V452" s="237">
        <v>96179.62</v>
      </c>
      <c r="W452" s="237" t="s">
        <v>79</v>
      </c>
      <c r="X452" s="237" t="s">
        <v>79</v>
      </c>
      <c r="Y452" s="237">
        <v>16972.88</v>
      </c>
      <c r="Z452" s="237" t="s">
        <v>79</v>
      </c>
      <c r="AA452" s="237" t="s">
        <v>79</v>
      </c>
      <c r="AB452" s="237">
        <v>37717.5</v>
      </c>
      <c r="AC452" s="264" t="s">
        <v>80</v>
      </c>
      <c r="AD452" s="263" t="s">
        <v>79</v>
      </c>
      <c r="AE452" s="263">
        <f>V452+Y452</f>
        <v>113152.5</v>
      </c>
      <c r="AF452" s="215" t="s">
        <v>79</v>
      </c>
      <c r="AG452" s="264" t="s">
        <v>33</v>
      </c>
      <c r="AH452" s="264" t="s">
        <v>157</v>
      </c>
      <c r="AI452" s="264" t="s">
        <v>158</v>
      </c>
      <c r="AJ452" s="204"/>
    </row>
    <row r="453" spans="2:36" ht="51" x14ac:dyDescent="0.2">
      <c r="B453" s="204"/>
      <c r="C453" s="215"/>
      <c r="D453" s="215"/>
      <c r="E453" s="252"/>
      <c r="F453" s="252"/>
      <c r="G453" s="252"/>
      <c r="H453" s="215"/>
      <c r="I453" s="215"/>
      <c r="J453" s="20" t="s">
        <v>116</v>
      </c>
      <c r="K453" s="27" t="s">
        <v>117</v>
      </c>
      <c r="L453" s="27" t="s">
        <v>85</v>
      </c>
      <c r="M453" s="27">
        <v>2</v>
      </c>
      <c r="N453" s="264"/>
      <c r="O453" s="215"/>
      <c r="P453" s="215"/>
      <c r="Q453" s="215"/>
      <c r="R453" s="273"/>
      <c r="S453" s="273"/>
      <c r="T453" s="287"/>
      <c r="U453" s="287"/>
      <c r="V453" s="237"/>
      <c r="W453" s="237"/>
      <c r="X453" s="237"/>
      <c r="Y453" s="237"/>
      <c r="Z453" s="237"/>
      <c r="AA453" s="237"/>
      <c r="AB453" s="237"/>
      <c r="AC453" s="264"/>
      <c r="AD453" s="263"/>
      <c r="AE453" s="263"/>
      <c r="AF453" s="215"/>
      <c r="AG453" s="264"/>
      <c r="AH453" s="264"/>
      <c r="AI453" s="264"/>
      <c r="AJ453" s="204"/>
    </row>
    <row r="454" spans="2:36" ht="38.25" x14ac:dyDescent="0.2">
      <c r="B454" s="204"/>
      <c r="C454" s="215"/>
      <c r="D454" s="215"/>
      <c r="E454" s="252"/>
      <c r="F454" s="252"/>
      <c r="G454" s="252"/>
      <c r="H454" s="215"/>
      <c r="I454" s="215"/>
      <c r="J454" s="20" t="s">
        <v>209</v>
      </c>
      <c r="K454" s="27" t="s">
        <v>118</v>
      </c>
      <c r="L454" s="27" t="s">
        <v>119</v>
      </c>
      <c r="M454" s="27">
        <v>2</v>
      </c>
      <c r="N454" s="264"/>
      <c r="O454" s="215"/>
      <c r="P454" s="215"/>
      <c r="Q454" s="215"/>
      <c r="R454" s="273"/>
      <c r="S454" s="273"/>
      <c r="T454" s="287"/>
      <c r="U454" s="287"/>
      <c r="V454" s="237"/>
      <c r="W454" s="237"/>
      <c r="X454" s="237"/>
      <c r="Y454" s="237"/>
      <c r="Z454" s="237"/>
      <c r="AA454" s="237"/>
      <c r="AB454" s="237"/>
      <c r="AC454" s="264"/>
      <c r="AD454" s="263"/>
      <c r="AE454" s="263"/>
      <c r="AF454" s="215"/>
      <c r="AG454" s="264"/>
      <c r="AH454" s="264"/>
      <c r="AI454" s="264"/>
      <c r="AJ454" s="204"/>
    </row>
    <row r="455" spans="2:36" ht="25.5" x14ac:dyDescent="0.2">
      <c r="B455" s="204"/>
      <c r="C455" s="215"/>
      <c r="D455" s="215"/>
      <c r="E455" s="252"/>
      <c r="F455" s="252"/>
      <c r="G455" s="252"/>
      <c r="H455" s="215"/>
      <c r="I455" s="215"/>
      <c r="J455" s="20" t="s">
        <v>120</v>
      </c>
      <c r="K455" s="27" t="s">
        <v>121</v>
      </c>
      <c r="L455" s="27" t="s">
        <v>119</v>
      </c>
      <c r="M455" s="61">
        <v>2</v>
      </c>
      <c r="N455" s="264"/>
      <c r="O455" s="215"/>
      <c r="P455" s="215"/>
      <c r="Q455" s="215"/>
      <c r="R455" s="273"/>
      <c r="S455" s="273"/>
      <c r="T455" s="287"/>
      <c r="U455" s="287"/>
      <c r="V455" s="237"/>
      <c r="W455" s="237"/>
      <c r="X455" s="237"/>
      <c r="Y455" s="237"/>
      <c r="Z455" s="237"/>
      <c r="AA455" s="237"/>
      <c r="AB455" s="237"/>
      <c r="AC455" s="264"/>
      <c r="AD455" s="263"/>
      <c r="AE455" s="263"/>
      <c r="AF455" s="215"/>
      <c r="AG455" s="264"/>
      <c r="AH455" s="264"/>
      <c r="AI455" s="264"/>
      <c r="AJ455" s="204"/>
    </row>
    <row r="456" spans="2:36" s="36" customFormat="1" ht="132" customHeight="1" x14ac:dyDescent="0.25">
      <c r="B456" s="204" t="s">
        <v>429</v>
      </c>
      <c r="C456" s="204" t="s">
        <v>430</v>
      </c>
      <c r="D456" s="204" t="s">
        <v>106</v>
      </c>
      <c r="E456" s="235" t="s">
        <v>67</v>
      </c>
      <c r="F456" s="235" t="s">
        <v>134</v>
      </c>
      <c r="G456" s="235" t="s">
        <v>147</v>
      </c>
      <c r="H456" s="204" t="s">
        <v>70</v>
      </c>
      <c r="I456" s="204" t="s">
        <v>79</v>
      </c>
      <c r="J456" s="11" t="s">
        <v>208</v>
      </c>
      <c r="K456" s="7" t="s">
        <v>107</v>
      </c>
      <c r="L456" s="7" t="s">
        <v>86</v>
      </c>
      <c r="M456" s="7">
        <v>40</v>
      </c>
      <c r="N456" s="202" t="s">
        <v>108</v>
      </c>
      <c r="O456" s="204" t="s">
        <v>423</v>
      </c>
      <c r="P456" s="204" t="s">
        <v>75</v>
      </c>
      <c r="Q456" s="204" t="s">
        <v>76</v>
      </c>
      <c r="R456" s="217" t="s">
        <v>77</v>
      </c>
      <c r="S456" s="217" t="s">
        <v>109</v>
      </c>
      <c r="T456" s="219">
        <f>V456+Y456</f>
        <v>31832.5</v>
      </c>
      <c r="U456" s="219" t="s">
        <v>79</v>
      </c>
      <c r="V456" s="271">
        <v>27057.62</v>
      </c>
      <c r="W456" s="221" t="s">
        <v>79</v>
      </c>
      <c r="X456" s="221" t="s">
        <v>79</v>
      </c>
      <c r="Y456" s="221">
        <v>4774.88</v>
      </c>
      <c r="Z456" s="221" t="s">
        <v>98</v>
      </c>
      <c r="AA456" s="221" t="s">
        <v>79</v>
      </c>
      <c r="AB456" s="221">
        <v>5617.5</v>
      </c>
      <c r="AC456" s="202" t="s">
        <v>149</v>
      </c>
      <c r="AD456" s="203" t="s">
        <v>79</v>
      </c>
      <c r="AE456" s="203">
        <f>V456+Y456</f>
        <v>31832.5</v>
      </c>
      <c r="AF456" s="202" t="s">
        <v>79</v>
      </c>
      <c r="AG456" s="202" t="s">
        <v>33</v>
      </c>
      <c r="AH456" s="202" t="s">
        <v>161</v>
      </c>
      <c r="AI456" s="202" t="s">
        <v>179</v>
      </c>
      <c r="AJ456" s="202"/>
    </row>
    <row r="457" spans="2:36" s="36" customFormat="1" ht="86.1" customHeight="1" x14ac:dyDescent="0.25">
      <c r="B457" s="204"/>
      <c r="C457" s="204"/>
      <c r="D457" s="204"/>
      <c r="E457" s="235"/>
      <c r="F457" s="235"/>
      <c r="G457" s="235"/>
      <c r="H457" s="204"/>
      <c r="I457" s="204"/>
      <c r="J457" s="11" t="s">
        <v>111</v>
      </c>
      <c r="K457" s="7" t="s">
        <v>112</v>
      </c>
      <c r="L457" s="7" t="s">
        <v>85</v>
      </c>
      <c r="M457" s="7">
        <v>1</v>
      </c>
      <c r="N457" s="202"/>
      <c r="O457" s="204"/>
      <c r="P457" s="204"/>
      <c r="Q457" s="204"/>
      <c r="R457" s="217"/>
      <c r="S457" s="217"/>
      <c r="T457" s="219"/>
      <c r="U457" s="219"/>
      <c r="V457" s="220"/>
      <c r="W457" s="221"/>
      <c r="X457" s="221"/>
      <c r="Y457" s="221"/>
      <c r="Z457" s="221"/>
      <c r="AA457" s="221"/>
      <c r="AB457" s="221"/>
      <c r="AC457" s="202"/>
      <c r="AD457" s="203"/>
      <c r="AE457" s="203"/>
      <c r="AF457" s="204"/>
      <c r="AG457" s="202"/>
      <c r="AH457" s="202"/>
      <c r="AI457" s="202"/>
      <c r="AJ457" s="204"/>
    </row>
    <row r="458" spans="2:36" s="36" customFormat="1" ht="59.1" customHeight="1" x14ac:dyDescent="0.25">
      <c r="B458" s="204"/>
      <c r="C458" s="204"/>
      <c r="D458" s="204"/>
      <c r="E458" s="235"/>
      <c r="F458" s="235"/>
      <c r="G458" s="235"/>
      <c r="H458" s="204"/>
      <c r="I458" s="204"/>
      <c r="J458" s="11" t="s">
        <v>127</v>
      </c>
      <c r="K458" s="7" t="s">
        <v>128</v>
      </c>
      <c r="L458" s="7" t="s">
        <v>85</v>
      </c>
      <c r="M458" s="63">
        <v>50</v>
      </c>
      <c r="N458" s="202"/>
      <c r="O458" s="204"/>
      <c r="P458" s="204"/>
      <c r="Q458" s="204"/>
      <c r="R458" s="217"/>
      <c r="S458" s="217"/>
      <c r="T458" s="219"/>
      <c r="U458" s="219"/>
      <c r="V458" s="272"/>
      <c r="W458" s="221"/>
      <c r="X458" s="221"/>
      <c r="Y458" s="221"/>
      <c r="Z458" s="221"/>
      <c r="AA458" s="221"/>
      <c r="AB458" s="221"/>
      <c r="AC458" s="202"/>
      <c r="AD458" s="203"/>
      <c r="AE458" s="203"/>
      <c r="AF458" s="204"/>
      <c r="AG458" s="202"/>
      <c r="AH458" s="202"/>
      <c r="AI458" s="202"/>
      <c r="AJ458" s="204"/>
    </row>
    <row r="459" spans="2:36" s="36" customFormat="1" ht="89.1" customHeight="1" x14ac:dyDescent="0.25">
      <c r="B459" s="204" t="s">
        <v>431</v>
      </c>
      <c r="C459" s="204" t="s">
        <v>432</v>
      </c>
      <c r="D459" s="204" t="s">
        <v>106</v>
      </c>
      <c r="E459" s="235" t="s">
        <v>67</v>
      </c>
      <c r="F459" s="235" t="s">
        <v>134</v>
      </c>
      <c r="G459" s="235" t="s">
        <v>147</v>
      </c>
      <c r="H459" s="204" t="s">
        <v>70</v>
      </c>
      <c r="I459" s="204" t="s">
        <v>79</v>
      </c>
      <c r="J459" s="28" t="s">
        <v>208</v>
      </c>
      <c r="K459" s="14" t="s">
        <v>107</v>
      </c>
      <c r="L459" s="14" t="s">
        <v>86</v>
      </c>
      <c r="M459" s="14">
        <v>40</v>
      </c>
      <c r="N459" s="202" t="s">
        <v>108</v>
      </c>
      <c r="O459" s="204" t="s">
        <v>423</v>
      </c>
      <c r="P459" s="204" t="s">
        <v>75</v>
      </c>
      <c r="Q459" s="204" t="s">
        <v>76</v>
      </c>
      <c r="R459" s="217" t="s">
        <v>77</v>
      </c>
      <c r="S459" s="217" t="s">
        <v>109</v>
      </c>
      <c r="T459" s="219">
        <f>V459+Y459</f>
        <v>54570</v>
      </c>
      <c r="U459" s="219" t="s">
        <v>79</v>
      </c>
      <c r="V459" s="271">
        <v>46384.52</v>
      </c>
      <c r="W459" s="221" t="s">
        <v>79</v>
      </c>
      <c r="X459" s="221" t="s">
        <v>79</v>
      </c>
      <c r="Y459" s="221">
        <v>8185.48</v>
      </c>
      <c r="Z459" s="221" t="s">
        <v>98</v>
      </c>
      <c r="AA459" s="221" t="s">
        <v>79</v>
      </c>
      <c r="AB459" s="221">
        <v>9630</v>
      </c>
      <c r="AC459" s="202" t="s">
        <v>149</v>
      </c>
      <c r="AD459" s="203" t="s">
        <v>79</v>
      </c>
      <c r="AE459" s="203">
        <f>V459+Y459</f>
        <v>54570</v>
      </c>
      <c r="AF459" s="202" t="s">
        <v>79</v>
      </c>
      <c r="AG459" s="202" t="s">
        <v>33</v>
      </c>
      <c r="AH459" s="202" t="s">
        <v>161</v>
      </c>
      <c r="AI459" s="202" t="s">
        <v>179</v>
      </c>
      <c r="AJ459" s="202"/>
    </row>
    <row r="460" spans="2:36" s="36" customFormat="1" ht="86.1" customHeight="1" x14ac:dyDescent="0.25">
      <c r="B460" s="204"/>
      <c r="C460" s="204"/>
      <c r="D460" s="204"/>
      <c r="E460" s="235"/>
      <c r="F460" s="235"/>
      <c r="G460" s="235"/>
      <c r="H460" s="204"/>
      <c r="I460" s="204"/>
      <c r="J460" s="11" t="s">
        <v>111</v>
      </c>
      <c r="K460" s="7" t="s">
        <v>112</v>
      </c>
      <c r="L460" s="7" t="s">
        <v>85</v>
      </c>
      <c r="M460" s="7">
        <v>2</v>
      </c>
      <c r="N460" s="202"/>
      <c r="O460" s="204"/>
      <c r="P460" s="204"/>
      <c r="Q460" s="204"/>
      <c r="R460" s="217"/>
      <c r="S460" s="217"/>
      <c r="T460" s="219"/>
      <c r="U460" s="219"/>
      <c r="V460" s="220"/>
      <c r="W460" s="221"/>
      <c r="X460" s="221"/>
      <c r="Y460" s="221"/>
      <c r="Z460" s="221"/>
      <c r="AA460" s="221"/>
      <c r="AB460" s="221"/>
      <c r="AC460" s="202"/>
      <c r="AD460" s="203"/>
      <c r="AE460" s="203"/>
      <c r="AF460" s="204"/>
      <c r="AG460" s="202"/>
      <c r="AH460" s="202"/>
      <c r="AI460" s="202"/>
      <c r="AJ460" s="204"/>
    </row>
    <row r="461" spans="2:36" s="36" customFormat="1" ht="88.5" customHeight="1" x14ac:dyDescent="0.25">
      <c r="B461" s="204"/>
      <c r="C461" s="204"/>
      <c r="D461" s="204"/>
      <c r="E461" s="235"/>
      <c r="F461" s="235"/>
      <c r="G461" s="235"/>
      <c r="H461" s="204"/>
      <c r="I461" s="204"/>
      <c r="J461" s="11" t="s">
        <v>127</v>
      </c>
      <c r="K461" s="7" t="s">
        <v>128</v>
      </c>
      <c r="L461" s="7" t="s">
        <v>85</v>
      </c>
      <c r="M461" s="63">
        <v>40</v>
      </c>
      <c r="N461" s="202"/>
      <c r="O461" s="204"/>
      <c r="P461" s="204"/>
      <c r="Q461" s="204"/>
      <c r="R461" s="217"/>
      <c r="S461" s="217"/>
      <c r="T461" s="219"/>
      <c r="U461" s="219"/>
      <c r="V461" s="272"/>
      <c r="W461" s="221"/>
      <c r="X461" s="221"/>
      <c r="Y461" s="221"/>
      <c r="Z461" s="221"/>
      <c r="AA461" s="221"/>
      <c r="AB461" s="221"/>
      <c r="AC461" s="202"/>
      <c r="AD461" s="203"/>
      <c r="AE461" s="203"/>
      <c r="AF461" s="204"/>
      <c r="AG461" s="202"/>
      <c r="AH461" s="202"/>
      <c r="AI461" s="202"/>
      <c r="AJ461" s="204"/>
    </row>
    <row r="462" spans="2:36" s="36" customFormat="1" ht="102.6" customHeight="1" x14ac:dyDescent="0.25">
      <c r="B462" s="204" t="s">
        <v>433</v>
      </c>
      <c r="C462" s="204" t="s">
        <v>434</v>
      </c>
      <c r="D462" s="204" t="s">
        <v>106</v>
      </c>
      <c r="E462" s="235" t="s">
        <v>67</v>
      </c>
      <c r="F462" s="235" t="s">
        <v>134</v>
      </c>
      <c r="G462" s="235" t="s">
        <v>147</v>
      </c>
      <c r="H462" s="204" t="s">
        <v>70</v>
      </c>
      <c r="I462" s="204" t="s">
        <v>79</v>
      </c>
      <c r="J462" s="28" t="s">
        <v>208</v>
      </c>
      <c r="K462" s="14" t="s">
        <v>107</v>
      </c>
      <c r="L462" s="14" t="s">
        <v>86</v>
      </c>
      <c r="M462" s="14">
        <v>40</v>
      </c>
      <c r="N462" s="202" t="s">
        <v>108</v>
      </c>
      <c r="O462" s="204" t="s">
        <v>423</v>
      </c>
      <c r="P462" s="204" t="s">
        <v>75</v>
      </c>
      <c r="Q462" s="204" t="s">
        <v>76</v>
      </c>
      <c r="R462" s="217" t="s">
        <v>77</v>
      </c>
      <c r="S462" s="217" t="s">
        <v>109</v>
      </c>
      <c r="T462" s="219">
        <f>V462+Y462</f>
        <v>100045</v>
      </c>
      <c r="U462" s="219" t="s">
        <v>79</v>
      </c>
      <c r="V462" s="271">
        <v>85038.25</v>
      </c>
      <c r="W462" s="221" t="s">
        <v>79</v>
      </c>
      <c r="X462" s="221" t="s">
        <v>79</v>
      </c>
      <c r="Y462" s="221">
        <v>15006.75</v>
      </c>
      <c r="Z462" s="221" t="s">
        <v>98</v>
      </c>
      <c r="AA462" s="221" t="s">
        <v>79</v>
      </c>
      <c r="AB462" s="221">
        <v>17655</v>
      </c>
      <c r="AC462" s="202" t="s">
        <v>149</v>
      </c>
      <c r="AD462" s="203" t="s">
        <v>79</v>
      </c>
      <c r="AE462" s="203">
        <f>V462+Y462</f>
        <v>100045</v>
      </c>
      <c r="AF462" s="202" t="s">
        <v>79</v>
      </c>
      <c r="AG462" s="202" t="s">
        <v>33</v>
      </c>
      <c r="AH462" s="202" t="s">
        <v>161</v>
      </c>
      <c r="AI462" s="202" t="s">
        <v>179</v>
      </c>
      <c r="AJ462" s="202"/>
    </row>
    <row r="463" spans="2:36" s="36" customFormat="1" ht="59.65" customHeight="1" x14ac:dyDescent="0.25">
      <c r="B463" s="204"/>
      <c r="C463" s="204"/>
      <c r="D463" s="204"/>
      <c r="E463" s="235"/>
      <c r="F463" s="235"/>
      <c r="G463" s="235"/>
      <c r="H463" s="204"/>
      <c r="I463" s="204"/>
      <c r="J463" s="11" t="s">
        <v>111</v>
      </c>
      <c r="K463" s="7" t="s">
        <v>112</v>
      </c>
      <c r="L463" s="7" t="s">
        <v>85</v>
      </c>
      <c r="M463" s="7">
        <v>1</v>
      </c>
      <c r="N463" s="202"/>
      <c r="O463" s="204"/>
      <c r="P463" s="204"/>
      <c r="Q463" s="204"/>
      <c r="R463" s="217"/>
      <c r="S463" s="217"/>
      <c r="T463" s="219"/>
      <c r="U463" s="219"/>
      <c r="V463" s="220"/>
      <c r="W463" s="221"/>
      <c r="X463" s="221"/>
      <c r="Y463" s="221"/>
      <c r="Z463" s="221"/>
      <c r="AA463" s="221"/>
      <c r="AB463" s="221"/>
      <c r="AC463" s="202"/>
      <c r="AD463" s="203"/>
      <c r="AE463" s="203"/>
      <c r="AF463" s="204"/>
      <c r="AG463" s="202"/>
      <c r="AH463" s="202"/>
      <c r="AI463" s="202"/>
      <c r="AJ463" s="204"/>
    </row>
    <row r="464" spans="2:36" s="36" customFormat="1" ht="51.6" customHeight="1" x14ac:dyDescent="0.25">
      <c r="B464" s="204"/>
      <c r="C464" s="204"/>
      <c r="D464" s="204"/>
      <c r="E464" s="235"/>
      <c r="F464" s="235"/>
      <c r="G464" s="235"/>
      <c r="H464" s="204"/>
      <c r="I464" s="204"/>
      <c r="J464" s="11" t="s">
        <v>127</v>
      </c>
      <c r="K464" s="7" t="s">
        <v>128</v>
      </c>
      <c r="L464" s="7" t="s">
        <v>85</v>
      </c>
      <c r="M464" s="63">
        <v>10</v>
      </c>
      <c r="N464" s="202"/>
      <c r="O464" s="204"/>
      <c r="P464" s="204"/>
      <c r="Q464" s="204"/>
      <c r="R464" s="217"/>
      <c r="S464" s="217"/>
      <c r="T464" s="219"/>
      <c r="U464" s="219"/>
      <c r="V464" s="272"/>
      <c r="W464" s="221"/>
      <c r="X464" s="221"/>
      <c r="Y464" s="221"/>
      <c r="Z464" s="221"/>
      <c r="AA464" s="221"/>
      <c r="AB464" s="221"/>
      <c r="AC464" s="202"/>
      <c r="AD464" s="203"/>
      <c r="AE464" s="203"/>
      <c r="AF464" s="204"/>
      <c r="AG464" s="202"/>
      <c r="AH464" s="202"/>
      <c r="AI464" s="202"/>
      <c r="AJ464" s="204"/>
    </row>
    <row r="465" spans="2:36" s="36" customFormat="1" ht="100.5" customHeight="1" x14ac:dyDescent="0.25">
      <c r="B465" s="204" t="s">
        <v>435</v>
      </c>
      <c r="C465" s="204" t="s">
        <v>436</v>
      </c>
      <c r="D465" s="204" t="s">
        <v>106</v>
      </c>
      <c r="E465" s="235" t="s">
        <v>67</v>
      </c>
      <c r="F465" s="235" t="s">
        <v>134</v>
      </c>
      <c r="G465" s="235" t="s">
        <v>147</v>
      </c>
      <c r="H465" s="204" t="s">
        <v>70</v>
      </c>
      <c r="I465" s="204" t="s">
        <v>79</v>
      </c>
      <c r="J465" s="11" t="s">
        <v>208</v>
      </c>
      <c r="K465" s="7" t="s">
        <v>107</v>
      </c>
      <c r="L465" s="7" t="s">
        <v>86</v>
      </c>
      <c r="M465" s="63">
        <v>40</v>
      </c>
      <c r="N465" s="202" t="s">
        <v>108</v>
      </c>
      <c r="O465" s="204" t="s">
        <v>423</v>
      </c>
      <c r="P465" s="204" t="s">
        <v>75</v>
      </c>
      <c r="Q465" s="204" t="s">
        <v>76</v>
      </c>
      <c r="R465" s="217" t="s">
        <v>77</v>
      </c>
      <c r="S465" s="217" t="s">
        <v>109</v>
      </c>
      <c r="T465" s="219">
        <f>V465+Y465</f>
        <v>72760</v>
      </c>
      <c r="U465" s="219" t="s">
        <v>79</v>
      </c>
      <c r="V465" s="271">
        <v>61846</v>
      </c>
      <c r="W465" s="221" t="s">
        <v>79</v>
      </c>
      <c r="X465" s="221" t="s">
        <v>79</v>
      </c>
      <c r="Y465" s="221">
        <v>10914</v>
      </c>
      <c r="Z465" s="221" t="s">
        <v>98</v>
      </c>
      <c r="AA465" s="221" t="s">
        <v>79</v>
      </c>
      <c r="AB465" s="221">
        <v>12840</v>
      </c>
      <c r="AC465" s="202" t="s">
        <v>149</v>
      </c>
      <c r="AD465" s="203" t="s">
        <v>79</v>
      </c>
      <c r="AE465" s="203">
        <f>V465+Y465</f>
        <v>72760</v>
      </c>
      <c r="AF465" s="202" t="s">
        <v>79</v>
      </c>
      <c r="AG465" s="202" t="s">
        <v>33</v>
      </c>
      <c r="AH465" s="202" t="s">
        <v>161</v>
      </c>
      <c r="AI465" s="202" t="s">
        <v>179</v>
      </c>
      <c r="AJ465" s="202"/>
    </row>
    <row r="466" spans="2:36" s="36" customFormat="1" ht="58.15" customHeight="1" x14ac:dyDescent="0.25">
      <c r="B466" s="204"/>
      <c r="C466" s="204"/>
      <c r="D466" s="204"/>
      <c r="E466" s="235"/>
      <c r="F466" s="235"/>
      <c r="G466" s="235"/>
      <c r="H466" s="204"/>
      <c r="I466" s="204"/>
      <c r="J466" s="11" t="s">
        <v>111</v>
      </c>
      <c r="K466" s="7" t="s">
        <v>112</v>
      </c>
      <c r="L466" s="7" t="s">
        <v>85</v>
      </c>
      <c r="M466" s="63">
        <v>2</v>
      </c>
      <c r="N466" s="202"/>
      <c r="O466" s="204"/>
      <c r="P466" s="204"/>
      <c r="Q466" s="204"/>
      <c r="R466" s="217"/>
      <c r="S466" s="217"/>
      <c r="T466" s="219"/>
      <c r="U466" s="219"/>
      <c r="V466" s="220"/>
      <c r="W466" s="221"/>
      <c r="X466" s="221"/>
      <c r="Y466" s="221"/>
      <c r="Z466" s="221"/>
      <c r="AA466" s="221"/>
      <c r="AB466" s="221"/>
      <c r="AC466" s="202"/>
      <c r="AD466" s="203"/>
      <c r="AE466" s="203"/>
      <c r="AF466" s="204"/>
      <c r="AG466" s="202"/>
      <c r="AH466" s="202"/>
      <c r="AI466" s="202"/>
      <c r="AJ466" s="204"/>
    </row>
    <row r="467" spans="2:36" s="36" customFormat="1" ht="43.15" customHeight="1" x14ac:dyDescent="0.25">
      <c r="B467" s="204"/>
      <c r="C467" s="204"/>
      <c r="D467" s="204"/>
      <c r="E467" s="235"/>
      <c r="F467" s="235"/>
      <c r="G467" s="235"/>
      <c r="H467" s="204"/>
      <c r="I467" s="204"/>
      <c r="J467" s="11" t="s">
        <v>127</v>
      </c>
      <c r="K467" s="7" t="s">
        <v>128</v>
      </c>
      <c r="L467" s="7" t="s">
        <v>85</v>
      </c>
      <c r="M467" s="63">
        <v>40</v>
      </c>
      <c r="N467" s="202"/>
      <c r="O467" s="204"/>
      <c r="P467" s="204"/>
      <c r="Q467" s="204"/>
      <c r="R467" s="217"/>
      <c r="S467" s="217"/>
      <c r="T467" s="219"/>
      <c r="U467" s="219"/>
      <c r="V467" s="272"/>
      <c r="W467" s="221"/>
      <c r="X467" s="221"/>
      <c r="Y467" s="221"/>
      <c r="Z467" s="221"/>
      <c r="AA467" s="221"/>
      <c r="AB467" s="221"/>
      <c r="AC467" s="202"/>
      <c r="AD467" s="203"/>
      <c r="AE467" s="203"/>
      <c r="AF467" s="204"/>
      <c r="AG467" s="202"/>
      <c r="AH467" s="202"/>
      <c r="AI467" s="202"/>
      <c r="AJ467" s="204"/>
    </row>
    <row r="468" spans="2:36" s="36" customFormat="1" ht="100.5" customHeight="1" x14ac:dyDescent="0.25">
      <c r="B468" s="204" t="s">
        <v>437</v>
      </c>
      <c r="C468" s="204" t="s">
        <v>422</v>
      </c>
      <c r="D468" s="204" t="s">
        <v>106</v>
      </c>
      <c r="E468" s="235" t="s">
        <v>67</v>
      </c>
      <c r="F468" s="235" t="s">
        <v>134</v>
      </c>
      <c r="G468" s="235" t="s">
        <v>147</v>
      </c>
      <c r="H468" s="204" t="s">
        <v>70</v>
      </c>
      <c r="I468" s="204" t="s">
        <v>79</v>
      </c>
      <c r="J468" s="11" t="s">
        <v>208</v>
      </c>
      <c r="K468" s="7" t="s">
        <v>107</v>
      </c>
      <c r="L468" s="7" t="s">
        <v>86</v>
      </c>
      <c r="M468" s="63">
        <v>40</v>
      </c>
      <c r="N468" s="202" t="s">
        <v>108</v>
      </c>
      <c r="O468" s="204" t="s">
        <v>423</v>
      </c>
      <c r="P468" s="204" t="s">
        <v>75</v>
      </c>
      <c r="Q468" s="204" t="s">
        <v>76</v>
      </c>
      <c r="R468" s="217" t="s">
        <v>77</v>
      </c>
      <c r="S468" s="217" t="s">
        <v>109</v>
      </c>
      <c r="T468" s="219">
        <f>V468+Y468</f>
        <v>150449.68</v>
      </c>
      <c r="U468" s="219" t="s">
        <v>79</v>
      </c>
      <c r="V468" s="271">
        <v>127882.2</v>
      </c>
      <c r="W468" s="221" t="s">
        <v>79</v>
      </c>
      <c r="X468" s="221" t="s">
        <v>79</v>
      </c>
      <c r="Y468" s="221">
        <v>22567.48</v>
      </c>
      <c r="Z468" s="221" t="s">
        <v>98</v>
      </c>
      <c r="AA468" s="221" t="s">
        <v>79</v>
      </c>
      <c r="AB468" s="221">
        <v>26549.94</v>
      </c>
      <c r="AC468" s="202" t="s">
        <v>149</v>
      </c>
      <c r="AD468" s="203" t="s">
        <v>79</v>
      </c>
      <c r="AE468" s="203">
        <f>V468+Y468</f>
        <v>150449.68</v>
      </c>
      <c r="AF468" s="202" t="s">
        <v>79</v>
      </c>
      <c r="AG468" s="202" t="s">
        <v>33</v>
      </c>
      <c r="AH468" s="202" t="s">
        <v>161</v>
      </c>
      <c r="AI468" s="202" t="s">
        <v>179</v>
      </c>
      <c r="AJ468" s="202"/>
    </row>
    <row r="469" spans="2:36" s="36" customFormat="1" ht="58.15" customHeight="1" x14ac:dyDescent="0.25">
      <c r="B469" s="204"/>
      <c r="C469" s="204"/>
      <c r="D469" s="204"/>
      <c r="E469" s="235"/>
      <c r="F469" s="235"/>
      <c r="G469" s="235"/>
      <c r="H469" s="204"/>
      <c r="I469" s="204"/>
      <c r="J469" s="11" t="s">
        <v>111</v>
      </c>
      <c r="K469" s="7" t="s">
        <v>112</v>
      </c>
      <c r="L469" s="7" t="s">
        <v>85</v>
      </c>
      <c r="M469" s="63">
        <v>1</v>
      </c>
      <c r="N469" s="202"/>
      <c r="O469" s="204"/>
      <c r="P469" s="204"/>
      <c r="Q469" s="204"/>
      <c r="R469" s="217"/>
      <c r="S469" s="217"/>
      <c r="T469" s="219"/>
      <c r="U469" s="219"/>
      <c r="V469" s="220"/>
      <c r="W469" s="221"/>
      <c r="X469" s="221"/>
      <c r="Y469" s="221"/>
      <c r="Z469" s="221"/>
      <c r="AA469" s="221"/>
      <c r="AB469" s="221"/>
      <c r="AC469" s="202"/>
      <c r="AD469" s="203"/>
      <c r="AE469" s="203"/>
      <c r="AF469" s="204"/>
      <c r="AG469" s="202"/>
      <c r="AH469" s="202"/>
      <c r="AI469" s="202"/>
      <c r="AJ469" s="204"/>
    </row>
    <row r="470" spans="2:36" s="36" customFormat="1" ht="43.15" customHeight="1" x14ac:dyDescent="0.25">
      <c r="B470" s="204"/>
      <c r="C470" s="204"/>
      <c r="D470" s="204"/>
      <c r="E470" s="235"/>
      <c r="F470" s="235"/>
      <c r="G470" s="235"/>
      <c r="H470" s="204"/>
      <c r="I470" s="204"/>
      <c r="J470" s="11" t="s">
        <v>127</v>
      </c>
      <c r="K470" s="7" t="s">
        <v>128</v>
      </c>
      <c r="L470" s="7" t="s">
        <v>85</v>
      </c>
      <c r="M470" s="63">
        <v>60</v>
      </c>
      <c r="N470" s="202"/>
      <c r="O470" s="204"/>
      <c r="P470" s="204"/>
      <c r="Q470" s="204"/>
      <c r="R470" s="217"/>
      <c r="S470" s="217"/>
      <c r="T470" s="219"/>
      <c r="U470" s="219"/>
      <c r="V470" s="272"/>
      <c r="W470" s="221"/>
      <c r="X470" s="221"/>
      <c r="Y470" s="221"/>
      <c r="Z470" s="221"/>
      <c r="AA470" s="221"/>
      <c r="AB470" s="221"/>
      <c r="AC470" s="202"/>
      <c r="AD470" s="203"/>
      <c r="AE470" s="203"/>
      <c r="AF470" s="204"/>
      <c r="AG470" s="202"/>
      <c r="AH470" s="202"/>
      <c r="AI470" s="202"/>
      <c r="AJ470" s="204"/>
    </row>
    <row r="471" spans="2:36" s="36" customFormat="1" ht="100.5" customHeight="1" x14ac:dyDescent="0.25">
      <c r="B471" s="204" t="s">
        <v>438</v>
      </c>
      <c r="C471" s="204" t="s">
        <v>432</v>
      </c>
      <c r="D471" s="204" t="s">
        <v>106</v>
      </c>
      <c r="E471" s="235" t="s">
        <v>67</v>
      </c>
      <c r="F471" s="235" t="s">
        <v>134</v>
      </c>
      <c r="G471" s="235" t="s">
        <v>147</v>
      </c>
      <c r="H471" s="204" t="s">
        <v>70</v>
      </c>
      <c r="I471" s="204" t="s">
        <v>79</v>
      </c>
      <c r="J471" s="11" t="s">
        <v>208</v>
      </c>
      <c r="K471" s="7" t="s">
        <v>107</v>
      </c>
      <c r="L471" s="7" t="s">
        <v>86</v>
      </c>
      <c r="M471" s="63">
        <v>40</v>
      </c>
      <c r="N471" s="202" t="s">
        <v>108</v>
      </c>
      <c r="O471" s="204" t="s">
        <v>423</v>
      </c>
      <c r="P471" s="204" t="s">
        <v>75</v>
      </c>
      <c r="Q471" s="204" t="s">
        <v>76</v>
      </c>
      <c r="R471" s="217" t="s">
        <v>77</v>
      </c>
      <c r="S471" s="217" t="s">
        <v>109</v>
      </c>
      <c r="T471" s="219">
        <f>V471+Y471</f>
        <v>54570</v>
      </c>
      <c r="U471" s="219" t="s">
        <v>79</v>
      </c>
      <c r="V471" s="271">
        <v>46384.52</v>
      </c>
      <c r="W471" s="221" t="s">
        <v>79</v>
      </c>
      <c r="X471" s="221" t="s">
        <v>79</v>
      </c>
      <c r="Y471" s="221">
        <v>8185.48</v>
      </c>
      <c r="Z471" s="221" t="s">
        <v>98</v>
      </c>
      <c r="AA471" s="221" t="s">
        <v>79</v>
      </c>
      <c r="AB471" s="221">
        <v>9630</v>
      </c>
      <c r="AC471" s="202" t="s">
        <v>149</v>
      </c>
      <c r="AD471" s="203" t="s">
        <v>79</v>
      </c>
      <c r="AE471" s="203">
        <f>V471+Y471</f>
        <v>54570</v>
      </c>
      <c r="AF471" s="202" t="s">
        <v>79</v>
      </c>
      <c r="AG471" s="202" t="s">
        <v>33</v>
      </c>
      <c r="AH471" s="202" t="s">
        <v>248</v>
      </c>
      <c r="AI471" s="202" t="s">
        <v>253</v>
      </c>
      <c r="AJ471" s="202"/>
    </row>
    <row r="472" spans="2:36" s="36" customFormat="1" ht="58.15" customHeight="1" x14ac:dyDescent="0.25">
      <c r="B472" s="204"/>
      <c r="C472" s="204"/>
      <c r="D472" s="204"/>
      <c r="E472" s="235"/>
      <c r="F472" s="235"/>
      <c r="G472" s="235"/>
      <c r="H472" s="204"/>
      <c r="I472" s="204"/>
      <c r="J472" s="11" t="s">
        <v>111</v>
      </c>
      <c r="K472" s="7" t="s">
        <v>112</v>
      </c>
      <c r="L472" s="7" t="s">
        <v>85</v>
      </c>
      <c r="M472" s="63">
        <v>1</v>
      </c>
      <c r="N472" s="202"/>
      <c r="O472" s="204"/>
      <c r="P472" s="204"/>
      <c r="Q472" s="204"/>
      <c r="R472" s="217"/>
      <c r="S472" s="217"/>
      <c r="T472" s="219"/>
      <c r="U472" s="219"/>
      <c r="V472" s="220"/>
      <c r="W472" s="221"/>
      <c r="X472" s="221"/>
      <c r="Y472" s="221"/>
      <c r="Z472" s="221"/>
      <c r="AA472" s="221"/>
      <c r="AB472" s="221"/>
      <c r="AC472" s="202"/>
      <c r="AD472" s="203"/>
      <c r="AE472" s="203"/>
      <c r="AF472" s="204"/>
      <c r="AG472" s="202"/>
      <c r="AH472" s="202"/>
      <c r="AI472" s="202"/>
      <c r="AJ472" s="204"/>
    </row>
    <row r="473" spans="2:36" s="36" customFormat="1" ht="43.15" customHeight="1" x14ac:dyDescent="0.25">
      <c r="B473" s="204"/>
      <c r="C473" s="204"/>
      <c r="D473" s="204"/>
      <c r="E473" s="235"/>
      <c r="F473" s="235"/>
      <c r="G473" s="235"/>
      <c r="H473" s="204"/>
      <c r="I473" s="204"/>
      <c r="J473" s="11" t="s">
        <v>127</v>
      </c>
      <c r="K473" s="7" t="s">
        <v>128</v>
      </c>
      <c r="L473" s="7" t="s">
        <v>85</v>
      </c>
      <c r="M473" s="63">
        <v>40</v>
      </c>
      <c r="N473" s="202"/>
      <c r="O473" s="204"/>
      <c r="P473" s="204"/>
      <c r="Q473" s="204"/>
      <c r="R473" s="217"/>
      <c r="S473" s="217"/>
      <c r="T473" s="219"/>
      <c r="U473" s="219"/>
      <c r="V473" s="272"/>
      <c r="W473" s="221"/>
      <c r="X473" s="221"/>
      <c r="Y473" s="221"/>
      <c r="Z473" s="221"/>
      <c r="AA473" s="221"/>
      <c r="AB473" s="221"/>
      <c r="AC473" s="202"/>
      <c r="AD473" s="203"/>
      <c r="AE473" s="203"/>
      <c r="AF473" s="204"/>
      <c r="AG473" s="202"/>
      <c r="AH473" s="202"/>
      <c r="AI473" s="202"/>
      <c r="AJ473" s="204"/>
    </row>
    <row r="474" spans="2:36" s="36" customFormat="1" ht="89.25" x14ac:dyDescent="0.25">
      <c r="B474" s="204" t="s">
        <v>439</v>
      </c>
      <c r="C474" s="204" t="s">
        <v>1014</v>
      </c>
      <c r="D474" s="204" t="s">
        <v>106</v>
      </c>
      <c r="E474" s="235" t="s">
        <v>67</v>
      </c>
      <c r="F474" s="235" t="s">
        <v>134</v>
      </c>
      <c r="G474" s="235" t="s">
        <v>147</v>
      </c>
      <c r="H474" s="204" t="s">
        <v>70</v>
      </c>
      <c r="I474" s="204" t="s">
        <v>79</v>
      </c>
      <c r="J474" s="11" t="s">
        <v>208</v>
      </c>
      <c r="K474" s="7" t="s">
        <v>107</v>
      </c>
      <c r="L474" s="7" t="s">
        <v>86</v>
      </c>
      <c r="M474" s="63">
        <v>40</v>
      </c>
      <c r="N474" s="202" t="s">
        <v>108</v>
      </c>
      <c r="O474" s="204" t="s">
        <v>423</v>
      </c>
      <c r="P474" s="204" t="s">
        <v>75</v>
      </c>
      <c r="Q474" s="204" t="s">
        <v>76</v>
      </c>
      <c r="R474" s="217" t="s">
        <v>77</v>
      </c>
      <c r="S474" s="217" t="s">
        <v>109</v>
      </c>
      <c r="T474" s="219">
        <f>V474+Y474</f>
        <v>37168.380000000005</v>
      </c>
      <c r="U474" s="219" t="s">
        <v>79</v>
      </c>
      <c r="V474" s="271">
        <v>31593.13</v>
      </c>
      <c r="W474" s="221" t="s">
        <v>79</v>
      </c>
      <c r="X474" s="221" t="s">
        <v>79</v>
      </c>
      <c r="Y474" s="221">
        <v>5575.25</v>
      </c>
      <c r="Z474" s="221" t="s">
        <v>98</v>
      </c>
      <c r="AA474" s="221" t="s">
        <v>79</v>
      </c>
      <c r="AB474" s="221">
        <v>6559.13</v>
      </c>
      <c r="AC474" s="202" t="s">
        <v>149</v>
      </c>
      <c r="AD474" s="203" t="s">
        <v>79</v>
      </c>
      <c r="AE474" s="203">
        <f>V474+Y474</f>
        <v>37168.380000000005</v>
      </c>
      <c r="AF474" s="204" t="s">
        <v>79</v>
      </c>
      <c r="AG474" s="202" t="s">
        <v>33</v>
      </c>
      <c r="AH474" s="202" t="s">
        <v>248</v>
      </c>
      <c r="AI474" s="202" t="s">
        <v>253</v>
      </c>
      <c r="AJ474" s="204"/>
    </row>
    <row r="475" spans="2:36" s="36" customFormat="1" ht="58.15" customHeight="1" x14ac:dyDescent="0.25">
      <c r="B475" s="204"/>
      <c r="C475" s="204"/>
      <c r="D475" s="204"/>
      <c r="E475" s="235"/>
      <c r="F475" s="235"/>
      <c r="G475" s="235"/>
      <c r="H475" s="204"/>
      <c r="I475" s="204"/>
      <c r="J475" s="11" t="s">
        <v>111</v>
      </c>
      <c r="K475" s="7" t="s">
        <v>112</v>
      </c>
      <c r="L475" s="7" t="s">
        <v>85</v>
      </c>
      <c r="M475" s="63">
        <v>1</v>
      </c>
      <c r="N475" s="202"/>
      <c r="O475" s="204"/>
      <c r="P475" s="204"/>
      <c r="Q475" s="204"/>
      <c r="R475" s="217"/>
      <c r="S475" s="217"/>
      <c r="T475" s="219"/>
      <c r="U475" s="219"/>
      <c r="V475" s="220"/>
      <c r="W475" s="221"/>
      <c r="X475" s="221"/>
      <c r="Y475" s="221"/>
      <c r="Z475" s="221"/>
      <c r="AA475" s="221"/>
      <c r="AB475" s="221"/>
      <c r="AC475" s="202"/>
      <c r="AD475" s="203"/>
      <c r="AE475" s="203"/>
      <c r="AF475" s="204"/>
      <c r="AG475" s="202"/>
      <c r="AH475" s="202"/>
      <c r="AI475" s="202"/>
      <c r="AJ475" s="204"/>
    </row>
    <row r="476" spans="2:36" s="36" customFormat="1" ht="43.15" customHeight="1" x14ac:dyDescent="0.25">
      <c r="B476" s="204"/>
      <c r="C476" s="204"/>
      <c r="D476" s="204"/>
      <c r="E476" s="235"/>
      <c r="F476" s="235"/>
      <c r="G476" s="235"/>
      <c r="H476" s="204"/>
      <c r="I476" s="204"/>
      <c r="J476" s="11" t="s">
        <v>127</v>
      </c>
      <c r="K476" s="7" t="s">
        <v>128</v>
      </c>
      <c r="L476" s="7" t="s">
        <v>85</v>
      </c>
      <c r="M476" s="63">
        <v>20</v>
      </c>
      <c r="N476" s="202"/>
      <c r="O476" s="204"/>
      <c r="P476" s="204"/>
      <c r="Q476" s="204"/>
      <c r="R476" s="217"/>
      <c r="S476" s="217"/>
      <c r="T476" s="219"/>
      <c r="U476" s="219"/>
      <c r="V476" s="272"/>
      <c r="W476" s="221"/>
      <c r="X476" s="221"/>
      <c r="Y476" s="221"/>
      <c r="Z476" s="221"/>
      <c r="AA476" s="221"/>
      <c r="AB476" s="221"/>
      <c r="AC476" s="202"/>
      <c r="AD476" s="203"/>
      <c r="AE476" s="203"/>
      <c r="AF476" s="204"/>
      <c r="AG476" s="202"/>
      <c r="AH476" s="202"/>
      <c r="AI476" s="202"/>
      <c r="AJ476" s="204"/>
    </row>
    <row r="477" spans="2:36" s="36" customFormat="1" ht="89.25" x14ac:dyDescent="0.25">
      <c r="B477" s="204" t="s">
        <v>440</v>
      </c>
      <c r="C477" s="204" t="s">
        <v>434</v>
      </c>
      <c r="D477" s="204" t="s">
        <v>106</v>
      </c>
      <c r="E477" s="235" t="s">
        <v>67</v>
      </c>
      <c r="F477" s="235" t="s">
        <v>134</v>
      </c>
      <c r="G477" s="235" t="s">
        <v>147</v>
      </c>
      <c r="H477" s="204" t="s">
        <v>70</v>
      </c>
      <c r="I477" s="204" t="s">
        <v>79</v>
      </c>
      <c r="J477" s="11" t="s">
        <v>208</v>
      </c>
      <c r="K477" s="7" t="s">
        <v>107</v>
      </c>
      <c r="L477" s="7" t="s">
        <v>86</v>
      </c>
      <c r="M477" s="63">
        <v>40</v>
      </c>
      <c r="N477" s="202" t="s">
        <v>108</v>
      </c>
      <c r="O477" s="204" t="s">
        <v>423</v>
      </c>
      <c r="P477" s="204" t="s">
        <v>75</v>
      </c>
      <c r="Q477" s="204" t="s">
        <v>76</v>
      </c>
      <c r="R477" s="217" t="s">
        <v>77</v>
      </c>
      <c r="S477" s="217" t="s">
        <v>109</v>
      </c>
      <c r="T477" s="219">
        <f>V477+Y477</f>
        <v>100864.98</v>
      </c>
      <c r="U477" s="219" t="s">
        <v>79</v>
      </c>
      <c r="V477" s="271">
        <v>85735.23</v>
      </c>
      <c r="W477" s="221" t="s">
        <v>79</v>
      </c>
      <c r="X477" s="221" t="s">
        <v>79</v>
      </c>
      <c r="Y477" s="221">
        <v>15129.75</v>
      </c>
      <c r="Z477" s="221" t="s">
        <v>98</v>
      </c>
      <c r="AA477" s="221" t="s">
        <v>79</v>
      </c>
      <c r="AB477" s="221">
        <v>17799.71</v>
      </c>
      <c r="AC477" s="202" t="s">
        <v>149</v>
      </c>
      <c r="AD477" s="203" t="s">
        <v>79</v>
      </c>
      <c r="AE477" s="203">
        <f>V477+Y477</f>
        <v>100864.98</v>
      </c>
      <c r="AF477" s="204" t="s">
        <v>79</v>
      </c>
      <c r="AG477" s="202" t="s">
        <v>33</v>
      </c>
      <c r="AH477" s="202" t="s">
        <v>248</v>
      </c>
      <c r="AI477" s="202" t="s">
        <v>253</v>
      </c>
      <c r="AJ477" s="204"/>
    </row>
    <row r="478" spans="2:36" s="36" customFormat="1" ht="58.15" customHeight="1" x14ac:dyDescent="0.25">
      <c r="B478" s="204"/>
      <c r="C478" s="204"/>
      <c r="D478" s="204"/>
      <c r="E478" s="235"/>
      <c r="F478" s="235"/>
      <c r="G478" s="235"/>
      <c r="H478" s="204"/>
      <c r="I478" s="204"/>
      <c r="J478" s="11" t="s">
        <v>111</v>
      </c>
      <c r="K478" s="7" t="s">
        <v>112</v>
      </c>
      <c r="L478" s="7" t="s">
        <v>85</v>
      </c>
      <c r="M478" s="63">
        <v>1</v>
      </c>
      <c r="N478" s="202"/>
      <c r="O478" s="204"/>
      <c r="P478" s="204"/>
      <c r="Q478" s="204"/>
      <c r="R478" s="217"/>
      <c r="S478" s="217"/>
      <c r="T478" s="219"/>
      <c r="U478" s="219"/>
      <c r="V478" s="220"/>
      <c r="W478" s="221"/>
      <c r="X478" s="221"/>
      <c r="Y478" s="221"/>
      <c r="Z478" s="221"/>
      <c r="AA478" s="221"/>
      <c r="AB478" s="221"/>
      <c r="AC478" s="202"/>
      <c r="AD478" s="203"/>
      <c r="AE478" s="203"/>
      <c r="AF478" s="204"/>
      <c r="AG478" s="202"/>
      <c r="AH478" s="202"/>
      <c r="AI478" s="202"/>
      <c r="AJ478" s="204"/>
    </row>
    <row r="479" spans="2:36" s="36" customFormat="1" ht="43.15" customHeight="1" x14ac:dyDescent="0.25">
      <c r="B479" s="204"/>
      <c r="C479" s="204"/>
      <c r="D479" s="208"/>
      <c r="E479" s="229"/>
      <c r="F479" s="235"/>
      <c r="G479" s="235"/>
      <c r="H479" s="208"/>
      <c r="I479" s="208"/>
      <c r="J479" s="11" t="s">
        <v>127</v>
      </c>
      <c r="K479" s="7" t="s">
        <v>128</v>
      </c>
      <c r="L479" s="7" t="s">
        <v>85</v>
      </c>
      <c r="M479" s="63">
        <v>10</v>
      </c>
      <c r="N479" s="243"/>
      <c r="O479" s="208"/>
      <c r="P479" s="208"/>
      <c r="Q479" s="208"/>
      <c r="R479" s="211"/>
      <c r="S479" s="211"/>
      <c r="T479" s="253"/>
      <c r="U479" s="253"/>
      <c r="V479" s="220"/>
      <c r="W479" s="271"/>
      <c r="X479" s="271"/>
      <c r="Y479" s="271"/>
      <c r="Z479" s="271"/>
      <c r="AA479" s="271"/>
      <c r="AB479" s="271"/>
      <c r="AC479" s="243"/>
      <c r="AD479" s="225"/>
      <c r="AE479" s="225"/>
      <c r="AF479" s="208"/>
      <c r="AG479" s="243"/>
      <c r="AH479" s="202"/>
      <c r="AI479" s="202"/>
      <c r="AJ479" s="204"/>
    </row>
    <row r="480" spans="2:36" ht="51" x14ac:dyDescent="0.2">
      <c r="B480" s="204" t="s">
        <v>952</v>
      </c>
      <c r="C480" s="204" t="s">
        <v>428</v>
      </c>
      <c r="D480" s="204" t="s">
        <v>66</v>
      </c>
      <c r="E480" s="235" t="s">
        <v>67</v>
      </c>
      <c r="F480" s="235" t="s">
        <v>132</v>
      </c>
      <c r="G480" s="235" t="s">
        <v>69</v>
      </c>
      <c r="H480" s="204" t="s">
        <v>70</v>
      </c>
      <c r="I480" s="204" t="s">
        <v>79</v>
      </c>
      <c r="J480" s="11" t="s">
        <v>113</v>
      </c>
      <c r="K480" s="7" t="s">
        <v>114</v>
      </c>
      <c r="L480" s="7" t="s">
        <v>115</v>
      </c>
      <c r="M480" s="7">
        <v>2</v>
      </c>
      <c r="N480" s="202" t="s">
        <v>108</v>
      </c>
      <c r="O480" s="204" t="s">
        <v>423</v>
      </c>
      <c r="P480" s="204" t="s">
        <v>75</v>
      </c>
      <c r="Q480" s="204" t="s">
        <v>76</v>
      </c>
      <c r="R480" s="217" t="s">
        <v>77</v>
      </c>
      <c r="S480" s="217" t="s">
        <v>109</v>
      </c>
      <c r="T480" s="219">
        <f>V480+Y480</f>
        <v>113152.5</v>
      </c>
      <c r="U480" s="219" t="s">
        <v>79</v>
      </c>
      <c r="V480" s="221">
        <v>96179.62</v>
      </c>
      <c r="W480" s="221" t="s">
        <v>79</v>
      </c>
      <c r="X480" s="221" t="s">
        <v>79</v>
      </c>
      <c r="Y480" s="221">
        <v>16972.88</v>
      </c>
      <c r="Z480" s="221" t="s">
        <v>79</v>
      </c>
      <c r="AA480" s="221" t="s">
        <v>79</v>
      </c>
      <c r="AB480" s="221">
        <v>37717.5</v>
      </c>
      <c r="AC480" s="202" t="s">
        <v>80</v>
      </c>
      <c r="AD480" s="203" t="s">
        <v>79</v>
      </c>
      <c r="AE480" s="203">
        <f>V480+Y480</f>
        <v>113152.5</v>
      </c>
      <c r="AF480" s="204" t="s">
        <v>79</v>
      </c>
      <c r="AG480" s="202" t="s">
        <v>33</v>
      </c>
      <c r="AH480" s="202" t="s">
        <v>161</v>
      </c>
      <c r="AI480" s="202" t="s">
        <v>179</v>
      </c>
      <c r="AJ480" s="204"/>
    </row>
    <row r="481" spans="2:36" ht="51" x14ac:dyDescent="0.2">
      <c r="B481" s="204"/>
      <c r="C481" s="204"/>
      <c r="D481" s="204"/>
      <c r="E481" s="235"/>
      <c r="F481" s="235"/>
      <c r="G481" s="235"/>
      <c r="H481" s="204"/>
      <c r="I481" s="204"/>
      <c r="J481" s="11" t="s">
        <v>116</v>
      </c>
      <c r="K481" s="7" t="s">
        <v>117</v>
      </c>
      <c r="L481" s="7" t="s">
        <v>85</v>
      </c>
      <c r="M481" s="7">
        <v>2</v>
      </c>
      <c r="N481" s="202"/>
      <c r="O481" s="204"/>
      <c r="P481" s="204"/>
      <c r="Q481" s="204"/>
      <c r="R481" s="217"/>
      <c r="S481" s="217"/>
      <c r="T481" s="219"/>
      <c r="U481" s="219"/>
      <c r="V481" s="221"/>
      <c r="W481" s="221"/>
      <c r="X481" s="221"/>
      <c r="Y481" s="221"/>
      <c r="Z481" s="221"/>
      <c r="AA481" s="221"/>
      <c r="AB481" s="221"/>
      <c r="AC481" s="202"/>
      <c r="AD481" s="203"/>
      <c r="AE481" s="203"/>
      <c r="AF481" s="204"/>
      <c r="AG481" s="202"/>
      <c r="AH481" s="202"/>
      <c r="AI481" s="202"/>
      <c r="AJ481" s="204"/>
    </row>
    <row r="482" spans="2:36" ht="38.25" x14ac:dyDescent="0.2">
      <c r="B482" s="204"/>
      <c r="C482" s="204"/>
      <c r="D482" s="204"/>
      <c r="E482" s="235"/>
      <c r="F482" s="235"/>
      <c r="G482" s="235"/>
      <c r="H482" s="204"/>
      <c r="I482" s="204"/>
      <c r="J482" s="11" t="s">
        <v>209</v>
      </c>
      <c r="K482" s="7" t="s">
        <v>118</v>
      </c>
      <c r="L482" s="7" t="s">
        <v>119</v>
      </c>
      <c r="M482" s="7">
        <v>2</v>
      </c>
      <c r="N482" s="202"/>
      <c r="O482" s="204"/>
      <c r="P482" s="204"/>
      <c r="Q482" s="204"/>
      <c r="R482" s="217"/>
      <c r="S482" s="217"/>
      <c r="T482" s="219"/>
      <c r="U482" s="219"/>
      <c r="V482" s="221"/>
      <c r="W482" s="221"/>
      <c r="X482" s="221"/>
      <c r="Y482" s="221"/>
      <c r="Z482" s="221"/>
      <c r="AA482" s="221"/>
      <c r="AB482" s="221"/>
      <c r="AC482" s="202"/>
      <c r="AD482" s="203"/>
      <c r="AE482" s="203"/>
      <c r="AF482" s="204"/>
      <c r="AG482" s="202"/>
      <c r="AH482" s="202"/>
      <c r="AI482" s="202"/>
      <c r="AJ482" s="204"/>
    </row>
    <row r="483" spans="2:36" ht="54" customHeight="1" x14ac:dyDescent="0.2">
      <c r="B483" s="204"/>
      <c r="C483" s="204"/>
      <c r="D483" s="204"/>
      <c r="E483" s="235"/>
      <c r="F483" s="235"/>
      <c r="G483" s="235"/>
      <c r="H483" s="204"/>
      <c r="I483" s="204"/>
      <c r="J483" s="11" t="s">
        <v>120</v>
      </c>
      <c r="K483" s="7" t="s">
        <v>121</v>
      </c>
      <c r="L483" s="7" t="s">
        <v>119</v>
      </c>
      <c r="M483" s="63">
        <v>2</v>
      </c>
      <c r="N483" s="202"/>
      <c r="O483" s="204"/>
      <c r="P483" s="204"/>
      <c r="Q483" s="204"/>
      <c r="R483" s="217"/>
      <c r="S483" s="217"/>
      <c r="T483" s="219"/>
      <c r="U483" s="219"/>
      <c r="V483" s="221"/>
      <c r="W483" s="221"/>
      <c r="X483" s="221"/>
      <c r="Y483" s="221"/>
      <c r="Z483" s="221"/>
      <c r="AA483" s="221"/>
      <c r="AB483" s="221"/>
      <c r="AC483" s="202"/>
      <c r="AD483" s="203"/>
      <c r="AE483" s="203"/>
      <c r="AF483" s="204"/>
      <c r="AG483" s="202"/>
      <c r="AH483" s="202"/>
      <c r="AI483" s="202"/>
      <c r="AJ483" s="204"/>
    </row>
    <row r="484" spans="2:36" s="36" customFormat="1" ht="100.5" customHeight="1" x14ac:dyDescent="0.25">
      <c r="B484" s="204" t="s">
        <v>997</v>
      </c>
      <c r="C484" s="204" t="s">
        <v>422</v>
      </c>
      <c r="D484" s="204" t="s">
        <v>106</v>
      </c>
      <c r="E484" s="235" t="s">
        <v>67</v>
      </c>
      <c r="F484" s="235" t="s">
        <v>134</v>
      </c>
      <c r="G484" s="235" t="s">
        <v>147</v>
      </c>
      <c r="H484" s="204" t="s">
        <v>70</v>
      </c>
      <c r="I484" s="204" t="s">
        <v>79</v>
      </c>
      <c r="J484" s="11" t="s">
        <v>208</v>
      </c>
      <c r="K484" s="7" t="s">
        <v>107</v>
      </c>
      <c r="L484" s="7" t="s">
        <v>86</v>
      </c>
      <c r="M484" s="63">
        <v>40</v>
      </c>
      <c r="N484" s="202" t="s">
        <v>108</v>
      </c>
      <c r="O484" s="204" t="s">
        <v>423</v>
      </c>
      <c r="P484" s="204" t="s">
        <v>75</v>
      </c>
      <c r="Q484" s="204" t="s">
        <v>76</v>
      </c>
      <c r="R484" s="217" t="s">
        <v>77</v>
      </c>
      <c r="S484" s="217" t="s">
        <v>109</v>
      </c>
      <c r="T484" s="219">
        <f>V484+Y484</f>
        <v>55631.839999999997</v>
      </c>
      <c r="U484" s="219" t="s">
        <v>79</v>
      </c>
      <c r="V484" s="271">
        <v>47287.040000000001</v>
      </c>
      <c r="W484" s="221" t="s">
        <v>79</v>
      </c>
      <c r="X484" s="221" t="s">
        <v>79</v>
      </c>
      <c r="Y484" s="221">
        <v>8344.7999999999993</v>
      </c>
      <c r="Z484" s="221" t="s">
        <v>98</v>
      </c>
      <c r="AA484" s="221" t="s">
        <v>79</v>
      </c>
      <c r="AB484" s="221">
        <v>9817.42</v>
      </c>
      <c r="AC484" s="202" t="s">
        <v>149</v>
      </c>
      <c r="AD484" s="203" t="s">
        <v>79</v>
      </c>
      <c r="AE484" s="203">
        <f>V484+Y484</f>
        <v>55631.839999999997</v>
      </c>
      <c r="AF484" s="202" t="s">
        <v>79</v>
      </c>
      <c r="AG484" s="202" t="s">
        <v>33</v>
      </c>
      <c r="AH484" s="202" t="s">
        <v>248</v>
      </c>
      <c r="AI484" s="202" t="s">
        <v>253</v>
      </c>
      <c r="AJ484" s="202"/>
    </row>
    <row r="485" spans="2:36" s="36" customFormat="1" ht="58.15" customHeight="1" x14ac:dyDescent="0.25">
      <c r="B485" s="204"/>
      <c r="C485" s="204"/>
      <c r="D485" s="204"/>
      <c r="E485" s="235"/>
      <c r="F485" s="235"/>
      <c r="G485" s="235"/>
      <c r="H485" s="204"/>
      <c r="I485" s="204"/>
      <c r="J485" s="11" t="s">
        <v>111</v>
      </c>
      <c r="K485" s="7" t="s">
        <v>112</v>
      </c>
      <c r="L485" s="7" t="s">
        <v>85</v>
      </c>
      <c r="M485" s="63">
        <v>1</v>
      </c>
      <c r="N485" s="202"/>
      <c r="O485" s="204"/>
      <c r="P485" s="204"/>
      <c r="Q485" s="204"/>
      <c r="R485" s="217"/>
      <c r="S485" s="217"/>
      <c r="T485" s="219"/>
      <c r="U485" s="219"/>
      <c r="V485" s="220"/>
      <c r="W485" s="221"/>
      <c r="X485" s="221"/>
      <c r="Y485" s="221"/>
      <c r="Z485" s="221"/>
      <c r="AA485" s="221"/>
      <c r="AB485" s="221"/>
      <c r="AC485" s="202"/>
      <c r="AD485" s="203"/>
      <c r="AE485" s="203"/>
      <c r="AF485" s="204"/>
      <c r="AG485" s="202"/>
      <c r="AH485" s="202"/>
      <c r="AI485" s="202"/>
      <c r="AJ485" s="204"/>
    </row>
    <row r="486" spans="2:36" s="36" customFormat="1" ht="43.15" customHeight="1" x14ac:dyDescent="0.25">
      <c r="B486" s="204"/>
      <c r="C486" s="204"/>
      <c r="D486" s="204"/>
      <c r="E486" s="235"/>
      <c r="F486" s="235"/>
      <c r="G486" s="235"/>
      <c r="H486" s="204"/>
      <c r="I486" s="204"/>
      <c r="J486" s="11" t="s">
        <v>127</v>
      </c>
      <c r="K486" s="7" t="s">
        <v>128</v>
      </c>
      <c r="L486" s="7" t="s">
        <v>85</v>
      </c>
      <c r="M486" s="63">
        <v>28</v>
      </c>
      <c r="N486" s="202"/>
      <c r="O486" s="204"/>
      <c r="P486" s="204"/>
      <c r="Q486" s="204"/>
      <c r="R486" s="217"/>
      <c r="S486" s="217"/>
      <c r="T486" s="219"/>
      <c r="U486" s="219"/>
      <c r="V486" s="272"/>
      <c r="W486" s="221"/>
      <c r="X486" s="221"/>
      <c r="Y486" s="221"/>
      <c r="Z486" s="221"/>
      <c r="AA486" s="221"/>
      <c r="AB486" s="221"/>
      <c r="AC486" s="202"/>
      <c r="AD486" s="203"/>
      <c r="AE486" s="203"/>
      <c r="AF486" s="204"/>
      <c r="AG486" s="202"/>
      <c r="AH486" s="202"/>
      <c r="AI486" s="202"/>
      <c r="AJ486" s="204"/>
    </row>
    <row r="487" spans="2:36" s="36" customFormat="1" ht="107.1" customHeight="1" x14ac:dyDescent="0.25">
      <c r="B487" s="204" t="s">
        <v>998</v>
      </c>
      <c r="C487" s="204" t="s">
        <v>425</v>
      </c>
      <c r="D487" s="204" t="s">
        <v>106</v>
      </c>
      <c r="E487" s="235" t="s">
        <v>67</v>
      </c>
      <c r="F487" s="235" t="s">
        <v>134</v>
      </c>
      <c r="G487" s="235" t="s">
        <v>147</v>
      </c>
      <c r="H487" s="204" t="s">
        <v>70</v>
      </c>
      <c r="I487" s="204" t="s">
        <v>79</v>
      </c>
      <c r="J487" s="11" t="s">
        <v>208</v>
      </c>
      <c r="K487" s="7" t="s">
        <v>107</v>
      </c>
      <c r="L487" s="7" t="s">
        <v>86</v>
      </c>
      <c r="M487" s="7">
        <v>40</v>
      </c>
      <c r="N487" s="202" t="s">
        <v>108</v>
      </c>
      <c r="O487" s="204" t="s">
        <v>423</v>
      </c>
      <c r="P487" s="204" t="s">
        <v>75</v>
      </c>
      <c r="Q487" s="204" t="s">
        <v>76</v>
      </c>
      <c r="R487" s="217" t="s">
        <v>77</v>
      </c>
      <c r="S487" s="217" t="s">
        <v>109</v>
      </c>
      <c r="T487" s="219">
        <f>V487+Y487</f>
        <v>28743.43</v>
      </c>
      <c r="U487" s="219" t="s">
        <v>79</v>
      </c>
      <c r="V487" s="271">
        <v>24431.919999999998</v>
      </c>
      <c r="W487" s="221" t="s">
        <v>79</v>
      </c>
      <c r="X487" s="221" t="s">
        <v>79</v>
      </c>
      <c r="Y487" s="221">
        <v>4311.51</v>
      </c>
      <c r="Z487" s="221" t="s">
        <v>98</v>
      </c>
      <c r="AA487" s="221" t="s">
        <v>79</v>
      </c>
      <c r="AB487" s="221">
        <v>5072.37</v>
      </c>
      <c r="AC487" s="202" t="s">
        <v>149</v>
      </c>
      <c r="AD487" s="203" t="s">
        <v>79</v>
      </c>
      <c r="AE487" s="203">
        <f>V487+Y487</f>
        <v>28743.43</v>
      </c>
      <c r="AF487" s="202" t="s">
        <v>79</v>
      </c>
      <c r="AG487" s="202" t="s">
        <v>33</v>
      </c>
      <c r="AH487" s="202" t="s">
        <v>248</v>
      </c>
      <c r="AI487" s="202" t="s">
        <v>253</v>
      </c>
      <c r="AJ487" s="202"/>
    </row>
    <row r="488" spans="2:36" s="36" customFormat="1" ht="86.1" customHeight="1" x14ac:dyDescent="0.25">
      <c r="B488" s="204"/>
      <c r="C488" s="204"/>
      <c r="D488" s="204"/>
      <c r="E488" s="235"/>
      <c r="F488" s="235"/>
      <c r="G488" s="235"/>
      <c r="H488" s="204"/>
      <c r="I488" s="204"/>
      <c r="J488" s="11" t="s">
        <v>111</v>
      </c>
      <c r="K488" s="7" t="s">
        <v>112</v>
      </c>
      <c r="L488" s="7" t="s">
        <v>85</v>
      </c>
      <c r="M488" s="7">
        <v>1</v>
      </c>
      <c r="N488" s="202"/>
      <c r="O488" s="204"/>
      <c r="P488" s="204"/>
      <c r="Q488" s="204"/>
      <c r="R488" s="217"/>
      <c r="S488" s="217"/>
      <c r="T488" s="219"/>
      <c r="U488" s="219"/>
      <c r="V488" s="220"/>
      <c r="W488" s="221"/>
      <c r="X488" s="221"/>
      <c r="Y488" s="221"/>
      <c r="Z488" s="221"/>
      <c r="AA488" s="221"/>
      <c r="AB488" s="221"/>
      <c r="AC488" s="202"/>
      <c r="AD488" s="203"/>
      <c r="AE488" s="203"/>
      <c r="AF488" s="204"/>
      <c r="AG488" s="202"/>
      <c r="AH488" s="202"/>
      <c r="AI488" s="202"/>
      <c r="AJ488" s="204"/>
    </row>
    <row r="489" spans="2:36" s="36" customFormat="1" ht="59.1" customHeight="1" x14ac:dyDescent="0.25">
      <c r="B489" s="204"/>
      <c r="C489" s="204"/>
      <c r="D489" s="204"/>
      <c r="E489" s="235"/>
      <c r="F489" s="235"/>
      <c r="G489" s="235"/>
      <c r="H489" s="204"/>
      <c r="I489" s="204"/>
      <c r="J489" s="11" t="s">
        <v>127</v>
      </c>
      <c r="K489" s="7" t="s">
        <v>128</v>
      </c>
      <c r="L489" s="7" t="s">
        <v>85</v>
      </c>
      <c r="M489" s="63">
        <v>13</v>
      </c>
      <c r="N489" s="202"/>
      <c r="O489" s="204"/>
      <c r="P489" s="204"/>
      <c r="Q489" s="204"/>
      <c r="R489" s="217"/>
      <c r="S489" s="217"/>
      <c r="T489" s="219"/>
      <c r="U489" s="219"/>
      <c r="V489" s="272"/>
      <c r="W489" s="221"/>
      <c r="X489" s="221"/>
      <c r="Y489" s="221"/>
      <c r="Z489" s="221"/>
      <c r="AA489" s="221"/>
      <c r="AB489" s="221"/>
      <c r="AC489" s="202"/>
      <c r="AD489" s="203"/>
      <c r="AE489" s="203"/>
      <c r="AF489" s="204"/>
      <c r="AG489" s="202"/>
      <c r="AH489" s="202"/>
      <c r="AI489" s="202"/>
      <c r="AJ489" s="204"/>
    </row>
    <row r="490" spans="2:36" s="36" customFormat="1" ht="89.25" x14ac:dyDescent="0.25">
      <c r="B490" s="208" t="s">
        <v>583</v>
      </c>
      <c r="C490" s="209" t="s">
        <v>584</v>
      </c>
      <c r="D490" s="208" t="s">
        <v>106</v>
      </c>
      <c r="E490" s="229" t="s">
        <v>67</v>
      </c>
      <c r="F490" s="229" t="s">
        <v>134</v>
      </c>
      <c r="G490" s="229" t="s">
        <v>147</v>
      </c>
      <c r="H490" s="204" t="s">
        <v>70</v>
      </c>
      <c r="I490" s="208" t="s">
        <v>79</v>
      </c>
      <c r="J490" s="11" t="s">
        <v>208</v>
      </c>
      <c r="K490" s="7" t="s">
        <v>107</v>
      </c>
      <c r="L490" s="7" t="s">
        <v>86</v>
      </c>
      <c r="M490" s="63">
        <v>40</v>
      </c>
      <c r="N490" s="202" t="s">
        <v>108</v>
      </c>
      <c r="O490" s="235" t="s">
        <v>585</v>
      </c>
      <c r="P490" s="204" t="s">
        <v>75</v>
      </c>
      <c r="Q490" s="204" t="s">
        <v>76</v>
      </c>
      <c r="R490" s="217" t="s">
        <v>77</v>
      </c>
      <c r="S490" s="217" t="s">
        <v>109</v>
      </c>
      <c r="T490" s="219">
        <f>V490+Y490</f>
        <v>183755.21</v>
      </c>
      <c r="U490" s="219">
        <f>T490/M491</f>
        <v>26250.744285714285</v>
      </c>
      <c r="V490" s="243">
        <v>156191.93</v>
      </c>
      <c r="W490" s="271" t="s">
        <v>98</v>
      </c>
      <c r="X490" s="271" t="s">
        <v>98</v>
      </c>
      <c r="Y490" s="243">
        <v>27563.279999999999</v>
      </c>
      <c r="Z490" s="221" t="s">
        <v>98</v>
      </c>
      <c r="AA490" s="221" t="s">
        <v>79</v>
      </c>
      <c r="AB490" s="243">
        <v>14897.12</v>
      </c>
      <c r="AC490" s="202" t="s">
        <v>149</v>
      </c>
      <c r="AD490" s="225" t="s">
        <v>98</v>
      </c>
      <c r="AE490" s="203">
        <f>V490+Y490</f>
        <v>183755.21</v>
      </c>
      <c r="AF490" s="204" t="s">
        <v>79</v>
      </c>
      <c r="AG490" s="202" t="s">
        <v>33</v>
      </c>
      <c r="AH490" s="202" t="s">
        <v>174</v>
      </c>
      <c r="AI490" s="202" t="s">
        <v>176</v>
      </c>
      <c r="AJ490" s="204"/>
    </row>
    <row r="491" spans="2:36" s="36" customFormat="1" ht="73.150000000000006" customHeight="1" x14ac:dyDescent="0.25">
      <c r="B491" s="204"/>
      <c r="C491" s="204"/>
      <c r="D491" s="204"/>
      <c r="E491" s="235"/>
      <c r="F491" s="235"/>
      <c r="G491" s="235"/>
      <c r="H491" s="204"/>
      <c r="I491" s="209"/>
      <c r="J491" s="11" t="s">
        <v>111</v>
      </c>
      <c r="K491" s="7" t="s">
        <v>112</v>
      </c>
      <c r="L491" s="7" t="s">
        <v>85</v>
      </c>
      <c r="M491" s="63">
        <v>7</v>
      </c>
      <c r="N491" s="202"/>
      <c r="O491" s="235"/>
      <c r="P491" s="204"/>
      <c r="Q491" s="204"/>
      <c r="R491" s="217"/>
      <c r="S491" s="217"/>
      <c r="T491" s="219"/>
      <c r="U491" s="219"/>
      <c r="V491" s="224"/>
      <c r="W491" s="220"/>
      <c r="X491" s="220"/>
      <c r="Y491" s="224"/>
      <c r="Z491" s="221"/>
      <c r="AA491" s="221"/>
      <c r="AB491" s="224"/>
      <c r="AC491" s="202"/>
      <c r="AD491" s="227"/>
      <c r="AE491" s="203"/>
      <c r="AF491" s="204"/>
      <c r="AG491" s="202"/>
      <c r="AH491" s="202"/>
      <c r="AI491" s="202"/>
      <c r="AJ491" s="204"/>
    </row>
    <row r="492" spans="2:36" s="36" customFormat="1" ht="43.15" customHeight="1" x14ac:dyDescent="0.25">
      <c r="B492" s="204"/>
      <c r="C492" s="204"/>
      <c r="D492" s="204"/>
      <c r="E492" s="235"/>
      <c r="F492" s="235"/>
      <c r="G492" s="235"/>
      <c r="H492" s="208"/>
      <c r="I492" s="210"/>
      <c r="J492" s="11" t="s">
        <v>127</v>
      </c>
      <c r="K492" s="7" t="s">
        <v>128</v>
      </c>
      <c r="L492" s="7" t="s">
        <v>85</v>
      </c>
      <c r="M492" s="63">
        <v>150</v>
      </c>
      <c r="N492" s="243"/>
      <c r="O492" s="235"/>
      <c r="P492" s="208"/>
      <c r="Q492" s="208"/>
      <c r="R492" s="211"/>
      <c r="S492" s="211"/>
      <c r="T492" s="253"/>
      <c r="U492" s="253"/>
      <c r="V492" s="228"/>
      <c r="W492" s="272"/>
      <c r="X492" s="272"/>
      <c r="Y492" s="228"/>
      <c r="Z492" s="271"/>
      <c r="AA492" s="271"/>
      <c r="AB492" s="228"/>
      <c r="AC492" s="243"/>
      <c r="AD492" s="226"/>
      <c r="AE492" s="225"/>
      <c r="AF492" s="208"/>
      <c r="AG492" s="243"/>
      <c r="AH492" s="243"/>
      <c r="AI492" s="243"/>
      <c r="AJ492" s="204"/>
    </row>
    <row r="493" spans="2:36" s="36" customFormat="1" ht="63.75" customHeight="1" x14ac:dyDescent="0.25">
      <c r="B493" s="208" t="s">
        <v>586</v>
      </c>
      <c r="C493" s="208" t="s">
        <v>587</v>
      </c>
      <c r="D493" s="208" t="s">
        <v>106</v>
      </c>
      <c r="E493" s="229" t="s">
        <v>67</v>
      </c>
      <c r="F493" s="229" t="s">
        <v>132</v>
      </c>
      <c r="G493" s="229" t="s">
        <v>69</v>
      </c>
      <c r="H493" s="208" t="s">
        <v>70</v>
      </c>
      <c r="I493" s="208" t="s">
        <v>98</v>
      </c>
      <c r="J493" s="11" t="s">
        <v>113</v>
      </c>
      <c r="K493" s="7" t="s">
        <v>114</v>
      </c>
      <c r="L493" s="7" t="s">
        <v>115</v>
      </c>
      <c r="M493" s="7">
        <v>1</v>
      </c>
      <c r="N493" s="202" t="s">
        <v>108</v>
      </c>
      <c r="O493" s="235" t="s">
        <v>588</v>
      </c>
      <c r="P493" s="208" t="s">
        <v>75</v>
      </c>
      <c r="Q493" s="208" t="s">
        <v>76</v>
      </c>
      <c r="R493" s="208" t="s">
        <v>77</v>
      </c>
      <c r="S493" s="217" t="s">
        <v>109</v>
      </c>
      <c r="T493" s="219">
        <f>V493+Y493</f>
        <v>58500</v>
      </c>
      <c r="U493" s="219">
        <f>+T493/M494</f>
        <v>58500</v>
      </c>
      <c r="V493" s="294">
        <v>49725</v>
      </c>
      <c r="W493" s="267" t="s">
        <v>98</v>
      </c>
      <c r="X493" s="267" t="s">
        <v>98</v>
      </c>
      <c r="Y493" s="294">
        <v>8775</v>
      </c>
      <c r="Z493" s="221" t="s">
        <v>98</v>
      </c>
      <c r="AA493" s="221" t="s">
        <v>98</v>
      </c>
      <c r="AB493" s="243">
        <v>4743.24</v>
      </c>
      <c r="AC493" s="202" t="s">
        <v>80</v>
      </c>
      <c r="AD493" s="203" t="s">
        <v>98</v>
      </c>
      <c r="AE493" s="202">
        <f>+V493+Y493</f>
        <v>58500</v>
      </c>
      <c r="AF493" s="204" t="s">
        <v>98</v>
      </c>
      <c r="AG493" s="202" t="s">
        <v>33</v>
      </c>
      <c r="AH493" s="202" t="s">
        <v>174</v>
      </c>
      <c r="AI493" s="202" t="s">
        <v>158</v>
      </c>
      <c r="AJ493" s="204"/>
    </row>
    <row r="494" spans="2:36" s="36" customFormat="1" ht="81" customHeight="1" x14ac:dyDescent="0.25">
      <c r="B494" s="204"/>
      <c r="C494" s="204"/>
      <c r="D494" s="204"/>
      <c r="E494" s="235"/>
      <c r="F494" s="235"/>
      <c r="G494" s="235"/>
      <c r="H494" s="209"/>
      <c r="I494" s="209"/>
      <c r="J494" s="11" t="s">
        <v>116</v>
      </c>
      <c r="K494" s="7" t="s">
        <v>117</v>
      </c>
      <c r="L494" s="7" t="s">
        <v>85</v>
      </c>
      <c r="M494" s="7">
        <v>1</v>
      </c>
      <c r="N494" s="202"/>
      <c r="O494" s="235"/>
      <c r="P494" s="209"/>
      <c r="Q494" s="209"/>
      <c r="R494" s="209"/>
      <c r="S494" s="217"/>
      <c r="T494" s="219"/>
      <c r="U494" s="219"/>
      <c r="V494" s="295"/>
      <c r="W494" s="267"/>
      <c r="X494" s="267"/>
      <c r="Y494" s="295"/>
      <c r="Z494" s="221"/>
      <c r="AA494" s="221"/>
      <c r="AB494" s="224"/>
      <c r="AC494" s="202"/>
      <c r="AD494" s="203"/>
      <c r="AE494" s="202"/>
      <c r="AF494" s="204"/>
      <c r="AG494" s="202"/>
      <c r="AH494" s="202"/>
      <c r="AI494" s="202"/>
      <c r="AJ494" s="204"/>
    </row>
    <row r="495" spans="2:36" s="36" customFormat="1" ht="63" customHeight="1" x14ac:dyDescent="0.25">
      <c r="B495" s="204"/>
      <c r="C495" s="204"/>
      <c r="D495" s="204"/>
      <c r="E495" s="235"/>
      <c r="F495" s="235"/>
      <c r="G495" s="235"/>
      <c r="H495" s="209"/>
      <c r="I495" s="209"/>
      <c r="J495" s="11" t="s">
        <v>209</v>
      </c>
      <c r="K495" s="7" t="s">
        <v>118</v>
      </c>
      <c r="L495" s="7" t="s">
        <v>119</v>
      </c>
      <c r="M495" s="7">
        <v>1</v>
      </c>
      <c r="N495" s="202"/>
      <c r="O495" s="235"/>
      <c r="P495" s="209"/>
      <c r="Q495" s="209"/>
      <c r="R495" s="209"/>
      <c r="S495" s="217"/>
      <c r="T495" s="219"/>
      <c r="U495" s="219"/>
      <c r="V495" s="295"/>
      <c r="W495" s="267"/>
      <c r="X495" s="267"/>
      <c r="Y495" s="295"/>
      <c r="Z495" s="221"/>
      <c r="AA495" s="221"/>
      <c r="AB495" s="224"/>
      <c r="AC495" s="202"/>
      <c r="AD495" s="203"/>
      <c r="AE495" s="202"/>
      <c r="AF495" s="204"/>
      <c r="AG495" s="202"/>
      <c r="AH495" s="202"/>
      <c r="AI495" s="202"/>
      <c r="AJ495" s="204"/>
    </row>
    <row r="496" spans="2:36" s="36" customFormat="1" ht="43.15" customHeight="1" x14ac:dyDescent="0.25">
      <c r="B496" s="204"/>
      <c r="C496" s="204"/>
      <c r="D496" s="204"/>
      <c r="E496" s="235"/>
      <c r="F496" s="235"/>
      <c r="G496" s="235"/>
      <c r="H496" s="210"/>
      <c r="I496" s="210"/>
      <c r="J496" s="11" t="s">
        <v>120</v>
      </c>
      <c r="K496" s="7" t="s">
        <v>121</v>
      </c>
      <c r="L496" s="7" t="s">
        <v>119</v>
      </c>
      <c r="M496" s="63">
        <v>1</v>
      </c>
      <c r="N496" s="202"/>
      <c r="O496" s="235"/>
      <c r="P496" s="210"/>
      <c r="Q496" s="210"/>
      <c r="R496" s="210"/>
      <c r="S496" s="217"/>
      <c r="T496" s="219"/>
      <c r="U496" s="219"/>
      <c r="V496" s="296"/>
      <c r="W496" s="267"/>
      <c r="X496" s="267"/>
      <c r="Y496" s="296"/>
      <c r="Z496" s="221"/>
      <c r="AA496" s="221"/>
      <c r="AB496" s="228"/>
      <c r="AC496" s="202"/>
      <c r="AD496" s="203"/>
      <c r="AE496" s="202"/>
      <c r="AF496" s="204"/>
      <c r="AG496" s="202"/>
      <c r="AH496" s="202"/>
      <c r="AI496" s="202"/>
      <c r="AJ496" s="204"/>
    </row>
    <row r="497" spans="2:36" s="36" customFormat="1" ht="89.25" x14ac:dyDescent="0.25">
      <c r="B497" s="209" t="s">
        <v>589</v>
      </c>
      <c r="C497" s="209" t="s">
        <v>590</v>
      </c>
      <c r="D497" s="204" t="s">
        <v>106</v>
      </c>
      <c r="E497" s="235" t="s">
        <v>67</v>
      </c>
      <c r="F497" s="235" t="s">
        <v>134</v>
      </c>
      <c r="G497" s="235" t="s">
        <v>147</v>
      </c>
      <c r="H497" s="208" t="s">
        <v>70</v>
      </c>
      <c r="I497" s="204" t="s">
        <v>98</v>
      </c>
      <c r="J497" s="11" t="s">
        <v>208</v>
      </c>
      <c r="K497" s="7" t="s">
        <v>107</v>
      </c>
      <c r="L497" s="7" t="s">
        <v>86</v>
      </c>
      <c r="M497" s="63">
        <v>40</v>
      </c>
      <c r="N497" s="202" t="s">
        <v>108</v>
      </c>
      <c r="O497" s="235" t="s">
        <v>585</v>
      </c>
      <c r="P497" s="204" t="s">
        <v>75</v>
      </c>
      <c r="Q497" s="204" t="s">
        <v>76</v>
      </c>
      <c r="R497" s="217" t="s">
        <v>77</v>
      </c>
      <c r="S497" s="217" t="s">
        <v>109</v>
      </c>
      <c r="T497" s="219">
        <f>V497+Y497</f>
        <v>18660.649999999998</v>
      </c>
      <c r="U497" s="219">
        <f>+T497/M498</f>
        <v>18660.649999999998</v>
      </c>
      <c r="V497" s="267">
        <v>15861.55</v>
      </c>
      <c r="W497" s="267" t="s">
        <v>98</v>
      </c>
      <c r="X497" s="267" t="s">
        <v>79</v>
      </c>
      <c r="Y497" s="294">
        <v>2799.1</v>
      </c>
      <c r="Z497" s="221" t="s">
        <v>98</v>
      </c>
      <c r="AA497" s="221" t="s">
        <v>79</v>
      </c>
      <c r="AB497" s="15">
        <v>1513.05</v>
      </c>
      <c r="AC497" s="202" t="s">
        <v>149</v>
      </c>
      <c r="AD497" s="225" t="s">
        <v>98</v>
      </c>
      <c r="AE497" s="203">
        <f>V497+Y497</f>
        <v>18660.649999999998</v>
      </c>
      <c r="AF497" s="204" t="s">
        <v>79</v>
      </c>
      <c r="AG497" s="202" t="s">
        <v>33</v>
      </c>
      <c r="AH497" s="202" t="s">
        <v>157</v>
      </c>
      <c r="AI497" s="202" t="s">
        <v>176</v>
      </c>
      <c r="AJ497" s="204"/>
    </row>
    <row r="498" spans="2:36" s="36" customFormat="1" ht="43.15" customHeight="1" x14ac:dyDescent="0.25">
      <c r="B498" s="204"/>
      <c r="C498" s="204"/>
      <c r="D498" s="204"/>
      <c r="E498" s="235"/>
      <c r="F498" s="235"/>
      <c r="G498" s="235"/>
      <c r="H498" s="209"/>
      <c r="I498" s="204"/>
      <c r="J498" s="11" t="s">
        <v>111</v>
      </c>
      <c r="K498" s="7" t="s">
        <v>112</v>
      </c>
      <c r="L498" s="7" t="s">
        <v>85</v>
      </c>
      <c r="M498" s="63">
        <v>1</v>
      </c>
      <c r="N498" s="202"/>
      <c r="O498" s="235"/>
      <c r="P498" s="204"/>
      <c r="Q498" s="204"/>
      <c r="R498" s="217"/>
      <c r="S498" s="217"/>
      <c r="T498" s="219"/>
      <c r="U498" s="219"/>
      <c r="V498" s="267"/>
      <c r="W498" s="267"/>
      <c r="X498" s="267"/>
      <c r="Y498" s="295"/>
      <c r="Z498" s="221"/>
      <c r="AA498" s="221"/>
      <c r="AB498" s="17"/>
      <c r="AC498" s="202"/>
      <c r="AD498" s="227"/>
      <c r="AE498" s="203"/>
      <c r="AF498" s="204"/>
      <c r="AG498" s="202"/>
      <c r="AH498" s="202"/>
      <c r="AI498" s="202"/>
      <c r="AJ498" s="204"/>
    </row>
    <row r="499" spans="2:36" s="36" customFormat="1" ht="99.6" customHeight="1" x14ac:dyDescent="0.25">
      <c r="B499" s="204"/>
      <c r="C499" s="204"/>
      <c r="D499" s="204"/>
      <c r="E499" s="235"/>
      <c r="F499" s="235"/>
      <c r="G499" s="235"/>
      <c r="H499" s="210"/>
      <c r="I499" s="204"/>
      <c r="J499" s="11" t="s">
        <v>127</v>
      </c>
      <c r="K499" s="7" t="s">
        <v>128</v>
      </c>
      <c r="L499" s="7" t="s">
        <v>85</v>
      </c>
      <c r="M499" s="63">
        <v>15</v>
      </c>
      <c r="N499" s="202"/>
      <c r="O499" s="235"/>
      <c r="P499" s="208"/>
      <c r="Q499" s="208"/>
      <c r="R499" s="211"/>
      <c r="S499" s="217"/>
      <c r="T499" s="219"/>
      <c r="U499" s="219"/>
      <c r="V499" s="267"/>
      <c r="W499" s="294"/>
      <c r="X499" s="294"/>
      <c r="Y499" s="295"/>
      <c r="Z499" s="271"/>
      <c r="AA499" s="271"/>
      <c r="AB499" s="17"/>
      <c r="AC499" s="243"/>
      <c r="AD499" s="226"/>
      <c r="AE499" s="225"/>
      <c r="AF499" s="208"/>
      <c r="AG499" s="243"/>
      <c r="AH499" s="243"/>
      <c r="AI499" s="243"/>
      <c r="AJ499" s="208"/>
    </row>
    <row r="500" spans="2:36" s="36" customFormat="1" ht="89.25" x14ac:dyDescent="0.25">
      <c r="B500" s="215" t="s">
        <v>1173</v>
      </c>
      <c r="C500" s="215" t="s">
        <v>591</v>
      </c>
      <c r="D500" s="215" t="s">
        <v>106</v>
      </c>
      <c r="E500" s="252" t="s">
        <v>67</v>
      </c>
      <c r="F500" s="252" t="s">
        <v>134</v>
      </c>
      <c r="G500" s="252" t="s">
        <v>147</v>
      </c>
      <c r="H500" s="246" t="s">
        <v>70</v>
      </c>
      <c r="I500" s="215" t="s">
        <v>98</v>
      </c>
      <c r="J500" s="20" t="s">
        <v>208</v>
      </c>
      <c r="K500" s="27" t="s">
        <v>107</v>
      </c>
      <c r="L500" s="27" t="s">
        <v>86</v>
      </c>
      <c r="M500" s="61">
        <v>40</v>
      </c>
      <c r="N500" s="264" t="s">
        <v>108</v>
      </c>
      <c r="O500" s="252" t="s">
        <v>585</v>
      </c>
      <c r="P500" s="215" t="s">
        <v>75</v>
      </c>
      <c r="Q500" s="215" t="s">
        <v>76</v>
      </c>
      <c r="R500" s="273" t="s">
        <v>77</v>
      </c>
      <c r="S500" s="273" t="s">
        <v>109</v>
      </c>
      <c r="T500" s="287">
        <f>V500+Y500</f>
        <v>69515.59</v>
      </c>
      <c r="U500" s="287">
        <f>+T500/M501</f>
        <v>69515.59</v>
      </c>
      <c r="V500" s="264">
        <v>59088.25</v>
      </c>
      <c r="W500" s="237" t="s">
        <v>98</v>
      </c>
      <c r="X500" s="237" t="s">
        <v>79</v>
      </c>
      <c r="Y500" s="264">
        <v>10427.34</v>
      </c>
      <c r="Z500" s="237" t="s">
        <v>98</v>
      </c>
      <c r="AA500" s="237" t="s">
        <v>79</v>
      </c>
      <c r="AB500" s="265">
        <v>5636.4</v>
      </c>
      <c r="AC500" s="264" t="s">
        <v>149</v>
      </c>
      <c r="AD500" s="240" t="s">
        <v>98</v>
      </c>
      <c r="AE500" s="263">
        <f>V500+Y500</f>
        <v>69515.59</v>
      </c>
      <c r="AF500" s="215" t="s">
        <v>79</v>
      </c>
      <c r="AG500" s="264" t="s">
        <v>33</v>
      </c>
      <c r="AH500" s="264" t="s">
        <v>157</v>
      </c>
      <c r="AI500" s="264" t="s">
        <v>176</v>
      </c>
      <c r="AJ500" s="215"/>
    </row>
    <row r="501" spans="2:36" s="36" customFormat="1" ht="99.6" customHeight="1" x14ac:dyDescent="0.25">
      <c r="B501" s="215"/>
      <c r="C501" s="215"/>
      <c r="D501" s="215"/>
      <c r="E501" s="252"/>
      <c r="F501" s="252"/>
      <c r="G501" s="252"/>
      <c r="H501" s="247"/>
      <c r="I501" s="215"/>
      <c r="J501" s="20" t="s">
        <v>111</v>
      </c>
      <c r="K501" s="27" t="s">
        <v>112</v>
      </c>
      <c r="L501" s="27" t="s">
        <v>85</v>
      </c>
      <c r="M501" s="61">
        <v>1</v>
      </c>
      <c r="N501" s="264"/>
      <c r="O501" s="252"/>
      <c r="P501" s="215"/>
      <c r="Q501" s="215"/>
      <c r="R501" s="273"/>
      <c r="S501" s="273"/>
      <c r="T501" s="287"/>
      <c r="U501" s="287"/>
      <c r="V501" s="264"/>
      <c r="W501" s="237"/>
      <c r="X501" s="237"/>
      <c r="Y501" s="264"/>
      <c r="Z501" s="237"/>
      <c r="AA501" s="237"/>
      <c r="AB501" s="265"/>
      <c r="AC501" s="264"/>
      <c r="AD501" s="241"/>
      <c r="AE501" s="263"/>
      <c r="AF501" s="215"/>
      <c r="AG501" s="264"/>
      <c r="AH501" s="264"/>
      <c r="AI501" s="264"/>
      <c r="AJ501" s="215"/>
    </row>
    <row r="502" spans="2:36" s="36" customFormat="1" ht="73.150000000000006" customHeight="1" x14ac:dyDescent="0.25">
      <c r="B502" s="215"/>
      <c r="C502" s="215"/>
      <c r="D502" s="215"/>
      <c r="E502" s="252"/>
      <c r="F502" s="252"/>
      <c r="G502" s="252"/>
      <c r="H502" s="248"/>
      <c r="I502" s="215"/>
      <c r="J502" s="20" t="s">
        <v>127</v>
      </c>
      <c r="K502" s="27" t="s">
        <v>128</v>
      </c>
      <c r="L502" s="27" t="s">
        <v>85</v>
      </c>
      <c r="M502" s="61">
        <v>46</v>
      </c>
      <c r="N502" s="264"/>
      <c r="O502" s="252"/>
      <c r="P502" s="246"/>
      <c r="Q502" s="246"/>
      <c r="R502" s="420"/>
      <c r="S502" s="273"/>
      <c r="T502" s="287"/>
      <c r="U502" s="287"/>
      <c r="V502" s="264"/>
      <c r="W502" s="237"/>
      <c r="X502" s="237"/>
      <c r="Y502" s="264"/>
      <c r="Z502" s="237"/>
      <c r="AA502" s="237"/>
      <c r="AB502" s="265"/>
      <c r="AC502" s="264"/>
      <c r="AD502" s="242"/>
      <c r="AE502" s="263"/>
      <c r="AF502" s="215"/>
      <c r="AG502" s="264"/>
      <c r="AH502" s="205"/>
      <c r="AI502" s="205"/>
      <c r="AJ502" s="246"/>
    </row>
    <row r="503" spans="2:36" s="36" customFormat="1" ht="38.25" x14ac:dyDescent="0.25">
      <c r="B503" s="247" t="s">
        <v>1174</v>
      </c>
      <c r="C503" s="247" t="s">
        <v>592</v>
      </c>
      <c r="D503" s="247" t="s">
        <v>106</v>
      </c>
      <c r="E503" s="233" t="s">
        <v>67</v>
      </c>
      <c r="F503" s="233" t="s">
        <v>134</v>
      </c>
      <c r="G503" s="233" t="s">
        <v>147</v>
      </c>
      <c r="H503" s="246" t="s">
        <v>70</v>
      </c>
      <c r="I503" s="215" t="s">
        <v>98</v>
      </c>
      <c r="J503" s="20" t="s">
        <v>111</v>
      </c>
      <c r="K503" s="27" t="s">
        <v>112</v>
      </c>
      <c r="L503" s="27" t="s">
        <v>85</v>
      </c>
      <c r="M503" s="61">
        <v>1</v>
      </c>
      <c r="N503" s="264" t="s">
        <v>108</v>
      </c>
      <c r="O503" s="252" t="s">
        <v>585</v>
      </c>
      <c r="P503" s="246" t="s">
        <v>75</v>
      </c>
      <c r="Q503" s="246" t="s">
        <v>76</v>
      </c>
      <c r="R503" s="246" t="s">
        <v>77</v>
      </c>
      <c r="S503" s="273" t="s">
        <v>109</v>
      </c>
      <c r="T503" s="287">
        <f>V503+Y503</f>
        <v>41455.839999999997</v>
      </c>
      <c r="U503" s="287">
        <f>+T503/1</f>
        <v>41455.839999999997</v>
      </c>
      <c r="V503" s="467">
        <v>35237.46</v>
      </c>
      <c r="W503" s="237" t="s">
        <v>98</v>
      </c>
      <c r="X503" s="237" t="s">
        <v>79</v>
      </c>
      <c r="Y503" s="264">
        <v>6218.38</v>
      </c>
      <c r="Z503" s="237" t="s">
        <v>98</v>
      </c>
      <c r="AA503" s="237" t="s">
        <v>79</v>
      </c>
      <c r="AB503" s="265">
        <v>3361.28</v>
      </c>
      <c r="AC503" s="264" t="s">
        <v>149</v>
      </c>
      <c r="AD503" s="240" t="s">
        <v>98</v>
      </c>
      <c r="AE503" s="263">
        <f>V503+Y503</f>
        <v>41455.839999999997</v>
      </c>
      <c r="AF503" s="215" t="s">
        <v>79</v>
      </c>
      <c r="AG503" s="264" t="s">
        <v>33</v>
      </c>
      <c r="AH503" s="264" t="s">
        <v>157</v>
      </c>
      <c r="AI503" s="264" t="s">
        <v>176</v>
      </c>
      <c r="AJ503" s="215"/>
    </row>
    <row r="504" spans="2:36" s="36" customFormat="1" ht="25.5" x14ac:dyDescent="0.25">
      <c r="B504" s="215"/>
      <c r="C504" s="215"/>
      <c r="D504" s="215"/>
      <c r="E504" s="252"/>
      <c r="F504" s="252"/>
      <c r="G504" s="252"/>
      <c r="H504" s="248"/>
      <c r="I504" s="215"/>
      <c r="J504" s="20" t="s">
        <v>127</v>
      </c>
      <c r="K504" s="27" t="s">
        <v>128</v>
      </c>
      <c r="L504" s="27" t="s">
        <v>85</v>
      </c>
      <c r="M504" s="61">
        <v>6</v>
      </c>
      <c r="N504" s="264"/>
      <c r="O504" s="252"/>
      <c r="P504" s="248"/>
      <c r="Q504" s="248"/>
      <c r="R504" s="248"/>
      <c r="S504" s="273"/>
      <c r="T504" s="287"/>
      <c r="U504" s="287"/>
      <c r="V504" s="467"/>
      <c r="W504" s="237"/>
      <c r="X504" s="237"/>
      <c r="Y504" s="264"/>
      <c r="Z504" s="237"/>
      <c r="AA504" s="237"/>
      <c r="AB504" s="265"/>
      <c r="AC504" s="264"/>
      <c r="AD504" s="242"/>
      <c r="AE504" s="263"/>
      <c r="AF504" s="215"/>
      <c r="AG504" s="264"/>
      <c r="AH504" s="264"/>
      <c r="AI504" s="264"/>
      <c r="AJ504" s="215"/>
    </row>
    <row r="505" spans="2:36" s="36" customFormat="1" ht="89.25" x14ac:dyDescent="0.25">
      <c r="B505" s="204" t="s">
        <v>593</v>
      </c>
      <c r="C505" s="204" t="s">
        <v>946</v>
      </c>
      <c r="D505" s="204" t="s">
        <v>106</v>
      </c>
      <c r="E505" s="235" t="s">
        <v>67</v>
      </c>
      <c r="F505" s="235" t="s">
        <v>134</v>
      </c>
      <c r="G505" s="235" t="s">
        <v>147</v>
      </c>
      <c r="H505" s="208" t="s">
        <v>70</v>
      </c>
      <c r="I505" s="208" t="s">
        <v>98</v>
      </c>
      <c r="J505" s="72" t="s">
        <v>208</v>
      </c>
      <c r="K505" s="22" t="s">
        <v>107</v>
      </c>
      <c r="L505" s="22" t="s">
        <v>86</v>
      </c>
      <c r="M505" s="73">
        <v>40</v>
      </c>
      <c r="N505" s="243" t="s">
        <v>108</v>
      </c>
      <c r="O505" s="231" t="s">
        <v>585</v>
      </c>
      <c r="P505" s="208" t="s">
        <v>75</v>
      </c>
      <c r="Q505" s="208" t="s">
        <v>76</v>
      </c>
      <c r="R505" s="208" t="s">
        <v>77</v>
      </c>
      <c r="S505" s="211" t="s">
        <v>611</v>
      </c>
      <c r="T505" s="254">
        <f>V505+Y505</f>
        <v>89244.790000000008</v>
      </c>
      <c r="U505" s="254">
        <f>+T505/M506</f>
        <v>29748.263333333336</v>
      </c>
      <c r="V505" s="293">
        <v>75858.070000000007</v>
      </c>
      <c r="W505" s="272" t="s">
        <v>98</v>
      </c>
      <c r="X505" s="272" t="s">
        <v>79</v>
      </c>
      <c r="Y505" s="293">
        <v>13386.72</v>
      </c>
      <c r="Z505" s="272" t="s">
        <v>98</v>
      </c>
      <c r="AA505" s="272" t="s">
        <v>79</v>
      </c>
      <c r="AB505" s="293">
        <v>7237</v>
      </c>
      <c r="AC505" s="228" t="s">
        <v>149</v>
      </c>
      <c r="AD505" s="226" t="s">
        <v>98</v>
      </c>
      <c r="AE505" s="226">
        <f>V505+Y505</f>
        <v>89244.790000000008</v>
      </c>
      <c r="AF505" s="210" t="s">
        <v>79</v>
      </c>
      <c r="AG505" s="228" t="s">
        <v>33</v>
      </c>
      <c r="AH505" s="228" t="s">
        <v>176</v>
      </c>
      <c r="AI505" s="228" t="s">
        <v>160</v>
      </c>
      <c r="AJ505" s="210"/>
    </row>
    <row r="506" spans="2:36" s="36" customFormat="1" ht="99.6" customHeight="1" x14ac:dyDescent="0.25">
      <c r="B506" s="204"/>
      <c r="C506" s="204"/>
      <c r="D506" s="204"/>
      <c r="E506" s="235"/>
      <c r="F506" s="235"/>
      <c r="G506" s="235"/>
      <c r="H506" s="209"/>
      <c r="I506" s="209"/>
      <c r="J506" s="11" t="s">
        <v>111</v>
      </c>
      <c r="K506" s="7" t="s">
        <v>112</v>
      </c>
      <c r="L506" s="7" t="s">
        <v>85</v>
      </c>
      <c r="M506" s="63">
        <v>3</v>
      </c>
      <c r="N506" s="224"/>
      <c r="O506" s="235"/>
      <c r="P506" s="209"/>
      <c r="Q506" s="209"/>
      <c r="R506" s="209"/>
      <c r="S506" s="212"/>
      <c r="T506" s="219"/>
      <c r="U506" s="219"/>
      <c r="V506" s="378"/>
      <c r="W506" s="221"/>
      <c r="X506" s="221"/>
      <c r="Y506" s="378"/>
      <c r="Z506" s="221"/>
      <c r="AA506" s="221"/>
      <c r="AB506" s="378"/>
      <c r="AC506" s="202"/>
      <c r="AD506" s="203"/>
      <c r="AE506" s="203"/>
      <c r="AF506" s="204"/>
      <c r="AG506" s="202"/>
      <c r="AH506" s="202"/>
      <c r="AI506" s="202"/>
      <c r="AJ506" s="204"/>
    </row>
    <row r="507" spans="2:36" s="36" customFormat="1" ht="99.6" customHeight="1" x14ac:dyDescent="0.25">
      <c r="B507" s="204"/>
      <c r="C507" s="204"/>
      <c r="D507" s="208"/>
      <c r="E507" s="229"/>
      <c r="F507" s="235"/>
      <c r="G507" s="235"/>
      <c r="H507" s="210"/>
      <c r="I507" s="210"/>
      <c r="J507" s="11" t="s">
        <v>127</v>
      </c>
      <c r="K507" s="7" t="s">
        <v>128</v>
      </c>
      <c r="L507" s="7" t="s">
        <v>85</v>
      </c>
      <c r="M507" s="63">
        <v>75</v>
      </c>
      <c r="N507" s="228"/>
      <c r="O507" s="235"/>
      <c r="P507" s="210"/>
      <c r="Q507" s="210"/>
      <c r="R507" s="210"/>
      <c r="S507" s="213"/>
      <c r="T507" s="219"/>
      <c r="U507" s="219"/>
      <c r="V507" s="378"/>
      <c r="W507" s="221"/>
      <c r="X507" s="221"/>
      <c r="Y507" s="378"/>
      <c r="Z507" s="221"/>
      <c r="AA507" s="221"/>
      <c r="AB507" s="378"/>
      <c r="AC507" s="202"/>
      <c r="AD507" s="225"/>
      <c r="AE507" s="203"/>
      <c r="AF507" s="204"/>
      <c r="AG507" s="202"/>
      <c r="AH507" s="202"/>
      <c r="AI507" s="202"/>
      <c r="AJ507" s="204"/>
    </row>
    <row r="508" spans="2:36" s="36" customFormat="1" ht="135.6" customHeight="1" x14ac:dyDescent="0.25">
      <c r="B508" s="246" t="s">
        <v>1175</v>
      </c>
      <c r="C508" s="246" t="s">
        <v>594</v>
      </c>
      <c r="D508" s="246" t="s">
        <v>106</v>
      </c>
      <c r="E508" s="232" t="s">
        <v>67</v>
      </c>
      <c r="F508" s="232" t="s">
        <v>132</v>
      </c>
      <c r="G508" s="232" t="s">
        <v>69</v>
      </c>
      <c r="H508" s="246" t="s">
        <v>70</v>
      </c>
      <c r="I508" s="246" t="s">
        <v>98</v>
      </c>
      <c r="J508" s="20" t="s">
        <v>113</v>
      </c>
      <c r="K508" s="27" t="s">
        <v>114</v>
      </c>
      <c r="L508" s="27" t="s">
        <v>115</v>
      </c>
      <c r="M508" s="27">
        <v>3</v>
      </c>
      <c r="N508" s="205" t="s">
        <v>108</v>
      </c>
      <c r="O508" s="232" t="s">
        <v>585</v>
      </c>
      <c r="P508" s="246" t="s">
        <v>75</v>
      </c>
      <c r="Q508" s="246" t="s">
        <v>76</v>
      </c>
      <c r="R508" s="246" t="s">
        <v>77</v>
      </c>
      <c r="S508" s="420" t="s">
        <v>109</v>
      </c>
      <c r="T508" s="287">
        <f>V508+Y508</f>
        <v>175499.99</v>
      </c>
      <c r="U508" s="328">
        <f>+T508/M509</f>
        <v>58499.996666666666</v>
      </c>
      <c r="V508" s="344">
        <v>149174.99</v>
      </c>
      <c r="W508" s="237" t="s">
        <v>98</v>
      </c>
      <c r="X508" s="237" t="s">
        <v>79</v>
      </c>
      <c r="Y508" s="344">
        <v>26325</v>
      </c>
      <c r="Z508" s="237" t="s">
        <v>98</v>
      </c>
      <c r="AA508" s="237" t="s">
        <v>79</v>
      </c>
      <c r="AB508" s="344">
        <v>14229.72</v>
      </c>
      <c r="AC508" s="264" t="s">
        <v>80</v>
      </c>
      <c r="AD508" s="240" t="s">
        <v>98</v>
      </c>
      <c r="AE508" s="263">
        <f>V508+Y508</f>
        <v>175499.99</v>
      </c>
      <c r="AF508" s="215" t="s">
        <v>79</v>
      </c>
      <c r="AG508" s="264" t="s">
        <v>33</v>
      </c>
      <c r="AH508" s="264" t="s">
        <v>176</v>
      </c>
      <c r="AI508" s="264" t="s">
        <v>160</v>
      </c>
      <c r="AJ508" s="204"/>
    </row>
    <row r="509" spans="2:36" s="36" customFormat="1" ht="78.599999999999994" customHeight="1" x14ac:dyDescent="0.25">
      <c r="B509" s="215"/>
      <c r="C509" s="215"/>
      <c r="D509" s="215"/>
      <c r="E509" s="252"/>
      <c r="F509" s="252"/>
      <c r="G509" s="252"/>
      <c r="H509" s="247"/>
      <c r="I509" s="247"/>
      <c r="J509" s="20" t="s">
        <v>116</v>
      </c>
      <c r="K509" s="27" t="s">
        <v>117</v>
      </c>
      <c r="L509" s="27" t="s">
        <v>85</v>
      </c>
      <c r="M509" s="27">
        <v>3</v>
      </c>
      <c r="N509" s="206"/>
      <c r="O509" s="252"/>
      <c r="P509" s="247"/>
      <c r="Q509" s="247"/>
      <c r="R509" s="247"/>
      <c r="S509" s="354"/>
      <c r="T509" s="287"/>
      <c r="U509" s="287"/>
      <c r="V509" s="467"/>
      <c r="W509" s="237"/>
      <c r="X509" s="237"/>
      <c r="Y509" s="467"/>
      <c r="Z509" s="237"/>
      <c r="AA509" s="237"/>
      <c r="AB509" s="467"/>
      <c r="AC509" s="264"/>
      <c r="AD509" s="241"/>
      <c r="AE509" s="263"/>
      <c r="AF509" s="215"/>
      <c r="AG509" s="264"/>
      <c r="AH509" s="264"/>
      <c r="AI509" s="264"/>
      <c r="AJ509" s="204"/>
    </row>
    <row r="510" spans="2:36" s="36" customFormat="1" ht="78.599999999999994" customHeight="1" x14ac:dyDescent="0.25">
      <c r="B510" s="215"/>
      <c r="C510" s="215"/>
      <c r="D510" s="215"/>
      <c r="E510" s="252"/>
      <c r="F510" s="252"/>
      <c r="G510" s="252"/>
      <c r="H510" s="247"/>
      <c r="I510" s="247"/>
      <c r="J510" s="20" t="s">
        <v>209</v>
      </c>
      <c r="K510" s="27" t="s">
        <v>118</v>
      </c>
      <c r="L510" s="27" t="s">
        <v>119</v>
      </c>
      <c r="M510" s="27">
        <v>3</v>
      </c>
      <c r="N510" s="206"/>
      <c r="O510" s="252"/>
      <c r="P510" s="247"/>
      <c r="Q510" s="247"/>
      <c r="R510" s="247"/>
      <c r="S510" s="354"/>
      <c r="T510" s="287"/>
      <c r="U510" s="287"/>
      <c r="V510" s="467"/>
      <c r="W510" s="237"/>
      <c r="X510" s="237"/>
      <c r="Y510" s="467"/>
      <c r="Z510" s="237"/>
      <c r="AA510" s="237"/>
      <c r="AB510" s="467"/>
      <c r="AC510" s="264"/>
      <c r="AD510" s="241"/>
      <c r="AE510" s="263"/>
      <c r="AF510" s="215"/>
      <c r="AG510" s="264"/>
      <c r="AH510" s="264"/>
      <c r="AI510" s="264"/>
      <c r="AJ510" s="204"/>
    </row>
    <row r="511" spans="2:36" s="36" customFormat="1" ht="77.650000000000006" customHeight="1" x14ac:dyDescent="0.25">
      <c r="B511" s="215"/>
      <c r="C511" s="215"/>
      <c r="D511" s="215"/>
      <c r="E511" s="252"/>
      <c r="F511" s="252"/>
      <c r="G511" s="252"/>
      <c r="H511" s="248"/>
      <c r="I511" s="248"/>
      <c r="J511" s="56" t="s">
        <v>120</v>
      </c>
      <c r="K511" s="57" t="s">
        <v>121</v>
      </c>
      <c r="L511" s="57" t="s">
        <v>119</v>
      </c>
      <c r="M511" s="75">
        <v>3</v>
      </c>
      <c r="N511" s="207"/>
      <c r="O511" s="252"/>
      <c r="P511" s="248"/>
      <c r="Q511" s="248"/>
      <c r="R511" s="248"/>
      <c r="S511" s="386"/>
      <c r="T511" s="287"/>
      <c r="U511" s="287"/>
      <c r="V511" s="467"/>
      <c r="W511" s="237"/>
      <c r="X511" s="237"/>
      <c r="Y511" s="467"/>
      <c r="Z511" s="237"/>
      <c r="AA511" s="237"/>
      <c r="AB511" s="467"/>
      <c r="AC511" s="264"/>
      <c r="AD511" s="242"/>
      <c r="AE511" s="263"/>
      <c r="AF511" s="215"/>
      <c r="AG511" s="264"/>
      <c r="AH511" s="264"/>
      <c r="AI511" s="264"/>
      <c r="AJ511" s="204"/>
    </row>
    <row r="512" spans="2:36" s="36" customFormat="1" ht="127.15" customHeight="1" x14ac:dyDescent="0.25">
      <c r="B512" s="208" t="s">
        <v>595</v>
      </c>
      <c r="C512" s="208" t="s">
        <v>591</v>
      </c>
      <c r="D512" s="204" t="s">
        <v>106</v>
      </c>
      <c r="E512" s="235" t="s">
        <v>67</v>
      </c>
      <c r="F512" s="235" t="s">
        <v>134</v>
      </c>
      <c r="G512" s="235" t="s">
        <v>147</v>
      </c>
      <c r="H512" s="208" t="s">
        <v>70</v>
      </c>
      <c r="I512" s="208" t="s">
        <v>98</v>
      </c>
      <c r="J512" s="11" t="s">
        <v>208</v>
      </c>
      <c r="K512" s="7" t="s">
        <v>107</v>
      </c>
      <c r="L512" s="7" t="s">
        <v>86</v>
      </c>
      <c r="M512" s="63">
        <v>40</v>
      </c>
      <c r="N512" s="243" t="s">
        <v>108</v>
      </c>
      <c r="O512" s="230" t="s">
        <v>585</v>
      </c>
      <c r="P512" s="208" t="s">
        <v>75</v>
      </c>
      <c r="Q512" s="208" t="s">
        <v>76</v>
      </c>
      <c r="R512" s="208" t="s">
        <v>77</v>
      </c>
      <c r="S512" s="211" t="s">
        <v>109</v>
      </c>
      <c r="T512" s="254">
        <f>V512+Y512</f>
        <v>28864.81</v>
      </c>
      <c r="U512" s="218">
        <f>+T512/1</f>
        <v>28864.81</v>
      </c>
      <c r="V512" s="292">
        <v>24535.09</v>
      </c>
      <c r="W512" s="272" t="s">
        <v>98</v>
      </c>
      <c r="X512" s="272" t="s">
        <v>79</v>
      </c>
      <c r="Y512" s="292">
        <v>4329.72</v>
      </c>
      <c r="Z512" s="272" t="s">
        <v>98</v>
      </c>
      <c r="AA512" s="272" t="s">
        <v>79</v>
      </c>
      <c r="AB512" s="292">
        <v>2340.39</v>
      </c>
      <c r="AC512" s="228" t="s">
        <v>149</v>
      </c>
      <c r="AD512" s="226"/>
      <c r="AE512" s="226">
        <f>V512+Y512</f>
        <v>28864.81</v>
      </c>
      <c r="AF512" s="210" t="s">
        <v>79</v>
      </c>
      <c r="AG512" s="228" t="s">
        <v>33</v>
      </c>
      <c r="AH512" s="228" t="s">
        <v>176</v>
      </c>
      <c r="AI512" s="228" t="s">
        <v>160</v>
      </c>
      <c r="AJ512" s="204"/>
    </row>
    <row r="513" spans="2:36" s="36" customFormat="1" ht="99.6" customHeight="1" x14ac:dyDescent="0.25">
      <c r="B513" s="209"/>
      <c r="C513" s="209"/>
      <c r="D513" s="204"/>
      <c r="E513" s="235"/>
      <c r="F513" s="235"/>
      <c r="G513" s="235"/>
      <c r="H513" s="209"/>
      <c r="I513" s="209"/>
      <c r="J513" s="11" t="s">
        <v>111</v>
      </c>
      <c r="K513" s="7" t="s">
        <v>112</v>
      </c>
      <c r="L513" s="7" t="s">
        <v>85</v>
      </c>
      <c r="M513" s="63">
        <v>1</v>
      </c>
      <c r="N513" s="224"/>
      <c r="O513" s="230"/>
      <c r="P513" s="209"/>
      <c r="Q513" s="209"/>
      <c r="R513" s="209"/>
      <c r="S513" s="212"/>
      <c r="T513" s="219"/>
      <c r="U513" s="218"/>
      <c r="V513" s="292"/>
      <c r="W513" s="221"/>
      <c r="X513" s="221"/>
      <c r="Y513" s="292"/>
      <c r="Z513" s="221"/>
      <c r="AA513" s="221"/>
      <c r="AB513" s="292"/>
      <c r="AC513" s="202"/>
      <c r="AD513" s="225"/>
      <c r="AE513" s="203"/>
      <c r="AF513" s="204"/>
      <c r="AG513" s="202"/>
      <c r="AH513" s="202"/>
      <c r="AI513" s="202"/>
      <c r="AJ513" s="204"/>
    </row>
    <row r="514" spans="2:36" s="36" customFormat="1" ht="76.5" customHeight="1" x14ac:dyDescent="0.25">
      <c r="B514" s="209"/>
      <c r="C514" s="209"/>
      <c r="D514" s="208"/>
      <c r="E514" s="229"/>
      <c r="F514" s="229"/>
      <c r="G514" s="229"/>
      <c r="H514" s="210"/>
      <c r="I514" s="210"/>
      <c r="J514" s="28" t="s">
        <v>127</v>
      </c>
      <c r="K514" s="14" t="s">
        <v>128</v>
      </c>
      <c r="L514" s="7" t="s">
        <v>85</v>
      </c>
      <c r="M514" s="63">
        <v>19</v>
      </c>
      <c r="N514" s="228"/>
      <c r="O514" s="231"/>
      <c r="P514" s="210"/>
      <c r="Q514" s="210"/>
      <c r="R514" s="210"/>
      <c r="S514" s="213"/>
      <c r="T514" s="219"/>
      <c r="U514" s="218"/>
      <c r="V514" s="292"/>
      <c r="W514" s="271"/>
      <c r="X514" s="271"/>
      <c r="Y514" s="292"/>
      <c r="Z514" s="271"/>
      <c r="AA514" s="271"/>
      <c r="AB514" s="292"/>
      <c r="AC514" s="243"/>
      <c r="AD514" s="225"/>
      <c r="AE514" s="225"/>
      <c r="AF514" s="208"/>
      <c r="AG514" s="243"/>
      <c r="AH514" s="243"/>
      <c r="AI514" s="202"/>
      <c r="AJ514" s="204"/>
    </row>
    <row r="515" spans="2:36" s="36" customFormat="1" ht="89.25" x14ac:dyDescent="0.25">
      <c r="B515" s="204" t="s">
        <v>596</v>
      </c>
      <c r="C515" s="204" t="s">
        <v>590</v>
      </c>
      <c r="D515" s="204" t="s">
        <v>106</v>
      </c>
      <c r="E515" s="235" t="s">
        <v>67</v>
      </c>
      <c r="F515" s="235" t="s">
        <v>134</v>
      </c>
      <c r="G515" s="235" t="s">
        <v>147</v>
      </c>
      <c r="H515" s="208" t="s">
        <v>70</v>
      </c>
      <c r="I515" s="208" t="s">
        <v>98</v>
      </c>
      <c r="J515" s="11" t="s">
        <v>208</v>
      </c>
      <c r="K515" s="7" t="s">
        <v>107</v>
      </c>
      <c r="L515" s="7" t="s">
        <v>86</v>
      </c>
      <c r="M515" s="63">
        <v>40</v>
      </c>
      <c r="N515" s="243" t="s">
        <v>108</v>
      </c>
      <c r="O515" s="229" t="s">
        <v>585</v>
      </c>
      <c r="P515" s="208" t="s">
        <v>75</v>
      </c>
      <c r="Q515" s="208" t="s">
        <v>76</v>
      </c>
      <c r="R515" s="208" t="s">
        <v>77</v>
      </c>
      <c r="S515" s="211" t="s">
        <v>109</v>
      </c>
      <c r="T515" s="219">
        <f>V515+Y515</f>
        <v>52319.35</v>
      </c>
      <c r="U515" s="253">
        <f>+T515/1</f>
        <v>52319.35</v>
      </c>
      <c r="V515" s="291">
        <v>44471.45</v>
      </c>
      <c r="W515" s="221" t="s">
        <v>98</v>
      </c>
      <c r="X515" s="221" t="s">
        <v>79</v>
      </c>
      <c r="Y515" s="291">
        <v>7847.9</v>
      </c>
      <c r="Z515" s="221" t="s">
        <v>98</v>
      </c>
      <c r="AA515" s="221" t="s">
        <v>79</v>
      </c>
      <c r="AB515" s="291">
        <v>4243</v>
      </c>
      <c r="AC515" s="202" t="s">
        <v>149</v>
      </c>
      <c r="AD515" s="225" t="s">
        <v>98</v>
      </c>
      <c r="AE515" s="203">
        <f>V515+Y515</f>
        <v>52319.35</v>
      </c>
      <c r="AF515" s="204" t="s">
        <v>79</v>
      </c>
      <c r="AG515" s="202" t="s">
        <v>33</v>
      </c>
      <c r="AH515" s="202" t="s">
        <v>166</v>
      </c>
      <c r="AI515" s="202" t="s">
        <v>160</v>
      </c>
      <c r="AJ515" s="204"/>
    </row>
    <row r="516" spans="2:36" s="36" customFormat="1" ht="43.15" customHeight="1" x14ac:dyDescent="0.25">
      <c r="B516" s="204"/>
      <c r="C516" s="204"/>
      <c r="D516" s="204"/>
      <c r="E516" s="235"/>
      <c r="F516" s="235"/>
      <c r="G516" s="235"/>
      <c r="H516" s="209"/>
      <c r="I516" s="209"/>
      <c r="J516" s="11" t="s">
        <v>111</v>
      </c>
      <c r="K516" s="7" t="s">
        <v>112</v>
      </c>
      <c r="L516" s="7" t="s">
        <v>85</v>
      </c>
      <c r="M516" s="63">
        <v>1</v>
      </c>
      <c r="N516" s="224"/>
      <c r="O516" s="230"/>
      <c r="P516" s="209"/>
      <c r="Q516" s="209"/>
      <c r="R516" s="209"/>
      <c r="S516" s="212"/>
      <c r="T516" s="219"/>
      <c r="U516" s="218"/>
      <c r="V516" s="292"/>
      <c r="W516" s="221"/>
      <c r="X516" s="221"/>
      <c r="Y516" s="292"/>
      <c r="Z516" s="221"/>
      <c r="AA516" s="221"/>
      <c r="AB516" s="292"/>
      <c r="AC516" s="202"/>
      <c r="AD516" s="227"/>
      <c r="AE516" s="203"/>
      <c r="AF516" s="204"/>
      <c r="AG516" s="202"/>
      <c r="AH516" s="202"/>
      <c r="AI516" s="202"/>
      <c r="AJ516" s="204"/>
    </row>
    <row r="517" spans="2:36" s="36" customFormat="1" ht="43.15" customHeight="1" x14ac:dyDescent="0.25">
      <c r="B517" s="204"/>
      <c r="C517" s="204"/>
      <c r="D517" s="204"/>
      <c r="E517" s="235"/>
      <c r="F517" s="235"/>
      <c r="G517" s="235"/>
      <c r="H517" s="210"/>
      <c r="I517" s="210"/>
      <c r="J517" s="11" t="s">
        <v>127</v>
      </c>
      <c r="K517" s="7" t="s">
        <v>128</v>
      </c>
      <c r="L517" s="14" t="s">
        <v>85</v>
      </c>
      <c r="M517" s="71">
        <v>40</v>
      </c>
      <c r="N517" s="228"/>
      <c r="O517" s="230"/>
      <c r="P517" s="210"/>
      <c r="Q517" s="210"/>
      <c r="R517" s="210"/>
      <c r="S517" s="213"/>
      <c r="T517" s="253"/>
      <c r="U517" s="254"/>
      <c r="V517" s="293"/>
      <c r="W517" s="221"/>
      <c r="X517" s="221"/>
      <c r="Y517" s="293"/>
      <c r="Z517" s="221"/>
      <c r="AA517" s="221"/>
      <c r="AB517" s="293"/>
      <c r="AC517" s="202"/>
      <c r="AD517" s="226"/>
      <c r="AE517" s="203"/>
      <c r="AF517" s="204"/>
      <c r="AG517" s="202"/>
      <c r="AH517" s="202"/>
      <c r="AI517" s="243"/>
      <c r="AJ517" s="208"/>
    </row>
    <row r="518" spans="2:36" s="36" customFormat="1" ht="38.25" x14ac:dyDescent="0.25">
      <c r="B518" s="208" t="s">
        <v>597</v>
      </c>
      <c r="C518" s="208" t="s">
        <v>592</v>
      </c>
      <c r="D518" s="208" t="s">
        <v>106</v>
      </c>
      <c r="E518" s="229" t="s">
        <v>67</v>
      </c>
      <c r="F518" s="229" t="s">
        <v>134</v>
      </c>
      <c r="G518" s="229" t="s">
        <v>147</v>
      </c>
      <c r="H518" s="208" t="s">
        <v>70</v>
      </c>
      <c r="I518" s="204" t="s">
        <v>98</v>
      </c>
      <c r="J518" s="11" t="s">
        <v>111</v>
      </c>
      <c r="K518" s="7" t="s">
        <v>112</v>
      </c>
      <c r="L518" s="7" t="s">
        <v>85</v>
      </c>
      <c r="M518" s="63">
        <v>1</v>
      </c>
      <c r="N518" s="243" t="s">
        <v>108</v>
      </c>
      <c r="O518" s="229" t="s">
        <v>585</v>
      </c>
      <c r="P518" s="208" t="s">
        <v>75</v>
      </c>
      <c r="Q518" s="208" t="s">
        <v>76</v>
      </c>
      <c r="R518" s="208" t="s">
        <v>77</v>
      </c>
      <c r="S518" s="217" t="s">
        <v>109</v>
      </c>
      <c r="T518" s="253">
        <f>V518+Y518</f>
        <v>62183.759999999995</v>
      </c>
      <c r="U518" s="253">
        <f>+T518/1</f>
        <v>62183.759999999995</v>
      </c>
      <c r="V518" s="291">
        <v>52856.2</v>
      </c>
      <c r="W518" s="271" t="s">
        <v>98</v>
      </c>
      <c r="X518" s="271" t="s">
        <v>79</v>
      </c>
      <c r="Y518" s="291">
        <v>9327.56</v>
      </c>
      <c r="Z518" s="271" t="s">
        <v>98</v>
      </c>
      <c r="AA518" s="271" t="s">
        <v>79</v>
      </c>
      <c r="AB518" s="291">
        <v>5042.04</v>
      </c>
      <c r="AC518" s="243" t="s">
        <v>149</v>
      </c>
      <c r="AD518" s="225" t="s">
        <v>98</v>
      </c>
      <c r="AE518" s="225">
        <f>V518+Y518</f>
        <v>62183.759999999995</v>
      </c>
      <c r="AF518" s="208" t="s">
        <v>79</v>
      </c>
      <c r="AG518" s="243" t="s">
        <v>33</v>
      </c>
      <c r="AH518" s="243" t="s">
        <v>409</v>
      </c>
      <c r="AI518" s="243" t="s">
        <v>515</v>
      </c>
      <c r="AJ518" s="208"/>
    </row>
    <row r="519" spans="2:36" s="36" customFormat="1" ht="43.15" customHeight="1" x14ac:dyDescent="0.25">
      <c r="B519" s="210"/>
      <c r="C519" s="210"/>
      <c r="D519" s="210"/>
      <c r="E519" s="231"/>
      <c r="F519" s="231"/>
      <c r="G519" s="231"/>
      <c r="H519" s="210"/>
      <c r="I519" s="204"/>
      <c r="J519" s="11" t="s">
        <v>127</v>
      </c>
      <c r="K519" s="7" t="s">
        <v>128</v>
      </c>
      <c r="L519" s="7" t="s">
        <v>85</v>
      </c>
      <c r="M519" s="63">
        <v>9</v>
      </c>
      <c r="N519" s="228"/>
      <c r="O519" s="231"/>
      <c r="P519" s="210"/>
      <c r="Q519" s="210"/>
      <c r="R519" s="210"/>
      <c r="S519" s="217"/>
      <c r="T519" s="254"/>
      <c r="U519" s="254"/>
      <c r="V519" s="293"/>
      <c r="W519" s="272"/>
      <c r="X519" s="272"/>
      <c r="Y519" s="293"/>
      <c r="Z519" s="272"/>
      <c r="AA519" s="272"/>
      <c r="AB519" s="293"/>
      <c r="AC519" s="228"/>
      <c r="AD519" s="226"/>
      <c r="AE519" s="226"/>
      <c r="AF519" s="210"/>
      <c r="AG519" s="228"/>
      <c r="AH519" s="228"/>
      <c r="AI519" s="228"/>
      <c r="AJ519" s="210"/>
    </row>
    <row r="520" spans="2:36" s="36" customFormat="1" ht="63.75" customHeight="1" x14ac:dyDescent="0.25">
      <c r="B520" s="208" t="s">
        <v>973</v>
      </c>
      <c r="C520" s="208" t="s">
        <v>587</v>
      </c>
      <c r="D520" s="208" t="s">
        <v>106</v>
      </c>
      <c r="E520" s="229" t="s">
        <v>67</v>
      </c>
      <c r="F520" s="229" t="s">
        <v>132</v>
      </c>
      <c r="G520" s="229" t="s">
        <v>69</v>
      </c>
      <c r="H520" s="208" t="s">
        <v>70</v>
      </c>
      <c r="I520" s="208" t="s">
        <v>98</v>
      </c>
      <c r="J520" s="11" t="s">
        <v>113</v>
      </c>
      <c r="K520" s="7" t="s">
        <v>114</v>
      </c>
      <c r="L520" s="7" t="s">
        <v>115</v>
      </c>
      <c r="M520" s="7">
        <v>1</v>
      </c>
      <c r="N520" s="202" t="s">
        <v>108</v>
      </c>
      <c r="O520" s="235" t="s">
        <v>588</v>
      </c>
      <c r="P520" s="208" t="s">
        <v>75</v>
      </c>
      <c r="Q520" s="208" t="s">
        <v>76</v>
      </c>
      <c r="R520" s="208" t="s">
        <v>77</v>
      </c>
      <c r="S520" s="217" t="s">
        <v>109</v>
      </c>
      <c r="T520" s="219">
        <f>V520+Y520</f>
        <v>58500</v>
      </c>
      <c r="U520" s="219">
        <f>+T520/M521</f>
        <v>58500</v>
      </c>
      <c r="V520" s="294">
        <v>49725</v>
      </c>
      <c r="W520" s="267" t="s">
        <v>98</v>
      </c>
      <c r="X520" s="267" t="s">
        <v>98</v>
      </c>
      <c r="Y520" s="294">
        <v>8775</v>
      </c>
      <c r="Z520" s="221" t="s">
        <v>98</v>
      </c>
      <c r="AA520" s="221" t="s">
        <v>98</v>
      </c>
      <c r="AB520" s="243">
        <v>4743.24</v>
      </c>
      <c r="AC520" s="202" t="s">
        <v>80</v>
      </c>
      <c r="AD520" s="203" t="s">
        <v>98</v>
      </c>
      <c r="AE520" s="202">
        <f>+V520+Y520</f>
        <v>58500</v>
      </c>
      <c r="AF520" s="204" t="s">
        <v>98</v>
      </c>
      <c r="AG520" s="202" t="s">
        <v>33</v>
      </c>
      <c r="AH520" s="202" t="s">
        <v>295</v>
      </c>
      <c r="AI520" s="202" t="s">
        <v>247</v>
      </c>
      <c r="AJ520" s="204"/>
    </row>
    <row r="521" spans="2:36" s="36" customFormat="1" ht="81" customHeight="1" x14ac:dyDescent="0.25">
      <c r="B521" s="204"/>
      <c r="C521" s="204"/>
      <c r="D521" s="204"/>
      <c r="E521" s="235"/>
      <c r="F521" s="235"/>
      <c r="G521" s="235"/>
      <c r="H521" s="209"/>
      <c r="I521" s="209"/>
      <c r="J521" s="11" t="s">
        <v>116</v>
      </c>
      <c r="K521" s="7" t="s">
        <v>117</v>
      </c>
      <c r="L521" s="7" t="s">
        <v>85</v>
      </c>
      <c r="M521" s="7">
        <v>1</v>
      </c>
      <c r="N521" s="202"/>
      <c r="O521" s="235"/>
      <c r="P521" s="209"/>
      <c r="Q521" s="209"/>
      <c r="R521" s="209"/>
      <c r="S521" s="217"/>
      <c r="T521" s="219"/>
      <c r="U521" s="219"/>
      <c r="V521" s="295"/>
      <c r="W521" s="267"/>
      <c r="X521" s="267"/>
      <c r="Y521" s="295"/>
      <c r="Z521" s="221"/>
      <c r="AA521" s="221"/>
      <c r="AB521" s="224"/>
      <c r="AC521" s="202"/>
      <c r="AD521" s="203"/>
      <c r="AE521" s="202"/>
      <c r="AF521" s="204"/>
      <c r="AG521" s="202"/>
      <c r="AH521" s="202"/>
      <c r="AI521" s="202"/>
      <c r="AJ521" s="204"/>
    </row>
    <row r="522" spans="2:36" s="36" customFormat="1" ht="63" customHeight="1" x14ac:dyDescent="0.25">
      <c r="B522" s="204"/>
      <c r="C522" s="204"/>
      <c r="D522" s="204"/>
      <c r="E522" s="235"/>
      <c r="F522" s="235"/>
      <c r="G522" s="235"/>
      <c r="H522" s="209"/>
      <c r="I522" s="209"/>
      <c r="J522" s="11" t="s">
        <v>209</v>
      </c>
      <c r="K522" s="7" t="s">
        <v>118</v>
      </c>
      <c r="L522" s="7" t="s">
        <v>119</v>
      </c>
      <c r="M522" s="7">
        <v>1</v>
      </c>
      <c r="N522" s="202"/>
      <c r="O522" s="235"/>
      <c r="P522" s="209"/>
      <c r="Q522" s="209"/>
      <c r="R522" s="209"/>
      <c r="S522" s="217"/>
      <c r="T522" s="219"/>
      <c r="U522" s="219"/>
      <c r="V522" s="295"/>
      <c r="W522" s="267"/>
      <c r="X522" s="267"/>
      <c r="Y522" s="295"/>
      <c r="Z522" s="221"/>
      <c r="AA522" s="221"/>
      <c r="AB522" s="224"/>
      <c r="AC522" s="202"/>
      <c r="AD522" s="203"/>
      <c r="AE522" s="202"/>
      <c r="AF522" s="204"/>
      <c r="AG522" s="202"/>
      <c r="AH522" s="202"/>
      <c r="AI522" s="202"/>
      <c r="AJ522" s="204"/>
    </row>
    <row r="523" spans="2:36" s="36" customFormat="1" ht="43.15" customHeight="1" x14ac:dyDescent="0.25">
      <c r="B523" s="204"/>
      <c r="C523" s="204"/>
      <c r="D523" s="204"/>
      <c r="E523" s="235"/>
      <c r="F523" s="235"/>
      <c r="G523" s="235"/>
      <c r="H523" s="210"/>
      <c r="I523" s="210"/>
      <c r="J523" s="11" t="s">
        <v>120</v>
      </c>
      <c r="K523" s="7" t="s">
        <v>121</v>
      </c>
      <c r="L523" s="7" t="s">
        <v>119</v>
      </c>
      <c r="M523" s="63">
        <v>1</v>
      </c>
      <c r="N523" s="202"/>
      <c r="O523" s="235"/>
      <c r="P523" s="210"/>
      <c r="Q523" s="210"/>
      <c r="R523" s="210"/>
      <c r="S523" s="217"/>
      <c r="T523" s="219"/>
      <c r="U523" s="219"/>
      <c r="V523" s="296"/>
      <c r="W523" s="267"/>
      <c r="X523" s="267"/>
      <c r="Y523" s="296"/>
      <c r="Z523" s="221"/>
      <c r="AA523" s="221"/>
      <c r="AB523" s="228"/>
      <c r="AC523" s="202"/>
      <c r="AD523" s="203"/>
      <c r="AE523" s="202"/>
      <c r="AF523" s="204"/>
      <c r="AG523" s="202"/>
      <c r="AH523" s="202"/>
      <c r="AI523" s="202"/>
      <c r="AJ523" s="204"/>
    </row>
    <row r="524" spans="2:36" s="36" customFormat="1" ht="89.25" x14ac:dyDescent="0.25">
      <c r="B524" s="246" t="s">
        <v>1176</v>
      </c>
      <c r="C524" s="247" t="s">
        <v>584</v>
      </c>
      <c r="D524" s="246" t="s">
        <v>106</v>
      </c>
      <c r="E524" s="232" t="s">
        <v>67</v>
      </c>
      <c r="F524" s="232" t="s">
        <v>134</v>
      </c>
      <c r="G524" s="232" t="s">
        <v>147</v>
      </c>
      <c r="H524" s="215" t="s">
        <v>70</v>
      </c>
      <c r="I524" s="246" t="s">
        <v>79</v>
      </c>
      <c r="J524" s="20" t="s">
        <v>208</v>
      </c>
      <c r="K524" s="27" t="s">
        <v>107</v>
      </c>
      <c r="L524" s="27" t="s">
        <v>86</v>
      </c>
      <c r="M524" s="61">
        <v>40</v>
      </c>
      <c r="N524" s="264" t="s">
        <v>108</v>
      </c>
      <c r="O524" s="252" t="s">
        <v>585</v>
      </c>
      <c r="P524" s="215" t="s">
        <v>75</v>
      </c>
      <c r="Q524" s="215" t="s">
        <v>76</v>
      </c>
      <c r="R524" s="273" t="s">
        <v>77</v>
      </c>
      <c r="S524" s="273" t="s">
        <v>109</v>
      </c>
      <c r="T524" s="287">
        <f>V524+Y524</f>
        <v>131253.70000000001</v>
      </c>
      <c r="U524" s="287">
        <f>T524/M525</f>
        <v>26250.74</v>
      </c>
      <c r="V524" s="205">
        <v>111565.64</v>
      </c>
      <c r="W524" s="238" t="s">
        <v>98</v>
      </c>
      <c r="X524" s="238" t="s">
        <v>98</v>
      </c>
      <c r="Y524" s="205">
        <v>19688.060000000001</v>
      </c>
      <c r="Z524" s="237" t="s">
        <v>98</v>
      </c>
      <c r="AA524" s="237" t="s">
        <v>79</v>
      </c>
      <c r="AB524" s="205">
        <v>10640.8</v>
      </c>
      <c r="AC524" s="264" t="s">
        <v>149</v>
      </c>
      <c r="AD524" s="240" t="s">
        <v>98</v>
      </c>
      <c r="AE524" s="263">
        <f>V524+Y524</f>
        <v>131253.70000000001</v>
      </c>
      <c r="AF524" s="215" t="s">
        <v>79</v>
      </c>
      <c r="AG524" s="264" t="s">
        <v>33</v>
      </c>
      <c r="AH524" s="264" t="s">
        <v>295</v>
      </c>
      <c r="AI524" s="264" t="s">
        <v>247</v>
      </c>
      <c r="AJ524" s="215"/>
    </row>
    <row r="525" spans="2:36" s="36" customFormat="1" ht="73.150000000000006" customHeight="1" x14ac:dyDescent="0.25">
      <c r="B525" s="215"/>
      <c r="C525" s="215"/>
      <c r="D525" s="215"/>
      <c r="E525" s="252"/>
      <c r="F525" s="252"/>
      <c r="G525" s="252"/>
      <c r="H525" s="215"/>
      <c r="I525" s="247"/>
      <c r="J525" s="20" t="s">
        <v>111</v>
      </c>
      <c r="K525" s="27" t="s">
        <v>112</v>
      </c>
      <c r="L525" s="27" t="s">
        <v>85</v>
      </c>
      <c r="M525" s="61">
        <v>5</v>
      </c>
      <c r="N525" s="264"/>
      <c r="O525" s="252"/>
      <c r="P525" s="215"/>
      <c r="Q525" s="215"/>
      <c r="R525" s="273"/>
      <c r="S525" s="273"/>
      <c r="T525" s="287"/>
      <c r="U525" s="287"/>
      <c r="V525" s="206"/>
      <c r="W525" s="244"/>
      <c r="X525" s="244"/>
      <c r="Y525" s="206"/>
      <c r="Z525" s="237"/>
      <c r="AA525" s="237"/>
      <c r="AB525" s="206"/>
      <c r="AC525" s="264"/>
      <c r="AD525" s="241"/>
      <c r="AE525" s="263"/>
      <c r="AF525" s="215"/>
      <c r="AG525" s="264"/>
      <c r="AH525" s="264"/>
      <c r="AI525" s="264"/>
      <c r="AJ525" s="215"/>
    </row>
    <row r="526" spans="2:36" s="36" customFormat="1" ht="43.15" customHeight="1" x14ac:dyDescent="0.25">
      <c r="B526" s="215"/>
      <c r="C526" s="215"/>
      <c r="D526" s="215"/>
      <c r="E526" s="252"/>
      <c r="F526" s="252"/>
      <c r="G526" s="252"/>
      <c r="H526" s="246"/>
      <c r="I526" s="248"/>
      <c r="J526" s="20" t="s">
        <v>127</v>
      </c>
      <c r="K526" s="27" t="s">
        <v>128</v>
      </c>
      <c r="L526" s="27" t="s">
        <v>85</v>
      </c>
      <c r="M526" s="61">
        <v>106</v>
      </c>
      <c r="N526" s="264"/>
      <c r="O526" s="252"/>
      <c r="P526" s="215"/>
      <c r="Q526" s="215"/>
      <c r="R526" s="273"/>
      <c r="S526" s="273"/>
      <c r="T526" s="287"/>
      <c r="U526" s="287"/>
      <c r="V526" s="207"/>
      <c r="W526" s="245"/>
      <c r="X526" s="245"/>
      <c r="Y526" s="207"/>
      <c r="Z526" s="237"/>
      <c r="AA526" s="237"/>
      <c r="AB526" s="207"/>
      <c r="AC526" s="264"/>
      <c r="AD526" s="242"/>
      <c r="AE526" s="263"/>
      <c r="AF526" s="215"/>
      <c r="AG526" s="264"/>
      <c r="AH526" s="264"/>
      <c r="AI526" s="264"/>
      <c r="AJ526" s="215"/>
    </row>
    <row r="527" spans="2:36" s="79" customFormat="1" ht="89.25" x14ac:dyDescent="0.25">
      <c r="B527" s="208" t="s">
        <v>1136</v>
      </c>
      <c r="C527" s="209" t="s">
        <v>584</v>
      </c>
      <c r="D527" s="208" t="s">
        <v>106</v>
      </c>
      <c r="E527" s="229" t="s">
        <v>67</v>
      </c>
      <c r="F527" s="229" t="s">
        <v>134</v>
      </c>
      <c r="G527" s="229" t="s">
        <v>147</v>
      </c>
      <c r="H527" s="204" t="s">
        <v>70</v>
      </c>
      <c r="I527" s="208" t="s">
        <v>79</v>
      </c>
      <c r="J527" s="11" t="s">
        <v>208</v>
      </c>
      <c r="K527" s="7" t="s">
        <v>107</v>
      </c>
      <c r="L527" s="7" t="s">
        <v>86</v>
      </c>
      <c r="M527" s="63">
        <v>40</v>
      </c>
      <c r="N527" s="202" t="s">
        <v>108</v>
      </c>
      <c r="O527" s="235" t="s">
        <v>585</v>
      </c>
      <c r="P527" s="204" t="s">
        <v>75</v>
      </c>
      <c r="Q527" s="204" t="s">
        <v>76</v>
      </c>
      <c r="R527" s="217" t="s">
        <v>77</v>
      </c>
      <c r="S527" s="217" t="s">
        <v>109</v>
      </c>
      <c r="T527" s="219">
        <f>V527+Y527</f>
        <v>131253.70000000001</v>
      </c>
      <c r="U527" s="219">
        <f>T527/M528</f>
        <v>26250.74</v>
      </c>
      <c r="V527" s="243">
        <v>111565.64</v>
      </c>
      <c r="W527" s="271" t="s">
        <v>98</v>
      </c>
      <c r="X527" s="271" t="s">
        <v>98</v>
      </c>
      <c r="Y527" s="243">
        <v>19688.060000000001</v>
      </c>
      <c r="Z527" s="221" t="s">
        <v>98</v>
      </c>
      <c r="AA527" s="221" t="s">
        <v>79</v>
      </c>
      <c r="AB527" s="243">
        <v>10640.8</v>
      </c>
      <c r="AC527" s="202" t="s">
        <v>149</v>
      </c>
      <c r="AD527" s="225" t="s">
        <v>98</v>
      </c>
      <c r="AE527" s="203">
        <f>V527+Y527</f>
        <v>131253.70000000001</v>
      </c>
      <c r="AF527" s="204" t="s">
        <v>79</v>
      </c>
      <c r="AG527" s="202" t="s">
        <v>33</v>
      </c>
      <c r="AH527" s="202" t="s">
        <v>166</v>
      </c>
      <c r="AI527" s="202" t="s">
        <v>233</v>
      </c>
      <c r="AJ527" s="204"/>
    </row>
    <row r="528" spans="2:36" s="79" customFormat="1" ht="73.150000000000006" customHeight="1" x14ac:dyDescent="0.25">
      <c r="B528" s="204"/>
      <c r="C528" s="204"/>
      <c r="D528" s="204"/>
      <c r="E528" s="235"/>
      <c r="F528" s="235"/>
      <c r="G528" s="235"/>
      <c r="H528" s="204"/>
      <c r="I528" s="209"/>
      <c r="J528" s="11" t="s">
        <v>111</v>
      </c>
      <c r="K528" s="7" t="s">
        <v>112</v>
      </c>
      <c r="L528" s="7" t="s">
        <v>85</v>
      </c>
      <c r="M528" s="63">
        <v>5</v>
      </c>
      <c r="N528" s="202"/>
      <c r="O528" s="235"/>
      <c r="P528" s="204"/>
      <c r="Q528" s="204"/>
      <c r="R528" s="217"/>
      <c r="S528" s="217"/>
      <c r="T528" s="219"/>
      <c r="U528" s="219"/>
      <c r="V528" s="224"/>
      <c r="W528" s="220"/>
      <c r="X528" s="220"/>
      <c r="Y528" s="224"/>
      <c r="Z528" s="221"/>
      <c r="AA528" s="221"/>
      <c r="AB528" s="224"/>
      <c r="AC528" s="202"/>
      <c r="AD528" s="227"/>
      <c r="AE528" s="203"/>
      <c r="AF528" s="204"/>
      <c r="AG528" s="202"/>
      <c r="AH528" s="202"/>
      <c r="AI528" s="202"/>
      <c r="AJ528" s="204"/>
    </row>
    <row r="529" spans="2:36" s="79" customFormat="1" ht="43.15" customHeight="1" x14ac:dyDescent="0.25">
      <c r="B529" s="204"/>
      <c r="C529" s="204"/>
      <c r="D529" s="204"/>
      <c r="E529" s="235"/>
      <c r="F529" s="235"/>
      <c r="G529" s="235"/>
      <c r="H529" s="208"/>
      <c r="I529" s="210"/>
      <c r="J529" s="11" t="s">
        <v>127</v>
      </c>
      <c r="K529" s="7" t="s">
        <v>128</v>
      </c>
      <c r="L529" s="7" t="s">
        <v>85</v>
      </c>
      <c r="M529" s="63">
        <v>106</v>
      </c>
      <c r="N529" s="202"/>
      <c r="O529" s="235"/>
      <c r="P529" s="204"/>
      <c r="Q529" s="204"/>
      <c r="R529" s="217"/>
      <c r="S529" s="217"/>
      <c r="T529" s="219"/>
      <c r="U529" s="219"/>
      <c r="V529" s="228"/>
      <c r="W529" s="272"/>
      <c r="X529" s="272"/>
      <c r="Y529" s="228"/>
      <c r="Z529" s="221"/>
      <c r="AA529" s="221"/>
      <c r="AB529" s="228"/>
      <c r="AC529" s="202"/>
      <c r="AD529" s="226"/>
      <c r="AE529" s="203"/>
      <c r="AF529" s="204"/>
      <c r="AG529" s="202"/>
      <c r="AH529" s="202"/>
      <c r="AI529" s="202"/>
      <c r="AJ529" s="204"/>
    </row>
    <row r="530" spans="2:36" s="36" customFormat="1" ht="135.6" customHeight="1" x14ac:dyDescent="0.25">
      <c r="B530" s="208" t="s">
        <v>1137</v>
      </c>
      <c r="C530" s="208" t="s">
        <v>594</v>
      </c>
      <c r="D530" s="208" t="s">
        <v>106</v>
      </c>
      <c r="E530" s="229" t="s">
        <v>67</v>
      </c>
      <c r="F530" s="229" t="s">
        <v>132</v>
      </c>
      <c r="G530" s="229" t="s">
        <v>69</v>
      </c>
      <c r="H530" s="208" t="s">
        <v>70</v>
      </c>
      <c r="I530" s="208" t="s">
        <v>98</v>
      </c>
      <c r="J530" s="11" t="s">
        <v>113</v>
      </c>
      <c r="K530" s="7" t="s">
        <v>114</v>
      </c>
      <c r="L530" s="7" t="s">
        <v>115</v>
      </c>
      <c r="M530" s="7">
        <v>3</v>
      </c>
      <c r="N530" s="243" t="s">
        <v>108</v>
      </c>
      <c r="O530" s="229" t="s">
        <v>585</v>
      </c>
      <c r="P530" s="208" t="s">
        <v>75</v>
      </c>
      <c r="Q530" s="208" t="s">
        <v>76</v>
      </c>
      <c r="R530" s="208" t="s">
        <v>77</v>
      </c>
      <c r="S530" s="211" t="s">
        <v>109</v>
      </c>
      <c r="T530" s="219">
        <f>V530+Y530</f>
        <v>175499.99</v>
      </c>
      <c r="U530" s="253">
        <f>+T530/M531</f>
        <v>58499.996666666666</v>
      </c>
      <c r="V530" s="291">
        <v>149174.99</v>
      </c>
      <c r="W530" s="221" t="s">
        <v>98</v>
      </c>
      <c r="X530" s="221" t="s">
        <v>79</v>
      </c>
      <c r="Y530" s="291">
        <v>26325</v>
      </c>
      <c r="Z530" s="221" t="s">
        <v>98</v>
      </c>
      <c r="AA530" s="221" t="s">
        <v>79</v>
      </c>
      <c r="AB530" s="291">
        <v>14229.72</v>
      </c>
      <c r="AC530" s="202" t="s">
        <v>80</v>
      </c>
      <c r="AD530" s="225" t="s">
        <v>98</v>
      </c>
      <c r="AE530" s="203">
        <f>V530+Y530</f>
        <v>175499.99</v>
      </c>
      <c r="AF530" s="204" t="s">
        <v>79</v>
      </c>
      <c r="AG530" s="202" t="s">
        <v>33</v>
      </c>
      <c r="AH530" s="202" t="s">
        <v>166</v>
      </c>
      <c r="AI530" s="202" t="s">
        <v>408</v>
      </c>
      <c r="AJ530" s="204"/>
    </row>
    <row r="531" spans="2:36" s="36" customFormat="1" ht="78.599999999999994" customHeight="1" x14ac:dyDescent="0.25">
      <c r="B531" s="204"/>
      <c r="C531" s="204"/>
      <c r="D531" s="204"/>
      <c r="E531" s="235"/>
      <c r="F531" s="235"/>
      <c r="G531" s="235"/>
      <c r="H531" s="209"/>
      <c r="I531" s="209"/>
      <c r="J531" s="11" t="s">
        <v>116</v>
      </c>
      <c r="K531" s="7" t="s">
        <v>117</v>
      </c>
      <c r="L531" s="7" t="s">
        <v>85</v>
      </c>
      <c r="M531" s="7">
        <v>3</v>
      </c>
      <c r="N531" s="224"/>
      <c r="O531" s="235"/>
      <c r="P531" s="209"/>
      <c r="Q531" s="209"/>
      <c r="R531" s="209"/>
      <c r="S531" s="212"/>
      <c r="T531" s="219"/>
      <c r="U531" s="219"/>
      <c r="V531" s="378"/>
      <c r="W531" s="221"/>
      <c r="X531" s="221"/>
      <c r="Y531" s="378"/>
      <c r="Z531" s="221"/>
      <c r="AA531" s="221"/>
      <c r="AB531" s="378"/>
      <c r="AC531" s="202"/>
      <c r="AD531" s="227"/>
      <c r="AE531" s="203"/>
      <c r="AF531" s="204"/>
      <c r="AG531" s="202"/>
      <c r="AH531" s="202"/>
      <c r="AI531" s="202"/>
      <c r="AJ531" s="204"/>
    </row>
    <row r="532" spans="2:36" s="36" customFormat="1" ht="78.599999999999994" customHeight="1" x14ac:dyDescent="0.25">
      <c r="B532" s="204"/>
      <c r="C532" s="204"/>
      <c r="D532" s="204"/>
      <c r="E532" s="235"/>
      <c r="F532" s="235"/>
      <c r="G532" s="235"/>
      <c r="H532" s="209"/>
      <c r="I532" s="209"/>
      <c r="J532" s="11" t="s">
        <v>209</v>
      </c>
      <c r="K532" s="7" t="s">
        <v>118</v>
      </c>
      <c r="L532" s="7" t="s">
        <v>119</v>
      </c>
      <c r="M532" s="7">
        <v>3</v>
      </c>
      <c r="N532" s="224"/>
      <c r="O532" s="235"/>
      <c r="P532" s="209"/>
      <c r="Q532" s="209"/>
      <c r="R532" s="209"/>
      <c r="S532" s="212"/>
      <c r="T532" s="219"/>
      <c r="U532" s="219"/>
      <c r="V532" s="378"/>
      <c r="W532" s="221"/>
      <c r="X532" s="221"/>
      <c r="Y532" s="378"/>
      <c r="Z532" s="221"/>
      <c r="AA532" s="221"/>
      <c r="AB532" s="378"/>
      <c r="AC532" s="202"/>
      <c r="AD532" s="227"/>
      <c r="AE532" s="203"/>
      <c r="AF532" s="204"/>
      <c r="AG532" s="202"/>
      <c r="AH532" s="202"/>
      <c r="AI532" s="202"/>
      <c r="AJ532" s="204"/>
    </row>
    <row r="533" spans="2:36" s="36" customFormat="1" ht="77.650000000000006" customHeight="1" x14ac:dyDescent="0.25">
      <c r="B533" s="204"/>
      <c r="C533" s="204"/>
      <c r="D533" s="204"/>
      <c r="E533" s="235"/>
      <c r="F533" s="235"/>
      <c r="G533" s="235"/>
      <c r="H533" s="210"/>
      <c r="I533" s="210"/>
      <c r="J533" s="11" t="s">
        <v>120</v>
      </c>
      <c r="K533" s="7" t="s">
        <v>121</v>
      </c>
      <c r="L533" s="7" t="s">
        <v>119</v>
      </c>
      <c r="M533" s="63">
        <v>3</v>
      </c>
      <c r="N533" s="228"/>
      <c r="O533" s="235"/>
      <c r="P533" s="210"/>
      <c r="Q533" s="210"/>
      <c r="R533" s="210"/>
      <c r="S533" s="213"/>
      <c r="T533" s="219"/>
      <c r="U533" s="219"/>
      <c r="V533" s="378"/>
      <c r="W533" s="221"/>
      <c r="X533" s="221"/>
      <c r="Y533" s="378"/>
      <c r="Z533" s="221"/>
      <c r="AA533" s="221"/>
      <c r="AB533" s="378"/>
      <c r="AC533" s="202"/>
      <c r="AD533" s="226"/>
      <c r="AE533" s="203"/>
      <c r="AF533" s="204"/>
      <c r="AG533" s="202"/>
      <c r="AH533" s="202"/>
      <c r="AI533" s="202"/>
      <c r="AJ533" s="204"/>
    </row>
    <row r="534" spans="2:36" s="36" customFormat="1" ht="73.150000000000006" customHeight="1" x14ac:dyDescent="0.25">
      <c r="B534" s="209" t="s">
        <v>1138</v>
      </c>
      <c r="C534" s="209" t="s">
        <v>592</v>
      </c>
      <c r="D534" s="209" t="s">
        <v>106</v>
      </c>
      <c r="E534" s="230" t="s">
        <v>67</v>
      </c>
      <c r="F534" s="230" t="s">
        <v>134</v>
      </c>
      <c r="G534" s="230" t="s">
        <v>147</v>
      </c>
      <c r="H534" s="208" t="s">
        <v>70</v>
      </c>
      <c r="I534" s="204" t="s">
        <v>98</v>
      </c>
      <c r="J534" s="11" t="s">
        <v>111</v>
      </c>
      <c r="K534" s="7" t="s">
        <v>112</v>
      </c>
      <c r="L534" s="7" t="s">
        <v>85</v>
      </c>
      <c r="M534" s="63">
        <v>1</v>
      </c>
      <c r="N534" s="202" t="s">
        <v>108</v>
      </c>
      <c r="O534" s="235" t="s">
        <v>585</v>
      </c>
      <c r="P534" s="208" t="s">
        <v>75</v>
      </c>
      <c r="Q534" s="208" t="s">
        <v>76</v>
      </c>
      <c r="R534" s="208" t="s">
        <v>77</v>
      </c>
      <c r="S534" s="217" t="s">
        <v>109</v>
      </c>
      <c r="T534" s="219">
        <f>V534+Y534</f>
        <v>41455.839999999997</v>
      </c>
      <c r="U534" s="219">
        <f>+T534/1</f>
        <v>41455.839999999997</v>
      </c>
      <c r="V534" s="378">
        <v>35237.46</v>
      </c>
      <c r="W534" s="221" t="s">
        <v>98</v>
      </c>
      <c r="X534" s="221" t="s">
        <v>79</v>
      </c>
      <c r="Y534" s="202">
        <v>6218.38</v>
      </c>
      <c r="Z534" s="221" t="s">
        <v>98</v>
      </c>
      <c r="AA534" s="221" t="s">
        <v>79</v>
      </c>
      <c r="AB534" s="267">
        <v>3361.28</v>
      </c>
      <c r="AC534" s="202" t="s">
        <v>149</v>
      </c>
      <c r="AD534" s="225" t="s">
        <v>98</v>
      </c>
      <c r="AE534" s="203">
        <f>V534+Y534</f>
        <v>41455.839999999997</v>
      </c>
      <c r="AF534" s="204" t="s">
        <v>79</v>
      </c>
      <c r="AG534" s="202" t="s">
        <v>33</v>
      </c>
      <c r="AH534" s="202" t="s">
        <v>166</v>
      </c>
      <c r="AI534" s="202" t="s">
        <v>233</v>
      </c>
      <c r="AJ534" s="204"/>
    </row>
    <row r="535" spans="2:36" s="36" customFormat="1" ht="73.150000000000006" customHeight="1" x14ac:dyDescent="0.25">
      <c r="B535" s="204"/>
      <c r="C535" s="204"/>
      <c r="D535" s="204"/>
      <c r="E535" s="235"/>
      <c r="F535" s="235"/>
      <c r="G535" s="235"/>
      <c r="H535" s="210"/>
      <c r="I535" s="204"/>
      <c r="J535" s="11" t="s">
        <v>127</v>
      </c>
      <c r="K535" s="7" t="s">
        <v>128</v>
      </c>
      <c r="L535" s="7" t="s">
        <v>85</v>
      </c>
      <c r="M535" s="63">
        <v>6</v>
      </c>
      <c r="N535" s="202"/>
      <c r="O535" s="235"/>
      <c r="P535" s="210"/>
      <c r="Q535" s="210"/>
      <c r="R535" s="210"/>
      <c r="S535" s="217"/>
      <c r="T535" s="219"/>
      <c r="U535" s="219"/>
      <c r="V535" s="378"/>
      <c r="W535" s="221"/>
      <c r="X535" s="221"/>
      <c r="Y535" s="202"/>
      <c r="Z535" s="221"/>
      <c r="AA535" s="221"/>
      <c r="AB535" s="267"/>
      <c r="AC535" s="202"/>
      <c r="AD535" s="226"/>
      <c r="AE535" s="203"/>
      <c r="AF535" s="204"/>
      <c r="AG535" s="202"/>
      <c r="AH535" s="202"/>
      <c r="AI535" s="202"/>
      <c r="AJ535" s="204"/>
    </row>
    <row r="536" spans="2:36" s="36" customFormat="1" ht="89.25" x14ac:dyDescent="0.25">
      <c r="B536" s="204" t="s">
        <v>1139</v>
      </c>
      <c r="C536" s="204" t="s">
        <v>591</v>
      </c>
      <c r="D536" s="204" t="s">
        <v>106</v>
      </c>
      <c r="E536" s="235" t="s">
        <v>67</v>
      </c>
      <c r="F536" s="235" t="s">
        <v>134</v>
      </c>
      <c r="G536" s="235" t="s">
        <v>147</v>
      </c>
      <c r="H536" s="208" t="s">
        <v>70</v>
      </c>
      <c r="I536" s="204" t="s">
        <v>98</v>
      </c>
      <c r="J536" s="11" t="s">
        <v>208</v>
      </c>
      <c r="K536" s="7" t="s">
        <v>107</v>
      </c>
      <c r="L536" s="7" t="s">
        <v>86</v>
      </c>
      <c r="M536" s="63">
        <v>40</v>
      </c>
      <c r="N536" s="202" t="s">
        <v>108</v>
      </c>
      <c r="O536" s="235" t="s">
        <v>585</v>
      </c>
      <c r="P536" s="204" t="s">
        <v>75</v>
      </c>
      <c r="Q536" s="204" t="s">
        <v>76</v>
      </c>
      <c r="R536" s="217" t="s">
        <v>77</v>
      </c>
      <c r="S536" s="217" t="s">
        <v>109</v>
      </c>
      <c r="T536" s="219">
        <f>V536+Y536</f>
        <v>69515.59</v>
      </c>
      <c r="U536" s="219">
        <f>+T536/M537</f>
        <v>69515.59</v>
      </c>
      <c r="V536" s="202">
        <v>59088.25</v>
      </c>
      <c r="W536" s="221" t="s">
        <v>98</v>
      </c>
      <c r="X536" s="221" t="s">
        <v>79</v>
      </c>
      <c r="Y536" s="202">
        <v>10427.34</v>
      </c>
      <c r="Z536" s="221" t="s">
        <v>98</v>
      </c>
      <c r="AA536" s="221" t="s">
        <v>79</v>
      </c>
      <c r="AB536" s="267">
        <v>5636.4</v>
      </c>
      <c r="AC536" s="202" t="s">
        <v>149</v>
      </c>
      <c r="AD536" s="225" t="s">
        <v>98</v>
      </c>
      <c r="AE536" s="203">
        <f>V536+Y536</f>
        <v>69515.59</v>
      </c>
      <c r="AF536" s="204" t="s">
        <v>79</v>
      </c>
      <c r="AG536" s="202" t="s">
        <v>33</v>
      </c>
      <c r="AH536" s="468" t="s">
        <v>166</v>
      </c>
      <c r="AI536" s="468" t="s">
        <v>408</v>
      </c>
      <c r="AJ536" s="469"/>
    </row>
    <row r="537" spans="2:36" s="36" customFormat="1" ht="99.6" customHeight="1" x14ac:dyDescent="0.25">
      <c r="B537" s="204"/>
      <c r="C537" s="204"/>
      <c r="D537" s="204"/>
      <c r="E537" s="235"/>
      <c r="F537" s="235"/>
      <c r="G537" s="235"/>
      <c r="H537" s="209"/>
      <c r="I537" s="204"/>
      <c r="J537" s="11" t="s">
        <v>111</v>
      </c>
      <c r="K537" s="7" t="s">
        <v>112</v>
      </c>
      <c r="L537" s="7" t="s">
        <v>85</v>
      </c>
      <c r="M537" s="63">
        <v>1</v>
      </c>
      <c r="N537" s="202"/>
      <c r="O537" s="235"/>
      <c r="P537" s="204"/>
      <c r="Q537" s="204"/>
      <c r="R537" s="217"/>
      <c r="S537" s="217"/>
      <c r="T537" s="219"/>
      <c r="U537" s="219"/>
      <c r="V537" s="202"/>
      <c r="W537" s="221"/>
      <c r="X537" s="221"/>
      <c r="Y537" s="202"/>
      <c r="Z537" s="221"/>
      <c r="AA537" s="221"/>
      <c r="AB537" s="267"/>
      <c r="AC537" s="202"/>
      <c r="AD537" s="227"/>
      <c r="AE537" s="203"/>
      <c r="AF537" s="204"/>
      <c r="AG537" s="202"/>
      <c r="AH537" s="468"/>
      <c r="AI537" s="468"/>
      <c r="AJ537" s="469"/>
    </row>
    <row r="538" spans="2:36" s="36" customFormat="1" ht="73.150000000000006" customHeight="1" x14ac:dyDescent="0.25">
      <c r="B538" s="204"/>
      <c r="C538" s="204"/>
      <c r="D538" s="204"/>
      <c r="E538" s="235"/>
      <c r="F538" s="235"/>
      <c r="G538" s="235"/>
      <c r="H538" s="210"/>
      <c r="I538" s="204"/>
      <c r="J538" s="11" t="s">
        <v>127</v>
      </c>
      <c r="K538" s="7" t="s">
        <v>128</v>
      </c>
      <c r="L538" s="7" t="s">
        <v>85</v>
      </c>
      <c r="M538" s="63">
        <v>46</v>
      </c>
      <c r="N538" s="202"/>
      <c r="O538" s="235"/>
      <c r="P538" s="208"/>
      <c r="Q538" s="208"/>
      <c r="R538" s="211"/>
      <c r="S538" s="217"/>
      <c r="T538" s="219"/>
      <c r="U538" s="219"/>
      <c r="V538" s="202"/>
      <c r="W538" s="221"/>
      <c r="X538" s="221"/>
      <c r="Y538" s="202"/>
      <c r="Z538" s="221"/>
      <c r="AA538" s="221"/>
      <c r="AB538" s="267"/>
      <c r="AC538" s="202"/>
      <c r="AD538" s="226"/>
      <c r="AE538" s="203"/>
      <c r="AF538" s="204"/>
      <c r="AG538" s="202"/>
      <c r="AH538" s="468"/>
      <c r="AI538" s="468"/>
      <c r="AJ538" s="469"/>
    </row>
    <row r="539" spans="2:36" s="36" customFormat="1" ht="89.25" x14ac:dyDescent="0.25">
      <c r="B539" s="210" t="s">
        <v>517</v>
      </c>
      <c r="C539" s="210" t="s">
        <v>528</v>
      </c>
      <c r="D539" s="204" t="s">
        <v>106</v>
      </c>
      <c r="E539" s="235" t="s">
        <v>67</v>
      </c>
      <c r="F539" s="231" t="s">
        <v>134</v>
      </c>
      <c r="G539" s="231" t="s">
        <v>147</v>
      </c>
      <c r="H539" s="204" t="s">
        <v>70</v>
      </c>
      <c r="I539" s="204" t="s">
        <v>79</v>
      </c>
      <c r="J539" s="72" t="s">
        <v>208</v>
      </c>
      <c r="K539" s="22" t="s">
        <v>107</v>
      </c>
      <c r="L539" s="22" t="s">
        <v>86</v>
      </c>
      <c r="M539" s="73">
        <v>40</v>
      </c>
      <c r="N539" s="228" t="s">
        <v>108</v>
      </c>
      <c r="O539" s="422" t="s">
        <v>361</v>
      </c>
      <c r="P539" s="210" t="s">
        <v>75</v>
      </c>
      <c r="Q539" s="210" t="s">
        <v>76</v>
      </c>
      <c r="R539" s="213" t="s">
        <v>77</v>
      </c>
      <c r="S539" s="213" t="s">
        <v>109</v>
      </c>
      <c r="T539" s="254">
        <f>V539+Y539</f>
        <v>142445</v>
      </c>
      <c r="U539" s="254">
        <v>47508</v>
      </c>
      <c r="V539" s="292">
        <v>121078.25</v>
      </c>
      <c r="W539" s="272" t="s">
        <v>98</v>
      </c>
      <c r="X539" s="272" t="s">
        <v>79</v>
      </c>
      <c r="Y539" s="292">
        <v>21366.75</v>
      </c>
      <c r="Z539" s="272" t="s">
        <v>98</v>
      </c>
      <c r="AA539" s="272" t="s">
        <v>79</v>
      </c>
      <c r="AB539" s="292">
        <v>11549.6</v>
      </c>
      <c r="AC539" s="228" t="s">
        <v>149</v>
      </c>
      <c r="AD539" s="226" t="s">
        <v>79</v>
      </c>
      <c r="AE539" s="226">
        <f>V539+Y539</f>
        <v>142445</v>
      </c>
      <c r="AF539" s="210" t="s">
        <v>79</v>
      </c>
      <c r="AG539" s="228" t="s">
        <v>33</v>
      </c>
      <c r="AH539" s="465" t="s">
        <v>174</v>
      </c>
      <c r="AI539" s="297" t="s">
        <v>157</v>
      </c>
      <c r="AJ539" s="210"/>
    </row>
    <row r="540" spans="2:36" s="36" customFormat="1" ht="58.15" customHeight="1" x14ac:dyDescent="0.25">
      <c r="B540" s="204"/>
      <c r="C540" s="204"/>
      <c r="D540" s="204"/>
      <c r="E540" s="235"/>
      <c r="F540" s="235"/>
      <c r="G540" s="235"/>
      <c r="H540" s="204"/>
      <c r="I540" s="204"/>
      <c r="J540" s="11" t="s">
        <v>111</v>
      </c>
      <c r="K540" s="7" t="s">
        <v>112</v>
      </c>
      <c r="L540" s="7" t="s">
        <v>85</v>
      </c>
      <c r="M540" s="87">
        <v>3</v>
      </c>
      <c r="N540" s="202"/>
      <c r="O540" s="260"/>
      <c r="P540" s="204"/>
      <c r="Q540" s="204"/>
      <c r="R540" s="217"/>
      <c r="S540" s="217"/>
      <c r="T540" s="219"/>
      <c r="U540" s="219"/>
      <c r="V540" s="292"/>
      <c r="W540" s="221"/>
      <c r="X540" s="221"/>
      <c r="Y540" s="292"/>
      <c r="Z540" s="221"/>
      <c r="AA540" s="221"/>
      <c r="AB540" s="292"/>
      <c r="AC540" s="202"/>
      <c r="AD540" s="203"/>
      <c r="AE540" s="203"/>
      <c r="AF540" s="204"/>
      <c r="AG540" s="202"/>
      <c r="AH540" s="298"/>
      <c r="AI540" s="325"/>
      <c r="AJ540" s="204"/>
    </row>
    <row r="541" spans="2:36" s="36" customFormat="1" ht="43.15" customHeight="1" thickBot="1" x14ac:dyDescent="0.3">
      <c r="B541" s="204"/>
      <c r="C541" s="204"/>
      <c r="D541" s="204"/>
      <c r="E541" s="235"/>
      <c r="F541" s="235"/>
      <c r="G541" s="235"/>
      <c r="H541" s="204"/>
      <c r="I541" s="204"/>
      <c r="J541" s="11" t="s">
        <v>127</v>
      </c>
      <c r="K541" s="7" t="s">
        <v>128</v>
      </c>
      <c r="L541" s="7" t="s">
        <v>85</v>
      </c>
      <c r="M541" s="87">
        <v>83</v>
      </c>
      <c r="N541" s="202"/>
      <c r="O541" s="260"/>
      <c r="P541" s="204"/>
      <c r="Q541" s="204"/>
      <c r="R541" s="217"/>
      <c r="S541" s="217"/>
      <c r="T541" s="219"/>
      <c r="U541" s="219"/>
      <c r="V541" s="293"/>
      <c r="W541" s="221"/>
      <c r="X541" s="221"/>
      <c r="Y541" s="293"/>
      <c r="Z541" s="221"/>
      <c r="AA541" s="221"/>
      <c r="AB541" s="293"/>
      <c r="AC541" s="202"/>
      <c r="AD541" s="203"/>
      <c r="AE541" s="203"/>
      <c r="AF541" s="204"/>
      <c r="AG541" s="202"/>
      <c r="AH541" s="466"/>
      <c r="AI541" s="470"/>
      <c r="AJ541" s="204"/>
    </row>
    <row r="542" spans="2:36" s="36" customFormat="1" ht="100.5" customHeight="1" x14ac:dyDescent="0.25">
      <c r="B542" s="204" t="s">
        <v>518</v>
      </c>
      <c r="C542" s="204" t="s">
        <v>520</v>
      </c>
      <c r="D542" s="204" t="s">
        <v>106</v>
      </c>
      <c r="E542" s="235" t="s">
        <v>67</v>
      </c>
      <c r="F542" s="235" t="s">
        <v>134</v>
      </c>
      <c r="G542" s="235" t="s">
        <v>147</v>
      </c>
      <c r="H542" s="204" t="s">
        <v>70</v>
      </c>
      <c r="I542" s="204" t="s">
        <v>79</v>
      </c>
      <c r="J542" s="11" t="s">
        <v>208</v>
      </c>
      <c r="K542" s="7" t="s">
        <v>107</v>
      </c>
      <c r="L542" s="7" t="s">
        <v>86</v>
      </c>
      <c r="M542" s="63">
        <v>40</v>
      </c>
      <c r="N542" s="202" t="s">
        <v>108</v>
      </c>
      <c r="O542" s="260" t="s">
        <v>361</v>
      </c>
      <c r="P542" s="204" t="s">
        <v>75</v>
      </c>
      <c r="Q542" s="204" t="s">
        <v>76</v>
      </c>
      <c r="R542" s="217" t="s">
        <v>77</v>
      </c>
      <c r="S542" s="217" t="s">
        <v>109</v>
      </c>
      <c r="T542" s="219">
        <f>V542+Y542</f>
        <v>51337.85</v>
      </c>
      <c r="U542" s="219" t="s">
        <v>79</v>
      </c>
      <c r="V542" s="325">
        <v>43637.17</v>
      </c>
      <c r="W542" s="221" t="s">
        <v>98</v>
      </c>
      <c r="X542" s="221" t="s">
        <v>98</v>
      </c>
      <c r="Y542" s="325">
        <v>7700.68</v>
      </c>
      <c r="Z542" s="221" t="s">
        <v>98</v>
      </c>
      <c r="AA542" s="221" t="s">
        <v>98</v>
      </c>
      <c r="AB542" s="551">
        <v>4162.53</v>
      </c>
      <c r="AC542" s="202" t="s">
        <v>149</v>
      </c>
      <c r="AD542" s="203" t="s">
        <v>79</v>
      </c>
      <c r="AE542" s="203">
        <f>V542+Y542</f>
        <v>51337.85</v>
      </c>
      <c r="AF542" s="202" t="s">
        <v>79</v>
      </c>
      <c r="AG542" s="202" t="s">
        <v>33</v>
      </c>
      <c r="AH542" s="298" t="s">
        <v>174</v>
      </c>
      <c r="AI542" s="351" t="s">
        <v>157</v>
      </c>
      <c r="AJ542" s="202"/>
    </row>
    <row r="543" spans="2:36" s="36" customFormat="1" ht="58.15" customHeight="1" x14ac:dyDescent="0.25">
      <c r="B543" s="204"/>
      <c r="C543" s="280"/>
      <c r="D543" s="204"/>
      <c r="E543" s="235"/>
      <c r="F543" s="235"/>
      <c r="G543" s="235"/>
      <c r="H543" s="204"/>
      <c r="I543" s="204"/>
      <c r="J543" s="11" t="s">
        <v>111</v>
      </c>
      <c r="K543" s="7" t="s">
        <v>112</v>
      </c>
      <c r="L543" s="7" t="s">
        <v>85</v>
      </c>
      <c r="M543" s="87">
        <v>1</v>
      </c>
      <c r="N543" s="202"/>
      <c r="O543" s="260"/>
      <c r="P543" s="204"/>
      <c r="Q543" s="204"/>
      <c r="R543" s="217"/>
      <c r="S543" s="217"/>
      <c r="T543" s="219"/>
      <c r="U543" s="219"/>
      <c r="V543" s="298"/>
      <c r="W543" s="221"/>
      <c r="X543" s="221"/>
      <c r="Y543" s="298"/>
      <c r="Z543" s="221"/>
      <c r="AA543" s="221"/>
      <c r="AB543" s="262"/>
      <c r="AC543" s="202"/>
      <c r="AD543" s="203"/>
      <c r="AE543" s="203"/>
      <c r="AF543" s="204"/>
      <c r="AG543" s="202"/>
      <c r="AH543" s="298"/>
      <c r="AI543" s="351"/>
      <c r="AJ543" s="204"/>
    </row>
    <row r="544" spans="2:36" s="36" customFormat="1" ht="43.15" customHeight="1" x14ac:dyDescent="0.25">
      <c r="B544" s="204"/>
      <c r="C544" s="280"/>
      <c r="D544" s="204"/>
      <c r="E544" s="235"/>
      <c r="F544" s="235"/>
      <c r="G544" s="235"/>
      <c r="H544" s="204"/>
      <c r="I544" s="204"/>
      <c r="J544" s="11" t="s">
        <v>127</v>
      </c>
      <c r="K544" s="7" t="s">
        <v>128</v>
      </c>
      <c r="L544" s="7" t="s">
        <v>85</v>
      </c>
      <c r="M544" s="87">
        <v>30</v>
      </c>
      <c r="N544" s="202"/>
      <c r="O544" s="260"/>
      <c r="P544" s="204"/>
      <c r="Q544" s="204"/>
      <c r="R544" s="217"/>
      <c r="S544" s="217"/>
      <c r="T544" s="219"/>
      <c r="U544" s="219"/>
      <c r="V544" s="298"/>
      <c r="W544" s="221"/>
      <c r="X544" s="221"/>
      <c r="Y544" s="298"/>
      <c r="Z544" s="221"/>
      <c r="AA544" s="221"/>
      <c r="AB544" s="262"/>
      <c r="AC544" s="202"/>
      <c r="AD544" s="203"/>
      <c r="AE544" s="203"/>
      <c r="AF544" s="204"/>
      <c r="AG544" s="202"/>
      <c r="AH544" s="298"/>
      <c r="AI544" s="351"/>
      <c r="AJ544" s="204"/>
    </row>
    <row r="545" spans="2:36" s="36" customFormat="1" ht="100.5" customHeight="1" x14ac:dyDescent="0.25">
      <c r="B545" s="204" t="s">
        <v>519</v>
      </c>
      <c r="C545" s="204" t="s">
        <v>521</v>
      </c>
      <c r="D545" s="204" t="s">
        <v>106</v>
      </c>
      <c r="E545" s="235" t="s">
        <v>67</v>
      </c>
      <c r="F545" s="235" t="s">
        <v>134</v>
      </c>
      <c r="G545" s="235" t="s">
        <v>147</v>
      </c>
      <c r="H545" s="204" t="s">
        <v>70</v>
      </c>
      <c r="I545" s="204" t="s">
        <v>79</v>
      </c>
      <c r="J545" s="11" t="s">
        <v>208</v>
      </c>
      <c r="K545" s="7" t="s">
        <v>107</v>
      </c>
      <c r="L545" s="7" t="s">
        <v>86</v>
      </c>
      <c r="M545" s="63">
        <v>40</v>
      </c>
      <c r="N545" s="202" t="s">
        <v>108</v>
      </c>
      <c r="O545" s="260" t="s">
        <v>361</v>
      </c>
      <c r="P545" s="204" t="s">
        <v>75</v>
      </c>
      <c r="Q545" s="204" t="s">
        <v>76</v>
      </c>
      <c r="R545" s="217" t="s">
        <v>77</v>
      </c>
      <c r="S545" s="217" t="s">
        <v>109</v>
      </c>
      <c r="T545" s="219">
        <f>V545+Y545</f>
        <v>171199.98</v>
      </c>
      <c r="U545" s="219">
        <f>+T545/M546</f>
        <v>57066.66</v>
      </c>
      <c r="V545" s="203">
        <v>145519.98000000001</v>
      </c>
      <c r="W545" s="221" t="s">
        <v>98</v>
      </c>
      <c r="X545" s="221" t="s">
        <v>98</v>
      </c>
      <c r="Y545" s="203">
        <v>25680</v>
      </c>
      <c r="Z545" s="221" t="s">
        <v>98</v>
      </c>
      <c r="AA545" s="221" t="s">
        <v>98</v>
      </c>
      <c r="AB545" s="392">
        <v>13881.08</v>
      </c>
      <c r="AC545" s="202" t="s">
        <v>149</v>
      </c>
      <c r="AD545" s="203" t="s">
        <v>79</v>
      </c>
      <c r="AE545" s="203">
        <f>V545+Y545</f>
        <v>171199.98</v>
      </c>
      <c r="AF545" s="202" t="s">
        <v>79</v>
      </c>
      <c r="AG545" s="202" t="s">
        <v>33</v>
      </c>
      <c r="AH545" s="303" t="s">
        <v>176</v>
      </c>
      <c r="AI545" s="471" t="s">
        <v>160</v>
      </c>
      <c r="AJ545" s="202"/>
    </row>
    <row r="546" spans="2:36" s="36" customFormat="1" ht="58.15" customHeight="1" x14ac:dyDescent="0.25">
      <c r="B546" s="204"/>
      <c r="C546" s="280"/>
      <c r="D546" s="204"/>
      <c r="E546" s="235"/>
      <c r="F546" s="235"/>
      <c r="G546" s="235"/>
      <c r="H546" s="204"/>
      <c r="I546" s="204"/>
      <c r="J546" s="11" t="s">
        <v>111</v>
      </c>
      <c r="K546" s="7" t="s">
        <v>112</v>
      </c>
      <c r="L546" s="7" t="s">
        <v>85</v>
      </c>
      <c r="M546" s="52">
        <v>3</v>
      </c>
      <c r="N546" s="202"/>
      <c r="O546" s="260"/>
      <c r="P546" s="204"/>
      <c r="Q546" s="204"/>
      <c r="R546" s="217"/>
      <c r="S546" s="217"/>
      <c r="T546" s="219"/>
      <c r="U546" s="219"/>
      <c r="V546" s="283"/>
      <c r="W546" s="221"/>
      <c r="X546" s="221"/>
      <c r="Y546" s="283"/>
      <c r="Z546" s="221"/>
      <c r="AA546" s="221"/>
      <c r="AB546" s="393"/>
      <c r="AC546" s="202"/>
      <c r="AD546" s="203"/>
      <c r="AE546" s="203"/>
      <c r="AF546" s="204"/>
      <c r="AG546" s="202"/>
      <c r="AH546" s="303"/>
      <c r="AI546" s="471"/>
      <c r="AJ546" s="204"/>
    </row>
    <row r="547" spans="2:36" s="36" customFormat="1" ht="43.15" customHeight="1" x14ac:dyDescent="0.25">
      <c r="B547" s="204"/>
      <c r="C547" s="280"/>
      <c r="D547" s="204"/>
      <c r="E547" s="235"/>
      <c r="F547" s="235"/>
      <c r="G547" s="235"/>
      <c r="H547" s="204"/>
      <c r="I547" s="204"/>
      <c r="J547" s="11" t="s">
        <v>127</v>
      </c>
      <c r="K547" s="7" t="s">
        <v>128</v>
      </c>
      <c r="L547" s="7" t="s">
        <v>85</v>
      </c>
      <c r="M547" s="52">
        <v>100</v>
      </c>
      <c r="N547" s="202"/>
      <c r="O547" s="260"/>
      <c r="P547" s="204"/>
      <c r="Q547" s="204"/>
      <c r="R547" s="217"/>
      <c r="S547" s="217"/>
      <c r="T547" s="219"/>
      <c r="U547" s="219"/>
      <c r="V547" s="283"/>
      <c r="W547" s="221"/>
      <c r="X547" s="221"/>
      <c r="Y547" s="283"/>
      <c r="Z547" s="221"/>
      <c r="AA547" s="221"/>
      <c r="AB547" s="393"/>
      <c r="AC547" s="202"/>
      <c r="AD547" s="203"/>
      <c r="AE547" s="203"/>
      <c r="AF547" s="204"/>
      <c r="AG547" s="202"/>
      <c r="AH547" s="303"/>
      <c r="AI547" s="471"/>
      <c r="AJ547" s="204"/>
    </row>
    <row r="548" spans="2:36" s="36" customFormat="1" ht="100.5" customHeight="1" x14ac:dyDescent="0.25">
      <c r="B548" s="204" t="s">
        <v>522</v>
      </c>
      <c r="C548" s="204" t="s">
        <v>523</v>
      </c>
      <c r="D548" s="204" t="s">
        <v>106</v>
      </c>
      <c r="E548" s="235" t="s">
        <v>67</v>
      </c>
      <c r="F548" s="235" t="s">
        <v>134</v>
      </c>
      <c r="G548" s="235" t="s">
        <v>147</v>
      </c>
      <c r="H548" s="204" t="s">
        <v>70</v>
      </c>
      <c r="I548" s="204" t="s">
        <v>79</v>
      </c>
      <c r="J548" s="11" t="s">
        <v>208</v>
      </c>
      <c r="K548" s="7" t="s">
        <v>107</v>
      </c>
      <c r="L548" s="7" t="s">
        <v>86</v>
      </c>
      <c r="M548" s="63">
        <v>40</v>
      </c>
      <c r="N548" s="202" t="s">
        <v>108</v>
      </c>
      <c r="O548" s="260" t="s">
        <v>361</v>
      </c>
      <c r="P548" s="204" t="s">
        <v>75</v>
      </c>
      <c r="Q548" s="204" t="s">
        <v>76</v>
      </c>
      <c r="R548" s="217" t="s">
        <v>77</v>
      </c>
      <c r="S548" s="217" t="s">
        <v>109</v>
      </c>
      <c r="T548" s="219">
        <f>V548+Y548</f>
        <v>112350</v>
      </c>
      <c r="U548" s="219">
        <f>+T548/M549</f>
        <v>112350</v>
      </c>
      <c r="V548" s="378">
        <v>95497.5</v>
      </c>
      <c r="W548" s="221" t="s">
        <v>98</v>
      </c>
      <c r="X548" s="221" t="s">
        <v>98</v>
      </c>
      <c r="Y548" s="378">
        <v>16852.5</v>
      </c>
      <c r="Z548" s="221" t="s">
        <v>98</v>
      </c>
      <c r="AA548" s="221" t="s">
        <v>98</v>
      </c>
      <c r="AB548" s="456">
        <v>9109.4599999999991</v>
      </c>
      <c r="AC548" s="202" t="s">
        <v>149</v>
      </c>
      <c r="AD548" s="203" t="s">
        <v>79</v>
      </c>
      <c r="AE548" s="203">
        <f>V548+Y548</f>
        <v>112350</v>
      </c>
      <c r="AF548" s="202" t="s">
        <v>79</v>
      </c>
      <c r="AG548" s="202" t="s">
        <v>33</v>
      </c>
      <c r="AH548" s="298" t="s">
        <v>160</v>
      </c>
      <c r="AI548" s="351" t="s">
        <v>161</v>
      </c>
      <c r="AJ548" s="202"/>
    </row>
    <row r="549" spans="2:36" s="36" customFormat="1" ht="58.15" customHeight="1" x14ac:dyDescent="0.25">
      <c r="B549" s="204"/>
      <c r="C549" s="204"/>
      <c r="D549" s="204"/>
      <c r="E549" s="235"/>
      <c r="F549" s="235"/>
      <c r="G549" s="235"/>
      <c r="H549" s="204"/>
      <c r="I549" s="204"/>
      <c r="J549" s="11" t="s">
        <v>111</v>
      </c>
      <c r="K549" s="7" t="s">
        <v>112</v>
      </c>
      <c r="L549" s="7" t="s">
        <v>85</v>
      </c>
      <c r="M549" s="52">
        <v>1</v>
      </c>
      <c r="N549" s="202"/>
      <c r="O549" s="260"/>
      <c r="P549" s="204"/>
      <c r="Q549" s="204"/>
      <c r="R549" s="217"/>
      <c r="S549" s="217"/>
      <c r="T549" s="219"/>
      <c r="U549" s="219"/>
      <c r="V549" s="378"/>
      <c r="W549" s="221"/>
      <c r="X549" s="221"/>
      <c r="Y549" s="378"/>
      <c r="Z549" s="221"/>
      <c r="AA549" s="221"/>
      <c r="AB549" s="456"/>
      <c r="AC549" s="202"/>
      <c r="AD549" s="203"/>
      <c r="AE549" s="203"/>
      <c r="AF549" s="204"/>
      <c r="AG549" s="202"/>
      <c r="AH549" s="298"/>
      <c r="AI549" s="351"/>
      <c r="AJ549" s="204"/>
    </row>
    <row r="550" spans="2:36" s="36" customFormat="1" ht="43.15" customHeight="1" x14ac:dyDescent="0.25">
      <c r="B550" s="204"/>
      <c r="C550" s="204"/>
      <c r="D550" s="204"/>
      <c r="E550" s="235"/>
      <c r="F550" s="235"/>
      <c r="G550" s="235"/>
      <c r="H550" s="204"/>
      <c r="I550" s="204"/>
      <c r="J550" s="11" t="s">
        <v>127</v>
      </c>
      <c r="K550" s="7" t="s">
        <v>128</v>
      </c>
      <c r="L550" s="7" t="s">
        <v>85</v>
      </c>
      <c r="M550" s="52">
        <v>10</v>
      </c>
      <c r="N550" s="202"/>
      <c r="O550" s="260"/>
      <c r="P550" s="204"/>
      <c r="Q550" s="204"/>
      <c r="R550" s="217"/>
      <c r="S550" s="217"/>
      <c r="T550" s="219"/>
      <c r="U550" s="219"/>
      <c r="V550" s="378"/>
      <c r="W550" s="221"/>
      <c r="X550" s="221"/>
      <c r="Y550" s="378"/>
      <c r="Z550" s="221"/>
      <c r="AA550" s="221"/>
      <c r="AB550" s="456"/>
      <c r="AC550" s="202"/>
      <c r="AD550" s="203"/>
      <c r="AE550" s="203"/>
      <c r="AF550" s="204"/>
      <c r="AG550" s="202"/>
      <c r="AH550" s="298"/>
      <c r="AI550" s="351"/>
      <c r="AJ550" s="204"/>
    </row>
    <row r="551" spans="2:36" ht="51" x14ac:dyDescent="0.2">
      <c r="B551" s="204" t="s">
        <v>524</v>
      </c>
      <c r="C551" s="204" t="s">
        <v>526</v>
      </c>
      <c r="D551" s="204" t="s">
        <v>66</v>
      </c>
      <c r="E551" s="235" t="s">
        <v>67</v>
      </c>
      <c r="F551" s="235" t="s">
        <v>132</v>
      </c>
      <c r="G551" s="235" t="s">
        <v>69</v>
      </c>
      <c r="H551" s="204" t="s">
        <v>70</v>
      </c>
      <c r="I551" s="204" t="s">
        <v>79</v>
      </c>
      <c r="J551" s="11" t="s">
        <v>113</v>
      </c>
      <c r="K551" s="7" t="s">
        <v>114</v>
      </c>
      <c r="L551" s="7" t="s">
        <v>115</v>
      </c>
      <c r="M551" s="7">
        <v>2</v>
      </c>
      <c r="N551" s="202" t="s">
        <v>108</v>
      </c>
      <c r="O551" s="260" t="s">
        <v>361</v>
      </c>
      <c r="P551" s="204" t="s">
        <v>75</v>
      </c>
      <c r="Q551" s="204" t="s">
        <v>76</v>
      </c>
      <c r="R551" s="217" t="s">
        <v>77</v>
      </c>
      <c r="S551" s="217" t="s">
        <v>109</v>
      </c>
      <c r="T551" s="219">
        <f>V551+Y551</f>
        <v>149168.51500000001</v>
      </c>
      <c r="U551" s="219">
        <f>+T551/M552</f>
        <v>74584.257500000007</v>
      </c>
      <c r="V551" s="378">
        <v>126793.24</v>
      </c>
      <c r="W551" s="221" t="s">
        <v>98</v>
      </c>
      <c r="X551" s="221" t="s">
        <v>98</v>
      </c>
      <c r="Y551" s="378">
        <f>44750.55/2</f>
        <v>22375.275000000001</v>
      </c>
      <c r="Z551" s="221" t="s">
        <v>98</v>
      </c>
      <c r="AA551" s="221" t="s">
        <v>98</v>
      </c>
      <c r="AB551" s="456">
        <f>24189.49/2</f>
        <v>12094.745000000001</v>
      </c>
      <c r="AC551" s="202" t="s">
        <v>80</v>
      </c>
      <c r="AD551" s="203" t="s">
        <v>79</v>
      </c>
      <c r="AE551" s="203">
        <f>V551+Y551</f>
        <v>149168.51500000001</v>
      </c>
      <c r="AF551" s="204" t="s">
        <v>79</v>
      </c>
      <c r="AG551" s="202" t="s">
        <v>33</v>
      </c>
      <c r="AH551" s="351" t="s">
        <v>166</v>
      </c>
      <c r="AI551" s="351" t="s">
        <v>167</v>
      </c>
      <c r="AJ551" s="204"/>
    </row>
    <row r="552" spans="2:36" ht="51" x14ac:dyDescent="0.2">
      <c r="B552" s="204"/>
      <c r="C552" s="204"/>
      <c r="D552" s="204"/>
      <c r="E552" s="235"/>
      <c r="F552" s="235"/>
      <c r="G552" s="235"/>
      <c r="H552" s="204"/>
      <c r="I552" s="204"/>
      <c r="J552" s="11" t="s">
        <v>116</v>
      </c>
      <c r="K552" s="7" t="s">
        <v>117</v>
      </c>
      <c r="L552" s="7" t="s">
        <v>85</v>
      </c>
      <c r="M552" s="7">
        <v>2</v>
      </c>
      <c r="N552" s="202"/>
      <c r="O552" s="260"/>
      <c r="P552" s="204"/>
      <c r="Q552" s="204"/>
      <c r="R552" s="217"/>
      <c r="S552" s="217"/>
      <c r="T552" s="219"/>
      <c r="U552" s="219"/>
      <c r="V552" s="378"/>
      <c r="W552" s="221"/>
      <c r="X552" s="221"/>
      <c r="Y552" s="378"/>
      <c r="Z552" s="221"/>
      <c r="AA552" s="221"/>
      <c r="AB552" s="456"/>
      <c r="AC552" s="202"/>
      <c r="AD552" s="203"/>
      <c r="AE552" s="203"/>
      <c r="AF552" s="204"/>
      <c r="AG552" s="202"/>
      <c r="AH552" s="351"/>
      <c r="AI552" s="298"/>
      <c r="AJ552" s="204"/>
    </row>
    <row r="553" spans="2:36" ht="38.25" x14ac:dyDescent="0.2">
      <c r="B553" s="204"/>
      <c r="C553" s="204"/>
      <c r="D553" s="204"/>
      <c r="E553" s="235"/>
      <c r="F553" s="235"/>
      <c r="G553" s="235"/>
      <c r="H553" s="204"/>
      <c r="I553" s="204"/>
      <c r="J553" s="11" t="s">
        <v>209</v>
      </c>
      <c r="K553" s="7" t="s">
        <v>118</v>
      </c>
      <c r="L553" s="7" t="s">
        <v>119</v>
      </c>
      <c r="M553" s="7">
        <v>2</v>
      </c>
      <c r="N553" s="202"/>
      <c r="O553" s="260"/>
      <c r="P553" s="204"/>
      <c r="Q553" s="204"/>
      <c r="R553" s="217"/>
      <c r="S553" s="217"/>
      <c r="T553" s="219"/>
      <c r="U553" s="219"/>
      <c r="V553" s="378"/>
      <c r="W553" s="221"/>
      <c r="X553" s="221"/>
      <c r="Y553" s="378"/>
      <c r="Z553" s="221"/>
      <c r="AA553" s="221"/>
      <c r="AB553" s="456"/>
      <c r="AC553" s="202"/>
      <c r="AD553" s="203"/>
      <c r="AE553" s="203"/>
      <c r="AF553" s="204"/>
      <c r="AG553" s="202"/>
      <c r="AH553" s="351"/>
      <c r="AI553" s="298"/>
      <c r="AJ553" s="204"/>
    </row>
    <row r="554" spans="2:36" ht="25.5" x14ac:dyDescent="0.2">
      <c r="B554" s="204"/>
      <c r="C554" s="204"/>
      <c r="D554" s="204"/>
      <c r="E554" s="235"/>
      <c r="F554" s="235"/>
      <c r="G554" s="235"/>
      <c r="H554" s="204"/>
      <c r="I554" s="204"/>
      <c r="J554" s="11" t="s">
        <v>120</v>
      </c>
      <c r="K554" s="7" t="s">
        <v>121</v>
      </c>
      <c r="L554" s="7" t="s">
        <v>119</v>
      </c>
      <c r="M554" s="63">
        <v>2</v>
      </c>
      <c r="N554" s="202"/>
      <c r="O554" s="260"/>
      <c r="P554" s="204"/>
      <c r="Q554" s="204"/>
      <c r="R554" s="217"/>
      <c r="S554" s="217"/>
      <c r="T554" s="219"/>
      <c r="U554" s="219"/>
      <c r="V554" s="378"/>
      <c r="W554" s="221"/>
      <c r="X554" s="221"/>
      <c r="Y554" s="378"/>
      <c r="Z554" s="221"/>
      <c r="AA554" s="221"/>
      <c r="AB554" s="456"/>
      <c r="AC554" s="202"/>
      <c r="AD554" s="203"/>
      <c r="AE554" s="203"/>
      <c r="AF554" s="204"/>
      <c r="AG554" s="202"/>
      <c r="AH554" s="351"/>
      <c r="AI554" s="298"/>
      <c r="AJ554" s="204"/>
    </row>
    <row r="555" spans="2:36" s="36" customFormat="1" ht="89.25" x14ac:dyDescent="0.25">
      <c r="B555" s="204" t="s">
        <v>527</v>
      </c>
      <c r="C555" s="204" t="s">
        <v>525</v>
      </c>
      <c r="D555" s="204" t="s">
        <v>106</v>
      </c>
      <c r="E555" s="235" t="s">
        <v>67</v>
      </c>
      <c r="F555" s="235" t="s">
        <v>134</v>
      </c>
      <c r="G555" s="235" t="s">
        <v>147</v>
      </c>
      <c r="H555" s="204" t="s">
        <v>70</v>
      </c>
      <c r="I555" s="204" t="s">
        <v>79</v>
      </c>
      <c r="J555" s="11" t="s">
        <v>208</v>
      </c>
      <c r="K555" s="7" t="s">
        <v>107</v>
      </c>
      <c r="L555" s="7" t="s">
        <v>86</v>
      </c>
      <c r="M555" s="63">
        <v>40</v>
      </c>
      <c r="N555" s="202" t="s">
        <v>108</v>
      </c>
      <c r="O555" s="260" t="s">
        <v>361</v>
      </c>
      <c r="P555" s="204" t="s">
        <v>75</v>
      </c>
      <c r="Q555" s="204" t="s">
        <v>76</v>
      </c>
      <c r="R555" s="217" t="s">
        <v>77</v>
      </c>
      <c r="S555" s="217" t="s">
        <v>109</v>
      </c>
      <c r="T555" s="219">
        <f>V555+Y555</f>
        <v>171221.69</v>
      </c>
      <c r="U555" s="219">
        <f>+T555/M556-0.01</f>
        <v>57073.886666666665</v>
      </c>
      <c r="V555" s="203">
        <v>145538.43</v>
      </c>
      <c r="W555" s="221" t="s">
        <v>98</v>
      </c>
      <c r="X555" s="221" t="s">
        <v>98</v>
      </c>
      <c r="Y555" s="203">
        <v>25683.26</v>
      </c>
      <c r="Z555" s="221" t="s">
        <v>98</v>
      </c>
      <c r="AA555" s="221" t="s">
        <v>98</v>
      </c>
      <c r="AB555" s="392">
        <v>13882.84</v>
      </c>
      <c r="AC555" s="202" t="s">
        <v>149</v>
      </c>
      <c r="AD555" s="203" t="s">
        <v>79</v>
      </c>
      <c r="AE555" s="203">
        <f>V555+Y555</f>
        <v>171221.69</v>
      </c>
      <c r="AF555" s="204" t="s">
        <v>79</v>
      </c>
      <c r="AG555" s="202" t="s">
        <v>33</v>
      </c>
      <c r="AH555" s="298" t="s">
        <v>166</v>
      </c>
      <c r="AI555" s="351" t="s">
        <v>167</v>
      </c>
      <c r="AJ555" s="204"/>
    </row>
    <row r="556" spans="2:36" s="36" customFormat="1" ht="58.15" customHeight="1" x14ac:dyDescent="0.25">
      <c r="B556" s="204"/>
      <c r="C556" s="280"/>
      <c r="D556" s="204"/>
      <c r="E556" s="235"/>
      <c r="F556" s="235"/>
      <c r="G556" s="235"/>
      <c r="H556" s="204"/>
      <c r="I556" s="204"/>
      <c r="J556" s="11" t="s">
        <v>111</v>
      </c>
      <c r="K556" s="7" t="s">
        <v>112</v>
      </c>
      <c r="L556" s="7" t="s">
        <v>85</v>
      </c>
      <c r="M556" s="52">
        <v>3</v>
      </c>
      <c r="N556" s="202"/>
      <c r="O556" s="260"/>
      <c r="P556" s="204"/>
      <c r="Q556" s="204"/>
      <c r="R556" s="217"/>
      <c r="S556" s="217"/>
      <c r="T556" s="219"/>
      <c r="U556" s="219"/>
      <c r="V556" s="283"/>
      <c r="W556" s="221"/>
      <c r="X556" s="221"/>
      <c r="Y556" s="283"/>
      <c r="Z556" s="221"/>
      <c r="AA556" s="221"/>
      <c r="AB556" s="554"/>
      <c r="AC556" s="202"/>
      <c r="AD556" s="203"/>
      <c r="AE556" s="203"/>
      <c r="AF556" s="204"/>
      <c r="AG556" s="202"/>
      <c r="AH556" s="298"/>
      <c r="AI556" s="351"/>
      <c r="AJ556" s="204"/>
    </row>
    <row r="557" spans="2:36" s="36" customFormat="1" ht="25.5" x14ac:dyDescent="0.25">
      <c r="B557" s="204"/>
      <c r="C557" s="280"/>
      <c r="D557" s="204"/>
      <c r="E557" s="235"/>
      <c r="F557" s="235"/>
      <c r="G557" s="235"/>
      <c r="H557" s="204"/>
      <c r="I557" s="204"/>
      <c r="J557" s="11" t="s">
        <v>127</v>
      </c>
      <c r="K557" s="7" t="s">
        <v>128</v>
      </c>
      <c r="L557" s="7" t="s">
        <v>85</v>
      </c>
      <c r="M557" s="52">
        <v>100</v>
      </c>
      <c r="N557" s="202"/>
      <c r="O557" s="260"/>
      <c r="P557" s="204"/>
      <c r="Q557" s="204"/>
      <c r="R557" s="217"/>
      <c r="S557" s="217"/>
      <c r="T557" s="219"/>
      <c r="U557" s="219"/>
      <c r="V557" s="283"/>
      <c r="W557" s="221"/>
      <c r="X557" s="221"/>
      <c r="Y557" s="283"/>
      <c r="Z557" s="221"/>
      <c r="AA557" s="221"/>
      <c r="AB557" s="554"/>
      <c r="AC557" s="202"/>
      <c r="AD557" s="203"/>
      <c r="AE557" s="203"/>
      <c r="AF557" s="204"/>
      <c r="AG557" s="202"/>
      <c r="AH557" s="298"/>
      <c r="AI557" s="351"/>
      <c r="AJ557" s="204"/>
    </row>
    <row r="558" spans="2:36" s="36" customFormat="1" ht="89.25" x14ac:dyDescent="0.25">
      <c r="B558" s="210" t="s">
        <v>936</v>
      </c>
      <c r="C558" s="210" t="s">
        <v>528</v>
      </c>
      <c r="D558" s="204" t="s">
        <v>106</v>
      </c>
      <c r="E558" s="235" t="s">
        <v>67</v>
      </c>
      <c r="F558" s="231" t="s">
        <v>134</v>
      </c>
      <c r="G558" s="231" t="s">
        <v>147</v>
      </c>
      <c r="H558" s="204" t="s">
        <v>70</v>
      </c>
      <c r="I558" s="204" t="s">
        <v>79</v>
      </c>
      <c r="J558" s="72" t="s">
        <v>208</v>
      </c>
      <c r="K558" s="22" t="s">
        <v>107</v>
      </c>
      <c r="L558" s="22" t="s">
        <v>86</v>
      </c>
      <c r="M558" s="73">
        <v>40</v>
      </c>
      <c r="N558" s="202" t="s">
        <v>108</v>
      </c>
      <c r="O558" s="422" t="s">
        <v>361</v>
      </c>
      <c r="P558" s="204" t="s">
        <v>75</v>
      </c>
      <c r="Q558" s="204" t="s">
        <v>76</v>
      </c>
      <c r="R558" s="217" t="s">
        <v>77</v>
      </c>
      <c r="S558" s="217" t="s">
        <v>109</v>
      </c>
      <c r="T558" s="254">
        <f>V558+Y558</f>
        <v>47921.399999999994</v>
      </c>
      <c r="U558" s="254">
        <f>T558</f>
        <v>47921.399999999994</v>
      </c>
      <c r="V558" s="292">
        <v>40733.199999999997</v>
      </c>
      <c r="W558" s="272" t="s">
        <v>98</v>
      </c>
      <c r="X558" s="272" t="s">
        <v>79</v>
      </c>
      <c r="Y558" s="292">
        <v>7188.2</v>
      </c>
      <c r="Z558" s="272" t="s">
        <v>98</v>
      </c>
      <c r="AA558" s="272" t="s">
        <v>79</v>
      </c>
      <c r="AB558" s="292">
        <v>3885.52</v>
      </c>
      <c r="AC558" s="228" t="s">
        <v>149</v>
      </c>
      <c r="AD558" s="203" t="s">
        <v>79</v>
      </c>
      <c r="AE558" s="226">
        <f>V558+Y558</f>
        <v>47921.399999999994</v>
      </c>
      <c r="AF558" s="210" t="s">
        <v>79</v>
      </c>
      <c r="AG558" s="228" t="s">
        <v>33</v>
      </c>
      <c r="AH558" s="552" t="s">
        <v>166</v>
      </c>
      <c r="AI558" s="325" t="s">
        <v>167</v>
      </c>
      <c r="AJ558" s="210"/>
    </row>
    <row r="559" spans="2:36" s="36" customFormat="1" ht="58.15" customHeight="1" x14ac:dyDescent="0.25">
      <c r="B559" s="204"/>
      <c r="C559" s="204"/>
      <c r="D559" s="204"/>
      <c r="E559" s="235"/>
      <c r="F559" s="235"/>
      <c r="G559" s="235"/>
      <c r="H559" s="204"/>
      <c r="I559" s="204"/>
      <c r="J559" s="11" t="s">
        <v>111</v>
      </c>
      <c r="K559" s="7" t="s">
        <v>112</v>
      </c>
      <c r="L559" s="7" t="s">
        <v>85</v>
      </c>
      <c r="M559" s="87">
        <v>1</v>
      </c>
      <c r="N559" s="202"/>
      <c r="O559" s="260"/>
      <c r="P559" s="204"/>
      <c r="Q559" s="204"/>
      <c r="R559" s="217"/>
      <c r="S559" s="217"/>
      <c r="T559" s="219"/>
      <c r="U559" s="219"/>
      <c r="V559" s="292"/>
      <c r="W559" s="221"/>
      <c r="X559" s="221"/>
      <c r="Y559" s="292"/>
      <c r="Z559" s="221"/>
      <c r="AA559" s="221"/>
      <c r="AB559" s="292"/>
      <c r="AC559" s="202"/>
      <c r="AD559" s="203"/>
      <c r="AE559" s="203"/>
      <c r="AF559" s="204"/>
      <c r="AG559" s="202"/>
      <c r="AH559" s="298"/>
      <c r="AI559" s="325"/>
      <c r="AJ559" s="204"/>
    </row>
    <row r="560" spans="2:36" s="36" customFormat="1" ht="43.15" customHeight="1" x14ac:dyDescent="0.25">
      <c r="B560" s="204"/>
      <c r="C560" s="204"/>
      <c r="D560" s="204"/>
      <c r="E560" s="235"/>
      <c r="F560" s="235"/>
      <c r="G560" s="235"/>
      <c r="H560" s="204"/>
      <c r="I560" s="204"/>
      <c r="J560" s="11" t="s">
        <v>127</v>
      </c>
      <c r="K560" s="7" t="s">
        <v>128</v>
      </c>
      <c r="L560" s="7" t="s">
        <v>85</v>
      </c>
      <c r="M560" s="87">
        <v>28</v>
      </c>
      <c r="N560" s="202"/>
      <c r="O560" s="260"/>
      <c r="P560" s="204"/>
      <c r="Q560" s="204"/>
      <c r="R560" s="217"/>
      <c r="S560" s="217"/>
      <c r="T560" s="219"/>
      <c r="U560" s="219"/>
      <c r="V560" s="293"/>
      <c r="W560" s="221"/>
      <c r="X560" s="221"/>
      <c r="Y560" s="293"/>
      <c r="Z560" s="221"/>
      <c r="AA560" s="221"/>
      <c r="AB560" s="293"/>
      <c r="AC560" s="202"/>
      <c r="AD560" s="203"/>
      <c r="AE560" s="203"/>
      <c r="AF560" s="204"/>
      <c r="AG560" s="202"/>
      <c r="AH560" s="298"/>
      <c r="AI560" s="325"/>
      <c r="AJ560" s="204"/>
    </row>
    <row r="561" spans="2:36" ht="51" x14ac:dyDescent="0.2">
      <c r="B561" s="204" t="s">
        <v>987</v>
      </c>
      <c r="C561" s="204" t="s">
        <v>526</v>
      </c>
      <c r="D561" s="204" t="s">
        <v>66</v>
      </c>
      <c r="E561" s="235" t="s">
        <v>67</v>
      </c>
      <c r="F561" s="235" t="s">
        <v>132</v>
      </c>
      <c r="G561" s="235" t="s">
        <v>69</v>
      </c>
      <c r="H561" s="204" t="s">
        <v>70</v>
      </c>
      <c r="I561" s="204" t="s">
        <v>79</v>
      </c>
      <c r="J561" s="11" t="s">
        <v>113</v>
      </c>
      <c r="K561" s="7" t="s">
        <v>114</v>
      </c>
      <c r="L561" s="7" t="s">
        <v>115</v>
      </c>
      <c r="M561" s="7">
        <v>2</v>
      </c>
      <c r="N561" s="202" t="s">
        <v>108</v>
      </c>
      <c r="O561" s="260" t="s">
        <v>361</v>
      </c>
      <c r="P561" s="204" t="s">
        <v>75</v>
      </c>
      <c r="Q561" s="204" t="s">
        <v>76</v>
      </c>
      <c r="R561" s="217" t="s">
        <v>77</v>
      </c>
      <c r="S561" s="217" t="s">
        <v>109</v>
      </c>
      <c r="T561" s="219">
        <f>V561+Y561</f>
        <v>149168.51500000001</v>
      </c>
      <c r="U561" s="219">
        <f>+T561/M562</f>
        <v>74584.257500000007</v>
      </c>
      <c r="V561" s="378">
        <v>126793.24</v>
      </c>
      <c r="W561" s="221" t="s">
        <v>98</v>
      </c>
      <c r="X561" s="221" t="s">
        <v>98</v>
      </c>
      <c r="Y561" s="378">
        <f>44750.55/2</f>
        <v>22375.275000000001</v>
      </c>
      <c r="Z561" s="221" t="s">
        <v>98</v>
      </c>
      <c r="AA561" s="221" t="s">
        <v>98</v>
      </c>
      <c r="AB561" s="456">
        <f>24189.49/2</f>
        <v>12094.745000000001</v>
      </c>
      <c r="AC561" s="202" t="s">
        <v>80</v>
      </c>
      <c r="AD561" s="203" t="s">
        <v>79</v>
      </c>
      <c r="AE561" s="203">
        <f>V561+Y561</f>
        <v>149168.51500000001</v>
      </c>
      <c r="AF561" s="204" t="s">
        <v>79</v>
      </c>
      <c r="AG561" s="202" t="s">
        <v>33</v>
      </c>
      <c r="AH561" s="384" t="s">
        <v>233</v>
      </c>
      <c r="AI561" s="384" t="s">
        <v>408</v>
      </c>
      <c r="AJ561" s="204"/>
    </row>
    <row r="562" spans="2:36" ht="51" x14ac:dyDescent="0.2">
      <c r="B562" s="195"/>
      <c r="C562" s="204"/>
      <c r="D562" s="204"/>
      <c r="E562" s="235"/>
      <c r="F562" s="235"/>
      <c r="G562" s="235"/>
      <c r="H562" s="204"/>
      <c r="I562" s="204"/>
      <c r="J562" s="11" t="s">
        <v>116</v>
      </c>
      <c r="K562" s="7" t="s">
        <v>117</v>
      </c>
      <c r="L562" s="7" t="s">
        <v>85</v>
      </c>
      <c r="M562" s="7">
        <v>2</v>
      </c>
      <c r="N562" s="202"/>
      <c r="O562" s="260"/>
      <c r="P562" s="204"/>
      <c r="Q562" s="204"/>
      <c r="R562" s="217"/>
      <c r="S562" s="217"/>
      <c r="T562" s="219"/>
      <c r="U562" s="219"/>
      <c r="V562" s="378"/>
      <c r="W562" s="221"/>
      <c r="X562" s="221"/>
      <c r="Y562" s="378"/>
      <c r="Z562" s="221"/>
      <c r="AA562" s="221"/>
      <c r="AB562" s="456"/>
      <c r="AC562" s="202"/>
      <c r="AD562" s="203"/>
      <c r="AE562" s="203"/>
      <c r="AF562" s="204"/>
      <c r="AG562" s="202"/>
      <c r="AH562" s="607"/>
      <c r="AI562" s="555"/>
      <c r="AJ562" s="204"/>
    </row>
    <row r="563" spans="2:36" ht="38.25" x14ac:dyDescent="0.2">
      <c r="B563" s="195"/>
      <c r="C563" s="204"/>
      <c r="D563" s="204"/>
      <c r="E563" s="235"/>
      <c r="F563" s="235"/>
      <c r="G563" s="235"/>
      <c r="H563" s="204"/>
      <c r="I563" s="204"/>
      <c r="J563" s="11" t="s">
        <v>209</v>
      </c>
      <c r="K563" s="7" t="s">
        <v>118</v>
      </c>
      <c r="L563" s="7" t="s">
        <v>119</v>
      </c>
      <c r="M563" s="7">
        <v>2</v>
      </c>
      <c r="N563" s="202"/>
      <c r="O563" s="260"/>
      <c r="P563" s="204"/>
      <c r="Q563" s="204"/>
      <c r="R563" s="217"/>
      <c r="S563" s="217"/>
      <c r="T563" s="219"/>
      <c r="U563" s="219"/>
      <c r="V563" s="378"/>
      <c r="W563" s="221"/>
      <c r="X563" s="221"/>
      <c r="Y563" s="378"/>
      <c r="Z563" s="221"/>
      <c r="AA563" s="221"/>
      <c r="AB563" s="456"/>
      <c r="AC563" s="202"/>
      <c r="AD563" s="203"/>
      <c r="AE563" s="203"/>
      <c r="AF563" s="204"/>
      <c r="AG563" s="202"/>
      <c r="AH563" s="607"/>
      <c r="AI563" s="555"/>
      <c r="AJ563" s="204"/>
    </row>
    <row r="564" spans="2:36" ht="25.5" x14ac:dyDescent="0.2">
      <c r="B564" s="195"/>
      <c r="C564" s="204"/>
      <c r="D564" s="204"/>
      <c r="E564" s="235"/>
      <c r="F564" s="235"/>
      <c r="G564" s="235"/>
      <c r="H564" s="204"/>
      <c r="I564" s="204"/>
      <c r="J564" s="11" t="s">
        <v>120</v>
      </c>
      <c r="K564" s="7" t="s">
        <v>121</v>
      </c>
      <c r="L564" s="7" t="s">
        <v>119</v>
      </c>
      <c r="M564" s="63">
        <v>2</v>
      </c>
      <c r="N564" s="202"/>
      <c r="O564" s="260"/>
      <c r="P564" s="204"/>
      <c r="Q564" s="204"/>
      <c r="R564" s="217"/>
      <c r="S564" s="217"/>
      <c r="T564" s="219"/>
      <c r="U564" s="219"/>
      <c r="V564" s="378"/>
      <c r="W564" s="221"/>
      <c r="X564" s="221"/>
      <c r="Y564" s="378"/>
      <c r="Z564" s="221"/>
      <c r="AA564" s="221"/>
      <c r="AB564" s="456"/>
      <c r="AC564" s="202"/>
      <c r="AD564" s="203"/>
      <c r="AE564" s="203"/>
      <c r="AF564" s="204"/>
      <c r="AG564" s="202"/>
      <c r="AH564" s="607"/>
      <c r="AI564" s="555"/>
      <c r="AJ564" s="204"/>
    </row>
    <row r="565" spans="2:36" s="36" customFormat="1" ht="132" customHeight="1" x14ac:dyDescent="0.25">
      <c r="B565" s="209" t="s">
        <v>257</v>
      </c>
      <c r="C565" s="209" t="s">
        <v>260</v>
      </c>
      <c r="D565" s="209" t="s">
        <v>106</v>
      </c>
      <c r="E565" s="230" t="s">
        <v>67</v>
      </c>
      <c r="F565" s="230" t="s">
        <v>134</v>
      </c>
      <c r="G565" s="230" t="s">
        <v>147</v>
      </c>
      <c r="H565" s="209" t="s">
        <v>70</v>
      </c>
      <c r="I565" s="209" t="s">
        <v>79</v>
      </c>
      <c r="J565" s="72" t="s">
        <v>208</v>
      </c>
      <c r="K565" s="22" t="s">
        <v>107</v>
      </c>
      <c r="L565" s="22" t="s">
        <v>86</v>
      </c>
      <c r="M565" s="22">
        <v>40</v>
      </c>
      <c r="N565" s="224" t="s">
        <v>108</v>
      </c>
      <c r="O565" s="209" t="s">
        <v>258</v>
      </c>
      <c r="P565" s="209" t="s">
        <v>75</v>
      </c>
      <c r="Q565" s="209" t="s">
        <v>76</v>
      </c>
      <c r="R565" s="212" t="s">
        <v>77</v>
      </c>
      <c r="S565" s="212" t="s">
        <v>109</v>
      </c>
      <c r="T565" s="218">
        <f>V565+Y565</f>
        <v>370000</v>
      </c>
      <c r="U565" s="218" t="s">
        <v>79</v>
      </c>
      <c r="V565" s="220">
        <v>314500</v>
      </c>
      <c r="W565" s="220" t="s">
        <v>79</v>
      </c>
      <c r="X565" s="220" t="s">
        <v>79</v>
      </c>
      <c r="Y565" s="220">
        <v>55500</v>
      </c>
      <c r="Z565" s="220" t="s">
        <v>98</v>
      </c>
      <c r="AA565" s="220" t="s">
        <v>79</v>
      </c>
      <c r="AB565" s="220">
        <v>30000</v>
      </c>
      <c r="AC565" s="224" t="s">
        <v>149</v>
      </c>
      <c r="AD565" s="227" t="s">
        <v>79</v>
      </c>
      <c r="AE565" s="227">
        <f>V565+Y565</f>
        <v>370000</v>
      </c>
      <c r="AF565" s="224" t="s">
        <v>79</v>
      </c>
      <c r="AG565" s="224" t="s">
        <v>33</v>
      </c>
      <c r="AH565" s="224" t="s">
        <v>157</v>
      </c>
      <c r="AI565" s="224" t="s">
        <v>667</v>
      </c>
      <c r="AJ565" s="188"/>
    </row>
    <row r="566" spans="2:36" s="36" customFormat="1" ht="86.1" customHeight="1" x14ac:dyDescent="0.25">
      <c r="B566" s="209"/>
      <c r="C566" s="209"/>
      <c r="D566" s="209"/>
      <c r="E566" s="230"/>
      <c r="F566" s="230"/>
      <c r="G566" s="230"/>
      <c r="H566" s="209"/>
      <c r="I566" s="209"/>
      <c r="J566" s="11" t="s">
        <v>111</v>
      </c>
      <c r="K566" s="7" t="s">
        <v>112</v>
      </c>
      <c r="L566" s="7" t="s">
        <v>85</v>
      </c>
      <c r="M566" s="7">
        <v>2</v>
      </c>
      <c r="N566" s="224"/>
      <c r="O566" s="209"/>
      <c r="P566" s="209"/>
      <c r="Q566" s="209"/>
      <c r="R566" s="212"/>
      <c r="S566" s="212"/>
      <c r="T566" s="218"/>
      <c r="U566" s="218"/>
      <c r="V566" s="220"/>
      <c r="W566" s="220"/>
      <c r="X566" s="220"/>
      <c r="Y566" s="220"/>
      <c r="Z566" s="220"/>
      <c r="AA566" s="220"/>
      <c r="AB566" s="220"/>
      <c r="AC566" s="224"/>
      <c r="AD566" s="227"/>
      <c r="AE566" s="227"/>
      <c r="AF566" s="209"/>
      <c r="AG566" s="224"/>
      <c r="AH566" s="224"/>
      <c r="AI566" s="224"/>
      <c r="AJ566" s="78"/>
    </row>
    <row r="567" spans="2:36" s="36" customFormat="1" ht="59.1" customHeight="1" x14ac:dyDescent="0.25">
      <c r="B567" s="210"/>
      <c r="C567" s="210"/>
      <c r="D567" s="210"/>
      <c r="E567" s="231"/>
      <c r="F567" s="231"/>
      <c r="G567" s="231"/>
      <c r="H567" s="210"/>
      <c r="I567" s="210"/>
      <c r="J567" s="11" t="s">
        <v>127</v>
      </c>
      <c r="K567" s="7" t="s">
        <v>128</v>
      </c>
      <c r="L567" s="7" t="s">
        <v>85</v>
      </c>
      <c r="M567" s="63">
        <v>232</v>
      </c>
      <c r="N567" s="228"/>
      <c r="O567" s="210"/>
      <c r="P567" s="210"/>
      <c r="Q567" s="210"/>
      <c r="R567" s="213"/>
      <c r="S567" s="213"/>
      <c r="T567" s="254"/>
      <c r="U567" s="254"/>
      <c r="V567" s="272"/>
      <c r="W567" s="272"/>
      <c r="X567" s="272"/>
      <c r="Y567" s="272"/>
      <c r="Z567" s="272"/>
      <c r="AA567" s="272"/>
      <c r="AB567" s="272"/>
      <c r="AC567" s="228"/>
      <c r="AD567" s="226"/>
      <c r="AE567" s="226"/>
      <c r="AF567" s="210"/>
      <c r="AG567" s="228"/>
      <c r="AH567" s="228"/>
      <c r="AI567" s="228"/>
      <c r="AJ567" s="72"/>
    </row>
    <row r="568" spans="2:36" s="36" customFormat="1" ht="132" customHeight="1" x14ac:dyDescent="0.25">
      <c r="B568" s="204" t="s">
        <v>1063</v>
      </c>
      <c r="C568" s="215" t="s">
        <v>259</v>
      </c>
      <c r="D568" s="215" t="s">
        <v>106</v>
      </c>
      <c r="E568" s="252" t="s">
        <v>67</v>
      </c>
      <c r="F568" s="252" t="s">
        <v>134</v>
      </c>
      <c r="G568" s="252" t="s">
        <v>147</v>
      </c>
      <c r="H568" s="215" t="s">
        <v>70</v>
      </c>
      <c r="I568" s="215" t="s">
        <v>79</v>
      </c>
      <c r="J568" s="20" t="s">
        <v>208</v>
      </c>
      <c r="K568" s="27" t="s">
        <v>107</v>
      </c>
      <c r="L568" s="27" t="s">
        <v>86</v>
      </c>
      <c r="M568" s="27">
        <v>40</v>
      </c>
      <c r="N568" s="264" t="s">
        <v>108</v>
      </c>
      <c r="O568" s="215" t="s">
        <v>261</v>
      </c>
      <c r="P568" s="215" t="s">
        <v>75</v>
      </c>
      <c r="Q568" s="215" t="s">
        <v>76</v>
      </c>
      <c r="R568" s="273" t="s">
        <v>77</v>
      </c>
      <c r="S568" s="273" t="s">
        <v>109</v>
      </c>
      <c r="T568" s="287">
        <f>V568+Y568</f>
        <v>46250</v>
      </c>
      <c r="U568" s="287" t="s">
        <v>79</v>
      </c>
      <c r="V568" s="238">
        <v>39312.5</v>
      </c>
      <c r="W568" s="237" t="s">
        <v>79</v>
      </c>
      <c r="X568" s="237" t="s">
        <v>79</v>
      </c>
      <c r="Y568" s="237">
        <v>6937.5</v>
      </c>
      <c r="Z568" s="237" t="s">
        <v>98</v>
      </c>
      <c r="AA568" s="237" t="s">
        <v>79</v>
      </c>
      <c r="AB568" s="237">
        <v>3750</v>
      </c>
      <c r="AC568" s="264" t="s">
        <v>149</v>
      </c>
      <c r="AD568" s="263" t="s">
        <v>79</v>
      </c>
      <c r="AE568" s="263">
        <f>V568+Y568</f>
        <v>46250</v>
      </c>
      <c r="AF568" s="264" t="s">
        <v>79</v>
      </c>
      <c r="AG568" s="264" t="s">
        <v>33</v>
      </c>
      <c r="AH568" s="264" t="s">
        <v>157</v>
      </c>
      <c r="AI568" s="264" t="s">
        <v>158</v>
      </c>
      <c r="AJ568" s="264"/>
    </row>
    <row r="569" spans="2:36" s="36" customFormat="1" ht="86.1" customHeight="1" x14ac:dyDescent="0.25">
      <c r="B569" s="204"/>
      <c r="C569" s="215"/>
      <c r="D569" s="215"/>
      <c r="E569" s="252"/>
      <c r="F569" s="252"/>
      <c r="G569" s="252"/>
      <c r="H569" s="215"/>
      <c r="I569" s="215"/>
      <c r="J569" s="20" t="s">
        <v>111</v>
      </c>
      <c r="K569" s="27" t="s">
        <v>112</v>
      </c>
      <c r="L569" s="27" t="s">
        <v>85</v>
      </c>
      <c r="M569" s="27">
        <v>1</v>
      </c>
      <c r="N569" s="264"/>
      <c r="O569" s="215"/>
      <c r="P569" s="215"/>
      <c r="Q569" s="215"/>
      <c r="R569" s="273"/>
      <c r="S569" s="273"/>
      <c r="T569" s="287"/>
      <c r="U569" s="287"/>
      <c r="V569" s="244"/>
      <c r="W569" s="237"/>
      <c r="X569" s="237"/>
      <c r="Y569" s="237"/>
      <c r="Z569" s="237"/>
      <c r="AA569" s="237"/>
      <c r="AB569" s="237"/>
      <c r="AC569" s="264"/>
      <c r="AD569" s="263"/>
      <c r="AE569" s="263"/>
      <c r="AF569" s="215"/>
      <c r="AG569" s="264"/>
      <c r="AH569" s="264"/>
      <c r="AI569" s="264"/>
      <c r="AJ569" s="215"/>
    </row>
    <row r="570" spans="2:36" s="36" customFormat="1" ht="59.1" customHeight="1" x14ac:dyDescent="0.25">
      <c r="B570" s="204"/>
      <c r="C570" s="215"/>
      <c r="D570" s="215"/>
      <c r="E570" s="252"/>
      <c r="F570" s="252"/>
      <c r="G570" s="252"/>
      <c r="H570" s="215"/>
      <c r="I570" s="215"/>
      <c r="J570" s="20" t="s">
        <v>127</v>
      </c>
      <c r="K570" s="27" t="s">
        <v>128</v>
      </c>
      <c r="L570" s="27" t="s">
        <v>85</v>
      </c>
      <c r="M570" s="61">
        <v>22</v>
      </c>
      <c r="N570" s="264"/>
      <c r="O570" s="215"/>
      <c r="P570" s="215"/>
      <c r="Q570" s="215"/>
      <c r="R570" s="273"/>
      <c r="S570" s="273"/>
      <c r="T570" s="287"/>
      <c r="U570" s="287"/>
      <c r="V570" s="245"/>
      <c r="W570" s="237"/>
      <c r="X570" s="237"/>
      <c r="Y570" s="237"/>
      <c r="Z570" s="237"/>
      <c r="AA570" s="237"/>
      <c r="AB570" s="237"/>
      <c r="AC570" s="264"/>
      <c r="AD570" s="263"/>
      <c r="AE570" s="263"/>
      <c r="AF570" s="215"/>
      <c r="AG570" s="264"/>
      <c r="AH570" s="264"/>
      <c r="AI570" s="264"/>
      <c r="AJ570" s="215"/>
    </row>
    <row r="571" spans="2:36" s="36" customFormat="1" ht="132" customHeight="1" x14ac:dyDescent="0.25">
      <c r="B571" s="204" t="s">
        <v>262</v>
      </c>
      <c r="C571" s="204" t="s">
        <v>263</v>
      </c>
      <c r="D571" s="204" t="s">
        <v>106</v>
      </c>
      <c r="E571" s="235" t="s">
        <v>67</v>
      </c>
      <c r="F571" s="235" t="s">
        <v>134</v>
      </c>
      <c r="G571" s="235" t="s">
        <v>147</v>
      </c>
      <c r="H571" s="204" t="s">
        <v>70</v>
      </c>
      <c r="I571" s="204" t="s">
        <v>79</v>
      </c>
      <c r="J571" s="11" t="s">
        <v>208</v>
      </c>
      <c r="K571" s="7" t="s">
        <v>107</v>
      </c>
      <c r="L571" s="7" t="s">
        <v>86</v>
      </c>
      <c r="M571" s="7">
        <v>40</v>
      </c>
      <c r="N571" s="202" t="s">
        <v>108</v>
      </c>
      <c r="O571" s="204" t="s">
        <v>261</v>
      </c>
      <c r="P571" s="204" t="s">
        <v>75</v>
      </c>
      <c r="Q571" s="204" t="s">
        <v>76</v>
      </c>
      <c r="R571" s="217" t="s">
        <v>77</v>
      </c>
      <c r="S571" s="217" t="s">
        <v>109</v>
      </c>
      <c r="T571" s="219">
        <f>V571+Y571</f>
        <v>53500</v>
      </c>
      <c r="U571" s="219" t="s">
        <v>79</v>
      </c>
      <c r="V571" s="271">
        <v>45475</v>
      </c>
      <c r="W571" s="221" t="s">
        <v>79</v>
      </c>
      <c r="X571" s="221" t="s">
        <v>79</v>
      </c>
      <c r="Y571" s="221">
        <v>8025</v>
      </c>
      <c r="Z571" s="221" t="s">
        <v>98</v>
      </c>
      <c r="AA571" s="221" t="s">
        <v>79</v>
      </c>
      <c r="AB571" s="221">
        <v>4337.84</v>
      </c>
      <c r="AC571" s="202" t="s">
        <v>149</v>
      </c>
      <c r="AD571" s="203" t="s">
        <v>79</v>
      </c>
      <c r="AE571" s="203">
        <f>V571+Y571</f>
        <v>53500</v>
      </c>
      <c r="AF571" s="202" t="s">
        <v>79</v>
      </c>
      <c r="AG571" s="202" t="s">
        <v>33</v>
      </c>
      <c r="AH571" s="202" t="s">
        <v>157</v>
      </c>
      <c r="AI571" s="202" t="s">
        <v>158</v>
      </c>
      <c r="AJ571" s="202"/>
    </row>
    <row r="572" spans="2:36" s="36" customFormat="1" ht="86.1" customHeight="1" x14ac:dyDescent="0.25">
      <c r="B572" s="204"/>
      <c r="C572" s="204"/>
      <c r="D572" s="204"/>
      <c r="E572" s="235"/>
      <c r="F572" s="235"/>
      <c r="G572" s="235"/>
      <c r="H572" s="204"/>
      <c r="I572" s="204"/>
      <c r="J572" s="11" t="s">
        <v>111</v>
      </c>
      <c r="K572" s="7" t="s">
        <v>112</v>
      </c>
      <c r="L572" s="7" t="s">
        <v>85</v>
      </c>
      <c r="M572" s="7">
        <v>0</v>
      </c>
      <c r="N572" s="202"/>
      <c r="O572" s="204"/>
      <c r="P572" s="204"/>
      <c r="Q572" s="204"/>
      <c r="R572" s="217"/>
      <c r="S572" s="217"/>
      <c r="T572" s="219"/>
      <c r="U572" s="219"/>
      <c r="V572" s="220"/>
      <c r="W572" s="221"/>
      <c r="X572" s="221"/>
      <c r="Y572" s="221"/>
      <c r="Z572" s="221"/>
      <c r="AA572" s="221"/>
      <c r="AB572" s="221"/>
      <c r="AC572" s="202"/>
      <c r="AD572" s="203"/>
      <c r="AE572" s="203"/>
      <c r="AF572" s="204"/>
      <c r="AG572" s="202"/>
      <c r="AH572" s="202"/>
      <c r="AI572" s="202"/>
      <c r="AJ572" s="204"/>
    </row>
    <row r="573" spans="2:36" s="36" customFormat="1" ht="59.65" customHeight="1" x14ac:dyDescent="0.25">
      <c r="B573" s="204"/>
      <c r="C573" s="204"/>
      <c r="D573" s="204"/>
      <c r="E573" s="235"/>
      <c r="F573" s="235"/>
      <c r="G573" s="235"/>
      <c r="H573" s="204"/>
      <c r="I573" s="204"/>
      <c r="J573" s="11" t="s">
        <v>127</v>
      </c>
      <c r="K573" s="7" t="s">
        <v>128</v>
      </c>
      <c r="L573" s="7" t="s">
        <v>85</v>
      </c>
      <c r="M573" s="63">
        <v>25</v>
      </c>
      <c r="N573" s="202"/>
      <c r="O573" s="204"/>
      <c r="P573" s="204"/>
      <c r="Q573" s="204"/>
      <c r="R573" s="217"/>
      <c r="S573" s="217"/>
      <c r="T573" s="219"/>
      <c r="U573" s="219"/>
      <c r="V573" s="272"/>
      <c r="W573" s="221"/>
      <c r="X573" s="221"/>
      <c r="Y573" s="221"/>
      <c r="Z573" s="221"/>
      <c r="AA573" s="221"/>
      <c r="AB573" s="221"/>
      <c r="AC573" s="202"/>
      <c r="AD573" s="203"/>
      <c r="AE573" s="203"/>
      <c r="AF573" s="204"/>
      <c r="AG573" s="202"/>
      <c r="AH573" s="202"/>
      <c r="AI573" s="202"/>
      <c r="AJ573" s="204"/>
    </row>
    <row r="574" spans="2:36" ht="52.15" customHeight="1" x14ac:dyDescent="0.2">
      <c r="B574" s="204" t="s">
        <v>1064</v>
      </c>
      <c r="C574" s="215" t="s">
        <v>264</v>
      </c>
      <c r="D574" s="215" t="s">
        <v>66</v>
      </c>
      <c r="E574" s="252" t="s">
        <v>67</v>
      </c>
      <c r="F574" s="252" t="s">
        <v>132</v>
      </c>
      <c r="G574" s="252" t="s">
        <v>69</v>
      </c>
      <c r="H574" s="215" t="s">
        <v>70</v>
      </c>
      <c r="I574" s="215" t="s">
        <v>79</v>
      </c>
      <c r="J574" s="20" t="s">
        <v>113</v>
      </c>
      <c r="K574" s="27" t="s">
        <v>114</v>
      </c>
      <c r="L574" s="27" t="s">
        <v>115</v>
      </c>
      <c r="M574" s="27">
        <v>2</v>
      </c>
      <c r="N574" s="264" t="s">
        <v>108</v>
      </c>
      <c r="O574" s="215" t="s">
        <v>164</v>
      </c>
      <c r="P574" s="215" t="s">
        <v>75</v>
      </c>
      <c r="Q574" s="215" t="s">
        <v>76</v>
      </c>
      <c r="R574" s="273" t="s">
        <v>77</v>
      </c>
      <c r="S574" s="273" t="s">
        <v>109</v>
      </c>
      <c r="T574" s="287">
        <f>V574+Y574</f>
        <v>151940</v>
      </c>
      <c r="U574" s="287" t="s">
        <v>79</v>
      </c>
      <c r="V574" s="237">
        <v>129149</v>
      </c>
      <c r="W574" s="237" t="s">
        <v>79</v>
      </c>
      <c r="X574" s="237" t="s">
        <v>79</v>
      </c>
      <c r="Y574" s="237">
        <v>22791</v>
      </c>
      <c r="Z574" s="237" t="s">
        <v>79</v>
      </c>
      <c r="AA574" s="237" t="s">
        <v>79</v>
      </c>
      <c r="AB574" s="237">
        <v>12319.46</v>
      </c>
      <c r="AC574" s="264" t="s">
        <v>80</v>
      </c>
      <c r="AD574" s="263" t="s">
        <v>79</v>
      </c>
      <c r="AE574" s="263">
        <f>V574+Y574</f>
        <v>151940</v>
      </c>
      <c r="AF574" s="202" t="s">
        <v>79</v>
      </c>
      <c r="AG574" s="202" t="s">
        <v>33</v>
      </c>
      <c r="AH574" s="202" t="s">
        <v>157</v>
      </c>
      <c r="AI574" s="202" t="s">
        <v>158</v>
      </c>
      <c r="AJ574" s="202"/>
    </row>
    <row r="575" spans="2:36" ht="51" x14ac:dyDescent="0.2">
      <c r="B575" s="204"/>
      <c r="C575" s="215"/>
      <c r="D575" s="215"/>
      <c r="E575" s="252"/>
      <c r="F575" s="252"/>
      <c r="G575" s="252"/>
      <c r="H575" s="215"/>
      <c r="I575" s="215"/>
      <c r="J575" s="20" t="s">
        <v>116</v>
      </c>
      <c r="K575" s="27" t="s">
        <v>117</v>
      </c>
      <c r="L575" s="27" t="s">
        <v>85</v>
      </c>
      <c r="M575" s="27">
        <v>1</v>
      </c>
      <c r="N575" s="264"/>
      <c r="O575" s="215"/>
      <c r="P575" s="215"/>
      <c r="Q575" s="215"/>
      <c r="R575" s="273"/>
      <c r="S575" s="273"/>
      <c r="T575" s="287"/>
      <c r="U575" s="287"/>
      <c r="V575" s="237"/>
      <c r="W575" s="237"/>
      <c r="X575" s="237"/>
      <c r="Y575" s="237"/>
      <c r="Z575" s="237"/>
      <c r="AA575" s="237"/>
      <c r="AB575" s="237"/>
      <c r="AC575" s="264"/>
      <c r="AD575" s="263"/>
      <c r="AE575" s="263"/>
      <c r="AF575" s="204"/>
      <c r="AG575" s="202"/>
      <c r="AH575" s="202"/>
      <c r="AI575" s="202"/>
      <c r="AJ575" s="204"/>
    </row>
    <row r="576" spans="2:36" ht="38.25" x14ac:dyDescent="0.2">
      <c r="B576" s="204"/>
      <c r="C576" s="215"/>
      <c r="D576" s="215"/>
      <c r="E576" s="252"/>
      <c r="F576" s="252"/>
      <c r="G576" s="252"/>
      <c r="H576" s="215"/>
      <c r="I576" s="215"/>
      <c r="J576" s="20" t="s">
        <v>209</v>
      </c>
      <c r="K576" s="27" t="s">
        <v>118</v>
      </c>
      <c r="L576" s="27" t="s">
        <v>119</v>
      </c>
      <c r="M576" s="27">
        <v>1</v>
      </c>
      <c r="N576" s="264"/>
      <c r="O576" s="215"/>
      <c r="P576" s="215"/>
      <c r="Q576" s="215"/>
      <c r="R576" s="273"/>
      <c r="S576" s="273"/>
      <c r="T576" s="287"/>
      <c r="U576" s="287"/>
      <c r="V576" s="237"/>
      <c r="W576" s="237"/>
      <c r="X576" s="237"/>
      <c r="Y576" s="237"/>
      <c r="Z576" s="237"/>
      <c r="AA576" s="237"/>
      <c r="AB576" s="237"/>
      <c r="AC576" s="264"/>
      <c r="AD576" s="263"/>
      <c r="AE576" s="263"/>
      <c r="AF576" s="204"/>
      <c r="AG576" s="202"/>
      <c r="AH576" s="202"/>
      <c r="AI576" s="202"/>
      <c r="AJ576" s="204"/>
    </row>
    <row r="577" spans="2:36" ht="25.5" x14ac:dyDescent="0.2">
      <c r="B577" s="204"/>
      <c r="C577" s="215"/>
      <c r="D577" s="215"/>
      <c r="E577" s="252"/>
      <c r="F577" s="252"/>
      <c r="G577" s="252"/>
      <c r="H577" s="215"/>
      <c r="I577" s="215"/>
      <c r="J577" s="20" t="s">
        <v>120</v>
      </c>
      <c r="K577" s="27" t="s">
        <v>121</v>
      </c>
      <c r="L577" s="27" t="s">
        <v>119</v>
      </c>
      <c r="M577" s="61">
        <v>1</v>
      </c>
      <c r="N577" s="264"/>
      <c r="O577" s="215"/>
      <c r="P577" s="215"/>
      <c r="Q577" s="215"/>
      <c r="R577" s="273"/>
      <c r="S577" s="273"/>
      <c r="T577" s="287"/>
      <c r="U577" s="287"/>
      <c r="V577" s="237"/>
      <c r="W577" s="237"/>
      <c r="X577" s="237"/>
      <c r="Y577" s="237"/>
      <c r="Z577" s="237"/>
      <c r="AA577" s="237"/>
      <c r="AB577" s="237"/>
      <c r="AC577" s="264"/>
      <c r="AD577" s="263"/>
      <c r="AE577" s="263"/>
      <c r="AF577" s="204"/>
      <c r="AG577" s="202"/>
      <c r="AH577" s="202"/>
      <c r="AI577" s="202"/>
      <c r="AJ577" s="204"/>
    </row>
    <row r="578" spans="2:36" ht="52.15" customHeight="1" x14ac:dyDescent="0.2">
      <c r="B578" s="204" t="s">
        <v>265</v>
      </c>
      <c r="C578" s="204" t="s">
        <v>264</v>
      </c>
      <c r="D578" s="204" t="s">
        <v>66</v>
      </c>
      <c r="E578" s="235" t="s">
        <v>67</v>
      </c>
      <c r="F578" s="235" t="s">
        <v>132</v>
      </c>
      <c r="G578" s="235" t="s">
        <v>69</v>
      </c>
      <c r="H578" s="204" t="s">
        <v>70</v>
      </c>
      <c r="I578" s="204" t="s">
        <v>79</v>
      </c>
      <c r="J578" s="11" t="s">
        <v>113</v>
      </c>
      <c r="K578" s="7" t="s">
        <v>114</v>
      </c>
      <c r="L578" s="7" t="s">
        <v>115</v>
      </c>
      <c r="M578" s="7">
        <v>1.5</v>
      </c>
      <c r="N578" s="202" t="s">
        <v>108</v>
      </c>
      <c r="O578" s="204" t="s">
        <v>164</v>
      </c>
      <c r="P578" s="204" t="s">
        <v>75</v>
      </c>
      <c r="Q578" s="204" t="s">
        <v>76</v>
      </c>
      <c r="R578" s="217" t="s">
        <v>77</v>
      </c>
      <c r="S578" s="217" t="s">
        <v>109</v>
      </c>
      <c r="T578" s="219">
        <f>V578+Y578</f>
        <v>113954.99</v>
      </c>
      <c r="U578" s="219" t="s">
        <v>79</v>
      </c>
      <c r="V578" s="221">
        <v>96861.74</v>
      </c>
      <c r="W578" s="221" t="s">
        <v>79</v>
      </c>
      <c r="X578" s="221" t="s">
        <v>79</v>
      </c>
      <c r="Y578" s="221">
        <v>17093.25</v>
      </c>
      <c r="Z578" s="221" t="s">
        <v>79</v>
      </c>
      <c r="AA578" s="221" t="s">
        <v>79</v>
      </c>
      <c r="AB578" s="221">
        <v>9239.6</v>
      </c>
      <c r="AC578" s="202" t="s">
        <v>80</v>
      </c>
      <c r="AD578" s="203" t="s">
        <v>79</v>
      </c>
      <c r="AE578" s="203">
        <f>V578+Y578</f>
        <v>113954.99</v>
      </c>
      <c r="AF578" s="202" t="s">
        <v>79</v>
      </c>
      <c r="AG578" s="202" t="s">
        <v>33</v>
      </c>
      <c r="AH578" s="202" t="s">
        <v>157</v>
      </c>
      <c r="AI578" s="202" t="s">
        <v>158</v>
      </c>
      <c r="AJ578" s="202"/>
    </row>
    <row r="579" spans="2:36" ht="51" x14ac:dyDescent="0.2">
      <c r="B579" s="204"/>
      <c r="C579" s="204"/>
      <c r="D579" s="204"/>
      <c r="E579" s="235"/>
      <c r="F579" s="235"/>
      <c r="G579" s="235"/>
      <c r="H579" s="204"/>
      <c r="I579" s="204"/>
      <c r="J579" s="11" t="s">
        <v>116</v>
      </c>
      <c r="K579" s="7" t="s">
        <v>117</v>
      </c>
      <c r="L579" s="7" t="s">
        <v>85</v>
      </c>
      <c r="M579" s="7">
        <v>1</v>
      </c>
      <c r="N579" s="202"/>
      <c r="O579" s="204"/>
      <c r="P579" s="204"/>
      <c r="Q579" s="204"/>
      <c r="R579" s="217"/>
      <c r="S579" s="217"/>
      <c r="T579" s="219"/>
      <c r="U579" s="219"/>
      <c r="V579" s="221"/>
      <c r="W579" s="221"/>
      <c r="X579" s="221"/>
      <c r="Y579" s="221"/>
      <c r="Z579" s="221"/>
      <c r="AA579" s="221"/>
      <c r="AB579" s="221"/>
      <c r="AC579" s="202"/>
      <c r="AD579" s="203"/>
      <c r="AE579" s="203"/>
      <c r="AF579" s="204"/>
      <c r="AG579" s="202"/>
      <c r="AH579" s="202"/>
      <c r="AI579" s="202"/>
      <c r="AJ579" s="204"/>
    </row>
    <row r="580" spans="2:36" ht="38.25" x14ac:dyDescent="0.2">
      <c r="B580" s="204"/>
      <c r="C580" s="204"/>
      <c r="D580" s="204"/>
      <c r="E580" s="235"/>
      <c r="F580" s="235"/>
      <c r="G580" s="235"/>
      <c r="H580" s="204"/>
      <c r="I580" s="204"/>
      <c r="J580" s="11" t="s">
        <v>209</v>
      </c>
      <c r="K580" s="7" t="s">
        <v>118</v>
      </c>
      <c r="L580" s="7" t="s">
        <v>119</v>
      </c>
      <c r="M580" s="7">
        <v>1</v>
      </c>
      <c r="N580" s="202"/>
      <c r="O580" s="204"/>
      <c r="P580" s="204"/>
      <c r="Q580" s="204"/>
      <c r="R580" s="217"/>
      <c r="S580" s="217"/>
      <c r="T580" s="219"/>
      <c r="U580" s="219"/>
      <c r="V580" s="221"/>
      <c r="W580" s="221"/>
      <c r="X580" s="221"/>
      <c r="Y580" s="221"/>
      <c r="Z580" s="221"/>
      <c r="AA580" s="221"/>
      <c r="AB580" s="221"/>
      <c r="AC580" s="202"/>
      <c r="AD580" s="203"/>
      <c r="AE580" s="203"/>
      <c r="AF580" s="204"/>
      <c r="AG580" s="202"/>
      <c r="AH580" s="202"/>
      <c r="AI580" s="202"/>
      <c r="AJ580" s="204"/>
    </row>
    <row r="581" spans="2:36" ht="25.5" x14ac:dyDescent="0.2">
      <c r="B581" s="204"/>
      <c r="C581" s="204"/>
      <c r="D581" s="204"/>
      <c r="E581" s="235"/>
      <c r="F581" s="235"/>
      <c r="G581" s="235"/>
      <c r="H581" s="204"/>
      <c r="I581" s="204"/>
      <c r="J581" s="11" t="s">
        <v>120</v>
      </c>
      <c r="K581" s="7" t="s">
        <v>121</v>
      </c>
      <c r="L581" s="7" t="s">
        <v>119</v>
      </c>
      <c r="M581" s="63">
        <v>1</v>
      </c>
      <c r="N581" s="202"/>
      <c r="O581" s="204"/>
      <c r="P581" s="204"/>
      <c r="Q581" s="204"/>
      <c r="R581" s="217"/>
      <c r="S581" s="217"/>
      <c r="T581" s="219"/>
      <c r="U581" s="219"/>
      <c r="V581" s="221"/>
      <c r="W581" s="221"/>
      <c r="X581" s="221"/>
      <c r="Y581" s="221"/>
      <c r="Z581" s="221"/>
      <c r="AA581" s="221"/>
      <c r="AB581" s="221"/>
      <c r="AC581" s="202"/>
      <c r="AD581" s="203"/>
      <c r="AE581" s="203"/>
      <c r="AF581" s="204"/>
      <c r="AG581" s="202"/>
      <c r="AH581" s="202"/>
      <c r="AI581" s="202"/>
      <c r="AJ581" s="204"/>
    </row>
    <row r="582" spans="2:36" s="36" customFormat="1" ht="89.1" customHeight="1" x14ac:dyDescent="0.25">
      <c r="B582" s="204" t="s">
        <v>266</v>
      </c>
      <c r="C582" s="204" t="s">
        <v>267</v>
      </c>
      <c r="D582" s="204" t="s">
        <v>106</v>
      </c>
      <c r="E582" s="235" t="s">
        <v>67</v>
      </c>
      <c r="F582" s="235" t="s">
        <v>134</v>
      </c>
      <c r="G582" s="235" t="s">
        <v>147</v>
      </c>
      <c r="H582" s="204" t="s">
        <v>70</v>
      </c>
      <c r="I582" s="204" t="s">
        <v>79</v>
      </c>
      <c r="J582" s="28" t="s">
        <v>208</v>
      </c>
      <c r="K582" s="14" t="s">
        <v>107</v>
      </c>
      <c r="L582" s="14" t="s">
        <v>86</v>
      </c>
      <c r="M582" s="14">
        <v>40</v>
      </c>
      <c r="N582" s="202" t="s">
        <v>108</v>
      </c>
      <c r="O582" s="204" t="s">
        <v>258</v>
      </c>
      <c r="P582" s="204" t="s">
        <v>75</v>
      </c>
      <c r="Q582" s="204" t="s">
        <v>76</v>
      </c>
      <c r="R582" s="217" t="s">
        <v>77</v>
      </c>
      <c r="S582" s="217" t="s">
        <v>109</v>
      </c>
      <c r="T582" s="219">
        <f>V582+Y582</f>
        <v>43104.74</v>
      </c>
      <c r="U582" s="219" t="s">
        <v>79</v>
      </c>
      <c r="V582" s="271">
        <v>36639.03</v>
      </c>
      <c r="W582" s="221" t="s">
        <v>79</v>
      </c>
      <c r="X582" s="221" t="s">
        <v>79</v>
      </c>
      <c r="Y582" s="221">
        <v>6465.71</v>
      </c>
      <c r="Z582" s="221" t="s">
        <v>98</v>
      </c>
      <c r="AA582" s="221" t="s">
        <v>79</v>
      </c>
      <c r="AB582" s="221">
        <v>3494.98</v>
      </c>
      <c r="AC582" s="202" t="s">
        <v>149</v>
      </c>
      <c r="AD582" s="203" t="s">
        <v>79</v>
      </c>
      <c r="AE582" s="203">
        <f>V582+Y582</f>
        <v>43104.74</v>
      </c>
      <c r="AF582" s="202" t="s">
        <v>79</v>
      </c>
      <c r="AG582" s="202" t="s">
        <v>33</v>
      </c>
      <c r="AH582" s="202" t="s">
        <v>176</v>
      </c>
      <c r="AI582" s="202" t="s">
        <v>161</v>
      </c>
      <c r="AJ582" s="202"/>
    </row>
    <row r="583" spans="2:36" s="36" customFormat="1" ht="86.1" customHeight="1" x14ac:dyDescent="0.25">
      <c r="B583" s="204"/>
      <c r="C583" s="204"/>
      <c r="D583" s="204"/>
      <c r="E583" s="235"/>
      <c r="F583" s="235"/>
      <c r="G583" s="235"/>
      <c r="H583" s="204"/>
      <c r="I583" s="204"/>
      <c r="J583" s="11" t="s">
        <v>111</v>
      </c>
      <c r="K583" s="7" t="s">
        <v>112</v>
      </c>
      <c r="L583" s="7" t="s">
        <v>85</v>
      </c>
      <c r="M583" s="7">
        <v>1</v>
      </c>
      <c r="N583" s="202"/>
      <c r="O583" s="204"/>
      <c r="P583" s="204"/>
      <c r="Q583" s="204"/>
      <c r="R583" s="217"/>
      <c r="S583" s="217"/>
      <c r="T583" s="219"/>
      <c r="U583" s="219"/>
      <c r="V583" s="220"/>
      <c r="W583" s="221"/>
      <c r="X583" s="221"/>
      <c r="Y583" s="221"/>
      <c r="Z583" s="221"/>
      <c r="AA583" s="221"/>
      <c r="AB583" s="221"/>
      <c r="AC583" s="202"/>
      <c r="AD583" s="203"/>
      <c r="AE583" s="203"/>
      <c r="AF583" s="204"/>
      <c r="AG583" s="202"/>
      <c r="AH583" s="202"/>
      <c r="AI583" s="202"/>
      <c r="AJ583" s="204"/>
    </row>
    <row r="584" spans="2:36" s="36" customFormat="1" ht="88.5" customHeight="1" x14ac:dyDescent="0.25">
      <c r="B584" s="204"/>
      <c r="C584" s="204"/>
      <c r="D584" s="204"/>
      <c r="E584" s="235"/>
      <c r="F584" s="235"/>
      <c r="G584" s="235"/>
      <c r="H584" s="204"/>
      <c r="I584" s="204"/>
      <c r="J584" s="11" t="s">
        <v>127</v>
      </c>
      <c r="K584" s="7" t="s">
        <v>128</v>
      </c>
      <c r="L584" s="7" t="s">
        <v>85</v>
      </c>
      <c r="M584" s="63">
        <v>28</v>
      </c>
      <c r="N584" s="202"/>
      <c r="O584" s="204"/>
      <c r="P584" s="204"/>
      <c r="Q584" s="204"/>
      <c r="R584" s="217"/>
      <c r="S584" s="217"/>
      <c r="T584" s="219"/>
      <c r="U584" s="219"/>
      <c r="V584" s="272"/>
      <c r="W584" s="221"/>
      <c r="X584" s="221"/>
      <c r="Y584" s="221"/>
      <c r="Z584" s="221"/>
      <c r="AA584" s="221"/>
      <c r="AB584" s="221"/>
      <c r="AC584" s="202"/>
      <c r="AD584" s="203"/>
      <c r="AE584" s="203"/>
      <c r="AF584" s="204"/>
      <c r="AG584" s="202"/>
      <c r="AH584" s="202"/>
      <c r="AI584" s="202"/>
      <c r="AJ584" s="204"/>
    </row>
    <row r="585" spans="2:36" s="36" customFormat="1" ht="89.1" customHeight="1" x14ac:dyDescent="0.25">
      <c r="B585" s="215" t="s">
        <v>1020</v>
      </c>
      <c r="C585" s="215" t="s">
        <v>259</v>
      </c>
      <c r="D585" s="215" t="s">
        <v>106</v>
      </c>
      <c r="E585" s="252" t="s">
        <v>67</v>
      </c>
      <c r="F585" s="252" t="s">
        <v>134</v>
      </c>
      <c r="G585" s="252" t="s">
        <v>147</v>
      </c>
      <c r="H585" s="215" t="s">
        <v>70</v>
      </c>
      <c r="I585" s="215" t="s">
        <v>79</v>
      </c>
      <c r="J585" s="56" t="s">
        <v>208</v>
      </c>
      <c r="K585" s="57" t="s">
        <v>107</v>
      </c>
      <c r="L585" s="57" t="s">
        <v>86</v>
      </c>
      <c r="M585" s="57">
        <v>40</v>
      </c>
      <c r="N585" s="264" t="s">
        <v>108</v>
      </c>
      <c r="O585" s="215" t="s">
        <v>268</v>
      </c>
      <c r="P585" s="215" t="s">
        <v>75</v>
      </c>
      <c r="Q585" s="215" t="s">
        <v>76</v>
      </c>
      <c r="R585" s="273" t="s">
        <v>77</v>
      </c>
      <c r="S585" s="273" t="s">
        <v>109</v>
      </c>
      <c r="T585" s="287">
        <f>V585+Y585</f>
        <v>85600</v>
      </c>
      <c r="U585" s="287" t="s">
        <v>79</v>
      </c>
      <c r="V585" s="238">
        <v>72760</v>
      </c>
      <c r="W585" s="237" t="s">
        <v>79</v>
      </c>
      <c r="X585" s="237" t="s">
        <v>79</v>
      </c>
      <c r="Y585" s="237">
        <v>12840</v>
      </c>
      <c r="Z585" s="237" t="s">
        <v>98</v>
      </c>
      <c r="AA585" s="237" t="s">
        <v>79</v>
      </c>
      <c r="AB585" s="237">
        <v>6940.55</v>
      </c>
      <c r="AC585" s="264" t="s">
        <v>149</v>
      </c>
      <c r="AD585" s="263" t="s">
        <v>79</v>
      </c>
      <c r="AE585" s="263">
        <f>V585+Y585</f>
        <v>85600</v>
      </c>
      <c r="AF585" s="264" t="s">
        <v>79</v>
      </c>
      <c r="AG585" s="264" t="s">
        <v>33</v>
      </c>
      <c r="AH585" s="264" t="s">
        <v>176</v>
      </c>
      <c r="AI585" s="264" t="s">
        <v>161</v>
      </c>
      <c r="AJ585" s="264"/>
    </row>
    <row r="586" spans="2:36" s="36" customFormat="1" ht="86.1" customHeight="1" x14ac:dyDescent="0.25">
      <c r="B586" s="215"/>
      <c r="C586" s="215"/>
      <c r="D586" s="215"/>
      <c r="E586" s="252"/>
      <c r="F586" s="252"/>
      <c r="G586" s="252"/>
      <c r="H586" s="215"/>
      <c r="I586" s="215"/>
      <c r="J586" s="20" t="s">
        <v>111</v>
      </c>
      <c r="K586" s="27" t="s">
        <v>112</v>
      </c>
      <c r="L586" s="27" t="s">
        <v>85</v>
      </c>
      <c r="M586" s="27">
        <v>1</v>
      </c>
      <c r="N586" s="264"/>
      <c r="O586" s="215"/>
      <c r="P586" s="215"/>
      <c r="Q586" s="215"/>
      <c r="R586" s="273"/>
      <c r="S586" s="273"/>
      <c r="T586" s="287"/>
      <c r="U586" s="287"/>
      <c r="V586" s="244"/>
      <c r="W586" s="237"/>
      <c r="X586" s="237"/>
      <c r="Y586" s="237"/>
      <c r="Z586" s="237"/>
      <c r="AA586" s="237"/>
      <c r="AB586" s="237"/>
      <c r="AC586" s="264"/>
      <c r="AD586" s="263"/>
      <c r="AE586" s="263"/>
      <c r="AF586" s="215"/>
      <c r="AG586" s="264"/>
      <c r="AH586" s="264"/>
      <c r="AI586" s="264"/>
      <c r="AJ586" s="215"/>
    </row>
    <row r="587" spans="2:36" s="36" customFormat="1" ht="88.5" customHeight="1" x14ac:dyDescent="0.25">
      <c r="B587" s="215"/>
      <c r="C587" s="215"/>
      <c r="D587" s="215"/>
      <c r="E587" s="252"/>
      <c r="F587" s="252"/>
      <c r="G587" s="252"/>
      <c r="H587" s="215"/>
      <c r="I587" s="215"/>
      <c r="J587" s="20" t="s">
        <v>127</v>
      </c>
      <c r="K587" s="27" t="s">
        <v>128</v>
      </c>
      <c r="L587" s="27" t="s">
        <v>85</v>
      </c>
      <c r="M587" s="61">
        <v>40</v>
      </c>
      <c r="N587" s="264"/>
      <c r="O587" s="215"/>
      <c r="P587" s="215"/>
      <c r="Q587" s="215"/>
      <c r="R587" s="273"/>
      <c r="S587" s="273"/>
      <c r="T587" s="287"/>
      <c r="U587" s="287"/>
      <c r="V587" s="245"/>
      <c r="W587" s="237"/>
      <c r="X587" s="237"/>
      <c r="Y587" s="237"/>
      <c r="Z587" s="237"/>
      <c r="AA587" s="237"/>
      <c r="AB587" s="237"/>
      <c r="AC587" s="264"/>
      <c r="AD587" s="263"/>
      <c r="AE587" s="263"/>
      <c r="AF587" s="215"/>
      <c r="AG587" s="264"/>
      <c r="AH587" s="264"/>
      <c r="AI587" s="264"/>
      <c r="AJ587" s="215"/>
    </row>
    <row r="588" spans="2:36" s="36" customFormat="1" ht="89.1" customHeight="1" x14ac:dyDescent="0.25">
      <c r="B588" s="215" t="s">
        <v>1021</v>
      </c>
      <c r="C588" s="215" t="s">
        <v>269</v>
      </c>
      <c r="D588" s="215" t="s">
        <v>106</v>
      </c>
      <c r="E588" s="252" t="s">
        <v>67</v>
      </c>
      <c r="F588" s="252" t="s">
        <v>134</v>
      </c>
      <c r="G588" s="252" t="s">
        <v>147</v>
      </c>
      <c r="H588" s="215" t="s">
        <v>70</v>
      </c>
      <c r="I588" s="215" t="s">
        <v>79</v>
      </c>
      <c r="J588" s="477" t="s">
        <v>127</v>
      </c>
      <c r="K588" s="246" t="s">
        <v>128</v>
      </c>
      <c r="L588" s="246" t="s">
        <v>85</v>
      </c>
      <c r="M588" s="472">
        <v>5</v>
      </c>
      <c r="N588" s="264" t="s">
        <v>108</v>
      </c>
      <c r="O588" s="215" t="s">
        <v>270</v>
      </c>
      <c r="P588" s="215" t="s">
        <v>75</v>
      </c>
      <c r="Q588" s="215" t="s">
        <v>76</v>
      </c>
      <c r="R588" s="273" t="s">
        <v>77</v>
      </c>
      <c r="S588" s="273" t="s">
        <v>109</v>
      </c>
      <c r="T588" s="287">
        <f>V588+Y588</f>
        <v>64200</v>
      </c>
      <c r="U588" s="287" t="s">
        <v>79</v>
      </c>
      <c r="V588" s="238">
        <v>54570</v>
      </c>
      <c r="W588" s="237" t="s">
        <v>79</v>
      </c>
      <c r="X588" s="237" t="s">
        <v>79</v>
      </c>
      <c r="Y588" s="237">
        <v>9630</v>
      </c>
      <c r="Z588" s="237" t="s">
        <v>98</v>
      </c>
      <c r="AA588" s="237" t="s">
        <v>79</v>
      </c>
      <c r="AB588" s="237">
        <v>5205.41</v>
      </c>
      <c r="AC588" s="264" t="s">
        <v>149</v>
      </c>
      <c r="AD588" s="263" t="s">
        <v>79</v>
      </c>
      <c r="AE588" s="263">
        <f>V588+Y588</f>
        <v>64200</v>
      </c>
      <c r="AF588" s="264" t="s">
        <v>79</v>
      </c>
      <c r="AG588" s="264" t="s">
        <v>33</v>
      </c>
      <c r="AH588" s="264" t="s">
        <v>176</v>
      </c>
      <c r="AI588" s="264" t="s">
        <v>161</v>
      </c>
      <c r="AJ588" s="264"/>
    </row>
    <row r="589" spans="2:36" s="36" customFormat="1" ht="86.1" customHeight="1" x14ac:dyDescent="0.25">
      <c r="B589" s="215"/>
      <c r="C589" s="215"/>
      <c r="D589" s="215"/>
      <c r="E589" s="252"/>
      <c r="F589" s="252"/>
      <c r="G589" s="252"/>
      <c r="H589" s="215"/>
      <c r="I589" s="215"/>
      <c r="J589" s="587"/>
      <c r="K589" s="247"/>
      <c r="L589" s="247"/>
      <c r="M589" s="473"/>
      <c r="N589" s="264"/>
      <c r="O589" s="215"/>
      <c r="P589" s="215"/>
      <c r="Q589" s="215"/>
      <c r="R589" s="273"/>
      <c r="S589" s="273"/>
      <c r="T589" s="287"/>
      <c r="U589" s="287"/>
      <c r="V589" s="244"/>
      <c r="W589" s="237"/>
      <c r="X589" s="237"/>
      <c r="Y589" s="237"/>
      <c r="Z589" s="237"/>
      <c r="AA589" s="237"/>
      <c r="AB589" s="237"/>
      <c r="AC589" s="264"/>
      <c r="AD589" s="263"/>
      <c r="AE589" s="263"/>
      <c r="AF589" s="215"/>
      <c r="AG589" s="264"/>
      <c r="AH589" s="264"/>
      <c r="AI589" s="264"/>
      <c r="AJ589" s="215"/>
    </row>
    <row r="590" spans="2:36" s="36" customFormat="1" ht="83.1" customHeight="1" x14ac:dyDescent="0.25">
      <c r="B590" s="215"/>
      <c r="C590" s="215"/>
      <c r="D590" s="215"/>
      <c r="E590" s="252"/>
      <c r="F590" s="252"/>
      <c r="G590" s="252"/>
      <c r="H590" s="215"/>
      <c r="I590" s="215"/>
      <c r="J590" s="478"/>
      <c r="K590" s="248"/>
      <c r="L590" s="248"/>
      <c r="M590" s="474"/>
      <c r="N590" s="264"/>
      <c r="O590" s="215"/>
      <c r="P590" s="215"/>
      <c r="Q590" s="215"/>
      <c r="R590" s="273"/>
      <c r="S590" s="273"/>
      <c r="T590" s="287"/>
      <c r="U590" s="287"/>
      <c r="V590" s="245"/>
      <c r="W590" s="237"/>
      <c r="X590" s="237"/>
      <c r="Y590" s="237"/>
      <c r="Z590" s="237"/>
      <c r="AA590" s="237"/>
      <c r="AB590" s="237"/>
      <c r="AC590" s="264"/>
      <c r="AD590" s="263"/>
      <c r="AE590" s="263"/>
      <c r="AF590" s="215"/>
      <c r="AG590" s="264"/>
      <c r="AH590" s="264"/>
      <c r="AI590" s="264"/>
      <c r="AJ590" s="215"/>
    </row>
    <row r="591" spans="2:36" s="36" customFormat="1" ht="132" customHeight="1" x14ac:dyDescent="0.25">
      <c r="B591" s="215" t="s">
        <v>1022</v>
      </c>
      <c r="C591" s="246" t="s">
        <v>668</v>
      </c>
      <c r="D591" s="215" t="s">
        <v>106</v>
      </c>
      <c r="E591" s="252" t="s">
        <v>67</v>
      </c>
      <c r="F591" s="252" t="s">
        <v>134</v>
      </c>
      <c r="G591" s="252" t="s">
        <v>147</v>
      </c>
      <c r="H591" s="215" t="s">
        <v>70</v>
      </c>
      <c r="I591" s="215" t="s">
        <v>79</v>
      </c>
      <c r="J591" s="56" t="s">
        <v>208</v>
      </c>
      <c r="K591" s="57" t="s">
        <v>107</v>
      </c>
      <c r="L591" s="57" t="s">
        <v>86</v>
      </c>
      <c r="M591" s="57">
        <v>40</v>
      </c>
      <c r="N591" s="167" t="s">
        <v>108</v>
      </c>
      <c r="O591" s="246" t="s">
        <v>261</v>
      </c>
      <c r="P591" s="215" t="s">
        <v>75</v>
      </c>
      <c r="Q591" s="215" t="s">
        <v>76</v>
      </c>
      <c r="R591" s="273" t="s">
        <v>77</v>
      </c>
      <c r="S591" s="273" t="s">
        <v>109</v>
      </c>
      <c r="T591" s="287">
        <f>V591+Y591</f>
        <v>53500</v>
      </c>
      <c r="U591" s="287" t="s">
        <v>79</v>
      </c>
      <c r="V591" s="238">
        <v>45475</v>
      </c>
      <c r="W591" s="237" t="s">
        <v>98</v>
      </c>
      <c r="X591" s="237" t="s">
        <v>98</v>
      </c>
      <c r="Y591" s="237">
        <v>8025</v>
      </c>
      <c r="Z591" s="237" t="s">
        <v>98</v>
      </c>
      <c r="AA591" s="237" t="s">
        <v>98</v>
      </c>
      <c r="AB591" s="237">
        <v>4337.84</v>
      </c>
      <c r="AC591" s="264" t="s">
        <v>149</v>
      </c>
      <c r="AD591" s="263" t="s">
        <v>79</v>
      </c>
      <c r="AE591" s="263">
        <f>V591+Y591</f>
        <v>53500</v>
      </c>
      <c r="AF591" s="264" t="s">
        <v>79</v>
      </c>
      <c r="AG591" s="264" t="s">
        <v>33</v>
      </c>
      <c r="AH591" s="264" t="s">
        <v>176</v>
      </c>
      <c r="AI591" s="264" t="s">
        <v>161</v>
      </c>
      <c r="AJ591" s="264"/>
    </row>
    <row r="592" spans="2:36" s="36" customFormat="1" ht="64.150000000000006" customHeight="1" x14ac:dyDescent="0.25">
      <c r="B592" s="215"/>
      <c r="C592" s="247"/>
      <c r="D592" s="215"/>
      <c r="E592" s="252"/>
      <c r="F592" s="252"/>
      <c r="G592" s="252"/>
      <c r="H592" s="215"/>
      <c r="I592" s="215"/>
      <c r="J592" s="20" t="s">
        <v>111</v>
      </c>
      <c r="K592" s="27" t="s">
        <v>112</v>
      </c>
      <c r="L592" s="27" t="s">
        <v>85</v>
      </c>
      <c r="M592" s="27">
        <v>1</v>
      </c>
      <c r="N592" s="167"/>
      <c r="O592" s="247"/>
      <c r="P592" s="215"/>
      <c r="Q592" s="215"/>
      <c r="R592" s="273"/>
      <c r="S592" s="273"/>
      <c r="T592" s="287"/>
      <c r="U592" s="287"/>
      <c r="V592" s="244"/>
      <c r="W592" s="237"/>
      <c r="X592" s="237"/>
      <c r="Y592" s="237"/>
      <c r="Z592" s="237"/>
      <c r="AA592" s="237"/>
      <c r="AB592" s="237"/>
      <c r="AC592" s="264"/>
      <c r="AD592" s="263"/>
      <c r="AE592" s="263"/>
      <c r="AF592" s="215"/>
      <c r="AG592" s="264"/>
      <c r="AH592" s="264"/>
      <c r="AI592" s="264"/>
      <c r="AJ592" s="215"/>
    </row>
    <row r="593" spans="2:36" s="36" customFormat="1" ht="124.5" customHeight="1" x14ac:dyDescent="0.25">
      <c r="B593" s="215"/>
      <c r="C593" s="248"/>
      <c r="D593" s="215"/>
      <c r="E593" s="252"/>
      <c r="F593" s="252"/>
      <c r="G593" s="252"/>
      <c r="H593" s="215"/>
      <c r="I593" s="215"/>
      <c r="J593" s="20" t="s">
        <v>127</v>
      </c>
      <c r="K593" s="27" t="s">
        <v>128</v>
      </c>
      <c r="L593" s="27" t="s">
        <v>85</v>
      </c>
      <c r="M593" s="61">
        <v>25</v>
      </c>
      <c r="N593" s="167"/>
      <c r="O593" s="248"/>
      <c r="P593" s="215"/>
      <c r="Q593" s="215"/>
      <c r="R593" s="273"/>
      <c r="S593" s="273"/>
      <c r="T593" s="287"/>
      <c r="U593" s="287"/>
      <c r="V593" s="245"/>
      <c r="W593" s="237"/>
      <c r="X593" s="237"/>
      <c r="Y593" s="237"/>
      <c r="Z593" s="237"/>
      <c r="AA593" s="237"/>
      <c r="AB593" s="237"/>
      <c r="AC593" s="264"/>
      <c r="AD593" s="263"/>
      <c r="AE593" s="263"/>
      <c r="AF593" s="215"/>
      <c r="AG593" s="264"/>
      <c r="AH593" s="264"/>
      <c r="AI593" s="264"/>
      <c r="AJ593" s="215"/>
    </row>
    <row r="594" spans="2:36" ht="52.15" customHeight="1" x14ac:dyDescent="0.2">
      <c r="B594" s="204" t="s">
        <v>935</v>
      </c>
      <c r="C594" s="204" t="s">
        <v>264</v>
      </c>
      <c r="D594" s="204" t="s">
        <v>66</v>
      </c>
      <c r="E594" s="235" t="s">
        <v>67</v>
      </c>
      <c r="F594" s="235" t="s">
        <v>132</v>
      </c>
      <c r="G594" s="235" t="s">
        <v>69</v>
      </c>
      <c r="H594" s="204" t="s">
        <v>70</v>
      </c>
      <c r="I594" s="204" t="s">
        <v>79</v>
      </c>
      <c r="J594" s="11" t="s">
        <v>113</v>
      </c>
      <c r="K594" s="7" t="s">
        <v>114</v>
      </c>
      <c r="L594" s="7" t="s">
        <v>115</v>
      </c>
      <c r="M594" s="7">
        <v>2</v>
      </c>
      <c r="N594" s="202" t="s">
        <v>108</v>
      </c>
      <c r="O594" s="204" t="s">
        <v>164</v>
      </c>
      <c r="P594" s="204" t="s">
        <v>75</v>
      </c>
      <c r="Q594" s="204" t="s">
        <v>76</v>
      </c>
      <c r="R594" s="217" t="s">
        <v>77</v>
      </c>
      <c r="S594" s="217" t="s">
        <v>109</v>
      </c>
      <c r="T594" s="219">
        <f>V594+Y594</f>
        <v>151940</v>
      </c>
      <c r="U594" s="219" t="s">
        <v>79</v>
      </c>
      <c r="V594" s="221">
        <v>129149</v>
      </c>
      <c r="W594" s="221" t="s">
        <v>79</v>
      </c>
      <c r="X594" s="221" t="s">
        <v>79</v>
      </c>
      <c r="Y594" s="221">
        <v>22791</v>
      </c>
      <c r="Z594" s="221" t="s">
        <v>79</v>
      </c>
      <c r="AA594" s="221" t="s">
        <v>79</v>
      </c>
      <c r="AB594" s="221">
        <v>12319.46</v>
      </c>
      <c r="AC594" s="202" t="s">
        <v>80</v>
      </c>
      <c r="AD594" s="203" t="s">
        <v>79</v>
      </c>
      <c r="AE594" s="203">
        <f>V594+Y594</f>
        <v>151940</v>
      </c>
      <c r="AF594" s="202" t="s">
        <v>79</v>
      </c>
      <c r="AG594" s="202" t="s">
        <v>33</v>
      </c>
      <c r="AH594" s="202" t="s">
        <v>176</v>
      </c>
      <c r="AI594" s="202" t="s">
        <v>179</v>
      </c>
      <c r="AJ594" s="202"/>
    </row>
    <row r="595" spans="2:36" ht="51" x14ac:dyDescent="0.2">
      <c r="B595" s="204"/>
      <c r="C595" s="204"/>
      <c r="D595" s="204"/>
      <c r="E595" s="235"/>
      <c r="F595" s="235"/>
      <c r="G595" s="235"/>
      <c r="H595" s="204"/>
      <c r="I595" s="204"/>
      <c r="J595" s="11" t="s">
        <v>116</v>
      </c>
      <c r="K595" s="7" t="s">
        <v>117</v>
      </c>
      <c r="L595" s="7" t="s">
        <v>85</v>
      </c>
      <c r="M595" s="7">
        <v>1</v>
      </c>
      <c r="N595" s="202"/>
      <c r="O595" s="204"/>
      <c r="P595" s="204"/>
      <c r="Q595" s="204"/>
      <c r="R595" s="217"/>
      <c r="S595" s="217"/>
      <c r="T595" s="219"/>
      <c r="U595" s="219"/>
      <c r="V595" s="221"/>
      <c r="W595" s="221"/>
      <c r="X595" s="221"/>
      <c r="Y595" s="221"/>
      <c r="Z595" s="221"/>
      <c r="AA595" s="221"/>
      <c r="AB595" s="221"/>
      <c r="AC595" s="202"/>
      <c r="AD595" s="203"/>
      <c r="AE595" s="203"/>
      <c r="AF595" s="204"/>
      <c r="AG595" s="202"/>
      <c r="AH595" s="202"/>
      <c r="AI595" s="202"/>
      <c r="AJ595" s="204"/>
    </row>
    <row r="596" spans="2:36" ht="38.25" x14ac:dyDescent="0.2">
      <c r="B596" s="204"/>
      <c r="C596" s="204"/>
      <c r="D596" s="204"/>
      <c r="E596" s="235"/>
      <c r="F596" s="235"/>
      <c r="G596" s="235"/>
      <c r="H596" s="204"/>
      <c r="I596" s="204"/>
      <c r="J596" s="11" t="s">
        <v>209</v>
      </c>
      <c r="K596" s="7" t="s">
        <v>118</v>
      </c>
      <c r="L596" s="7" t="s">
        <v>119</v>
      </c>
      <c r="M596" s="7">
        <v>1</v>
      </c>
      <c r="N596" s="202"/>
      <c r="O596" s="204"/>
      <c r="P596" s="204"/>
      <c r="Q596" s="204"/>
      <c r="R596" s="217"/>
      <c r="S596" s="217"/>
      <c r="T596" s="219"/>
      <c r="U596" s="219"/>
      <c r="V596" s="221"/>
      <c r="W596" s="221"/>
      <c r="X596" s="221"/>
      <c r="Y596" s="221"/>
      <c r="Z596" s="221"/>
      <c r="AA596" s="221"/>
      <c r="AB596" s="221"/>
      <c r="AC596" s="202"/>
      <c r="AD596" s="203"/>
      <c r="AE596" s="203"/>
      <c r="AF596" s="204"/>
      <c r="AG596" s="202"/>
      <c r="AH596" s="202"/>
      <c r="AI596" s="202"/>
      <c r="AJ596" s="204"/>
    </row>
    <row r="597" spans="2:36" ht="42" customHeight="1" x14ac:dyDescent="0.2">
      <c r="B597" s="204"/>
      <c r="C597" s="204"/>
      <c r="D597" s="204"/>
      <c r="E597" s="235"/>
      <c r="F597" s="235"/>
      <c r="G597" s="235"/>
      <c r="H597" s="204"/>
      <c r="I597" s="204"/>
      <c r="J597" s="11" t="s">
        <v>120</v>
      </c>
      <c r="K597" s="7" t="s">
        <v>121</v>
      </c>
      <c r="L597" s="7" t="s">
        <v>119</v>
      </c>
      <c r="M597" s="7">
        <v>1</v>
      </c>
      <c r="N597" s="202"/>
      <c r="O597" s="204"/>
      <c r="P597" s="204"/>
      <c r="Q597" s="204"/>
      <c r="R597" s="217"/>
      <c r="S597" s="217"/>
      <c r="T597" s="219"/>
      <c r="U597" s="219"/>
      <c r="V597" s="221"/>
      <c r="W597" s="221"/>
      <c r="X597" s="221"/>
      <c r="Y597" s="221"/>
      <c r="Z597" s="221"/>
      <c r="AA597" s="221"/>
      <c r="AB597" s="221"/>
      <c r="AC597" s="202"/>
      <c r="AD597" s="203"/>
      <c r="AE597" s="203"/>
      <c r="AF597" s="204"/>
      <c r="AG597" s="202"/>
      <c r="AH597" s="202"/>
      <c r="AI597" s="202"/>
      <c r="AJ597" s="204"/>
    </row>
    <row r="598" spans="2:36" s="36" customFormat="1" ht="311.10000000000002" customHeight="1" x14ac:dyDescent="0.25">
      <c r="B598" s="27" t="s">
        <v>1023</v>
      </c>
      <c r="C598" s="57" t="s">
        <v>269</v>
      </c>
      <c r="D598" s="27" t="s">
        <v>106</v>
      </c>
      <c r="E598" s="169" t="s">
        <v>67</v>
      </c>
      <c r="F598" s="169" t="s">
        <v>134</v>
      </c>
      <c r="G598" s="169" t="s">
        <v>147</v>
      </c>
      <c r="H598" s="27" t="s">
        <v>70</v>
      </c>
      <c r="I598" s="27" t="s">
        <v>79</v>
      </c>
      <c r="J598" s="20" t="s">
        <v>127</v>
      </c>
      <c r="K598" s="27" t="s">
        <v>128</v>
      </c>
      <c r="L598" s="27" t="s">
        <v>85</v>
      </c>
      <c r="M598" s="27">
        <v>5</v>
      </c>
      <c r="N598" s="167" t="s">
        <v>108</v>
      </c>
      <c r="O598" s="57" t="s">
        <v>261</v>
      </c>
      <c r="P598" s="27" t="s">
        <v>75</v>
      </c>
      <c r="Q598" s="27" t="s">
        <v>76</v>
      </c>
      <c r="R598" s="58" t="s">
        <v>77</v>
      </c>
      <c r="S598" s="58" t="s">
        <v>109</v>
      </c>
      <c r="T598" s="173">
        <f>V598+Y598</f>
        <v>64199.99</v>
      </c>
      <c r="U598" s="173" t="s">
        <v>79</v>
      </c>
      <c r="V598" s="172">
        <v>54569.99</v>
      </c>
      <c r="W598" s="171" t="s">
        <v>98</v>
      </c>
      <c r="X598" s="171" t="s">
        <v>98</v>
      </c>
      <c r="Y598" s="171">
        <v>9630</v>
      </c>
      <c r="Z598" s="171" t="s">
        <v>98</v>
      </c>
      <c r="AA598" s="171" t="s">
        <v>98</v>
      </c>
      <c r="AB598" s="171">
        <v>5205.41</v>
      </c>
      <c r="AC598" s="166" t="s">
        <v>149</v>
      </c>
      <c r="AD598" s="168" t="s">
        <v>79</v>
      </c>
      <c r="AE598" s="168">
        <f>V598+Y598</f>
        <v>64199.99</v>
      </c>
      <c r="AF598" s="166" t="s">
        <v>79</v>
      </c>
      <c r="AG598" s="166" t="s">
        <v>33</v>
      </c>
      <c r="AH598" s="166" t="s">
        <v>247</v>
      </c>
      <c r="AI598" s="166" t="s">
        <v>248</v>
      </c>
      <c r="AJ598" s="166"/>
    </row>
    <row r="599" spans="2:36" s="36" customFormat="1" ht="118.15" customHeight="1" x14ac:dyDescent="0.25">
      <c r="B599" s="204" t="s">
        <v>1024</v>
      </c>
      <c r="C599" s="204" t="s">
        <v>267</v>
      </c>
      <c r="D599" s="204" t="s">
        <v>106</v>
      </c>
      <c r="E599" s="235" t="s">
        <v>67</v>
      </c>
      <c r="F599" s="235" t="s">
        <v>134</v>
      </c>
      <c r="G599" s="235" t="s">
        <v>147</v>
      </c>
      <c r="H599" s="204" t="s">
        <v>70</v>
      </c>
      <c r="I599" s="204" t="s">
        <v>79</v>
      </c>
      <c r="J599" s="28" t="s">
        <v>208</v>
      </c>
      <c r="K599" s="14" t="s">
        <v>107</v>
      </c>
      <c r="L599" s="14" t="s">
        <v>86</v>
      </c>
      <c r="M599" s="14">
        <v>40</v>
      </c>
      <c r="N599" s="202" t="s">
        <v>108</v>
      </c>
      <c r="O599" s="204" t="s">
        <v>258</v>
      </c>
      <c r="P599" s="204" t="s">
        <v>75</v>
      </c>
      <c r="Q599" s="204" t="s">
        <v>76</v>
      </c>
      <c r="R599" s="217" t="s">
        <v>77</v>
      </c>
      <c r="S599" s="217" t="s">
        <v>109</v>
      </c>
      <c r="T599" s="219">
        <f>V599+Y599</f>
        <v>140831.62</v>
      </c>
      <c r="U599" s="219" t="s">
        <v>79</v>
      </c>
      <c r="V599" s="271">
        <v>119706.89</v>
      </c>
      <c r="W599" s="221" t="s">
        <v>79</v>
      </c>
      <c r="X599" s="221" t="s">
        <v>79</v>
      </c>
      <c r="Y599" s="221">
        <v>21124.73</v>
      </c>
      <c r="Z599" s="221" t="s">
        <v>98</v>
      </c>
      <c r="AA599" s="221" t="s">
        <v>79</v>
      </c>
      <c r="AB599" s="221">
        <v>11418.77</v>
      </c>
      <c r="AC599" s="202" t="s">
        <v>149</v>
      </c>
      <c r="AD599" s="203" t="s">
        <v>79</v>
      </c>
      <c r="AE599" s="203">
        <f>V599+Y599</f>
        <v>140831.62</v>
      </c>
      <c r="AF599" s="202" t="s">
        <v>79</v>
      </c>
      <c r="AG599" s="202" t="s">
        <v>33</v>
      </c>
      <c r="AH599" s="202" t="s">
        <v>253</v>
      </c>
      <c r="AI599" s="202" t="s">
        <v>254</v>
      </c>
      <c r="AJ599" s="202"/>
    </row>
    <row r="600" spans="2:36" s="36" customFormat="1" ht="86.1" customHeight="1" x14ac:dyDescent="0.25">
      <c r="B600" s="204"/>
      <c r="C600" s="204"/>
      <c r="D600" s="204"/>
      <c r="E600" s="235"/>
      <c r="F600" s="235"/>
      <c r="G600" s="235"/>
      <c r="H600" s="204"/>
      <c r="I600" s="204"/>
      <c r="J600" s="11" t="s">
        <v>111</v>
      </c>
      <c r="K600" s="7" t="s">
        <v>112</v>
      </c>
      <c r="L600" s="7" t="s">
        <v>85</v>
      </c>
      <c r="M600" s="7">
        <v>1</v>
      </c>
      <c r="N600" s="202"/>
      <c r="O600" s="204"/>
      <c r="P600" s="204"/>
      <c r="Q600" s="204"/>
      <c r="R600" s="217"/>
      <c r="S600" s="217"/>
      <c r="T600" s="219"/>
      <c r="U600" s="219"/>
      <c r="V600" s="220"/>
      <c r="W600" s="221"/>
      <c r="X600" s="221"/>
      <c r="Y600" s="221"/>
      <c r="Z600" s="221"/>
      <c r="AA600" s="221"/>
      <c r="AB600" s="221"/>
      <c r="AC600" s="202"/>
      <c r="AD600" s="203"/>
      <c r="AE600" s="203"/>
      <c r="AF600" s="204"/>
      <c r="AG600" s="202"/>
      <c r="AH600" s="202"/>
      <c r="AI600" s="202"/>
      <c r="AJ600" s="204"/>
    </row>
    <row r="601" spans="2:36" s="36" customFormat="1" ht="54.6" customHeight="1" x14ac:dyDescent="0.25">
      <c r="B601" s="204"/>
      <c r="C601" s="204"/>
      <c r="D601" s="204"/>
      <c r="E601" s="235"/>
      <c r="F601" s="235"/>
      <c r="G601" s="235"/>
      <c r="H601" s="204"/>
      <c r="I601" s="204"/>
      <c r="J601" s="11" t="s">
        <v>127</v>
      </c>
      <c r="K601" s="7" t="s">
        <v>128</v>
      </c>
      <c r="L601" s="7" t="s">
        <v>85</v>
      </c>
      <c r="M601" s="63">
        <v>89</v>
      </c>
      <c r="N601" s="202"/>
      <c r="O601" s="204"/>
      <c r="P601" s="204"/>
      <c r="Q601" s="204"/>
      <c r="R601" s="217"/>
      <c r="S601" s="217"/>
      <c r="T601" s="219"/>
      <c r="U601" s="219"/>
      <c r="V601" s="272"/>
      <c r="W601" s="221"/>
      <c r="X601" s="221"/>
      <c r="Y601" s="221"/>
      <c r="Z601" s="221"/>
      <c r="AA601" s="221"/>
      <c r="AB601" s="221"/>
      <c r="AC601" s="202"/>
      <c r="AD601" s="203"/>
      <c r="AE601" s="203"/>
      <c r="AF601" s="204"/>
      <c r="AG601" s="202"/>
      <c r="AH601" s="202"/>
      <c r="AI601" s="202"/>
      <c r="AJ601" s="204"/>
    </row>
    <row r="602" spans="2:36" s="36" customFormat="1" ht="89.1" customHeight="1" x14ac:dyDescent="0.25">
      <c r="B602" s="204" t="s">
        <v>1025</v>
      </c>
      <c r="C602" s="204" t="s">
        <v>269</v>
      </c>
      <c r="D602" s="204" t="s">
        <v>106</v>
      </c>
      <c r="E602" s="235" t="s">
        <v>67</v>
      </c>
      <c r="F602" s="235" t="s">
        <v>134</v>
      </c>
      <c r="G602" s="235" t="s">
        <v>147</v>
      </c>
      <c r="H602" s="204" t="s">
        <v>70</v>
      </c>
      <c r="I602" s="204" t="s">
        <v>79</v>
      </c>
      <c r="J602" s="451" t="s">
        <v>127</v>
      </c>
      <c r="K602" s="208" t="s">
        <v>128</v>
      </c>
      <c r="L602" s="208" t="s">
        <v>85</v>
      </c>
      <c r="M602" s="462">
        <v>3</v>
      </c>
      <c r="N602" s="202" t="s">
        <v>108</v>
      </c>
      <c r="O602" s="204" t="s">
        <v>270</v>
      </c>
      <c r="P602" s="204" t="s">
        <v>75</v>
      </c>
      <c r="Q602" s="204" t="s">
        <v>76</v>
      </c>
      <c r="R602" s="217" t="s">
        <v>77</v>
      </c>
      <c r="S602" s="217" t="s">
        <v>109</v>
      </c>
      <c r="T602" s="219">
        <f>V602+Y602</f>
        <v>38520</v>
      </c>
      <c r="U602" s="219" t="s">
        <v>79</v>
      </c>
      <c r="V602" s="271">
        <v>32742</v>
      </c>
      <c r="W602" s="221" t="s">
        <v>79</v>
      </c>
      <c r="X602" s="221" t="s">
        <v>79</v>
      </c>
      <c r="Y602" s="221">
        <v>5778</v>
      </c>
      <c r="Z602" s="221" t="s">
        <v>98</v>
      </c>
      <c r="AA602" s="221" t="s">
        <v>79</v>
      </c>
      <c r="AB602" s="221">
        <v>3123.25</v>
      </c>
      <c r="AC602" s="202" t="s">
        <v>149</v>
      </c>
      <c r="AD602" s="203" t="s">
        <v>79</v>
      </c>
      <c r="AE602" s="203">
        <f>V602+Y602</f>
        <v>38520</v>
      </c>
      <c r="AF602" s="202" t="s">
        <v>79</v>
      </c>
      <c r="AG602" s="202" t="s">
        <v>33</v>
      </c>
      <c r="AH602" s="202" t="s">
        <v>253</v>
      </c>
      <c r="AI602" s="202" t="s">
        <v>254</v>
      </c>
      <c r="AJ602" s="202"/>
    </row>
    <row r="603" spans="2:36" s="36" customFormat="1" ht="86.1" customHeight="1" x14ac:dyDescent="0.25">
      <c r="B603" s="204"/>
      <c r="C603" s="204"/>
      <c r="D603" s="204"/>
      <c r="E603" s="235"/>
      <c r="F603" s="235"/>
      <c r="G603" s="235"/>
      <c r="H603" s="204"/>
      <c r="I603" s="204"/>
      <c r="J603" s="459"/>
      <c r="K603" s="209"/>
      <c r="L603" s="209"/>
      <c r="M603" s="463"/>
      <c r="N603" s="202"/>
      <c r="O603" s="204"/>
      <c r="P603" s="204"/>
      <c r="Q603" s="204"/>
      <c r="R603" s="217"/>
      <c r="S603" s="217"/>
      <c r="T603" s="219"/>
      <c r="U603" s="219"/>
      <c r="V603" s="220"/>
      <c r="W603" s="221"/>
      <c r="X603" s="221"/>
      <c r="Y603" s="221"/>
      <c r="Z603" s="221"/>
      <c r="AA603" s="221"/>
      <c r="AB603" s="221"/>
      <c r="AC603" s="202"/>
      <c r="AD603" s="203"/>
      <c r="AE603" s="203"/>
      <c r="AF603" s="204"/>
      <c r="AG603" s="202"/>
      <c r="AH603" s="202"/>
      <c r="AI603" s="202"/>
      <c r="AJ603" s="204"/>
    </row>
    <row r="604" spans="2:36" s="36" customFormat="1" ht="83.1" customHeight="1" x14ac:dyDescent="0.25">
      <c r="B604" s="204"/>
      <c r="C604" s="204"/>
      <c r="D604" s="204"/>
      <c r="E604" s="235"/>
      <c r="F604" s="235"/>
      <c r="G604" s="235"/>
      <c r="H604" s="204"/>
      <c r="I604" s="204"/>
      <c r="J604" s="452"/>
      <c r="K604" s="210"/>
      <c r="L604" s="210"/>
      <c r="M604" s="464"/>
      <c r="N604" s="202"/>
      <c r="O604" s="204"/>
      <c r="P604" s="204"/>
      <c r="Q604" s="204"/>
      <c r="R604" s="217"/>
      <c r="S604" s="217"/>
      <c r="T604" s="219"/>
      <c r="U604" s="219"/>
      <c r="V604" s="272"/>
      <c r="W604" s="221"/>
      <c r="X604" s="221"/>
      <c r="Y604" s="221"/>
      <c r="Z604" s="221"/>
      <c r="AA604" s="221"/>
      <c r="AB604" s="221"/>
      <c r="AC604" s="202"/>
      <c r="AD604" s="203"/>
      <c r="AE604" s="203"/>
      <c r="AF604" s="204"/>
      <c r="AG604" s="202"/>
      <c r="AH604" s="202"/>
      <c r="AI604" s="202"/>
      <c r="AJ604" s="204"/>
    </row>
    <row r="605" spans="2:36" s="36" customFormat="1" ht="89.1" customHeight="1" x14ac:dyDescent="0.25">
      <c r="B605" s="204" t="s">
        <v>1026</v>
      </c>
      <c r="C605" s="204" t="s">
        <v>269</v>
      </c>
      <c r="D605" s="204" t="s">
        <v>106</v>
      </c>
      <c r="E605" s="235" t="s">
        <v>67</v>
      </c>
      <c r="F605" s="235" t="s">
        <v>134</v>
      </c>
      <c r="G605" s="235" t="s">
        <v>147</v>
      </c>
      <c r="H605" s="204" t="s">
        <v>70</v>
      </c>
      <c r="I605" s="204" t="s">
        <v>79</v>
      </c>
      <c r="J605" s="451" t="s">
        <v>127</v>
      </c>
      <c r="K605" s="208" t="s">
        <v>128</v>
      </c>
      <c r="L605" s="208" t="s">
        <v>85</v>
      </c>
      <c r="M605" s="462">
        <v>7</v>
      </c>
      <c r="N605" s="202" t="s">
        <v>108</v>
      </c>
      <c r="O605" s="204" t="s">
        <v>270</v>
      </c>
      <c r="P605" s="204" t="s">
        <v>75</v>
      </c>
      <c r="Q605" s="204" t="s">
        <v>76</v>
      </c>
      <c r="R605" s="217" t="s">
        <v>77</v>
      </c>
      <c r="S605" s="217" t="s">
        <v>109</v>
      </c>
      <c r="T605" s="219">
        <f>V605+Y605</f>
        <v>89880</v>
      </c>
      <c r="U605" s="219" t="s">
        <v>79</v>
      </c>
      <c r="V605" s="271">
        <v>76398</v>
      </c>
      <c r="W605" s="221" t="s">
        <v>79</v>
      </c>
      <c r="X605" s="221" t="s">
        <v>79</v>
      </c>
      <c r="Y605" s="221">
        <v>13482</v>
      </c>
      <c r="Z605" s="221" t="s">
        <v>98</v>
      </c>
      <c r="AA605" s="221" t="s">
        <v>79</v>
      </c>
      <c r="AB605" s="221">
        <v>7287.57</v>
      </c>
      <c r="AC605" s="202" t="s">
        <v>149</v>
      </c>
      <c r="AD605" s="203" t="s">
        <v>79</v>
      </c>
      <c r="AE605" s="203">
        <f>V605+Y605</f>
        <v>89880</v>
      </c>
      <c r="AF605" s="202" t="s">
        <v>79</v>
      </c>
      <c r="AG605" s="202" t="s">
        <v>33</v>
      </c>
      <c r="AH605" s="202" t="s">
        <v>253</v>
      </c>
      <c r="AI605" s="202" t="s">
        <v>254</v>
      </c>
      <c r="AJ605" s="202"/>
    </row>
    <row r="606" spans="2:36" s="36" customFormat="1" ht="86.1" customHeight="1" x14ac:dyDescent="0.25">
      <c r="B606" s="204"/>
      <c r="C606" s="204"/>
      <c r="D606" s="204"/>
      <c r="E606" s="235"/>
      <c r="F606" s="235"/>
      <c r="G606" s="235"/>
      <c r="H606" s="204"/>
      <c r="I606" s="204"/>
      <c r="J606" s="459"/>
      <c r="K606" s="209"/>
      <c r="L606" s="209"/>
      <c r="M606" s="463"/>
      <c r="N606" s="202"/>
      <c r="O606" s="204"/>
      <c r="P606" s="204"/>
      <c r="Q606" s="204"/>
      <c r="R606" s="217"/>
      <c r="S606" s="217"/>
      <c r="T606" s="219"/>
      <c r="U606" s="219"/>
      <c r="V606" s="220"/>
      <c r="W606" s="221"/>
      <c r="X606" s="221"/>
      <c r="Y606" s="221"/>
      <c r="Z606" s="221"/>
      <c r="AA606" s="221"/>
      <c r="AB606" s="221"/>
      <c r="AC606" s="202"/>
      <c r="AD606" s="203"/>
      <c r="AE606" s="203"/>
      <c r="AF606" s="204"/>
      <c r="AG606" s="202"/>
      <c r="AH606" s="202"/>
      <c r="AI606" s="202"/>
      <c r="AJ606" s="204"/>
    </row>
    <row r="607" spans="2:36" s="36" customFormat="1" ht="83.1" customHeight="1" x14ac:dyDescent="0.25">
      <c r="B607" s="204"/>
      <c r="C607" s="204"/>
      <c r="D607" s="204"/>
      <c r="E607" s="235"/>
      <c r="F607" s="235"/>
      <c r="G607" s="235"/>
      <c r="H607" s="204"/>
      <c r="I607" s="204"/>
      <c r="J607" s="452"/>
      <c r="K607" s="210"/>
      <c r="L607" s="210"/>
      <c r="M607" s="464"/>
      <c r="N607" s="202"/>
      <c r="O607" s="204"/>
      <c r="P607" s="204"/>
      <c r="Q607" s="204"/>
      <c r="R607" s="217"/>
      <c r="S607" s="217"/>
      <c r="T607" s="219"/>
      <c r="U607" s="219"/>
      <c r="V607" s="272"/>
      <c r="W607" s="221"/>
      <c r="X607" s="221"/>
      <c r="Y607" s="221"/>
      <c r="Z607" s="221"/>
      <c r="AA607" s="221"/>
      <c r="AB607" s="221"/>
      <c r="AC607" s="202"/>
      <c r="AD607" s="203"/>
      <c r="AE607" s="203"/>
      <c r="AF607" s="204"/>
      <c r="AG607" s="202"/>
      <c r="AH607" s="202"/>
      <c r="AI607" s="202"/>
      <c r="AJ607" s="204"/>
    </row>
    <row r="608" spans="2:36" ht="52.15" customHeight="1" x14ac:dyDescent="0.2">
      <c r="B608" s="204" t="s">
        <v>1027</v>
      </c>
      <c r="C608" s="204" t="s">
        <v>264</v>
      </c>
      <c r="D608" s="204" t="s">
        <v>66</v>
      </c>
      <c r="E608" s="235" t="s">
        <v>67</v>
      </c>
      <c r="F608" s="235" t="s">
        <v>132</v>
      </c>
      <c r="G608" s="235" t="s">
        <v>69</v>
      </c>
      <c r="H608" s="204" t="s">
        <v>70</v>
      </c>
      <c r="I608" s="204" t="s">
        <v>79</v>
      </c>
      <c r="J608" s="11" t="s">
        <v>113</v>
      </c>
      <c r="K608" s="7" t="s">
        <v>114</v>
      </c>
      <c r="L608" s="7" t="s">
        <v>115</v>
      </c>
      <c r="M608" s="7">
        <v>1</v>
      </c>
      <c r="N608" s="202" t="s">
        <v>108</v>
      </c>
      <c r="O608" s="204" t="s">
        <v>164</v>
      </c>
      <c r="P608" s="204" t="s">
        <v>75</v>
      </c>
      <c r="Q608" s="204" t="s">
        <v>76</v>
      </c>
      <c r="R608" s="217" t="s">
        <v>77</v>
      </c>
      <c r="S608" s="217" t="s">
        <v>109</v>
      </c>
      <c r="T608" s="219">
        <f>V608+Y608</f>
        <v>75970</v>
      </c>
      <c r="U608" s="219" t="s">
        <v>79</v>
      </c>
      <c r="V608" s="221">
        <v>64574.5</v>
      </c>
      <c r="W608" s="221" t="s">
        <v>79</v>
      </c>
      <c r="X608" s="221" t="s">
        <v>79</v>
      </c>
      <c r="Y608" s="221">
        <v>11395.5</v>
      </c>
      <c r="Z608" s="221" t="s">
        <v>79</v>
      </c>
      <c r="AA608" s="221" t="s">
        <v>79</v>
      </c>
      <c r="AB608" s="221">
        <v>6159.73</v>
      </c>
      <c r="AC608" s="202" t="s">
        <v>80</v>
      </c>
      <c r="AD608" s="203" t="s">
        <v>79</v>
      </c>
      <c r="AE608" s="203">
        <f>V608+Y608</f>
        <v>75970</v>
      </c>
      <c r="AF608" s="202" t="s">
        <v>79</v>
      </c>
      <c r="AG608" s="202" t="s">
        <v>33</v>
      </c>
      <c r="AH608" s="202" t="s">
        <v>253</v>
      </c>
      <c r="AI608" s="202" t="s">
        <v>254</v>
      </c>
      <c r="AJ608" s="202"/>
    </row>
    <row r="609" spans="2:36" ht="51" x14ac:dyDescent="0.2">
      <c r="B609" s="204"/>
      <c r="C609" s="204"/>
      <c r="D609" s="204"/>
      <c r="E609" s="235"/>
      <c r="F609" s="235"/>
      <c r="G609" s="235"/>
      <c r="H609" s="204"/>
      <c r="I609" s="204"/>
      <c r="J609" s="11" t="s">
        <v>116</v>
      </c>
      <c r="K609" s="7" t="s">
        <v>117</v>
      </c>
      <c r="L609" s="7" t="s">
        <v>85</v>
      </c>
      <c r="M609" s="7">
        <v>1</v>
      </c>
      <c r="N609" s="202"/>
      <c r="O609" s="204"/>
      <c r="P609" s="204"/>
      <c r="Q609" s="204"/>
      <c r="R609" s="217"/>
      <c r="S609" s="217"/>
      <c r="T609" s="219"/>
      <c r="U609" s="219"/>
      <c r="V609" s="221"/>
      <c r="W609" s="221"/>
      <c r="X609" s="221"/>
      <c r="Y609" s="221"/>
      <c r="Z609" s="221"/>
      <c r="AA609" s="221"/>
      <c r="AB609" s="221"/>
      <c r="AC609" s="202"/>
      <c r="AD609" s="203"/>
      <c r="AE609" s="203"/>
      <c r="AF609" s="204"/>
      <c r="AG609" s="202"/>
      <c r="AH609" s="202"/>
      <c r="AI609" s="202"/>
      <c r="AJ609" s="204"/>
    </row>
    <row r="610" spans="2:36" ht="38.25" x14ac:dyDescent="0.2">
      <c r="B610" s="204"/>
      <c r="C610" s="204"/>
      <c r="D610" s="204"/>
      <c r="E610" s="235"/>
      <c r="F610" s="235"/>
      <c r="G610" s="235"/>
      <c r="H610" s="204"/>
      <c r="I610" s="204"/>
      <c r="J610" s="11" t="s">
        <v>209</v>
      </c>
      <c r="K610" s="7" t="s">
        <v>118</v>
      </c>
      <c r="L610" s="7" t="s">
        <v>119</v>
      </c>
      <c r="M610" s="7">
        <v>1</v>
      </c>
      <c r="N610" s="202"/>
      <c r="O610" s="204"/>
      <c r="P610" s="204"/>
      <c r="Q610" s="204"/>
      <c r="R610" s="217"/>
      <c r="S610" s="217"/>
      <c r="T610" s="219"/>
      <c r="U610" s="219"/>
      <c r="V610" s="221"/>
      <c r="W610" s="221"/>
      <c r="X610" s="221"/>
      <c r="Y610" s="221"/>
      <c r="Z610" s="221"/>
      <c r="AA610" s="221"/>
      <c r="AB610" s="221"/>
      <c r="AC610" s="202"/>
      <c r="AD610" s="203"/>
      <c r="AE610" s="203"/>
      <c r="AF610" s="204"/>
      <c r="AG610" s="202"/>
      <c r="AH610" s="202"/>
      <c r="AI610" s="202"/>
      <c r="AJ610" s="204"/>
    </row>
    <row r="611" spans="2:36" ht="42" customHeight="1" x14ac:dyDescent="0.2">
      <c r="B611" s="204"/>
      <c r="C611" s="204"/>
      <c r="D611" s="204"/>
      <c r="E611" s="235"/>
      <c r="F611" s="235"/>
      <c r="G611" s="235"/>
      <c r="H611" s="204"/>
      <c r="I611" s="204"/>
      <c r="J611" s="11" t="s">
        <v>120</v>
      </c>
      <c r="K611" s="7" t="s">
        <v>121</v>
      </c>
      <c r="L611" s="7" t="s">
        <v>119</v>
      </c>
      <c r="M611" s="7">
        <v>1</v>
      </c>
      <c r="N611" s="202"/>
      <c r="O611" s="204"/>
      <c r="P611" s="204"/>
      <c r="Q611" s="204"/>
      <c r="R611" s="217"/>
      <c r="S611" s="217"/>
      <c r="T611" s="219"/>
      <c r="U611" s="219"/>
      <c r="V611" s="221"/>
      <c r="W611" s="221"/>
      <c r="X611" s="221"/>
      <c r="Y611" s="221"/>
      <c r="Z611" s="221"/>
      <c r="AA611" s="221"/>
      <c r="AB611" s="221"/>
      <c r="AC611" s="202"/>
      <c r="AD611" s="203"/>
      <c r="AE611" s="203"/>
      <c r="AF611" s="204"/>
      <c r="AG611" s="202"/>
      <c r="AH611" s="202"/>
      <c r="AI611" s="202"/>
      <c r="AJ611" s="204"/>
    </row>
    <row r="612" spans="2:36" s="36" customFormat="1" ht="124.5" customHeight="1" x14ac:dyDescent="0.25">
      <c r="B612" s="204" t="s">
        <v>624</v>
      </c>
      <c r="C612" s="208" t="s">
        <v>461</v>
      </c>
      <c r="D612" s="208" t="s">
        <v>106</v>
      </c>
      <c r="E612" s="229" t="s">
        <v>67</v>
      </c>
      <c r="F612" s="439" t="s">
        <v>134</v>
      </c>
      <c r="G612" s="229" t="s">
        <v>147</v>
      </c>
      <c r="H612" s="281" t="s">
        <v>70</v>
      </c>
      <c r="I612" s="281" t="s">
        <v>79</v>
      </c>
      <c r="J612" s="11" t="s">
        <v>127</v>
      </c>
      <c r="K612" s="7" t="s">
        <v>128</v>
      </c>
      <c r="L612" s="7" t="s">
        <v>85</v>
      </c>
      <c r="M612" s="63">
        <v>25</v>
      </c>
      <c r="N612" s="419" t="s">
        <v>108</v>
      </c>
      <c r="O612" s="208" t="s">
        <v>460</v>
      </c>
      <c r="P612" s="208" t="s">
        <v>75</v>
      </c>
      <c r="Q612" s="208" t="s">
        <v>76</v>
      </c>
      <c r="R612" s="211" t="s">
        <v>77</v>
      </c>
      <c r="S612" s="211" t="s">
        <v>109</v>
      </c>
      <c r="T612" s="253">
        <f>V612+Y612</f>
        <v>267500</v>
      </c>
      <c r="U612" s="253" t="s">
        <v>79</v>
      </c>
      <c r="V612" s="271">
        <v>227375</v>
      </c>
      <c r="W612" s="271" t="s">
        <v>98</v>
      </c>
      <c r="X612" s="271" t="s">
        <v>98</v>
      </c>
      <c r="Y612" s="271">
        <v>40125</v>
      </c>
      <c r="Z612" s="271" t="s">
        <v>98</v>
      </c>
      <c r="AA612" s="271" t="s">
        <v>79</v>
      </c>
      <c r="AB612" s="271">
        <v>120180.15</v>
      </c>
      <c r="AC612" s="243" t="s">
        <v>149</v>
      </c>
      <c r="AD612" s="225" t="s">
        <v>79</v>
      </c>
      <c r="AE612" s="225">
        <f>V612+Y612</f>
        <v>267500</v>
      </c>
      <c r="AF612" s="243" t="s">
        <v>79</v>
      </c>
      <c r="AG612" s="243" t="s">
        <v>33</v>
      </c>
      <c r="AH612" s="268" t="s">
        <v>157</v>
      </c>
      <c r="AI612" s="268" t="s">
        <v>158</v>
      </c>
      <c r="AJ612" s="243"/>
    </row>
    <row r="613" spans="2:36" s="36" customFormat="1" ht="64.150000000000006" customHeight="1" x14ac:dyDescent="0.25">
      <c r="B613" s="204"/>
      <c r="C613" s="209"/>
      <c r="D613" s="209"/>
      <c r="E613" s="230"/>
      <c r="F613" s="230"/>
      <c r="G613" s="230"/>
      <c r="H613" s="209"/>
      <c r="I613" s="209"/>
      <c r="J613" s="11" t="s">
        <v>111</v>
      </c>
      <c r="K613" s="7" t="s">
        <v>112</v>
      </c>
      <c r="L613" s="7" t="s">
        <v>85</v>
      </c>
      <c r="M613" s="7">
        <v>4</v>
      </c>
      <c r="N613" s="224"/>
      <c r="O613" s="209"/>
      <c r="P613" s="209"/>
      <c r="Q613" s="209"/>
      <c r="R613" s="212"/>
      <c r="S613" s="212"/>
      <c r="T613" s="218"/>
      <c r="U613" s="218"/>
      <c r="V613" s="220"/>
      <c r="W613" s="220"/>
      <c r="X613" s="220"/>
      <c r="Y613" s="220"/>
      <c r="Z613" s="220"/>
      <c r="AA613" s="220"/>
      <c r="AB613" s="220"/>
      <c r="AC613" s="224"/>
      <c r="AD613" s="227"/>
      <c r="AE613" s="227"/>
      <c r="AF613" s="209"/>
      <c r="AG613" s="224"/>
      <c r="AH613" s="268"/>
      <c r="AI613" s="268"/>
      <c r="AJ613" s="209"/>
    </row>
    <row r="614" spans="2:36" s="36" customFormat="1" ht="100.15" customHeight="1" x14ac:dyDescent="0.25">
      <c r="B614" s="204"/>
      <c r="C614" s="210"/>
      <c r="D614" s="210"/>
      <c r="E614" s="231"/>
      <c r="F614" s="231"/>
      <c r="G614" s="231"/>
      <c r="H614" s="210"/>
      <c r="I614" s="210"/>
      <c r="J614" s="11" t="s">
        <v>127</v>
      </c>
      <c r="K614" s="7" t="s">
        <v>128</v>
      </c>
      <c r="L614" s="7" t="s">
        <v>85</v>
      </c>
      <c r="M614" s="63">
        <v>125</v>
      </c>
      <c r="N614" s="228"/>
      <c r="O614" s="210"/>
      <c r="P614" s="210"/>
      <c r="Q614" s="210"/>
      <c r="R614" s="213"/>
      <c r="S614" s="213"/>
      <c r="T614" s="254"/>
      <c r="U614" s="254"/>
      <c r="V614" s="272"/>
      <c r="W614" s="272"/>
      <c r="X614" s="272"/>
      <c r="Y614" s="272"/>
      <c r="Z614" s="272"/>
      <c r="AA614" s="272"/>
      <c r="AB614" s="272"/>
      <c r="AC614" s="228"/>
      <c r="AD614" s="226"/>
      <c r="AE614" s="226"/>
      <c r="AF614" s="210"/>
      <c r="AG614" s="228"/>
      <c r="AH614" s="268"/>
      <c r="AI614" s="268"/>
      <c r="AJ614" s="210"/>
    </row>
    <row r="615" spans="2:36" s="36" customFormat="1" ht="132" customHeight="1" x14ac:dyDescent="0.25">
      <c r="B615" s="204" t="s">
        <v>625</v>
      </c>
      <c r="C615" s="204" t="s">
        <v>462</v>
      </c>
      <c r="D615" s="204" t="s">
        <v>106</v>
      </c>
      <c r="E615" s="235" t="s">
        <v>67</v>
      </c>
      <c r="F615" s="235" t="s">
        <v>134</v>
      </c>
      <c r="G615" s="235" t="s">
        <v>147</v>
      </c>
      <c r="H615" s="204" t="s">
        <v>70</v>
      </c>
      <c r="I615" s="204" t="s">
        <v>79</v>
      </c>
      <c r="J615" s="11" t="s">
        <v>208</v>
      </c>
      <c r="K615" s="7" t="s">
        <v>107</v>
      </c>
      <c r="L615" s="7" t="s">
        <v>86</v>
      </c>
      <c r="M615" s="7">
        <v>40</v>
      </c>
      <c r="N615" s="202" t="s">
        <v>108</v>
      </c>
      <c r="O615" s="280" t="s">
        <v>460</v>
      </c>
      <c r="P615" s="204" t="s">
        <v>75</v>
      </c>
      <c r="Q615" s="204" t="s">
        <v>76</v>
      </c>
      <c r="R615" s="217" t="s">
        <v>77</v>
      </c>
      <c r="S615" s="217" t="s">
        <v>109</v>
      </c>
      <c r="T615" s="219">
        <f>V615+Y615</f>
        <v>171200</v>
      </c>
      <c r="U615" s="219" t="s">
        <v>79</v>
      </c>
      <c r="V615" s="271">
        <v>145520</v>
      </c>
      <c r="W615" s="221" t="s">
        <v>98</v>
      </c>
      <c r="X615" s="221" t="s">
        <v>98</v>
      </c>
      <c r="Y615" s="221">
        <v>25680</v>
      </c>
      <c r="Z615" s="221" t="s">
        <v>98</v>
      </c>
      <c r="AA615" s="221" t="s">
        <v>98</v>
      </c>
      <c r="AB615" s="221">
        <v>76916</v>
      </c>
      <c r="AC615" s="202" t="s">
        <v>149</v>
      </c>
      <c r="AD615" s="203" t="s">
        <v>79</v>
      </c>
      <c r="AE615" s="203">
        <f>V615+Y615</f>
        <v>171200</v>
      </c>
      <c r="AF615" s="202" t="s">
        <v>79</v>
      </c>
      <c r="AG615" s="202" t="s">
        <v>33</v>
      </c>
      <c r="AH615" s="268" t="s">
        <v>157</v>
      </c>
      <c r="AI615" s="268" t="s">
        <v>158</v>
      </c>
      <c r="AJ615" s="202"/>
    </row>
    <row r="616" spans="2:36" s="36" customFormat="1" ht="86.1" customHeight="1" x14ac:dyDescent="0.25">
      <c r="B616" s="204"/>
      <c r="C616" s="204"/>
      <c r="D616" s="204"/>
      <c r="E616" s="235"/>
      <c r="F616" s="235"/>
      <c r="G616" s="235"/>
      <c r="H616" s="204"/>
      <c r="I616" s="204"/>
      <c r="J616" s="11" t="s">
        <v>111</v>
      </c>
      <c r="K616" s="7" t="s">
        <v>112</v>
      </c>
      <c r="L616" s="7" t="s">
        <v>85</v>
      </c>
      <c r="M616" s="7">
        <v>3</v>
      </c>
      <c r="N616" s="202"/>
      <c r="O616" s="280"/>
      <c r="P616" s="204"/>
      <c r="Q616" s="204"/>
      <c r="R616" s="217"/>
      <c r="S616" s="217"/>
      <c r="T616" s="219"/>
      <c r="U616" s="219"/>
      <c r="V616" s="220"/>
      <c r="W616" s="221"/>
      <c r="X616" s="221"/>
      <c r="Y616" s="221"/>
      <c r="Z616" s="221"/>
      <c r="AA616" s="221"/>
      <c r="AB616" s="221"/>
      <c r="AC616" s="202"/>
      <c r="AD616" s="203"/>
      <c r="AE616" s="203"/>
      <c r="AF616" s="204"/>
      <c r="AG616" s="202"/>
      <c r="AH616" s="268"/>
      <c r="AI616" s="268"/>
      <c r="AJ616" s="204"/>
    </row>
    <row r="617" spans="2:36" s="36" customFormat="1" ht="59.1" customHeight="1" x14ac:dyDescent="0.25">
      <c r="B617" s="204"/>
      <c r="C617" s="204"/>
      <c r="D617" s="204"/>
      <c r="E617" s="235"/>
      <c r="F617" s="235"/>
      <c r="G617" s="235"/>
      <c r="H617" s="204"/>
      <c r="I617" s="204"/>
      <c r="J617" s="11" t="s">
        <v>127</v>
      </c>
      <c r="K617" s="7" t="s">
        <v>128</v>
      </c>
      <c r="L617" s="7" t="s">
        <v>85</v>
      </c>
      <c r="M617" s="63">
        <v>80</v>
      </c>
      <c r="N617" s="202"/>
      <c r="O617" s="280"/>
      <c r="P617" s="204"/>
      <c r="Q617" s="204"/>
      <c r="R617" s="217"/>
      <c r="S617" s="217"/>
      <c r="T617" s="219"/>
      <c r="U617" s="219"/>
      <c r="V617" s="272"/>
      <c r="W617" s="221"/>
      <c r="X617" s="221"/>
      <c r="Y617" s="221"/>
      <c r="Z617" s="221"/>
      <c r="AA617" s="221"/>
      <c r="AB617" s="221"/>
      <c r="AC617" s="202"/>
      <c r="AD617" s="203"/>
      <c r="AE617" s="203"/>
      <c r="AF617" s="204"/>
      <c r="AG617" s="202"/>
      <c r="AH617" s="268"/>
      <c r="AI617" s="268"/>
      <c r="AJ617" s="204"/>
    </row>
    <row r="618" spans="2:36" s="36" customFormat="1" ht="132" customHeight="1" x14ac:dyDescent="0.25">
      <c r="B618" s="215" t="s">
        <v>1065</v>
      </c>
      <c r="C618" s="215" t="s">
        <v>463</v>
      </c>
      <c r="D618" s="215" t="s">
        <v>106</v>
      </c>
      <c r="E618" s="252" t="s">
        <v>67</v>
      </c>
      <c r="F618" s="252" t="s">
        <v>134</v>
      </c>
      <c r="G618" s="252" t="s">
        <v>147</v>
      </c>
      <c r="H618" s="215" t="s">
        <v>70</v>
      </c>
      <c r="I618" s="215" t="s">
        <v>79</v>
      </c>
      <c r="J618" s="20" t="s">
        <v>208</v>
      </c>
      <c r="K618" s="27" t="s">
        <v>107</v>
      </c>
      <c r="L618" s="27" t="s">
        <v>86</v>
      </c>
      <c r="M618" s="27">
        <v>40</v>
      </c>
      <c r="N618" s="264" t="s">
        <v>108</v>
      </c>
      <c r="O618" s="312" t="s">
        <v>460</v>
      </c>
      <c r="P618" s="215" t="s">
        <v>75</v>
      </c>
      <c r="Q618" s="215" t="s">
        <v>76</v>
      </c>
      <c r="R618" s="273" t="s">
        <v>77</v>
      </c>
      <c r="S618" s="273" t="s">
        <v>109</v>
      </c>
      <c r="T618" s="287">
        <f>V618+Y618</f>
        <v>64200</v>
      </c>
      <c r="U618" s="287" t="s">
        <v>79</v>
      </c>
      <c r="V618" s="238">
        <v>54570</v>
      </c>
      <c r="W618" s="237" t="s">
        <v>98</v>
      </c>
      <c r="X618" s="237" t="s">
        <v>98</v>
      </c>
      <c r="Y618" s="237">
        <v>9630</v>
      </c>
      <c r="Z618" s="237" t="s">
        <v>98</v>
      </c>
      <c r="AA618" s="237" t="s">
        <v>98</v>
      </c>
      <c r="AB618" s="237">
        <v>28843.5</v>
      </c>
      <c r="AC618" s="264" t="s">
        <v>149</v>
      </c>
      <c r="AD618" s="263" t="s">
        <v>79</v>
      </c>
      <c r="AE618" s="263">
        <f>V618+Y618</f>
        <v>64200</v>
      </c>
      <c r="AF618" s="264" t="s">
        <v>79</v>
      </c>
      <c r="AG618" s="264" t="s">
        <v>33</v>
      </c>
      <c r="AH618" s="239" t="s">
        <v>176</v>
      </c>
      <c r="AI618" s="239" t="s">
        <v>160</v>
      </c>
      <c r="AJ618" s="264"/>
    </row>
    <row r="619" spans="2:36" s="36" customFormat="1" ht="86.1" customHeight="1" x14ac:dyDescent="0.25">
      <c r="B619" s="215"/>
      <c r="C619" s="215"/>
      <c r="D619" s="215"/>
      <c r="E619" s="252"/>
      <c r="F619" s="252"/>
      <c r="G619" s="252"/>
      <c r="H619" s="215"/>
      <c r="I619" s="215"/>
      <c r="J619" s="20" t="s">
        <v>111</v>
      </c>
      <c r="K619" s="27" t="s">
        <v>112</v>
      </c>
      <c r="L619" s="27" t="s">
        <v>85</v>
      </c>
      <c r="M619" s="27">
        <v>1</v>
      </c>
      <c r="N619" s="264"/>
      <c r="O619" s="312"/>
      <c r="P619" s="215"/>
      <c r="Q619" s="215"/>
      <c r="R619" s="273"/>
      <c r="S619" s="273"/>
      <c r="T619" s="287"/>
      <c r="U619" s="287"/>
      <c r="V619" s="244"/>
      <c r="W619" s="237"/>
      <c r="X619" s="237"/>
      <c r="Y619" s="237"/>
      <c r="Z619" s="237"/>
      <c r="AA619" s="237"/>
      <c r="AB619" s="237"/>
      <c r="AC619" s="264"/>
      <c r="AD619" s="263"/>
      <c r="AE619" s="263"/>
      <c r="AF619" s="215"/>
      <c r="AG619" s="264"/>
      <c r="AH619" s="239"/>
      <c r="AI619" s="239"/>
      <c r="AJ619" s="215"/>
    </row>
    <row r="620" spans="2:36" s="36" customFormat="1" ht="59.1" customHeight="1" x14ac:dyDescent="0.25">
      <c r="B620" s="215"/>
      <c r="C620" s="215"/>
      <c r="D620" s="215"/>
      <c r="E620" s="252"/>
      <c r="F620" s="252"/>
      <c r="G620" s="252"/>
      <c r="H620" s="215"/>
      <c r="I620" s="215"/>
      <c r="J620" s="20" t="s">
        <v>127</v>
      </c>
      <c r="K620" s="27" t="s">
        <v>128</v>
      </c>
      <c r="L620" s="27" t="s">
        <v>85</v>
      </c>
      <c r="M620" s="61">
        <v>30</v>
      </c>
      <c r="N620" s="264"/>
      <c r="O620" s="312"/>
      <c r="P620" s="215"/>
      <c r="Q620" s="215"/>
      <c r="R620" s="273"/>
      <c r="S620" s="273"/>
      <c r="T620" s="287"/>
      <c r="U620" s="287"/>
      <c r="V620" s="245"/>
      <c r="W620" s="237"/>
      <c r="X620" s="237"/>
      <c r="Y620" s="237"/>
      <c r="Z620" s="237"/>
      <c r="AA620" s="237"/>
      <c r="AB620" s="237"/>
      <c r="AC620" s="264"/>
      <c r="AD620" s="263"/>
      <c r="AE620" s="263"/>
      <c r="AF620" s="215"/>
      <c r="AG620" s="264"/>
      <c r="AH620" s="239"/>
      <c r="AI620" s="239"/>
      <c r="AJ620" s="215"/>
    </row>
    <row r="621" spans="2:36" s="36" customFormat="1" ht="132" customHeight="1" x14ac:dyDescent="0.25">
      <c r="B621" s="215" t="s">
        <v>1066</v>
      </c>
      <c r="C621" s="215" t="s">
        <v>464</v>
      </c>
      <c r="D621" s="215" t="s">
        <v>106</v>
      </c>
      <c r="E621" s="252" t="s">
        <v>67</v>
      </c>
      <c r="F621" s="252" t="s">
        <v>134</v>
      </c>
      <c r="G621" s="252" t="s">
        <v>147</v>
      </c>
      <c r="H621" s="215" t="s">
        <v>70</v>
      </c>
      <c r="I621" s="215" t="s">
        <v>79</v>
      </c>
      <c r="J621" s="20" t="s">
        <v>208</v>
      </c>
      <c r="K621" s="27" t="s">
        <v>107</v>
      </c>
      <c r="L621" s="27" t="s">
        <v>86</v>
      </c>
      <c r="M621" s="27">
        <v>40</v>
      </c>
      <c r="N621" s="264" t="s">
        <v>108</v>
      </c>
      <c r="O621" s="312" t="s">
        <v>460</v>
      </c>
      <c r="P621" s="215" t="s">
        <v>75</v>
      </c>
      <c r="Q621" s="215" t="s">
        <v>76</v>
      </c>
      <c r="R621" s="273" t="s">
        <v>77</v>
      </c>
      <c r="S621" s="273" t="s">
        <v>109</v>
      </c>
      <c r="T621" s="287">
        <f>V621+Y621</f>
        <v>214000</v>
      </c>
      <c r="U621" s="287" t="s">
        <v>79</v>
      </c>
      <c r="V621" s="237">
        <v>181900</v>
      </c>
      <c r="W621" s="237" t="s">
        <v>98</v>
      </c>
      <c r="X621" s="237" t="s">
        <v>98</v>
      </c>
      <c r="Y621" s="237">
        <v>32100</v>
      </c>
      <c r="Z621" s="237" t="s">
        <v>98</v>
      </c>
      <c r="AA621" s="237" t="s">
        <v>98</v>
      </c>
      <c r="AB621" s="237">
        <v>96145</v>
      </c>
      <c r="AC621" s="264" t="s">
        <v>149</v>
      </c>
      <c r="AD621" s="263" t="s">
        <v>79</v>
      </c>
      <c r="AE621" s="263">
        <f>V621+Y621</f>
        <v>214000</v>
      </c>
      <c r="AF621" s="264" t="s">
        <v>79</v>
      </c>
      <c r="AG621" s="264" t="s">
        <v>33</v>
      </c>
      <c r="AH621" s="239" t="s">
        <v>161</v>
      </c>
      <c r="AI621" s="239" t="s">
        <v>179</v>
      </c>
      <c r="AJ621" s="264"/>
    </row>
    <row r="622" spans="2:36" s="36" customFormat="1" ht="86.1" customHeight="1" x14ac:dyDescent="0.25">
      <c r="B622" s="215"/>
      <c r="C622" s="215"/>
      <c r="D622" s="215"/>
      <c r="E622" s="252"/>
      <c r="F622" s="252"/>
      <c r="G622" s="252"/>
      <c r="H622" s="215"/>
      <c r="I622" s="215"/>
      <c r="J622" s="20" t="s">
        <v>111</v>
      </c>
      <c r="K622" s="27" t="s">
        <v>112</v>
      </c>
      <c r="L622" s="27" t="s">
        <v>85</v>
      </c>
      <c r="M622" s="27">
        <v>3</v>
      </c>
      <c r="N622" s="264"/>
      <c r="O622" s="312"/>
      <c r="P622" s="215"/>
      <c r="Q622" s="215"/>
      <c r="R622" s="273"/>
      <c r="S622" s="273"/>
      <c r="T622" s="287"/>
      <c r="U622" s="287"/>
      <c r="V622" s="237"/>
      <c r="W622" s="237"/>
      <c r="X622" s="237"/>
      <c r="Y622" s="237"/>
      <c r="Z622" s="237"/>
      <c r="AA622" s="237"/>
      <c r="AB622" s="237"/>
      <c r="AC622" s="264"/>
      <c r="AD622" s="263"/>
      <c r="AE622" s="263"/>
      <c r="AF622" s="215"/>
      <c r="AG622" s="264"/>
      <c r="AH622" s="239"/>
      <c r="AI622" s="239"/>
      <c r="AJ622" s="215"/>
    </row>
    <row r="623" spans="2:36" s="36" customFormat="1" ht="59.1" customHeight="1" x14ac:dyDescent="0.25">
      <c r="B623" s="215"/>
      <c r="C623" s="215"/>
      <c r="D623" s="215"/>
      <c r="E623" s="252"/>
      <c r="F623" s="252"/>
      <c r="G623" s="252"/>
      <c r="H623" s="215"/>
      <c r="I623" s="215"/>
      <c r="J623" s="20" t="s">
        <v>127</v>
      </c>
      <c r="K623" s="27" t="s">
        <v>128</v>
      </c>
      <c r="L623" s="27" t="s">
        <v>85</v>
      </c>
      <c r="M623" s="61">
        <v>100</v>
      </c>
      <c r="N623" s="264"/>
      <c r="O623" s="312"/>
      <c r="P623" s="215"/>
      <c r="Q623" s="215"/>
      <c r="R623" s="273"/>
      <c r="S623" s="273"/>
      <c r="T623" s="287"/>
      <c r="U623" s="287"/>
      <c r="V623" s="237"/>
      <c r="W623" s="237"/>
      <c r="X623" s="237"/>
      <c r="Y623" s="237"/>
      <c r="Z623" s="237"/>
      <c r="AA623" s="237"/>
      <c r="AB623" s="237"/>
      <c r="AC623" s="264"/>
      <c r="AD623" s="263"/>
      <c r="AE623" s="263"/>
      <c r="AF623" s="215"/>
      <c r="AG623" s="264"/>
      <c r="AH623" s="239"/>
      <c r="AI623" s="239"/>
      <c r="AJ623" s="215"/>
    </row>
    <row r="624" spans="2:36" s="36" customFormat="1" ht="112.5" customHeight="1" x14ac:dyDescent="0.25">
      <c r="B624" s="215" t="s">
        <v>1067</v>
      </c>
      <c r="C624" s="215" t="s">
        <v>465</v>
      </c>
      <c r="D624" s="215" t="s">
        <v>106</v>
      </c>
      <c r="E624" s="252" t="s">
        <v>67</v>
      </c>
      <c r="F624" s="252" t="s">
        <v>134</v>
      </c>
      <c r="G624" s="252" t="s">
        <v>147</v>
      </c>
      <c r="H624" s="215" t="s">
        <v>70</v>
      </c>
      <c r="I624" s="215" t="s">
        <v>79</v>
      </c>
      <c r="J624" s="20" t="s">
        <v>208</v>
      </c>
      <c r="K624" s="27" t="s">
        <v>107</v>
      </c>
      <c r="L624" s="27" t="s">
        <v>86</v>
      </c>
      <c r="M624" s="27">
        <v>40</v>
      </c>
      <c r="N624" s="264" t="s">
        <v>108</v>
      </c>
      <c r="O624" s="312" t="s">
        <v>460</v>
      </c>
      <c r="P624" s="215" t="s">
        <v>75</v>
      </c>
      <c r="Q624" s="215" t="s">
        <v>76</v>
      </c>
      <c r="R624" s="273" t="s">
        <v>77</v>
      </c>
      <c r="S624" s="273" t="s">
        <v>109</v>
      </c>
      <c r="T624" s="287">
        <f>V624+Y624</f>
        <v>32100</v>
      </c>
      <c r="U624" s="287" t="s">
        <v>79</v>
      </c>
      <c r="V624" s="237">
        <v>27285</v>
      </c>
      <c r="W624" s="237" t="s">
        <v>98</v>
      </c>
      <c r="X624" s="237" t="s">
        <v>98</v>
      </c>
      <c r="Y624" s="237">
        <v>4815</v>
      </c>
      <c r="Z624" s="237" t="s">
        <v>98</v>
      </c>
      <c r="AA624" s="237" t="s">
        <v>98</v>
      </c>
      <c r="AB624" s="237">
        <v>4815</v>
      </c>
      <c r="AC624" s="264" t="s">
        <v>149</v>
      </c>
      <c r="AD624" s="263" t="s">
        <v>79</v>
      </c>
      <c r="AE624" s="263">
        <f>V624+Y624</f>
        <v>32100</v>
      </c>
      <c r="AF624" s="264" t="s">
        <v>79</v>
      </c>
      <c r="AG624" s="264" t="s">
        <v>33</v>
      </c>
      <c r="AH624" s="239" t="s">
        <v>179</v>
      </c>
      <c r="AI624" s="239" t="s">
        <v>295</v>
      </c>
      <c r="AJ624" s="264"/>
    </row>
    <row r="625" spans="2:36" s="36" customFormat="1" ht="86.1" customHeight="1" x14ac:dyDescent="0.25">
      <c r="B625" s="215"/>
      <c r="C625" s="215"/>
      <c r="D625" s="215"/>
      <c r="E625" s="252"/>
      <c r="F625" s="252"/>
      <c r="G625" s="252"/>
      <c r="H625" s="215"/>
      <c r="I625" s="215"/>
      <c r="J625" s="20" t="s">
        <v>111</v>
      </c>
      <c r="K625" s="27" t="s">
        <v>112</v>
      </c>
      <c r="L625" s="27" t="s">
        <v>85</v>
      </c>
      <c r="M625" s="27">
        <v>1</v>
      </c>
      <c r="N625" s="264"/>
      <c r="O625" s="312"/>
      <c r="P625" s="215"/>
      <c r="Q625" s="215"/>
      <c r="R625" s="273"/>
      <c r="S625" s="273"/>
      <c r="T625" s="287"/>
      <c r="U625" s="287"/>
      <c r="V625" s="237"/>
      <c r="W625" s="237"/>
      <c r="X625" s="237"/>
      <c r="Y625" s="237"/>
      <c r="Z625" s="237"/>
      <c r="AA625" s="237"/>
      <c r="AB625" s="237"/>
      <c r="AC625" s="264"/>
      <c r="AD625" s="263"/>
      <c r="AE625" s="263"/>
      <c r="AF625" s="215"/>
      <c r="AG625" s="264"/>
      <c r="AH625" s="239"/>
      <c r="AI625" s="239"/>
      <c r="AJ625" s="215"/>
    </row>
    <row r="626" spans="2:36" s="36" customFormat="1" ht="59.1" customHeight="1" x14ac:dyDescent="0.25">
      <c r="B626" s="215"/>
      <c r="C626" s="215"/>
      <c r="D626" s="215"/>
      <c r="E626" s="252"/>
      <c r="F626" s="252"/>
      <c r="G626" s="252"/>
      <c r="H626" s="215"/>
      <c r="I626" s="215"/>
      <c r="J626" s="20" t="s">
        <v>127</v>
      </c>
      <c r="K626" s="27" t="s">
        <v>128</v>
      </c>
      <c r="L626" s="27" t="s">
        <v>85</v>
      </c>
      <c r="M626" s="61">
        <v>15</v>
      </c>
      <c r="N626" s="264"/>
      <c r="O626" s="312"/>
      <c r="P626" s="215"/>
      <c r="Q626" s="215"/>
      <c r="R626" s="273"/>
      <c r="S626" s="273"/>
      <c r="T626" s="287"/>
      <c r="U626" s="287"/>
      <c r="V626" s="237"/>
      <c r="W626" s="237"/>
      <c r="X626" s="237"/>
      <c r="Y626" s="237"/>
      <c r="Z626" s="237"/>
      <c r="AA626" s="237"/>
      <c r="AB626" s="237"/>
      <c r="AC626" s="264"/>
      <c r="AD626" s="263"/>
      <c r="AE626" s="263"/>
      <c r="AF626" s="215"/>
      <c r="AG626" s="264"/>
      <c r="AH626" s="239"/>
      <c r="AI626" s="239"/>
      <c r="AJ626" s="215"/>
    </row>
    <row r="627" spans="2:36" s="36" customFormat="1" ht="89.25" x14ac:dyDescent="0.25">
      <c r="B627" s="204" t="s">
        <v>626</v>
      </c>
      <c r="C627" s="204" t="s">
        <v>466</v>
      </c>
      <c r="D627" s="204" t="s">
        <v>106</v>
      </c>
      <c r="E627" s="235" t="s">
        <v>67</v>
      </c>
      <c r="F627" s="235" t="s">
        <v>134</v>
      </c>
      <c r="G627" s="235" t="s">
        <v>147</v>
      </c>
      <c r="H627" s="204" t="s">
        <v>70</v>
      </c>
      <c r="I627" s="204" t="s">
        <v>79</v>
      </c>
      <c r="J627" s="11" t="s">
        <v>208</v>
      </c>
      <c r="K627" s="7" t="s">
        <v>107</v>
      </c>
      <c r="L627" s="7" t="s">
        <v>86</v>
      </c>
      <c r="M627" s="7">
        <v>40</v>
      </c>
      <c r="N627" s="202" t="s">
        <v>108</v>
      </c>
      <c r="O627" s="280" t="s">
        <v>460</v>
      </c>
      <c r="P627" s="204" t="s">
        <v>75</v>
      </c>
      <c r="Q627" s="204" t="s">
        <v>76</v>
      </c>
      <c r="R627" s="217" t="s">
        <v>77</v>
      </c>
      <c r="S627" s="217" t="s">
        <v>109</v>
      </c>
      <c r="T627" s="219">
        <f>V627+Y627</f>
        <v>89880</v>
      </c>
      <c r="U627" s="219" t="s">
        <v>79</v>
      </c>
      <c r="V627" s="271">
        <v>76398</v>
      </c>
      <c r="W627" s="221" t="s">
        <v>98</v>
      </c>
      <c r="X627" s="221" t="s">
        <v>98</v>
      </c>
      <c r="Y627" s="221">
        <v>13482</v>
      </c>
      <c r="Z627" s="221" t="s">
        <v>98</v>
      </c>
      <c r="AA627" s="221" t="s">
        <v>98</v>
      </c>
      <c r="AB627" s="221">
        <v>40380.9</v>
      </c>
      <c r="AC627" s="202" t="s">
        <v>149</v>
      </c>
      <c r="AD627" s="203" t="s">
        <v>79</v>
      </c>
      <c r="AE627" s="203">
        <f>V627+Y627</f>
        <v>89880</v>
      </c>
      <c r="AF627" s="202" t="s">
        <v>79</v>
      </c>
      <c r="AG627" s="202" t="s">
        <v>33</v>
      </c>
      <c r="AH627" s="268" t="s">
        <v>233</v>
      </c>
      <c r="AI627" s="268" t="s">
        <v>408</v>
      </c>
      <c r="AJ627" s="202"/>
    </row>
    <row r="628" spans="2:36" s="36" customFormat="1" ht="86.1" customHeight="1" x14ac:dyDescent="0.25">
      <c r="B628" s="204"/>
      <c r="C628" s="204"/>
      <c r="D628" s="204"/>
      <c r="E628" s="235"/>
      <c r="F628" s="235"/>
      <c r="G628" s="235"/>
      <c r="H628" s="204"/>
      <c r="I628" s="204"/>
      <c r="J628" s="11" t="s">
        <v>111</v>
      </c>
      <c r="K628" s="7" t="s">
        <v>112</v>
      </c>
      <c r="L628" s="7" t="s">
        <v>85</v>
      </c>
      <c r="M628" s="7">
        <v>1</v>
      </c>
      <c r="N628" s="202"/>
      <c r="O628" s="280"/>
      <c r="P628" s="204"/>
      <c r="Q628" s="204"/>
      <c r="R628" s="217"/>
      <c r="S628" s="217"/>
      <c r="T628" s="219"/>
      <c r="U628" s="219"/>
      <c r="V628" s="220"/>
      <c r="W628" s="221"/>
      <c r="X628" s="221"/>
      <c r="Y628" s="221"/>
      <c r="Z628" s="221"/>
      <c r="AA628" s="221"/>
      <c r="AB628" s="221"/>
      <c r="AC628" s="202"/>
      <c r="AD628" s="203"/>
      <c r="AE628" s="203"/>
      <c r="AF628" s="204"/>
      <c r="AG628" s="202"/>
      <c r="AH628" s="268"/>
      <c r="AI628" s="268"/>
      <c r="AJ628" s="204"/>
    </row>
    <row r="629" spans="2:36" s="36" customFormat="1" ht="59.1" customHeight="1" x14ac:dyDescent="0.25">
      <c r="B629" s="204"/>
      <c r="C629" s="204"/>
      <c r="D629" s="204"/>
      <c r="E629" s="235"/>
      <c r="F629" s="235"/>
      <c r="G629" s="235"/>
      <c r="H629" s="204"/>
      <c r="I629" s="204"/>
      <c r="J629" s="11" t="s">
        <v>127</v>
      </c>
      <c r="K629" s="7" t="s">
        <v>128</v>
      </c>
      <c r="L629" s="7" t="s">
        <v>85</v>
      </c>
      <c r="M629" s="63">
        <v>7</v>
      </c>
      <c r="N629" s="202"/>
      <c r="O629" s="280"/>
      <c r="P629" s="204"/>
      <c r="Q629" s="204"/>
      <c r="R629" s="217"/>
      <c r="S629" s="217"/>
      <c r="T629" s="219"/>
      <c r="U629" s="219"/>
      <c r="V629" s="272"/>
      <c r="W629" s="221"/>
      <c r="X629" s="221"/>
      <c r="Y629" s="221"/>
      <c r="Z629" s="221"/>
      <c r="AA629" s="221"/>
      <c r="AB629" s="221"/>
      <c r="AC629" s="202"/>
      <c r="AD629" s="203"/>
      <c r="AE629" s="203"/>
      <c r="AF629" s="204"/>
      <c r="AG629" s="202"/>
      <c r="AH629" s="268"/>
      <c r="AI629" s="268"/>
      <c r="AJ629" s="204"/>
    </row>
    <row r="630" spans="2:36" ht="51" x14ac:dyDescent="0.2">
      <c r="B630" s="215" t="s">
        <v>1068</v>
      </c>
      <c r="C630" s="215" t="s">
        <v>467</v>
      </c>
      <c r="D630" s="215" t="s">
        <v>66</v>
      </c>
      <c r="E630" s="252" t="s">
        <v>67</v>
      </c>
      <c r="F630" s="252" t="s">
        <v>132</v>
      </c>
      <c r="G630" s="252" t="s">
        <v>69</v>
      </c>
      <c r="H630" s="215" t="s">
        <v>70</v>
      </c>
      <c r="I630" s="215" t="s">
        <v>79</v>
      </c>
      <c r="J630" s="20" t="s">
        <v>113</v>
      </c>
      <c r="K630" s="27" t="s">
        <v>114</v>
      </c>
      <c r="L630" s="27" t="s">
        <v>115</v>
      </c>
      <c r="M630" s="27">
        <v>2</v>
      </c>
      <c r="N630" s="264" t="s">
        <v>108</v>
      </c>
      <c r="O630" s="215" t="s">
        <v>460</v>
      </c>
      <c r="P630" s="215" t="s">
        <v>75</v>
      </c>
      <c r="Q630" s="215" t="s">
        <v>76</v>
      </c>
      <c r="R630" s="273" t="s">
        <v>77</v>
      </c>
      <c r="S630" s="273" t="s">
        <v>109</v>
      </c>
      <c r="T630" s="287">
        <f>V630+Y630</f>
        <v>151940</v>
      </c>
      <c r="U630" s="287" t="s">
        <v>79</v>
      </c>
      <c r="V630" s="237">
        <v>129149</v>
      </c>
      <c r="W630" s="237" t="s">
        <v>98</v>
      </c>
      <c r="X630" s="237" t="s">
        <v>98</v>
      </c>
      <c r="Y630" s="238">
        <v>22791</v>
      </c>
      <c r="Z630" s="237" t="s">
        <v>98</v>
      </c>
      <c r="AA630" s="237" t="s">
        <v>98</v>
      </c>
      <c r="AB630" s="238">
        <v>68262.899999999994</v>
      </c>
      <c r="AC630" s="264" t="s">
        <v>80</v>
      </c>
      <c r="AD630" s="263" t="s">
        <v>79</v>
      </c>
      <c r="AE630" s="263">
        <f>V630+Y630</f>
        <v>151940</v>
      </c>
      <c r="AF630" s="215" t="s">
        <v>79</v>
      </c>
      <c r="AG630" s="264" t="s">
        <v>33</v>
      </c>
      <c r="AH630" s="239" t="s">
        <v>251</v>
      </c>
      <c r="AI630" s="239" t="s">
        <v>253</v>
      </c>
      <c r="AJ630" s="215"/>
    </row>
    <row r="631" spans="2:36" ht="68.099999999999994" customHeight="1" x14ac:dyDescent="0.2">
      <c r="B631" s="215"/>
      <c r="C631" s="215"/>
      <c r="D631" s="215"/>
      <c r="E631" s="252"/>
      <c r="F631" s="252"/>
      <c r="G631" s="252"/>
      <c r="H631" s="215"/>
      <c r="I631" s="215"/>
      <c r="J631" s="20" t="s">
        <v>116</v>
      </c>
      <c r="K631" s="27" t="s">
        <v>117</v>
      </c>
      <c r="L631" s="27" t="s">
        <v>85</v>
      </c>
      <c r="M631" s="27">
        <v>2</v>
      </c>
      <c r="N631" s="264"/>
      <c r="O631" s="215"/>
      <c r="P631" s="215"/>
      <c r="Q631" s="215"/>
      <c r="R631" s="273"/>
      <c r="S631" s="273"/>
      <c r="T631" s="287"/>
      <c r="U631" s="287"/>
      <c r="V631" s="237"/>
      <c r="W631" s="237"/>
      <c r="X631" s="237"/>
      <c r="Y631" s="244"/>
      <c r="Z631" s="237"/>
      <c r="AA631" s="237"/>
      <c r="AB631" s="244"/>
      <c r="AC631" s="264"/>
      <c r="AD631" s="263"/>
      <c r="AE631" s="263"/>
      <c r="AF631" s="215"/>
      <c r="AG631" s="264"/>
      <c r="AH631" s="239"/>
      <c r="AI631" s="239"/>
      <c r="AJ631" s="215"/>
    </row>
    <row r="632" spans="2:36" ht="51" customHeight="1" x14ac:dyDescent="0.2">
      <c r="B632" s="215"/>
      <c r="C632" s="215"/>
      <c r="D632" s="215"/>
      <c r="E632" s="252"/>
      <c r="F632" s="252"/>
      <c r="G632" s="252"/>
      <c r="H632" s="215"/>
      <c r="I632" s="215"/>
      <c r="J632" s="20" t="s">
        <v>209</v>
      </c>
      <c r="K632" s="27" t="s">
        <v>118</v>
      </c>
      <c r="L632" s="27" t="s">
        <v>119</v>
      </c>
      <c r="M632" s="27">
        <v>2</v>
      </c>
      <c r="N632" s="264"/>
      <c r="O632" s="215"/>
      <c r="P632" s="215"/>
      <c r="Q632" s="215"/>
      <c r="R632" s="273"/>
      <c r="S632" s="273"/>
      <c r="T632" s="287"/>
      <c r="U632" s="287"/>
      <c r="V632" s="237"/>
      <c r="W632" s="237"/>
      <c r="X632" s="237"/>
      <c r="Y632" s="244"/>
      <c r="Z632" s="237"/>
      <c r="AA632" s="237"/>
      <c r="AB632" s="244"/>
      <c r="AC632" s="264"/>
      <c r="AD632" s="263"/>
      <c r="AE632" s="263"/>
      <c r="AF632" s="215"/>
      <c r="AG632" s="264"/>
      <c r="AH632" s="239"/>
      <c r="AI632" s="239"/>
      <c r="AJ632" s="215"/>
    </row>
    <row r="633" spans="2:36" ht="40.15" customHeight="1" x14ac:dyDescent="0.2">
      <c r="B633" s="246"/>
      <c r="C633" s="246"/>
      <c r="D633" s="215"/>
      <c r="E633" s="252"/>
      <c r="F633" s="232"/>
      <c r="G633" s="232"/>
      <c r="H633" s="215"/>
      <c r="I633" s="215"/>
      <c r="J633" s="56" t="s">
        <v>120</v>
      </c>
      <c r="K633" s="57" t="s">
        <v>121</v>
      </c>
      <c r="L633" s="57" t="s">
        <v>119</v>
      </c>
      <c r="M633" s="75">
        <v>2</v>
      </c>
      <c r="N633" s="264"/>
      <c r="O633" s="246"/>
      <c r="P633" s="215"/>
      <c r="Q633" s="215"/>
      <c r="R633" s="273"/>
      <c r="S633" s="273"/>
      <c r="T633" s="328"/>
      <c r="U633" s="328"/>
      <c r="V633" s="238"/>
      <c r="W633" s="238"/>
      <c r="X633" s="238"/>
      <c r="Y633" s="244"/>
      <c r="Z633" s="238"/>
      <c r="AA633" s="238"/>
      <c r="AB633" s="244"/>
      <c r="AC633" s="205"/>
      <c r="AD633" s="263"/>
      <c r="AE633" s="240"/>
      <c r="AF633" s="246"/>
      <c r="AG633" s="205"/>
      <c r="AH633" s="239"/>
      <c r="AI633" s="239"/>
      <c r="AJ633" s="215"/>
    </row>
    <row r="634" spans="2:36" s="90" customFormat="1" ht="89.25" x14ac:dyDescent="0.2">
      <c r="B634" s="204" t="s">
        <v>837</v>
      </c>
      <c r="C634" s="204" t="s">
        <v>838</v>
      </c>
      <c r="D634" s="204" t="s">
        <v>66</v>
      </c>
      <c r="E634" s="235" t="s">
        <v>67</v>
      </c>
      <c r="F634" s="235" t="s">
        <v>134</v>
      </c>
      <c r="G634" s="235" t="s">
        <v>147</v>
      </c>
      <c r="H634" s="204" t="s">
        <v>70</v>
      </c>
      <c r="I634" s="204" t="s">
        <v>79</v>
      </c>
      <c r="J634" s="11" t="s">
        <v>208</v>
      </c>
      <c r="K634" s="7" t="s">
        <v>107</v>
      </c>
      <c r="L634" s="7" t="s">
        <v>86</v>
      </c>
      <c r="M634" s="7">
        <v>40</v>
      </c>
      <c r="N634" s="202" t="s">
        <v>108</v>
      </c>
      <c r="O634" s="204" t="s">
        <v>460</v>
      </c>
      <c r="P634" s="204" t="s">
        <v>75</v>
      </c>
      <c r="Q634" s="204" t="s">
        <v>76</v>
      </c>
      <c r="R634" s="217" t="s">
        <v>77</v>
      </c>
      <c r="S634" s="217" t="s">
        <v>109</v>
      </c>
      <c r="T634" s="219">
        <f>V634+Y634</f>
        <v>214000</v>
      </c>
      <c r="U634" s="219" t="s">
        <v>79</v>
      </c>
      <c r="V634" s="221">
        <v>181900</v>
      </c>
      <c r="W634" s="221" t="s">
        <v>98</v>
      </c>
      <c r="X634" s="221" t="s">
        <v>98</v>
      </c>
      <c r="Y634" s="221">
        <v>32100</v>
      </c>
      <c r="Z634" s="221" t="s">
        <v>98</v>
      </c>
      <c r="AA634" s="221" t="s">
        <v>98</v>
      </c>
      <c r="AB634" s="221">
        <v>96145</v>
      </c>
      <c r="AC634" s="202" t="s">
        <v>149</v>
      </c>
      <c r="AD634" s="203" t="s">
        <v>79</v>
      </c>
      <c r="AE634" s="203">
        <f>V634+Y634</f>
        <v>214000</v>
      </c>
      <c r="AF634" s="202" t="s">
        <v>79</v>
      </c>
      <c r="AG634" s="202" t="s">
        <v>33</v>
      </c>
      <c r="AH634" s="202" t="s">
        <v>176</v>
      </c>
      <c r="AI634" s="202" t="s">
        <v>161</v>
      </c>
      <c r="AJ634" s="202"/>
    </row>
    <row r="635" spans="2:36" s="90" customFormat="1" ht="38.25" x14ac:dyDescent="0.2">
      <c r="B635" s="204"/>
      <c r="C635" s="204"/>
      <c r="D635" s="204"/>
      <c r="E635" s="235"/>
      <c r="F635" s="235"/>
      <c r="G635" s="235"/>
      <c r="H635" s="204"/>
      <c r="I635" s="204"/>
      <c r="J635" s="11" t="s">
        <v>111</v>
      </c>
      <c r="K635" s="7" t="s">
        <v>112</v>
      </c>
      <c r="L635" s="7" t="s">
        <v>85</v>
      </c>
      <c r="M635" s="7">
        <v>3</v>
      </c>
      <c r="N635" s="202"/>
      <c r="O635" s="204"/>
      <c r="P635" s="204"/>
      <c r="Q635" s="204"/>
      <c r="R635" s="217"/>
      <c r="S635" s="217"/>
      <c r="T635" s="219"/>
      <c r="U635" s="219"/>
      <c r="V635" s="221"/>
      <c r="W635" s="221"/>
      <c r="X635" s="221"/>
      <c r="Y635" s="221"/>
      <c r="Z635" s="221"/>
      <c r="AA635" s="221"/>
      <c r="AB635" s="221"/>
      <c r="AC635" s="202"/>
      <c r="AD635" s="203"/>
      <c r="AE635" s="203"/>
      <c r="AF635" s="204"/>
      <c r="AG635" s="202"/>
      <c r="AH635" s="202"/>
      <c r="AI635" s="202"/>
      <c r="AJ635" s="204"/>
    </row>
    <row r="636" spans="2:36" s="90" customFormat="1" ht="40.15" customHeight="1" x14ac:dyDescent="0.2">
      <c r="B636" s="204"/>
      <c r="C636" s="204"/>
      <c r="D636" s="204"/>
      <c r="E636" s="235"/>
      <c r="F636" s="235"/>
      <c r="G636" s="235"/>
      <c r="H636" s="204"/>
      <c r="I636" s="204"/>
      <c r="J636" s="11" t="s">
        <v>127</v>
      </c>
      <c r="K636" s="7" t="s">
        <v>128</v>
      </c>
      <c r="L636" s="7" t="s">
        <v>85</v>
      </c>
      <c r="M636" s="63">
        <v>100</v>
      </c>
      <c r="N636" s="202"/>
      <c r="O636" s="204"/>
      <c r="P636" s="204"/>
      <c r="Q636" s="204"/>
      <c r="R636" s="217"/>
      <c r="S636" s="217"/>
      <c r="T636" s="219"/>
      <c r="U636" s="219"/>
      <c r="V636" s="221"/>
      <c r="W636" s="221"/>
      <c r="X636" s="221"/>
      <c r="Y636" s="221"/>
      <c r="Z636" s="221"/>
      <c r="AA636" s="221"/>
      <c r="AB636" s="221"/>
      <c r="AC636" s="202"/>
      <c r="AD636" s="203"/>
      <c r="AE636" s="203"/>
      <c r="AF636" s="204"/>
      <c r="AG636" s="202"/>
      <c r="AH636" s="202"/>
      <c r="AI636" s="202"/>
      <c r="AJ636" s="204"/>
    </row>
    <row r="637" spans="2:36" s="90" customFormat="1" ht="89.25" x14ac:dyDescent="0.2">
      <c r="B637" s="204" t="s">
        <v>839</v>
      </c>
      <c r="C637" s="204" t="s">
        <v>840</v>
      </c>
      <c r="D637" s="204" t="s">
        <v>66</v>
      </c>
      <c r="E637" s="235" t="s">
        <v>67</v>
      </c>
      <c r="F637" s="235" t="s">
        <v>134</v>
      </c>
      <c r="G637" s="235" t="s">
        <v>147</v>
      </c>
      <c r="H637" s="204" t="s">
        <v>70</v>
      </c>
      <c r="I637" s="204" t="s">
        <v>79</v>
      </c>
      <c r="J637" s="11" t="s">
        <v>208</v>
      </c>
      <c r="K637" s="7" t="s">
        <v>107</v>
      </c>
      <c r="L637" s="7" t="s">
        <v>86</v>
      </c>
      <c r="M637" s="7">
        <v>40</v>
      </c>
      <c r="N637" s="202" t="s">
        <v>108</v>
      </c>
      <c r="O637" s="204" t="s">
        <v>460</v>
      </c>
      <c r="P637" s="204" t="s">
        <v>75</v>
      </c>
      <c r="Q637" s="204" t="s">
        <v>76</v>
      </c>
      <c r="R637" s="217" t="s">
        <v>77</v>
      </c>
      <c r="S637" s="217" t="s">
        <v>109</v>
      </c>
      <c r="T637" s="219">
        <f>V637+Y637</f>
        <v>32100</v>
      </c>
      <c r="U637" s="219" t="s">
        <v>79</v>
      </c>
      <c r="V637" s="221">
        <v>27285</v>
      </c>
      <c r="W637" s="221" t="s">
        <v>98</v>
      </c>
      <c r="X637" s="221" t="s">
        <v>98</v>
      </c>
      <c r="Y637" s="221">
        <v>4815</v>
      </c>
      <c r="Z637" s="221" t="s">
        <v>98</v>
      </c>
      <c r="AA637" s="221" t="s">
        <v>98</v>
      </c>
      <c r="AB637" s="221">
        <v>14421.75</v>
      </c>
      <c r="AC637" s="202" t="s">
        <v>149</v>
      </c>
      <c r="AD637" s="203" t="s">
        <v>79</v>
      </c>
      <c r="AE637" s="203">
        <f>V637+Y637</f>
        <v>32100</v>
      </c>
      <c r="AF637" s="202" t="s">
        <v>79</v>
      </c>
      <c r="AG637" s="202" t="s">
        <v>33</v>
      </c>
      <c r="AH637" s="202" t="s">
        <v>845</v>
      </c>
      <c r="AI637" s="202" t="s">
        <v>356</v>
      </c>
      <c r="AJ637" s="202"/>
    </row>
    <row r="638" spans="2:36" s="90" customFormat="1" ht="38.25" x14ac:dyDescent="0.2">
      <c r="B638" s="204"/>
      <c r="C638" s="204"/>
      <c r="D638" s="204"/>
      <c r="E638" s="235"/>
      <c r="F638" s="235"/>
      <c r="G638" s="235"/>
      <c r="H638" s="204"/>
      <c r="I638" s="204"/>
      <c r="J638" s="11" t="s">
        <v>111</v>
      </c>
      <c r="K638" s="7" t="s">
        <v>112</v>
      </c>
      <c r="L638" s="7" t="s">
        <v>85</v>
      </c>
      <c r="M638" s="7">
        <v>1</v>
      </c>
      <c r="N638" s="202"/>
      <c r="O638" s="204"/>
      <c r="P638" s="204"/>
      <c r="Q638" s="204"/>
      <c r="R638" s="217"/>
      <c r="S638" s="217"/>
      <c r="T638" s="219"/>
      <c r="U638" s="219"/>
      <c r="V638" s="221"/>
      <c r="W638" s="221"/>
      <c r="X638" s="221"/>
      <c r="Y638" s="221"/>
      <c r="Z638" s="221"/>
      <c r="AA638" s="221"/>
      <c r="AB638" s="221"/>
      <c r="AC638" s="202"/>
      <c r="AD638" s="203"/>
      <c r="AE638" s="203"/>
      <c r="AF638" s="204"/>
      <c r="AG638" s="202"/>
      <c r="AH638" s="202"/>
      <c r="AI638" s="202"/>
      <c r="AJ638" s="204"/>
    </row>
    <row r="639" spans="2:36" s="90" customFormat="1" ht="25.5" x14ac:dyDescent="0.2">
      <c r="B639" s="204"/>
      <c r="C639" s="204"/>
      <c r="D639" s="204"/>
      <c r="E639" s="235"/>
      <c r="F639" s="235"/>
      <c r="G639" s="235"/>
      <c r="H639" s="204"/>
      <c r="I639" s="204"/>
      <c r="J639" s="11" t="s">
        <v>127</v>
      </c>
      <c r="K639" s="7" t="s">
        <v>128</v>
      </c>
      <c r="L639" s="7" t="s">
        <v>85</v>
      </c>
      <c r="M639" s="63">
        <v>15</v>
      </c>
      <c r="N639" s="202"/>
      <c r="O639" s="204"/>
      <c r="P639" s="204"/>
      <c r="Q639" s="204"/>
      <c r="R639" s="217"/>
      <c r="S639" s="217"/>
      <c r="T639" s="219"/>
      <c r="U639" s="219"/>
      <c r="V639" s="221"/>
      <c r="W639" s="221"/>
      <c r="X639" s="221"/>
      <c r="Y639" s="221"/>
      <c r="Z639" s="221"/>
      <c r="AA639" s="221"/>
      <c r="AB639" s="221"/>
      <c r="AC639" s="202"/>
      <c r="AD639" s="203"/>
      <c r="AE639" s="203"/>
      <c r="AF639" s="204"/>
      <c r="AG639" s="202"/>
      <c r="AH639" s="202"/>
      <c r="AI639" s="202"/>
      <c r="AJ639" s="204"/>
    </row>
    <row r="640" spans="2:36" s="90" customFormat="1" ht="51" x14ac:dyDescent="0.2">
      <c r="B640" s="208" t="s">
        <v>841</v>
      </c>
      <c r="C640" s="208" t="s">
        <v>842</v>
      </c>
      <c r="D640" s="208" t="s">
        <v>66</v>
      </c>
      <c r="E640" s="235" t="s">
        <v>67</v>
      </c>
      <c r="F640" s="235" t="s">
        <v>132</v>
      </c>
      <c r="G640" s="235" t="s">
        <v>69</v>
      </c>
      <c r="H640" s="204" t="s">
        <v>70</v>
      </c>
      <c r="I640" s="204" t="s">
        <v>79</v>
      </c>
      <c r="J640" s="11" t="s">
        <v>113</v>
      </c>
      <c r="K640" s="7" t="s">
        <v>114</v>
      </c>
      <c r="L640" s="7" t="s">
        <v>115</v>
      </c>
      <c r="M640" s="7">
        <v>2</v>
      </c>
      <c r="N640" s="202" t="s">
        <v>108</v>
      </c>
      <c r="O640" s="204" t="s">
        <v>460</v>
      </c>
      <c r="P640" s="204" t="s">
        <v>75</v>
      </c>
      <c r="Q640" s="204" t="s">
        <v>76</v>
      </c>
      <c r="R640" s="217" t="s">
        <v>77</v>
      </c>
      <c r="S640" s="217" t="s">
        <v>109</v>
      </c>
      <c r="T640" s="219">
        <f>V640+Y640</f>
        <v>151940</v>
      </c>
      <c r="U640" s="219" t="s">
        <v>79</v>
      </c>
      <c r="V640" s="221">
        <v>129149</v>
      </c>
      <c r="W640" s="221" t="s">
        <v>98</v>
      </c>
      <c r="X640" s="221" t="s">
        <v>98</v>
      </c>
      <c r="Y640" s="271">
        <v>22791</v>
      </c>
      <c r="Z640" s="221" t="s">
        <v>98</v>
      </c>
      <c r="AA640" s="221" t="s">
        <v>98</v>
      </c>
      <c r="AB640" s="271">
        <v>68262.899999999994</v>
      </c>
      <c r="AC640" s="202" t="s">
        <v>80</v>
      </c>
      <c r="AD640" s="203" t="s">
        <v>79</v>
      </c>
      <c r="AE640" s="203">
        <f>V640+Y640</f>
        <v>151940</v>
      </c>
      <c r="AF640" s="204" t="s">
        <v>79</v>
      </c>
      <c r="AG640" s="202" t="s">
        <v>33</v>
      </c>
      <c r="AH640" s="243" t="s">
        <v>1010</v>
      </c>
      <c r="AI640" s="243" t="s">
        <v>167</v>
      </c>
      <c r="AJ640" s="204"/>
    </row>
    <row r="641" spans="2:36" s="90" customFormat="1" ht="51" x14ac:dyDescent="0.2">
      <c r="B641" s="209"/>
      <c r="C641" s="209"/>
      <c r="D641" s="209"/>
      <c r="E641" s="235"/>
      <c r="F641" s="235"/>
      <c r="G641" s="235"/>
      <c r="H641" s="204"/>
      <c r="I641" s="204"/>
      <c r="J641" s="11" t="s">
        <v>116</v>
      </c>
      <c r="K641" s="7" t="s">
        <v>117</v>
      </c>
      <c r="L641" s="7" t="s">
        <v>85</v>
      </c>
      <c r="M641" s="7">
        <v>2</v>
      </c>
      <c r="N641" s="202"/>
      <c r="O641" s="204"/>
      <c r="P641" s="204"/>
      <c r="Q641" s="204"/>
      <c r="R641" s="217"/>
      <c r="S641" s="217"/>
      <c r="T641" s="219"/>
      <c r="U641" s="219"/>
      <c r="V641" s="221"/>
      <c r="W641" s="221"/>
      <c r="X641" s="221"/>
      <c r="Y641" s="220"/>
      <c r="Z641" s="221"/>
      <c r="AA641" s="221"/>
      <c r="AB641" s="220"/>
      <c r="AC641" s="202"/>
      <c r="AD641" s="203"/>
      <c r="AE641" s="203"/>
      <c r="AF641" s="204"/>
      <c r="AG641" s="202"/>
      <c r="AH641" s="224"/>
      <c r="AI641" s="224"/>
      <c r="AJ641" s="204"/>
    </row>
    <row r="642" spans="2:36" s="90" customFormat="1" ht="38.25" x14ac:dyDescent="0.2">
      <c r="B642" s="209"/>
      <c r="C642" s="209"/>
      <c r="D642" s="209"/>
      <c r="E642" s="235"/>
      <c r="F642" s="235"/>
      <c r="G642" s="235"/>
      <c r="H642" s="204"/>
      <c r="I642" s="204"/>
      <c r="J642" s="11" t="s">
        <v>209</v>
      </c>
      <c r="K642" s="7" t="s">
        <v>118</v>
      </c>
      <c r="L642" s="7" t="s">
        <v>119</v>
      </c>
      <c r="M642" s="7">
        <v>2</v>
      </c>
      <c r="N642" s="202"/>
      <c r="O642" s="204"/>
      <c r="P642" s="204"/>
      <c r="Q642" s="204"/>
      <c r="R642" s="217"/>
      <c r="S642" s="217"/>
      <c r="T642" s="219"/>
      <c r="U642" s="219"/>
      <c r="V642" s="221"/>
      <c r="W642" s="221"/>
      <c r="X642" s="221"/>
      <c r="Y642" s="220"/>
      <c r="Z642" s="221"/>
      <c r="AA642" s="221"/>
      <c r="AB642" s="220"/>
      <c r="AC642" s="202"/>
      <c r="AD642" s="203"/>
      <c r="AE642" s="203"/>
      <c r="AF642" s="204"/>
      <c r="AG642" s="202"/>
      <c r="AH642" s="224"/>
      <c r="AI642" s="224"/>
      <c r="AJ642" s="204"/>
    </row>
    <row r="643" spans="2:36" s="90" customFormat="1" ht="40.15" customHeight="1" x14ac:dyDescent="0.2">
      <c r="B643" s="210"/>
      <c r="C643" s="210"/>
      <c r="D643" s="210"/>
      <c r="E643" s="235"/>
      <c r="F643" s="229"/>
      <c r="G643" s="229"/>
      <c r="H643" s="204"/>
      <c r="I643" s="204"/>
      <c r="J643" s="28" t="s">
        <v>120</v>
      </c>
      <c r="K643" s="14" t="s">
        <v>121</v>
      </c>
      <c r="L643" s="14" t="s">
        <v>119</v>
      </c>
      <c r="M643" s="71">
        <v>2</v>
      </c>
      <c r="N643" s="202"/>
      <c r="O643" s="208"/>
      <c r="P643" s="204"/>
      <c r="Q643" s="204"/>
      <c r="R643" s="217"/>
      <c r="S643" s="217"/>
      <c r="T643" s="253"/>
      <c r="U643" s="253"/>
      <c r="V643" s="271"/>
      <c r="W643" s="271"/>
      <c r="X643" s="271"/>
      <c r="Y643" s="220"/>
      <c r="Z643" s="271"/>
      <c r="AA643" s="271"/>
      <c r="AB643" s="220"/>
      <c r="AC643" s="243"/>
      <c r="AD643" s="203"/>
      <c r="AE643" s="225"/>
      <c r="AF643" s="208"/>
      <c r="AG643" s="243"/>
      <c r="AH643" s="228"/>
      <c r="AI643" s="228"/>
      <c r="AJ643" s="204"/>
    </row>
    <row r="644" spans="2:36" s="90" customFormat="1" ht="89.25" x14ac:dyDescent="0.2">
      <c r="B644" s="204" t="s">
        <v>843</v>
      </c>
      <c r="C644" s="204" t="s">
        <v>844</v>
      </c>
      <c r="D644" s="204" t="s">
        <v>66</v>
      </c>
      <c r="E644" s="235" t="s">
        <v>67</v>
      </c>
      <c r="F644" s="235" t="s">
        <v>134</v>
      </c>
      <c r="G644" s="235" t="s">
        <v>147</v>
      </c>
      <c r="H644" s="204" t="s">
        <v>70</v>
      </c>
      <c r="I644" s="204" t="s">
        <v>79</v>
      </c>
      <c r="J644" s="11" t="s">
        <v>208</v>
      </c>
      <c r="K644" s="7" t="s">
        <v>107</v>
      </c>
      <c r="L644" s="7" t="s">
        <v>86</v>
      </c>
      <c r="M644" s="7">
        <v>40</v>
      </c>
      <c r="N644" s="202" t="s">
        <v>108</v>
      </c>
      <c r="O644" s="204" t="s">
        <v>460</v>
      </c>
      <c r="P644" s="204" t="s">
        <v>75</v>
      </c>
      <c r="Q644" s="204" t="s">
        <v>76</v>
      </c>
      <c r="R644" s="217" t="s">
        <v>77</v>
      </c>
      <c r="S644" s="217" t="s">
        <v>109</v>
      </c>
      <c r="T644" s="219">
        <f>V644+Y644</f>
        <v>64200</v>
      </c>
      <c r="U644" s="219" t="s">
        <v>79</v>
      </c>
      <c r="V644" s="271">
        <v>54570</v>
      </c>
      <c r="W644" s="221" t="s">
        <v>98</v>
      </c>
      <c r="X644" s="221" t="s">
        <v>98</v>
      </c>
      <c r="Y644" s="221">
        <v>9630</v>
      </c>
      <c r="Z644" s="221" t="s">
        <v>98</v>
      </c>
      <c r="AA644" s="221" t="s">
        <v>98</v>
      </c>
      <c r="AB644" s="221">
        <v>28843.5</v>
      </c>
      <c r="AC644" s="202" t="s">
        <v>149</v>
      </c>
      <c r="AD644" s="203" t="s">
        <v>79</v>
      </c>
      <c r="AE644" s="203">
        <f>V644+Y644</f>
        <v>64200</v>
      </c>
      <c r="AF644" s="202" t="s">
        <v>79</v>
      </c>
      <c r="AG644" s="202" t="s">
        <v>33</v>
      </c>
      <c r="AH644" s="243" t="s">
        <v>167</v>
      </c>
      <c r="AI644" s="243" t="s">
        <v>408</v>
      </c>
      <c r="AJ644" s="202"/>
    </row>
    <row r="645" spans="2:36" s="90" customFormat="1" ht="57" customHeight="1" x14ac:dyDescent="0.2">
      <c r="B645" s="204"/>
      <c r="C645" s="204"/>
      <c r="D645" s="204"/>
      <c r="E645" s="235"/>
      <c r="F645" s="235"/>
      <c r="G645" s="235"/>
      <c r="H645" s="204"/>
      <c r="I645" s="204"/>
      <c r="J645" s="11" t="s">
        <v>111</v>
      </c>
      <c r="K645" s="7" t="s">
        <v>112</v>
      </c>
      <c r="L645" s="7" t="s">
        <v>85</v>
      </c>
      <c r="M645" s="7">
        <v>1</v>
      </c>
      <c r="N645" s="202"/>
      <c r="O645" s="204"/>
      <c r="P645" s="204"/>
      <c r="Q645" s="204"/>
      <c r="R645" s="217"/>
      <c r="S645" s="217"/>
      <c r="T645" s="219"/>
      <c r="U645" s="219"/>
      <c r="V645" s="220"/>
      <c r="W645" s="221"/>
      <c r="X645" s="221"/>
      <c r="Y645" s="221"/>
      <c r="Z645" s="221"/>
      <c r="AA645" s="221"/>
      <c r="AB645" s="221"/>
      <c r="AC645" s="202"/>
      <c r="AD645" s="203"/>
      <c r="AE645" s="203"/>
      <c r="AF645" s="204"/>
      <c r="AG645" s="202"/>
      <c r="AH645" s="224"/>
      <c r="AI645" s="224"/>
      <c r="AJ645" s="204"/>
    </row>
    <row r="646" spans="2:36" s="90" customFormat="1" ht="67.150000000000006" customHeight="1" x14ac:dyDescent="0.2">
      <c r="B646" s="204"/>
      <c r="C646" s="204"/>
      <c r="D646" s="204"/>
      <c r="E646" s="235"/>
      <c r="F646" s="235"/>
      <c r="G646" s="235"/>
      <c r="H646" s="204"/>
      <c r="I646" s="204"/>
      <c r="J646" s="11" t="s">
        <v>127</v>
      </c>
      <c r="K646" s="7" t="s">
        <v>128</v>
      </c>
      <c r="L646" s="7" t="s">
        <v>85</v>
      </c>
      <c r="M646" s="63">
        <v>30</v>
      </c>
      <c r="N646" s="202"/>
      <c r="O646" s="204"/>
      <c r="P646" s="204"/>
      <c r="Q646" s="204"/>
      <c r="R646" s="217"/>
      <c r="S646" s="217"/>
      <c r="T646" s="219"/>
      <c r="U646" s="219"/>
      <c r="V646" s="272"/>
      <c r="W646" s="221"/>
      <c r="X646" s="221"/>
      <c r="Y646" s="221"/>
      <c r="Z646" s="221"/>
      <c r="AA646" s="221"/>
      <c r="AB646" s="221"/>
      <c r="AC646" s="202"/>
      <c r="AD646" s="203"/>
      <c r="AE646" s="203"/>
      <c r="AF646" s="204"/>
      <c r="AG646" s="202"/>
      <c r="AH646" s="228"/>
      <c r="AI646" s="228"/>
      <c r="AJ646" s="204"/>
    </row>
    <row r="647" spans="2:36" s="90" customFormat="1" ht="89.25" x14ac:dyDescent="0.2">
      <c r="B647" s="204" t="s">
        <v>1135</v>
      </c>
      <c r="C647" s="204" t="s">
        <v>838</v>
      </c>
      <c r="D647" s="204" t="s">
        <v>66</v>
      </c>
      <c r="E647" s="235" t="s">
        <v>67</v>
      </c>
      <c r="F647" s="235" t="s">
        <v>134</v>
      </c>
      <c r="G647" s="235" t="s">
        <v>147</v>
      </c>
      <c r="H647" s="204" t="s">
        <v>70</v>
      </c>
      <c r="I647" s="204" t="s">
        <v>79</v>
      </c>
      <c r="J647" s="11" t="s">
        <v>208</v>
      </c>
      <c r="K647" s="7" t="s">
        <v>107</v>
      </c>
      <c r="L647" s="7" t="s">
        <v>86</v>
      </c>
      <c r="M647" s="7">
        <v>40</v>
      </c>
      <c r="N647" s="202" t="s">
        <v>108</v>
      </c>
      <c r="O647" s="204" t="s">
        <v>460</v>
      </c>
      <c r="P647" s="204" t="s">
        <v>75</v>
      </c>
      <c r="Q647" s="204" t="s">
        <v>76</v>
      </c>
      <c r="R647" s="217" t="s">
        <v>77</v>
      </c>
      <c r="S647" s="217" t="s">
        <v>109</v>
      </c>
      <c r="T647" s="274">
        <f>V647+Y647</f>
        <v>91217.790000000008</v>
      </c>
      <c r="U647" s="274" t="s">
        <v>79</v>
      </c>
      <c r="V647" s="236">
        <v>77535.13</v>
      </c>
      <c r="W647" s="236" t="s">
        <v>98</v>
      </c>
      <c r="X647" s="236" t="s">
        <v>98</v>
      </c>
      <c r="Y647" s="236">
        <v>13682.66</v>
      </c>
      <c r="Z647" s="236" t="s">
        <v>98</v>
      </c>
      <c r="AA647" s="236" t="s">
        <v>98</v>
      </c>
      <c r="AB647" s="236">
        <v>40981.96</v>
      </c>
      <c r="AC647" s="202" t="s">
        <v>149</v>
      </c>
      <c r="AD647" s="203" t="s">
        <v>79</v>
      </c>
      <c r="AE647" s="203">
        <f>V647+Y647</f>
        <v>91217.790000000008</v>
      </c>
      <c r="AF647" s="202" t="s">
        <v>79</v>
      </c>
      <c r="AG647" s="202" t="s">
        <v>33</v>
      </c>
      <c r="AH647" s="202" t="s">
        <v>166</v>
      </c>
      <c r="AI647" s="202" t="s">
        <v>167</v>
      </c>
      <c r="AJ647" s="202"/>
    </row>
    <row r="648" spans="2:36" s="90" customFormat="1" ht="38.25" x14ac:dyDescent="0.2">
      <c r="B648" s="204"/>
      <c r="C648" s="204"/>
      <c r="D648" s="204"/>
      <c r="E648" s="235"/>
      <c r="F648" s="235"/>
      <c r="G648" s="235"/>
      <c r="H648" s="204"/>
      <c r="I648" s="204"/>
      <c r="J648" s="11" t="s">
        <v>111</v>
      </c>
      <c r="K648" s="7" t="s">
        <v>112</v>
      </c>
      <c r="L648" s="7" t="s">
        <v>85</v>
      </c>
      <c r="M648" s="7">
        <v>1</v>
      </c>
      <c r="N648" s="202"/>
      <c r="O648" s="204"/>
      <c r="P648" s="204"/>
      <c r="Q648" s="204"/>
      <c r="R648" s="217"/>
      <c r="S648" s="217"/>
      <c r="T648" s="274"/>
      <c r="U648" s="274"/>
      <c r="V648" s="236"/>
      <c r="W648" s="236"/>
      <c r="X648" s="236"/>
      <c r="Y648" s="236"/>
      <c r="Z648" s="236"/>
      <c r="AA648" s="236"/>
      <c r="AB648" s="236"/>
      <c r="AC648" s="202"/>
      <c r="AD648" s="203"/>
      <c r="AE648" s="203"/>
      <c r="AF648" s="204"/>
      <c r="AG648" s="202"/>
      <c r="AH648" s="202"/>
      <c r="AI648" s="202"/>
      <c r="AJ648" s="204"/>
    </row>
    <row r="649" spans="2:36" s="90" customFormat="1" ht="40.15" customHeight="1" x14ac:dyDescent="0.2">
      <c r="B649" s="204"/>
      <c r="C649" s="204"/>
      <c r="D649" s="204"/>
      <c r="E649" s="235"/>
      <c r="F649" s="235"/>
      <c r="G649" s="235"/>
      <c r="H649" s="204"/>
      <c r="I649" s="204"/>
      <c r="J649" s="11" t="s">
        <v>127</v>
      </c>
      <c r="K649" s="7" t="s">
        <v>128</v>
      </c>
      <c r="L649" s="7" t="s">
        <v>85</v>
      </c>
      <c r="M649" s="63">
        <v>43</v>
      </c>
      <c r="N649" s="202"/>
      <c r="O649" s="204"/>
      <c r="P649" s="204"/>
      <c r="Q649" s="204"/>
      <c r="R649" s="217"/>
      <c r="S649" s="217"/>
      <c r="T649" s="274"/>
      <c r="U649" s="274"/>
      <c r="V649" s="236"/>
      <c r="W649" s="236"/>
      <c r="X649" s="236"/>
      <c r="Y649" s="236"/>
      <c r="Z649" s="236"/>
      <c r="AA649" s="236"/>
      <c r="AB649" s="236"/>
      <c r="AC649" s="202"/>
      <c r="AD649" s="203"/>
      <c r="AE649" s="203"/>
      <c r="AF649" s="204"/>
      <c r="AG649" s="202"/>
      <c r="AH649" s="202"/>
      <c r="AI649" s="202"/>
      <c r="AJ649" s="204"/>
    </row>
    <row r="650" spans="2:36" ht="144" customHeight="1" x14ac:dyDescent="0.2">
      <c r="B650" s="246" t="s">
        <v>1186</v>
      </c>
      <c r="C650" s="246" t="s">
        <v>760</v>
      </c>
      <c r="D650" s="246" t="s">
        <v>66</v>
      </c>
      <c r="E650" s="232" t="s">
        <v>67</v>
      </c>
      <c r="F650" s="232" t="s">
        <v>134</v>
      </c>
      <c r="G650" s="252" t="s">
        <v>147</v>
      </c>
      <c r="H650" s="246" t="s">
        <v>70</v>
      </c>
      <c r="I650" s="246" t="s">
        <v>98</v>
      </c>
      <c r="J650" s="20" t="s">
        <v>761</v>
      </c>
      <c r="K650" s="27" t="s">
        <v>107</v>
      </c>
      <c r="L650" s="57" t="s">
        <v>722</v>
      </c>
      <c r="M650" s="57">
        <v>40</v>
      </c>
      <c r="N650" s="205" t="s">
        <v>108</v>
      </c>
      <c r="O650" s="246" t="s">
        <v>762</v>
      </c>
      <c r="P650" s="246" t="s">
        <v>75</v>
      </c>
      <c r="Q650" s="246" t="s">
        <v>76</v>
      </c>
      <c r="R650" s="420" t="s">
        <v>77</v>
      </c>
      <c r="S650" s="273" t="s">
        <v>109</v>
      </c>
      <c r="T650" s="287">
        <f>V650+Y650</f>
        <v>292864.32</v>
      </c>
      <c r="U650" s="287">
        <f>+T650/M651</f>
        <v>146432.16</v>
      </c>
      <c r="V650" s="240">
        <v>248934.67</v>
      </c>
      <c r="W650" s="237" t="s">
        <v>98</v>
      </c>
      <c r="X650" s="237" t="s">
        <v>98</v>
      </c>
      <c r="Y650" s="240">
        <v>43929.65</v>
      </c>
      <c r="Z650" s="237" t="s">
        <v>98</v>
      </c>
      <c r="AA650" s="237" t="s">
        <v>98</v>
      </c>
      <c r="AB650" s="240">
        <v>55783.68</v>
      </c>
      <c r="AC650" s="264" t="s">
        <v>149</v>
      </c>
      <c r="AD650" s="263" t="s">
        <v>79</v>
      </c>
      <c r="AE650" s="263">
        <f>V650+Y650</f>
        <v>292864.32</v>
      </c>
      <c r="AF650" s="264" t="s">
        <v>79</v>
      </c>
      <c r="AG650" s="264" t="s">
        <v>33</v>
      </c>
      <c r="AH650" s="545" t="s">
        <v>158</v>
      </c>
      <c r="AI650" s="545" t="s">
        <v>176</v>
      </c>
      <c r="AJ650" s="264"/>
    </row>
    <row r="651" spans="2:36" ht="65.25" customHeight="1" x14ac:dyDescent="0.2">
      <c r="B651" s="247"/>
      <c r="C651" s="247"/>
      <c r="D651" s="247"/>
      <c r="E651" s="233"/>
      <c r="F651" s="233"/>
      <c r="G651" s="252"/>
      <c r="H651" s="247"/>
      <c r="I651" s="247"/>
      <c r="J651" s="20" t="s">
        <v>111</v>
      </c>
      <c r="K651" s="27" t="s">
        <v>112</v>
      </c>
      <c r="L651" s="27" t="s">
        <v>85</v>
      </c>
      <c r="M651" s="27">
        <v>2</v>
      </c>
      <c r="N651" s="206"/>
      <c r="O651" s="247"/>
      <c r="P651" s="247"/>
      <c r="Q651" s="247"/>
      <c r="R651" s="354"/>
      <c r="S651" s="273"/>
      <c r="T651" s="287"/>
      <c r="U651" s="287"/>
      <c r="V651" s="241"/>
      <c r="W651" s="237"/>
      <c r="X651" s="237"/>
      <c r="Y651" s="241"/>
      <c r="Z651" s="237"/>
      <c r="AA651" s="237"/>
      <c r="AB651" s="241"/>
      <c r="AC651" s="264"/>
      <c r="AD651" s="263"/>
      <c r="AE651" s="263"/>
      <c r="AF651" s="215"/>
      <c r="AG651" s="264"/>
      <c r="AH651" s="546"/>
      <c r="AI651" s="546"/>
      <c r="AJ651" s="215"/>
    </row>
    <row r="652" spans="2:36" ht="60" customHeight="1" x14ac:dyDescent="0.2">
      <c r="B652" s="248"/>
      <c r="C652" s="248"/>
      <c r="D652" s="248"/>
      <c r="E652" s="234"/>
      <c r="F652" s="234"/>
      <c r="G652" s="252"/>
      <c r="H652" s="248"/>
      <c r="I652" s="248"/>
      <c r="J652" s="20" t="s">
        <v>127</v>
      </c>
      <c r="K652" s="27" t="s">
        <v>128</v>
      </c>
      <c r="L652" s="27" t="s">
        <v>85</v>
      </c>
      <c r="M652" s="27">
        <v>190</v>
      </c>
      <c r="N652" s="207"/>
      <c r="O652" s="248"/>
      <c r="P652" s="248"/>
      <c r="Q652" s="248"/>
      <c r="R652" s="386"/>
      <c r="S652" s="273"/>
      <c r="T652" s="287"/>
      <c r="U652" s="287"/>
      <c r="V652" s="242"/>
      <c r="W652" s="237"/>
      <c r="X652" s="237"/>
      <c r="Y652" s="242"/>
      <c r="Z652" s="237"/>
      <c r="AA652" s="237"/>
      <c r="AB652" s="242"/>
      <c r="AC652" s="264"/>
      <c r="AD652" s="263"/>
      <c r="AE652" s="263"/>
      <c r="AF652" s="215"/>
      <c r="AG652" s="264"/>
      <c r="AH652" s="547"/>
      <c r="AI652" s="547"/>
      <c r="AJ652" s="215"/>
    </row>
    <row r="653" spans="2:36" ht="143.25" customHeight="1" x14ac:dyDescent="0.2">
      <c r="B653" s="208" t="s">
        <v>754</v>
      </c>
      <c r="C653" s="208" t="s">
        <v>748</v>
      </c>
      <c r="D653" s="208" t="s">
        <v>66</v>
      </c>
      <c r="E653" s="229" t="s">
        <v>67</v>
      </c>
      <c r="F653" s="229" t="s">
        <v>134</v>
      </c>
      <c r="G653" s="235" t="s">
        <v>147</v>
      </c>
      <c r="H653" s="208" t="s">
        <v>70</v>
      </c>
      <c r="I653" s="208" t="s">
        <v>98</v>
      </c>
      <c r="J653" s="11" t="s">
        <v>761</v>
      </c>
      <c r="K653" s="7" t="s">
        <v>107</v>
      </c>
      <c r="L653" s="14" t="s">
        <v>722</v>
      </c>
      <c r="M653" s="14">
        <v>40</v>
      </c>
      <c r="N653" s="243" t="s">
        <v>108</v>
      </c>
      <c r="O653" s="208" t="s">
        <v>762</v>
      </c>
      <c r="P653" s="208" t="s">
        <v>75</v>
      </c>
      <c r="Q653" s="208" t="s">
        <v>76</v>
      </c>
      <c r="R653" s="211" t="s">
        <v>77</v>
      </c>
      <c r="S653" s="217" t="s">
        <v>109</v>
      </c>
      <c r="T653" s="219">
        <f>V653+Y653</f>
        <v>101220</v>
      </c>
      <c r="U653" s="219">
        <f>+T653</f>
        <v>101220</v>
      </c>
      <c r="V653" s="225">
        <v>86037</v>
      </c>
      <c r="W653" s="221" t="s">
        <v>98</v>
      </c>
      <c r="X653" s="221" t="s">
        <v>98</v>
      </c>
      <c r="Y653" s="225">
        <v>15183</v>
      </c>
      <c r="Z653" s="221" t="s">
        <v>98</v>
      </c>
      <c r="AA653" s="221" t="s">
        <v>98</v>
      </c>
      <c r="AB653" s="225">
        <v>19280</v>
      </c>
      <c r="AC653" s="202" t="s">
        <v>149</v>
      </c>
      <c r="AD653" s="203" t="s">
        <v>79</v>
      </c>
      <c r="AE653" s="203">
        <f>V653+Y653</f>
        <v>101220</v>
      </c>
      <c r="AF653" s="202" t="s">
        <v>79</v>
      </c>
      <c r="AG653" s="202" t="s">
        <v>33</v>
      </c>
      <c r="AH653" s="288" t="s">
        <v>158</v>
      </c>
      <c r="AI653" s="288" t="s">
        <v>176</v>
      </c>
      <c r="AJ653" s="202"/>
    </row>
    <row r="654" spans="2:36" ht="57.75" customHeight="1" x14ac:dyDescent="0.2">
      <c r="B654" s="209"/>
      <c r="C654" s="209"/>
      <c r="D654" s="209"/>
      <c r="E654" s="230"/>
      <c r="F654" s="230"/>
      <c r="G654" s="235"/>
      <c r="H654" s="209"/>
      <c r="I654" s="209"/>
      <c r="J654" s="11" t="s">
        <v>111</v>
      </c>
      <c r="K654" s="7" t="s">
        <v>112</v>
      </c>
      <c r="L654" s="7" t="s">
        <v>85</v>
      </c>
      <c r="M654" s="7">
        <v>1</v>
      </c>
      <c r="N654" s="224"/>
      <c r="O654" s="209"/>
      <c r="P654" s="209"/>
      <c r="Q654" s="209"/>
      <c r="R654" s="212"/>
      <c r="S654" s="217"/>
      <c r="T654" s="219"/>
      <c r="U654" s="219"/>
      <c r="V654" s="227"/>
      <c r="W654" s="221"/>
      <c r="X654" s="221"/>
      <c r="Y654" s="227"/>
      <c r="Z654" s="221"/>
      <c r="AA654" s="221"/>
      <c r="AB654" s="227"/>
      <c r="AC654" s="202"/>
      <c r="AD654" s="203"/>
      <c r="AE654" s="203"/>
      <c r="AF654" s="204"/>
      <c r="AG654" s="202"/>
      <c r="AH654" s="289"/>
      <c r="AI654" s="289"/>
      <c r="AJ654" s="204"/>
    </row>
    <row r="655" spans="2:36" ht="72.75" customHeight="1" x14ac:dyDescent="0.2">
      <c r="B655" s="210"/>
      <c r="C655" s="210"/>
      <c r="D655" s="210"/>
      <c r="E655" s="231"/>
      <c r="F655" s="231"/>
      <c r="G655" s="235"/>
      <c r="H655" s="210"/>
      <c r="I655" s="210"/>
      <c r="J655" s="11" t="s">
        <v>127</v>
      </c>
      <c r="K655" s="7" t="s">
        <v>128</v>
      </c>
      <c r="L655" s="7" t="s">
        <v>85</v>
      </c>
      <c r="M655" s="7">
        <v>48</v>
      </c>
      <c r="N655" s="228"/>
      <c r="O655" s="210"/>
      <c r="P655" s="210"/>
      <c r="Q655" s="210"/>
      <c r="R655" s="213"/>
      <c r="S655" s="217"/>
      <c r="T655" s="219"/>
      <c r="U655" s="219"/>
      <c r="V655" s="226"/>
      <c r="W655" s="221"/>
      <c r="X655" s="221"/>
      <c r="Y655" s="226"/>
      <c r="Z655" s="221"/>
      <c r="AA655" s="221"/>
      <c r="AB655" s="226"/>
      <c r="AC655" s="202"/>
      <c r="AD655" s="203"/>
      <c r="AE655" s="203"/>
      <c r="AF655" s="204"/>
      <c r="AG655" s="202"/>
      <c r="AH655" s="290"/>
      <c r="AI655" s="290"/>
      <c r="AJ655" s="204"/>
    </row>
    <row r="656" spans="2:36" ht="120" customHeight="1" x14ac:dyDescent="0.2">
      <c r="B656" s="208" t="s">
        <v>755</v>
      </c>
      <c r="C656" s="208" t="s">
        <v>749</v>
      </c>
      <c r="D656" s="208" t="s">
        <v>66</v>
      </c>
      <c r="E656" s="229" t="s">
        <v>67</v>
      </c>
      <c r="F656" s="229" t="s">
        <v>134</v>
      </c>
      <c r="G656" s="235" t="s">
        <v>147</v>
      </c>
      <c r="H656" s="208" t="s">
        <v>70</v>
      </c>
      <c r="I656" s="208" t="s">
        <v>98</v>
      </c>
      <c r="J656" s="11" t="s">
        <v>761</v>
      </c>
      <c r="K656" s="7" t="s">
        <v>107</v>
      </c>
      <c r="L656" s="14" t="s">
        <v>722</v>
      </c>
      <c r="M656" s="14">
        <v>40</v>
      </c>
      <c r="N656" s="243" t="s">
        <v>108</v>
      </c>
      <c r="O656" s="208" t="s">
        <v>762</v>
      </c>
      <c r="P656" s="208" t="s">
        <v>75</v>
      </c>
      <c r="Q656" s="208" t="s">
        <v>76</v>
      </c>
      <c r="R656" s="211" t="s">
        <v>77</v>
      </c>
      <c r="S656" s="217" t="s">
        <v>109</v>
      </c>
      <c r="T656" s="219">
        <f>V656+Y656</f>
        <v>84000</v>
      </c>
      <c r="U656" s="219">
        <f>+T656</f>
        <v>84000</v>
      </c>
      <c r="V656" s="225">
        <v>71400</v>
      </c>
      <c r="W656" s="221" t="s">
        <v>98</v>
      </c>
      <c r="X656" s="221" t="s">
        <v>98</v>
      </c>
      <c r="Y656" s="225">
        <v>12600</v>
      </c>
      <c r="Z656" s="221" t="s">
        <v>98</v>
      </c>
      <c r="AA656" s="221" t="s">
        <v>98</v>
      </c>
      <c r="AB656" s="225">
        <v>16000</v>
      </c>
      <c r="AC656" s="202" t="s">
        <v>149</v>
      </c>
      <c r="AD656" s="203" t="s">
        <v>79</v>
      </c>
      <c r="AE656" s="203">
        <f>V656+Y656</f>
        <v>84000</v>
      </c>
      <c r="AF656" s="202" t="s">
        <v>79</v>
      </c>
      <c r="AG656" s="202" t="s">
        <v>33</v>
      </c>
      <c r="AH656" s="288" t="s">
        <v>158</v>
      </c>
      <c r="AI656" s="288" t="s">
        <v>176</v>
      </c>
      <c r="AJ656" s="202"/>
    </row>
    <row r="657" spans="2:36" ht="76.5" customHeight="1" x14ac:dyDescent="0.2">
      <c r="B657" s="209"/>
      <c r="C657" s="209"/>
      <c r="D657" s="209"/>
      <c r="E657" s="230"/>
      <c r="F657" s="230"/>
      <c r="G657" s="235"/>
      <c r="H657" s="209"/>
      <c r="I657" s="209"/>
      <c r="J657" s="11" t="s">
        <v>111</v>
      </c>
      <c r="K657" s="7" t="s">
        <v>112</v>
      </c>
      <c r="L657" s="7" t="s">
        <v>85</v>
      </c>
      <c r="M657" s="7">
        <v>1</v>
      </c>
      <c r="N657" s="224"/>
      <c r="O657" s="209"/>
      <c r="P657" s="209"/>
      <c r="Q657" s="209"/>
      <c r="R657" s="212"/>
      <c r="S657" s="217"/>
      <c r="T657" s="219"/>
      <c r="U657" s="219"/>
      <c r="V657" s="227"/>
      <c r="W657" s="221"/>
      <c r="X657" s="221"/>
      <c r="Y657" s="227"/>
      <c r="Z657" s="221"/>
      <c r="AA657" s="221"/>
      <c r="AB657" s="227"/>
      <c r="AC657" s="202"/>
      <c r="AD657" s="203"/>
      <c r="AE657" s="203"/>
      <c r="AF657" s="204"/>
      <c r="AG657" s="202"/>
      <c r="AH657" s="289"/>
      <c r="AI657" s="289"/>
      <c r="AJ657" s="204"/>
    </row>
    <row r="658" spans="2:36" ht="75" customHeight="1" x14ac:dyDescent="0.2">
      <c r="B658" s="210"/>
      <c r="C658" s="210"/>
      <c r="D658" s="210"/>
      <c r="E658" s="231"/>
      <c r="F658" s="231"/>
      <c r="G658" s="235"/>
      <c r="H658" s="210"/>
      <c r="I658" s="210"/>
      <c r="J658" s="11" t="s">
        <v>127</v>
      </c>
      <c r="K658" s="7" t="s">
        <v>128</v>
      </c>
      <c r="L658" s="7" t="s">
        <v>85</v>
      </c>
      <c r="M658" s="7">
        <v>50</v>
      </c>
      <c r="N658" s="228"/>
      <c r="O658" s="210"/>
      <c r="P658" s="210"/>
      <c r="Q658" s="210"/>
      <c r="R658" s="213"/>
      <c r="S658" s="217"/>
      <c r="T658" s="219"/>
      <c r="U658" s="219"/>
      <c r="V658" s="226"/>
      <c r="W658" s="221"/>
      <c r="X658" s="221"/>
      <c r="Y658" s="226"/>
      <c r="Z658" s="221"/>
      <c r="AA658" s="221"/>
      <c r="AB658" s="226"/>
      <c r="AC658" s="202"/>
      <c r="AD658" s="203"/>
      <c r="AE658" s="203"/>
      <c r="AF658" s="204"/>
      <c r="AG658" s="202"/>
      <c r="AH658" s="290"/>
      <c r="AI658" s="290"/>
      <c r="AJ658" s="204"/>
    </row>
    <row r="659" spans="2:36" ht="149.25" customHeight="1" x14ac:dyDescent="0.2">
      <c r="B659" s="208" t="s">
        <v>756</v>
      </c>
      <c r="C659" s="208" t="s">
        <v>750</v>
      </c>
      <c r="D659" s="208" t="s">
        <v>66</v>
      </c>
      <c r="E659" s="229" t="s">
        <v>67</v>
      </c>
      <c r="F659" s="229" t="s">
        <v>134</v>
      </c>
      <c r="G659" s="235" t="s">
        <v>147</v>
      </c>
      <c r="H659" s="208" t="s">
        <v>70</v>
      </c>
      <c r="I659" s="208" t="s">
        <v>98</v>
      </c>
      <c r="J659" s="11" t="s">
        <v>761</v>
      </c>
      <c r="K659" s="7" t="s">
        <v>107</v>
      </c>
      <c r="L659" s="14" t="s">
        <v>722</v>
      </c>
      <c r="M659" s="14">
        <v>40</v>
      </c>
      <c r="N659" s="243" t="s">
        <v>108</v>
      </c>
      <c r="O659" s="208" t="s">
        <v>762</v>
      </c>
      <c r="P659" s="208" t="s">
        <v>75</v>
      </c>
      <c r="Q659" s="208" t="s">
        <v>76</v>
      </c>
      <c r="R659" s="211" t="s">
        <v>77</v>
      </c>
      <c r="S659" s="217" t="s">
        <v>109</v>
      </c>
      <c r="T659" s="219">
        <f>V659+Y659</f>
        <v>50400</v>
      </c>
      <c r="U659" s="219">
        <f>+T659</f>
        <v>50400</v>
      </c>
      <c r="V659" s="225">
        <v>42840</v>
      </c>
      <c r="W659" s="221" t="s">
        <v>98</v>
      </c>
      <c r="X659" s="221" t="s">
        <v>98</v>
      </c>
      <c r="Y659" s="225">
        <v>7560</v>
      </c>
      <c r="Z659" s="221" t="s">
        <v>98</v>
      </c>
      <c r="AA659" s="221" t="s">
        <v>98</v>
      </c>
      <c r="AB659" s="225">
        <v>9600</v>
      </c>
      <c r="AC659" s="202" t="s">
        <v>149</v>
      </c>
      <c r="AD659" s="203" t="s">
        <v>79</v>
      </c>
      <c r="AE659" s="203">
        <f>V659+Y659</f>
        <v>50400</v>
      </c>
      <c r="AF659" s="202" t="s">
        <v>79</v>
      </c>
      <c r="AG659" s="202" t="s">
        <v>33</v>
      </c>
      <c r="AH659" s="288" t="s">
        <v>763</v>
      </c>
      <c r="AI659" s="288" t="s">
        <v>356</v>
      </c>
      <c r="AJ659" s="202"/>
    </row>
    <row r="660" spans="2:36" ht="70.5" customHeight="1" x14ac:dyDescent="0.2">
      <c r="B660" s="209"/>
      <c r="C660" s="209"/>
      <c r="D660" s="209"/>
      <c r="E660" s="230"/>
      <c r="F660" s="230"/>
      <c r="G660" s="235"/>
      <c r="H660" s="209"/>
      <c r="I660" s="209"/>
      <c r="J660" s="11" t="s">
        <v>111</v>
      </c>
      <c r="K660" s="7" t="s">
        <v>112</v>
      </c>
      <c r="L660" s="7" t="s">
        <v>85</v>
      </c>
      <c r="M660" s="7">
        <v>1</v>
      </c>
      <c r="N660" s="224"/>
      <c r="O660" s="209"/>
      <c r="P660" s="209"/>
      <c r="Q660" s="209"/>
      <c r="R660" s="212"/>
      <c r="S660" s="217"/>
      <c r="T660" s="219"/>
      <c r="U660" s="219"/>
      <c r="V660" s="227"/>
      <c r="W660" s="221"/>
      <c r="X660" s="221"/>
      <c r="Y660" s="227"/>
      <c r="Z660" s="221"/>
      <c r="AA660" s="221"/>
      <c r="AB660" s="227"/>
      <c r="AC660" s="202"/>
      <c r="AD660" s="203"/>
      <c r="AE660" s="203"/>
      <c r="AF660" s="204"/>
      <c r="AG660" s="202"/>
      <c r="AH660" s="289"/>
      <c r="AI660" s="289"/>
      <c r="AJ660" s="204"/>
    </row>
    <row r="661" spans="2:36" ht="58.5" customHeight="1" x14ac:dyDescent="0.2">
      <c r="B661" s="210"/>
      <c r="C661" s="210"/>
      <c r="D661" s="210"/>
      <c r="E661" s="231"/>
      <c r="F661" s="231"/>
      <c r="G661" s="235"/>
      <c r="H661" s="210"/>
      <c r="I661" s="210"/>
      <c r="J661" s="11" t="s">
        <v>127</v>
      </c>
      <c r="K661" s="7" t="s">
        <v>128</v>
      </c>
      <c r="L661" s="7" t="s">
        <v>85</v>
      </c>
      <c r="M661" s="7">
        <v>30</v>
      </c>
      <c r="N661" s="228"/>
      <c r="O661" s="210"/>
      <c r="P661" s="210"/>
      <c r="Q661" s="210"/>
      <c r="R661" s="213"/>
      <c r="S661" s="217"/>
      <c r="T661" s="219"/>
      <c r="U661" s="219"/>
      <c r="V661" s="226"/>
      <c r="W661" s="221"/>
      <c r="X661" s="221"/>
      <c r="Y661" s="226"/>
      <c r="Z661" s="221"/>
      <c r="AA661" s="221"/>
      <c r="AB661" s="226"/>
      <c r="AC661" s="202"/>
      <c r="AD661" s="203"/>
      <c r="AE661" s="203"/>
      <c r="AF661" s="204"/>
      <c r="AG661" s="202"/>
      <c r="AH661" s="290"/>
      <c r="AI661" s="290"/>
      <c r="AJ661" s="204"/>
    </row>
    <row r="662" spans="2:36" ht="123" customHeight="1" x14ac:dyDescent="0.2">
      <c r="B662" s="208" t="s">
        <v>757</v>
      </c>
      <c r="C662" s="208" t="s">
        <v>751</v>
      </c>
      <c r="D662" s="208" t="s">
        <v>66</v>
      </c>
      <c r="E662" s="229" t="s">
        <v>67</v>
      </c>
      <c r="F662" s="229" t="s">
        <v>134</v>
      </c>
      <c r="G662" s="235" t="s">
        <v>147</v>
      </c>
      <c r="H662" s="208" t="s">
        <v>70</v>
      </c>
      <c r="I662" s="208" t="s">
        <v>98</v>
      </c>
      <c r="J662" s="11" t="s">
        <v>761</v>
      </c>
      <c r="K662" s="7" t="s">
        <v>107</v>
      </c>
      <c r="L662" s="14" t="s">
        <v>722</v>
      </c>
      <c r="M662" s="14">
        <v>40</v>
      </c>
      <c r="N662" s="243" t="s">
        <v>108</v>
      </c>
      <c r="O662" s="208" t="s">
        <v>762</v>
      </c>
      <c r="P662" s="208" t="s">
        <v>75</v>
      </c>
      <c r="Q662" s="208" t="s">
        <v>76</v>
      </c>
      <c r="R662" s="211" t="s">
        <v>77</v>
      </c>
      <c r="S662" s="217" t="s">
        <v>109</v>
      </c>
      <c r="T662" s="219">
        <f>V662+Y662</f>
        <v>42000</v>
      </c>
      <c r="U662" s="219">
        <f>+T662/2</f>
        <v>21000</v>
      </c>
      <c r="V662" s="225">
        <v>35700</v>
      </c>
      <c r="W662" s="221" t="s">
        <v>98</v>
      </c>
      <c r="X662" s="221" t="s">
        <v>98</v>
      </c>
      <c r="Y662" s="225">
        <v>6300</v>
      </c>
      <c r="Z662" s="221" t="s">
        <v>98</v>
      </c>
      <c r="AA662" s="221" t="s">
        <v>98</v>
      </c>
      <c r="AB662" s="225">
        <v>8000</v>
      </c>
      <c r="AC662" s="202" t="s">
        <v>149</v>
      </c>
      <c r="AD662" s="203" t="s">
        <v>79</v>
      </c>
      <c r="AE662" s="203">
        <f>V662+Y662</f>
        <v>42000</v>
      </c>
      <c r="AF662" s="202" t="s">
        <v>79</v>
      </c>
      <c r="AG662" s="202" t="s">
        <v>33</v>
      </c>
      <c r="AH662" s="288" t="s">
        <v>763</v>
      </c>
      <c r="AI662" s="288" t="s">
        <v>356</v>
      </c>
      <c r="AJ662" s="202"/>
    </row>
    <row r="663" spans="2:36" ht="72.75" customHeight="1" x14ac:dyDescent="0.2">
      <c r="B663" s="209"/>
      <c r="C663" s="209"/>
      <c r="D663" s="209"/>
      <c r="E663" s="230"/>
      <c r="F663" s="230"/>
      <c r="G663" s="235"/>
      <c r="H663" s="209"/>
      <c r="I663" s="209"/>
      <c r="J663" s="11" t="s">
        <v>111</v>
      </c>
      <c r="K663" s="7" t="s">
        <v>112</v>
      </c>
      <c r="L663" s="7" t="s">
        <v>85</v>
      </c>
      <c r="M663" s="7">
        <v>2</v>
      </c>
      <c r="N663" s="224"/>
      <c r="O663" s="209"/>
      <c r="P663" s="209"/>
      <c r="Q663" s="209"/>
      <c r="R663" s="212"/>
      <c r="S663" s="217"/>
      <c r="T663" s="219"/>
      <c r="U663" s="219"/>
      <c r="V663" s="227"/>
      <c r="W663" s="221"/>
      <c r="X663" s="221"/>
      <c r="Y663" s="227"/>
      <c r="Z663" s="221"/>
      <c r="AA663" s="221"/>
      <c r="AB663" s="227"/>
      <c r="AC663" s="202"/>
      <c r="AD663" s="203"/>
      <c r="AE663" s="203"/>
      <c r="AF663" s="204"/>
      <c r="AG663" s="202"/>
      <c r="AH663" s="289"/>
      <c r="AI663" s="289"/>
      <c r="AJ663" s="204"/>
    </row>
    <row r="664" spans="2:36" ht="53.25" customHeight="1" x14ac:dyDescent="0.2">
      <c r="B664" s="210"/>
      <c r="C664" s="210"/>
      <c r="D664" s="210"/>
      <c r="E664" s="231"/>
      <c r="F664" s="231"/>
      <c r="G664" s="235"/>
      <c r="H664" s="210"/>
      <c r="I664" s="210"/>
      <c r="J664" s="11" t="s">
        <v>127</v>
      </c>
      <c r="K664" s="7" t="s">
        <v>128</v>
      </c>
      <c r="L664" s="7" t="s">
        <v>85</v>
      </c>
      <c r="M664" s="7">
        <v>24</v>
      </c>
      <c r="N664" s="228"/>
      <c r="O664" s="210"/>
      <c r="P664" s="210"/>
      <c r="Q664" s="210"/>
      <c r="R664" s="213"/>
      <c r="S664" s="217"/>
      <c r="T664" s="219"/>
      <c r="U664" s="219"/>
      <c r="V664" s="226"/>
      <c r="W664" s="221"/>
      <c r="X664" s="221"/>
      <c r="Y664" s="226"/>
      <c r="Z664" s="221"/>
      <c r="AA664" s="221"/>
      <c r="AB664" s="226"/>
      <c r="AC664" s="202"/>
      <c r="AD664" s="203"/>
      <c r="AE664" s="203"/>
      <c r="AF664" s="204"/>
      <c r="AG664" s="202"/>
      <c r="AH664" s="290"/>
      <c r="AI664" s="290"/>
      <c r="AJ664" s="204"/>
    </row>
    <row r="665" spans="2:36" ht="76.5" customHeight="1" x14ac:dyDescent="0.2">
      <c r="B665" s="208" t="s">
        <v>758</v>
      </c>
      <c r="C665" s="208" t="s">
        <v>752</v>
      </c>
      <c r="D665" s="208" t="s">
        <v>66</v>
      </c>
      <c r="E665" s="229" t="s">
        <v>67</v>
      </c>
      <c r="F665" s="31" t="s">
        <v>134</v>
      </c>
      <c r="G665" s="31" t="s">
        <v>147</v>
      </c>
      <c r="H665" s="208" t="s">
        <v>70</v>
      </c>
      <c r="I665" s="208" t="s">
        <v>98</v>
      </c>
      <c r="J665" s="11" t="s">
        <v>111</v>
      </c>
      <c r="K665" s="7" t="s">
        <v>112</v>
      </c>
      <c r="L665" s="7" t="s">
        <v>85</v>
      </c>
      <c r="M665" s="7">
        <v>1</v>
      </c>
      <c r="N665" s="243" t="s">
        <v>108</v>
      </c>
      <c r="O665" s="208" t="s">
        <v>762</v>
      </c>
      <c r="P665" s="208" t="s">
        <v>75</v>
      </c>
      <c r="Q665" s="208" t="s">
        <v>76</v>
      </c>
      <c r="R665" s="208" t="s">
        <v>77</v>
      </c>
      <c r="S665" s="211" t="s">
        <v>109</v>
      </c>
      <c r="T665" s="423">
        <f>+V665+Y665</f>
        <v>152020</v>
      </c>
      <c r="U665" s="423">
        <f>+T665</f>
        <v>152020</v>
      </c>
      <c r="V665" s="225">
        <v>129217</v>
      </c>
      <c r="W665" s="320" t="s">
        <v>98</v>
      </c>
      <c r="X665" s="320" t="s">
        <v>98</v>
      </c>
      <c r="Y665" s="225">
        <v>22803</v>
      </c>
      <c r="Z665" s="320" t="s">
        <v>98</v>
      </c>
      <c r="AA665" s="320" t="s">
        <v>98</v>
      </c>
      <c r="AB665" s="225">
        <v>28956.19</v>
      </c>
      <c r="AC665" s="320" t="s">
        <v>149</v>
      </c>
      <c r="AD665" s="211" t="s">
        <v>98</v>
      </c>
      <c r="AE665" s="343">
        <f>+V665+Y665</f>
        <v>152020</v>
      </c>
      <c r="AF665" s="211" t="s">
        <v>98</v>
      </c>
      <c r="AG665" s="320" t="s">
        <v>33</v>
      </c>
      <c r="AH665" s="288" t="s">
        <v>247</v>
      </c>
      <c r="AI665" s="288" t="s">
        <v>251</v>
      </c>
      <c r="AJ665" s="211"/>
    </row>
    <row r="666" spans="2:36" ht="51" customHeight="1" x14ac:dyDescent="0.2">
      <c r="B666" s="210"/>
      <c r="C666" s="209"/>
      <c r="D666" s="209"/>
      <c r="E666" s="230"/>
      <c r="F666" s="37"/>
      <c r="G666" s="37"/>
      <c r="H666" s="210"/>
      <c r="I666" s="210"/>
      <c r="J666" s="11" t="s">
        <v>127</v>
      </c>
      <c r="K666" s="7" t="s">
        <v>128</v>
      </c>
      <c r="L666" s="7" t="s">
        <v>85</v>
      </c>
      <c r="M666" s="7">
        <v>15</v>
      </c>
      <c r="N666" s="224"/>
      <c r="O666" s="209"/>
      <c r="P666" s="210"/>
      <c r="Q666" s="210"/>
      <c r="R666" s="210"/>
      <c r="S666" s="213"/>
      <c r="T666" s="213"/>
      <c r="U666" s="213"/>
      <c r="V666" s="227"/>
      <c r="W666" s="322"/>
      <c r="X666" s="322"/>
      <c r="Y666" s="227"/>
      <c r="Z666" s="322"/>
      <c r="AA666" s="322"/>
      <c r="AB666" s="227"/>
      <c r="AC666" s="322"/>
      <c r="AD666" s="213"/>
      <c r="AE666" s="322"/>
      <c r="AF666" s="213"/>
      <c r="AG666" s="322"/>
      <c r="AH666" s="289"/>
      <c r="AI666" s="289"/>
      <c r="AJ666" s="213"/>
    </row>
    <row r="667" spans="2:36" ht="54" customHeight="1" x14ac:dyDescent="0.2">
      <c r="B667" s="204" t="s">
        <v>759</v>
      </c>
      <c r="C667" s="204" t="s">
        <v>753</v>
      </c>
      <c r="D667" s="204" t="s">
        <v>66</v>
      </c>
      <c r="E667" s="235" t="s">
        <v>67</v>
      </c>
      <c r="F667" s="235" t="s">
        <v>132</v>
      </c>
      <c r="G667" s="235" t="s">
        <v>69</v>
      </c>
      <c r="H667" s="208" t="s">
        <v>70</v>
      </c>
      <c r="I667" s="208" t="s">
        <v>98</v>
      </c>
      <c r="J667" s="11" t="s">
        <v>113</v>
      </c>
      <c r="K667" s="7" t="s">
        <v>114</v>
      </c>
      <c r="L667" s="7" t="s">
        <v>115</v>
      </c>
      <c r="M667" s="7">
        <v>3.65</v>
      </c>
      <c r="N667" s="202" t="s">
        <v>108</v>
      </c>
      <c r="O667" s="204" t="s">
        <v>762</v>
      </c>
      <c r="P667" s="208" t="s">
        <v>75</v>
      </c>
      <c r="Q667" s="208" t="s">
        <v>76</v>
      </c>
      <c r="R667" s="211" t="s">
        <v>77</v>
      </c>
      <c r="S667" s="217" t="s">
        <v>109</v>
      </c>
      <c r="T667" s="219">
        <f>+V667+Y667</f>
        <v>277495.67999999999</v>
      </c>
      <c r="U667" s="219">
        <f>+T667</f>
        <v>277495.67999999999</v>
      </c>
      <c r="V667" s="203">
        <v>235871.33</v>
      </c>
      <c r="W667" s="221" t="s">
        <v>98</v>
      </c>
      <c r="X667" s="221" t="s">
        <v>98</v>
      </c>
      <c r="Y667" s="203">
        <v>41624.35</v>
      </c>
      <c r="Z667" s="221" t="s">
        <v>98</v>
      </c>
      <c r="AA667" s="221" t="s">
        <v>98</v>
      </c>
      <c r="AB667" s="203">
        <v>52856.32</v>
      </c>
      <c r="AC667" s="202" t="s">
        <v>80</v>
      </c>
      <c r="AD667" s="203" t="s">
        <v>79</v>
      </c>
      <c r="AE667" s="203">
        <f>V667+Y667</f>
        <v>277495.67999999999</v>
      </c>
      <c r="AF667" s="204" t="s">
        <v>79</v>
      </c>
      <c r="AG667" s="202" t="s">
        <v>33</v>
      </c>
      <c r="AH667" s="553" t="s">
        <v>254</v>
      </c>
      <c r="AI667" s="553" t="s">
        <v>166</v>
      </c>
      <c r="AJ667" s="204"/>
    </row>
    <row r="668" spans="2:36" ht="87.75" customHeight="1" x14ac:dyDescent="0.2">
      <c r="B668" s="204"/>
      <c r="C668" s="204"/>
      <c r="D668" s="204"/>
      <c r="E668" s="235"/>
      <c r="F668" s="235"/>
      <c r="G668" s="235"/>
      <c r="H668" s="209"/>
      <c r="I668" s="209"/>
      <c r="J668" s="11" t="s">
        <v>116</v>
      </c>
      <c r="K668" s="7" t="s">
        <v>117</v>
      </c>
      <c r="L668" s="7" t="s">
        <v>85</v>
      </c>
      <c r="M668" s="7">
        <v>1</v>
      </c>
      <c r="N668" s="202"/>
      <c r="O668" s="204"/>
      <c r="P668" s="209"/>
      <c r="Q668" s="209"/>
      <c r="R668" s="212"/>
      <c r="S668" s="217"/>
      <c r="T668" s="219"/>
      <c r="U668" s="219"/>
      <c r="V668" s="203"/>
      <c r="W668" s="221"/>
      <c r="X668" s="221"/>
      <c r="Y668" s="203"/>
      <c r="Z668" s="221"/>
      <c r="AA668" s="221"/>
      <c r="AB668" s="203"/>
      <c r="AC668" s="202"/>
      <c r="AD668" s="203"/>
      <c r="AE668" s="203"/>
      <c r="AF668" s="204"/>
      <c r="AG668" s="202"/>
      <c r="AH668" s="553"/>
      <c r="AI668" s="553"/>
      <c r="AJ668" s="204"/>
    </row>
    <row r="669" spans="2:36" ht="78" customHeight="1" x14ac:dyDescent="0.2">
      <c r="B669" s="204"/>
      <c r="C669" s="204"/>
      <c r="D669" s="204"/>
      <c r="E669" s="235"/>
      <c r="F669" s="235"/>
      <c r="G669" s="235"/>
      <c r="H669" s="209"/>
      <c r="I669" s="209"/>
      <c r="J669" s="11" t="s">
        <v>209</v>
      </c>
      <c r="K669" s="7" t="s">
        <v>118</v>
      </c>
      <c r="L669" s="7" t="s">
        <v>119</v>
      </c>
      <c r="M669" s="7">
        <v>1</v>
      </c>
      <c r="N669" s="202"/>
      <c r="O669" s="204"/>
      <c r="P669" s="209"/>
      <c r="Q669" s="209"/>
      <c r="R669" s="212"/>
      <c r="S669" s="217"/>
      <c r="T669" s="219"/>
      <c r="U669" s="219"/>
      <c r="V669" s="203"/>
      <c r="W669" s="221"/>
      <c r="X669" s="221"/>
      <c r="Y669" s="203"/>
      <c r="Z669" s="221"/>
      <c r="AA669" s="221"/>
      <c r="AB669" s="203"/>
      <c r="AC669" s="202"/>
      <c r="AD669" s="203"/>
      <c r="AE669" s="203"/>
      <c r="AF669" s="204"/>
      <c r="AG669" s="202"/>
      <c r="AH669" s="553"/>
      <c r="AI669" s="553"/>
      <c r="AJ669" s="204"/>
    </row>
    <row r="670" spans="2:36" ht="40.15" customHeight="1" x14ac:dyDescent="0.2">
      <c r="B670" s="204"/>
      <c r="C670" s="204"/>
      <c r="D670" s="204"/>
      <c r="E670" s="235"/>
      <c r="F670" s="235"/>
      <c r="G670" s="235"/>
      <c r="H670" s="210"/>
      <c r="I670" s="210"/>
      <c r="J670" s="28" t="s">
        <v>120</v>
      </c>
      <c r="K670" s="14" t="s">
        <v>121</v>
      </c>
      <c r="L670" s="14" t="s">
        <v>119</v>
      </c>
      <c r="M670" s="71">
        <v>1</v>
      </c>
      <c r="N670" s="202"/>
      <c r="O670" s="204"/>
      <c r="P670" s="210"/>
      <c r="Q670" s="210"/>
      <c r="R670" s="213"/>
      <c r="S670" s="217"/>
      <c r="T670" s="253"/>
      <c r="U670" s="253"/>
      <c r="V670" s="203"/>
      <c r="W670" s="271"/>
      <c r="X670" s="271"/>
      <c r="Y670" s="203"/>
      <c r="Z670" s="271"/>
      <c r="AA670" s="271"/>
      <c r="AB670" s="203"/>
      <c r="AC670" s="243"/>
      <c r="AD670" s="203"/>
      <c r="AE670" s="225"/>
      <c r="AF670" s="208"/>
      <c r="AG670" s="243"/>
      <c r="AH670" s="553"/>
      <c r="AI670" s="553"/>
      <c r="AJ670" s="204"/>
    </row>
    <row r="671" spans="2:36" ht="143.25" customHeight="1" x14ac:dyDescent="0.2">
      <c r="B671" s="208" t="s">
        <v>994</v>
      </c>
      <c r="C671" s="208" t="s">
        <v>748</v>
      </c>
      <c r="D671" s="208" t="s">
        <v>66</v>
      </c>
      <c r="E671" s="229" t="s">
        <v>67</v>
      </c>
      <c r="F671" s="229" t="s">
        <v>134</v>
      </c>
      <c r="G671" s="235" t="s">
        <v>147</v>
      </c>
      <c r="H671" s="208" t="s">
        <v>70</v>
      </c>
      <c r="I671" s="208" t="s">
        <v>98</v>
      </c>
      <c r="J671" s="11" t="s">
        <v>761</v>
      </c>
      <c r="K671" s="7" t="s">
        <v>107</v>
      </c>
      <c r="L671" s="14" t="s">
        <v>722</v>
      </c>
      <c r="M671" s="14">
        <v>40</v>
      </c>
      <c r="N671" s="243" t="s">
        <v>108</v>
      </c>
      <c r="O671" s="208" t="s">
        <v>762</v>
      </c>
      <c r="P671" s="208" t="s">
        <v>75</v>
      </c>
      <c r="Q671" s="208" t="s">
        <v>76</v>
      </c>
      <c r="R671" s="211" t="s">
        <v>77</v>
      </c>
      <c r="S671" s="217" t="s">
        <v>109</v>
      </c>
      <c r="T671" s="219">
        <f>V671+Y671</f>
        <v>101220</v>
      </c>
      <c r="U671" s="219">
        <f>+T671</f>
        <v>101220</v>
      </c>
      <c r="V671" s="225">
        <v>86037</v>
      </c>
      <c r="W671" s="221" t="s">
        <v>98</v>
      </c>
      <c r="X671" s="221" t="s">
        <v>98</v>
      </c>
      <c r="Y671" s="225">
        <v>15183</v>
      </c>
      <c r="Z671" s="221" t="s">
        <v>98</v>
      </c>
      <c r="AA671" s="221" t="s">
        <v>98</v>
      </c>
      <c r="AB671" s="225">
        <v>19280</v>
      </c>
      <c r="AC671" s="202" t="s">
        <v>149</v>
      </c>
      <c r="AD671" s="203" t="s">
        <v>79</v>
      </c>
      <c r="AE671" s="203">
        <f>V671+Y671</f>
        <v>101220</v>
      </c>
      <c r="AF671" s="202" t="s">
        <v>79</v>
      </c>
      <c r="AG671" s="202" t="s">
        <v>33</v>
      </c>
      <c r="AH671" s="288" t="s">
        <v>247</v>
      </c>
      <c r="AI671" s="288" t="s">
        <v>248</v>
      </c>
      <c r="AJ671" s="202"/>
    </row>
    <row r="672" spans="2:36" ht="57.75" customHeight="1" x14ac:dyDescent="0.2">
      <c r="B672" s="209"/>
      <c r="C672" s="209"/>
      <c r="D672" s="209"/>
      <c r="E672" s="230"/>
      <c r="F672" s="230"/>
      <c r="G672" s="235"/>
      <c r="H672" s="209"/>
      <c r="I672" s="209"/>
      <c r="J672" s="11" t="s">
        <v>111</v>
      </c>
      <c r="K672" s="7" t="s">
        <v>112</v>
      </c>
      <c r="L672" s="7" t="s">
        <v>85</v>
      </c>
      <c r="M672" s="7">
        <v>1</v>
      </c>
      <c r="N672" s="224"/>
      <c r="O672" s="209"/>
      <c r="P672" s="209"/>
      <c r="Q672" s="209"/>
      <c r="R672" s="212"/>
      <c r="S672" s="217"/>
      <c r="T672" s="219"/>
      <c r="U672" s="219"/>
      <c r="V672" s="227"/>
      <c r="W672" s="221"/>
      <c r="X672" s="221"/>
      <c r="Y672" s="227"/>
      <c r="Z672" s="221"/>
      <c r="AA672" s="221"/>
      <c r="AB672" s="227"/>
      <c r="AC672" s="202"/>
      <c r="AD672" s="203"/>
      <c r="AE672" s="203"/>
      <c r="AF672" s="204"/>
      <c r="AG672" s="202"/>
      <c r="AH672" s="289"/>
      <c r="AI672" s="289"/>
      <c r="AJ672" s="204"/>
    </row>
    <row r="673" spans="2:36" ht="72.75" customHeight="1" x14ac:dyDescent="0.2">
      <c r="B673" s="210"/>
      <c r="C673" s="210"/>
      <c r="D673" s="210"/>
      <c r="E673" s="231"/>
      <c r="F673" s="231"/>
      <c r="G673" s="235"/>
      <c r="H673" s="210"/>
      <c r="I673" s="210"/>
      <c r="J673" s="11" t="s">
        <v>127</v>
      </c>
      <c r="K673" s="7" t="s">
        <v>128</v>
      </c>
      <c r="L673" s="7" t="s">
        <v>85</v>
      </c>
      <c r="M673" s="7">
        <v>48</v>
      </c>
      <c r="N673" s="228"/>
      <c r="O673" s="210"/>
      <c r="P673" s="210"/>
      <c r="Q673" s="210"/>
      <c r="R673" s="213"/>
      <c r="S673" s="217"/>
      <c r="T673" s="219"/>
      <c r="U673" s="219"/>
      <c r="V673" s="226"/>
      <c r="W673" s="221"/>
      <c r="X673" s="221"/>
      <c r="Y673" s="226"/>
      <c r="Z673" s="221"/>
      <c r="AA673" s="221"/>
      <c r="AB673" s="226"/>
      <c r="AC673" s="202"/>
      <c r="AD673" s="203"/>
      <c r="AE673" s="203"/>
      <c r="AF673" s="204"/>
      <c r="AG673" s="202"/>
      <c r="AH673" s="290"/>
      <c r="AI673" s="290"/>
      <c r="AJ673" s="204"/>
    </row>
    <row r="674" spans="2:36" ht="144" customHeight="1" x14ac:dyDescent="0.2">
      <c r="B674" s="208" t="s">
        <v>1133</v>
      </c>
      <c r="C674" s="208" t="s">
        <v>760</v>
      </c>
      <c r="D674" s="208" t="s">
        <v>66</v>
      </c>
      <c r="E674" s="229" t="s">
        <v>67</v>
      </c>
      <c r="F674" s="229" t="s">
        <v>134</v>
      </c>
      <c r="G674" s="235" t="s">
        <v>147</v>
      </c>
      <c r="H674" s="208" t="s">
        <v>70</v>
      </c>
      <c r="I674" s="208" t="s">
        <v>98</v>
      </c>
      <c r="J674" s="11" t="s">
        <v>761</v>
      </c>
      <c r="K674" s="7" t="s">
        <v>107</v>
      </c>
      <c r="L674" s="14" t="s">
        <v>722</v>
      </c>
      <c r="M674" s="14">
        <v>40</v>
      </c>
      <c r="N674" s="243" t="s">
        <v>108</v>
      </c>
      <c r="O674" s="208" t="s">
        <v>762</v>
      </c>
      <c r="P674" s="208" t="s">
        <v>75</v>
      </c>
      <c r="Q674" s="208" t="s">
        <v>76</v>
      </c>
      <c r="R674" s="211" t="s">
        <v>77</v>
      </c>
      <c r="S674" s="217" t="s">
        <v>109</v>
      </c>
      <c r="T674" s="219">
        <f>V674+Y674</f>
        <v>292864.32</v>
      </c>
      <c r="U674" s="219">
        <f>+T674/M675</f>
        <v>292864.32</v>
      </c>
      <c r="V674" s="225">
        <v>248934.67</v>
      </c>
      <c r="W674" s="221" t="s">
        <v>98</v>
      </c>
      <c r="X674" s="221" t="s">
        <v>98</v>
      </c>
      <c r="Y674" s="225">
        <v>43929.65</v>
      </c>
      <c r="Z674" s="221" t="s">
        <v>98</v>
      </c>
      <c r="AA674" s="221" t="s">
        <v>98</v>
      </c>
      <c r="AB674" s="225">
        <v>55783.68</v>
      </c>
      <c r="AC674" s="202" t="s">
        <v>149</v>
      </c>
      <c r="AD674" s="203" t="s">
        <v>79</v>
      </c>
      <c r="AE674" s="203">
        <f>V674+Y674</f>
        <v>292864.32</v>
      </c>
      <c r="AF674" s="202" t="s">
        <v>79</v>
      </c>
      <c r="AG674" s="202" t="s">
        <v>33</v>
      </c>
      <c r="AH674" s="288" t="s">
        <v>254</v>
      </c>
      <c r="AI674" s="288" t="s">
        <v>167</v>
      </c>
      <c r="AJ674" s="202"/>
    </row>
    <row r="675" spans="2:36" ht="65.25" customHeight="1" x14ac:dyDescent="0.2">
      <c r="B675" s="209"/>
      <c r="C675" s="209"/>
      <c r="D675" s="209"/>
      <c r="E675" s="230"/>
      <c r="F675" s="230"/>
      <c r="G675" s="235"/>
      <c r="H675" s="209"/>
      <c r="I675" s="209"/>
      <c r="J675" s="11" t="s">
        <v>111</v>
      </c>
      <c r="K675" s="7" t="s">
        <v>112</v>
      </c>
      <c r="L675" s="7" t="s">
        <v>85</v>
      </c>
      <c r="M675" s="7">
        <v>1</v>
      </c>
      <c r="N675" s="224"/>
      <c r="O675" s="209"/>
      <c r="P675" s="209"/>
      <c r="Q675" s="209"/>
      <c r="R675" s="212"/>
      <c r="S675" s="217"/>
      <c r="T675" s="219"/>
      <c r="U675" s="219"/>
      <c r="V675" s="227"/>
      <c r="W675" s="221"/>
      <c r="X675" s="221"/>
      <c r="Y675" s="227"/>
      <c r="Z675" s="221"/>
      <c r="AA675" s="221"/>
      <c r="AB675" s="227"/>
      <c r="AC675" s="202"/>
      <c r="AD675" s="203"/>
      <c r="AE675" s="203"/>
      <c r="AF675" s="204"/>
      <c r="AG675" s="202"/>
      <c r="AH675" s="289"/>
      <c r="AI675" s="289"/>
      <c r="AJ675" s="204"/>
    </row>
    <row r="676" spans="2:36" ht="60" customHeight="1" x14ac:dyDescent="0.2">
      <c r="B676" s="210"/>
      <c r="C676" s="210"/>
      <c r="D676" s="210"/>
      <c r="E676" s="231"/>
      <c r="F676" s="231"/>
      <c r="G676" s="235"/>
      <c r="H676" s="210"/>
      <c r="I676" s="210"/>
      <c r="J676" s="11" t="s">
        <v>127</v>
      </c>
      <c r="K676" s="7" t="s">
        <v>128</v>
      </c>
      <c r="L676" s="7" t="s">
        <v>85</v>
      </c>
      <c r="M676" s="7">
        <v>190</v>
      </c>
      <c r="N676" s="228"/>
      <c r="O676" s="210"/>
      <c r="P676" s="210"/>
      <c r="Q676" s="210"/>
      <c r="R676" s="213"/>
      <c r="S676" s="217"/>
      <c r="T676" s="219"/>
      <c r="U676" s="219"/>
      <c r="V676" s="226"/>
      <c r="W676" s="221"/>
      <c r="X676" s="221"/>
      <c r="Y676" s="226"/>
      <c r="Z676" s="221"/>
      <c r="AA676" s="221"/>
      <c r="AB676" s="226"/>
      <c r="AC676" s="202"/>
      <c r="AD676" s="203"/>
      <c r="AE676" s="203"/>
      <c r="AF676" s="204"/>
      <c r="AG676" s="202"/>
      <c r="AH676" s="290"/>
      <c r="AI676" s="290"/>
      <c r="AJ676" s="204"/>
    </row>
    <row r="677" spans="2:36" ht="123" customHeight="1" x14ac:dyDescent="0.2">
      <c r="B677" s="208" t="s">
        <v>1134</v>
      </c>
      <c r="C677" s="208" t="s">
        <v>751</v>
      </c>
      <c r="D677" s="208" t="s">
        <v>66</v>
      </c>
      <c r="E677" s="229" t="s">
        <v>67</v>
      </c>
      <c r="F677" s="229" t="s">
        <v>134</v>
      </c>
      <c r="G677" s="235" t="s">
        <v>147</v>
      </c>
      <c r="H677" s="208" t="s">
        <v>70</v>
      </c>
      <c r="I677" s="208" t="s">
        <v>98</v>
      </c>
      <c r="J677" s="11" t="s">
        <v>761</v>
      </c>
      <c r="K677" s="7" t="s">
        <v>107</v>
      </c>
      <c r="L677" s="14" t="s">
        <v>722</v>
      </c>
      <c r="M677" s="14">
        <v>40</v>
      </c>
      <c r="N677" s="243" t="s">
        <v>108</v>
      </c>
      <c r="O677" s="208" t="s">
        <v>762</v>
      </c>
      <c r="P677" s="208" t="s">
        <v>75</v>
      </c>
      <c r="Q677" s="208" t="s">
        <v>76</v>
      </c>
      <c r="R677" s="211" t="s">
        <v>77</v>
      </c>
      <c r="S677" s="217" t="s">
        <v>109</v>
      </c>
      <c r="T677" s="219">
        <f>V677+Y677</f>
        <v>21000</v>
      </c>
      <c r="U677" s="219">
        <f>+T677/1</f>
        <v>21000</v>
      </c>
      <c r="V677" s="225">
        <v>17850</v>
      </c>
      <c r="W677" s="221" t="s">
        <v>98</v>
      </c>
      <c r="X677" s="221" t="s">
        <v>98</v>
      </c>
      <c r="Y677" s="225">
        <v>3150</v>
      </c>
      <c r="Z677" s="221" t="s">
        <v>98</v>
      </c>
      <c r="AA677" s="221" t="s">
        <v>98</v>
      </c>
      <c r="AB677" s="225">
        <v>4000</v>
      </c>
      <c r="AC677" s="202" t="s">
        <v>149</v>
      </c>
      <c r="AD677" s="203" t="s">
        <v>79</v>
      </c>
      <c r="AE677" s="203">
        <f>V677+Y677</f>
        <v>21000</v>
      </c>
      <c r="AF677" s="202" t="s">
        <v>79</v>
      </c>
      <c r="AG677" s="202" t="s">
        <v>33</v>
      </c>
      <c r="AH677" s="288" t="s">
        <v>254</v>
      </c>
      <c r="AI677" s="288" t="s">
        <v>166</v>
      </c>
      <c r="AJ677" s="202"/>
    </row>
    <row r="678" spans="2:36" ht="72.75" customHeight="1" x14ac:dyDescent="0.2">
      <c r="B678" s="209"/>
      <c r="C678" s="209"/>
      <c r="D678" s="209"/>
      <c r="E678" s="230"/>
      <c r="F678" s="230"/>
      <c r="G678" s="235"/>
      <c r="H678" s="209"/>
      <c r="I678" s="209"/>
      <c r="J678" s="11" t="s">
        <v>111</v>
      </c>
      <c r="K678" s="7" t="s">
        <v>112</v>
      </c>
      <c r="L678" s="7" t="s">
        <v>85</v>
      </c>
      <c r="M678" s="7">
        <v>1</v>
      </c>
      <c r="N678" s="224"/>
      <c r="O678" s="209"/>
      <c r="P678" s="209"/>
      <c r="Q678" s="209"/>
      <c r="R678" s="212"/>
      <c r="S678" s="217"/>
      <c r="T678" s="219"/>
      <c r="U678" s="219"/>
      <c r="V678" s="227"/>
      <c r="W678" s="221"/>
      <c r="X678" s="221"/>
      <c r="Y678" s="227"/>
      <c r="Z678" s="221"/>
      <c r="AA678" s="221"/>
      <c r="AB678" s="227"/>
      <c r="AC678" s="202"/>
      <c r="AD678" s="203"/>
      <c r="AE678" s="203"/>
      <c r="AF678" s="204"/>
      <c r="AG678" s="202"/>
      <c r="AH678" s="289"/>
      <c r="AI678" s="289"/>
      <c r="AJ678" s="204"/>
    </row>
    <row r="679" spans="2:36" ht="53.25" customHeight="1" x14ac:dyDescent="0.2">
      <c r="B679" s="210"/>
      <c r="C679" s="210"/>
      <c r="D679" s="210"/>
      <c r="E679" s="231"/>
      <c r="F679" s="231"/>
      <c r="G679" s="235"/>
      <c r="H679" s="210"/>
      <c r="I679" s="210"/>
      <c r="J679" s="11" t="s">
        <v>127</v>
      </c>
      <c r="K679" s="7" t="s">
        <v>128</v>
      </c>
      <c r="L679" s="7" t="s">
        <v>85</v>
      </c>
      <c r="M679" s="7">
        <v>12</v>
      </c>
      <c r="N679" s="228"/>
      <c r="O679" s="210"/>
      <c r="P679" s="210"/>
      <c r="Q679" s="210"/>
      <c r="R679" s="213"/>
      <c r="S679" s="217"/>
      <c r="T679" s="219"/>
      <c r="U679" s="219"/>
      <c r="V679" s="226"/>
      <c r="W679" s="221"/>
      <c r="X679" s="221"/>
      <c r="Y679" s="226"/>
      <c r="Z679" s="221"/>
      <c r="AA679" s="221"/>
      <c r="AB679" s="226"/>
      <c r="AC679" s="202"/>
      <c r="AD679" s="203"/>
      <c r="AE679" s="203"/>
      <c r="AF679" s="204"/>
      <c r="AG679" s="202"/>
      <c r="AH679" s="290"/>
      <c r="AI679" s="290"/>
      <c r="AJ679" s="204"/>
    </row>
    <row r="680" spans="2:36" ht="119.25" customHeight="1" x14ac:dyDescent="0.2">
      <c r="B680" s="204" t="s">
        <v>627</v>
      </c>
      <c r="C680" s="204" t="s">
        <v>612</v>
      </c>
      <c r="D680" s="204" t="s">
        <v>66</v>
      </c>
      <c r="E680" s="235" t="s">
        <v>67</v>
      </c>
      <c r="F680" s="235" t="s">
        <v>613</v>
      </c>
      <c r="G680" s="235" t="s">
        <v>615</v>
      </c>
      <c r="H680" s="208" t="s">
        <v>70</v>
      </c>
      <c r="I680" s="204" t="s">
        <v>98</v>
      </c>
      <c r="J680" s="11" t="s">
        <v>208</v>
      </c>
      <c r="K680" s="7" t="s">
        <v>107</v>
      </c>
      <c r="L680" s="7" t="s">
        <v>86</v>
      </c>
      <c r="M680" s="7">
        <v>40</v>
      </c>
      <c r="N680" s="202" t="s">
        <v>108</v>
      </c>
      <c r="O680" s="280" t="s">
        <v>622</v>
      </c>
      <c r="P680" s="204" t="s">
        <v>75</v>
      </c>
      <c r="Q680" s="204" t="s">
        <v>76</v>
      </c>
      <c r="R680" s="217" t="s">
        <v>77</v>
      </c>
      <c r="S680" s="217" t="s">
        <v>109</v>
      </c>
      <c r="T680" s="219">
        <f>V680+Y680</f>
        <v>251581.86</v>
      </c>
      <c r="U680" s="219" t="s">
        <v>79</v>
      </c>
      <c r="V680" s="221">
        <v>213844.58</v>
      </c>
      <c r="W680" s="221" t="s">
        <v>98</v>
      </c>
      <c r="X680" s="221" t="s">
        <v>98</v>
      </c>
      <c r="Y680" s="202">
        <v>37737.279999999999</v>
      </c>
      <c r="Z680" s="221" t="s">
        <v>98</v>
      </c>
      <c r="AA680" s="221" t="s">
        <v>98</v>
      </c>
      <c r="AB680" s="267">
        <v>21876.68</v>
      </c>
      <c r="AC680" s="202" t="s">
        <v>149</v>
      </c>
      <c r="AD680" s="203" t="s">
        <v>79</v>
      </c>
      <c r="AE680" s="203">
        <f>V680+Y680</f>
        <v>251581.86</v>
      </c>
      <c r="AF680" s="204" t="s">
        <v>79</v>
      </c>
      <c r="AG680" s="202" t="s">
        <v>33</v>
      </c>
      <c r="AH680" s="268" t="s">
        <v>157</v>
      </c>
      <c r="AI680" s="268" t="s">
        <v>158</v>
      </c>
      <c r="AJ680" s="202"/>
    </row>
    <row r="681" spans="2:36" ht="59.25" customHeight="1" x14ac:dyDescent="0.2">
      <c r="B681" s="280"/>
      <c r="C681" s="280"/>
      <c r="D681" s="280"/>
      <c r="E681" s="235"/>
      <c r="F681" s="235"/>
      <c r="G681" s="235"/>
      <c r="H681" s="209"/>
      <c r="I681" s="204"/>
      <c r="J681" s="11" t="s">
        <v>111</v>
      </c>
      <c r="K681" s="7" t="s">
        <v>112</v>
      </c>
      <c r="L681" s="7" t="s">
        <v>85</v>
      </c>
      <c r="M681" s="7">
        <v>4</v>
      </c>
      <c r="N681" s="202"/>
      <c r="O681" s="280"/>
      <c r="P681" s="204"/>
      <c r="Q681" s="204"/>
      <c r="R681" s="217"/>
      <c r="S681" s="217"/>
      <c r="T681" s="219"/>
      <c r="U681" s="219"/>
      <c r="V681" s="221"/>
      <c r="W681" s="221"/>
      <c r="X681" s="221"/>
      <c r="Y681" s="268"/>
      <c r="Z681" s="221"/>
      <c r="AA681" s="221"/>
      <c r="AB681" s="268"/>
      <c r="AC681" s="202"/>
      <c r="AD681" s="203"/>
      <c r="AE681" s="203"/>
      <c r="AF681" s="204"/>
      <c r="AG681" s="202"/>
      <c r="AH681" s="268"/>
      <c r="AI681" s="268"/>
      <c r="AJ681" s="204"/>
    </row>
    <row r="682" spans="2:36" ht="40.15" customHeight="1" x14ac:dyDescent="0.2">
      <c r="B682" s="280"/>
      <c r="C682" s="280"/>
      <c r="D682" s="280"/>
      <c r="E682" s="235"/>
      <c r="F682" s="235"/>
      <c r="G682" s="235"/>
      <c r="H682" s="210"/>
      <c r="I682" s="204"/>
      <c r="J682" s="11" t="s">
        <v>127</v>
      </c>
      <c r="K682" s="7" t="s">
        <v>128</v>
      </c>
      <c r="L682" s="7" t="s">
        <v>85</v>
      </c>
      <c r="M682" s="63">
        <v>120</v>
      </c>
      <c r="N682" s="202"/>
      <c r="O682" s="280"/>
      <c r="P682" s="204"/>
      <c r="Q682" s="204"/>
      <c r="R682" s="217"/>
      <c r="S682" s="217"/>
      <c r="T682" s="219"/>
      <c r="U682" s="219"/>
      <c r="V682" s="221"/>
      <c r="W682" s="221"/>
      <c r="X682" s="221"/>
      <c r="Y682" s="268"/>
      <c r="Z682" s="221"/>
      <c r="AA682" s="221"/>
      <c r="AB682" s="268"/>
      <c r="AC682" s="202"/>
      <c r="AD682" s="203"/>
      <c r="AE682" s="203"/>
      <c r="AF682" s="204"/>
      <c r="AG682" s="202"/>
      <c r="AH682" s="268"/>
      <c r="AI682" s="268"/>
      <c r="AJ682" s="204"/>
    </row>
    <row r="683" spans="2:36" ht="89.25" x14ac:dyDescent="0.2">
      <c r="B683" s="204" t="s">
        <v>628</v>
      </c>
      <c r="C683" s="204" t="s">
        <v>614</v>
      </c>
      <c r="D683" s="204" t="s">
        <v>66</v>
      </c>
      <c r="E683" s="235" t="s">
        <v>67</v>
      </c>
      <c r="F683" s="235" t="s">
        <v>613</v>
      </c>
      <c r="G683" s="235" t="s">
        <v>615</v>
      </c>
      <c r="H683" s="208" t="s">
        <v>70</v>
      </c>
      <c r="I683" s="204" t="s">
        <v>98</v>
      </c>
      <c r="J683" s="11" t="s">
        <v>208</v>
      </c>
      <c r="K683" s="7" t="s">
        <v>107</v>
      </c>
      <c r="L683" s="7" t="s">
        <v>86</v>
      </c>
      <c r="M683" s="7">
        <v>40</v>
      </c>
      <c r="N683" s="202" t="s">
        <v>108</v>
      </c>
      <c r="O683" s="280" t="s">
        <v>622</v>
      </c>
      <c r="P683" s="204" t="s">
        <v>75</v>
      </c>
      <c r="Q683" s="204" t="s">
        <v>76</v>
      </c>
      <c r="R683" s="217" t="s">
        <v>77</v>
      </c>
      <c r="S683" s="217" t="s">
        <v>109</v>
      </c>
      <c r="T683" s="219">
        <f>V683+Y683</f>
        <v>129357.78</v>
      </c>
      <c r="U683" s="219" t="s">
        <v>79</v>
      </c>
      <c r="V683" s="202">
        <v>109954.11</v>
      </c>
      <c r="W683" s="221" t="s">
        <v>98</v>
      </c>
      <c r="X683" s="221" t="s">
        <v>98</v>
      </c>
      <c r="Y683" s="202">
        <v>19403.669999999998</v>
      </c>
      <c r="Z683" s="221" t="s">
        <v>98</v>
      </c>
      <c r="AA683" s="221" t="s">
        <v>98</v>
      </c>
      <c r="AB683" s="267">
        <v>11248.5</v>
      </c>
      <c r="AC683" s="202" t="s">
        <v>149</v>
      </c>
      <c r="AD683" s="203" t="s">
        <v>79</v>
      </c>
      <c r="AE683" s="203">
        <f>V683+Y683</f>
        <v>129357.78</v>
      </c>
      <c r="AF683" s="204" t="s">
        <v>79</v>
      </c>
      <c r="AG683" s="202" t="s">
        <v>33</v>
      </c>
      <c r="AH683" s="268" t="s">
        <v>157</v>
      </c>
      <c r="AI683" s="268" t="s">
        <v>158</v>
      </c>
      <c r="AJ683" s="202"/>
    </row>
    <row r="684" spans="2:36" ht="38.25" x14ac:dyDescent="0.2">
      <c r="B684" s="280"/>
      <c r="C684" s="280"/>
      <c r="D684" s="280"/>
      <c r="E684" s="235"/>
      <c r="F684" s="235"/>
      <c r="G684" s="235"/>
      <c r="H684" s="209"/>
      <c r="I684" s="204"/>
      <c r="J684" s="11" t="s">
        <v>111</v>
      </c>
      <c r="K684" s="7" t="s">
        <v>112</v>
      </c>
      <c r="L684" s="7" t="s">
        <v>85</v>
      </c>
      <c r="M684" s="7">
        <v>2</v>
      </c>
      <c r="N684" s="202"/>
      <c r="O684" s="280"/>
      <c r="P684" s="204"/>
      <c r="Q684" s="204"/>
      <c r="R684" s="217"/>
      <c r="S684" s="217"/>
      <c r="T684" s="219"/>
      <c r="U684" s="219"/>
      <c r="V684" s="268"/>
      <c r="W684" s="221"/>
      <c r="X684" s="221"/>
      <c r="Y684" s="268"/>
      <c r="Z684" s="221"/>
      <c r="AA684" s="221"/>
      <c r="AB684" s="268"/>
      <c r="AC684" s="202"/>
      <c r="AD684" s="203"/>
      <c r="AE684" s="203"/>
      <c r="AF684" s="204"/>
      <c r="AG684" s="202"/>
      <c r="AH684" s="268"/>
      <c r="AI684" s="268"/>
      <c r="AJ684" s="204"/>
    </row>
    <row r="685" spans="2:36" ht="40.15" customHeight="1" x14ac:dyDescent="0.2">
      <c r="B685" s="280"/>
      <c r="C685" s="280"/>
      <c r="D685" s="280"/>
      <c r="E685" s="235"/>
      <c r="F685" s="235"/>
      <c r="G685" s="235"/>
      <c r="H685" s="210"/>
      <c r="I685" s="204"/>
      <c r="J685" s="11" t="s">
        <v>127</v>
      </c>
      <c r="K685" s="7" t="s">
        <v>128</v>
      </c>
      <c r="L685" s="7" t="s">
        <v>85</v>
      </c>
      <c r="M685" s="63">
        <v>68</v>
      </c>
      <c r="N685" s="202"/>
      <c r="O685" s="280"/>
      <c r="P685" s="204"/>
      <c r="Q685" s="204"/>
      <c r="R685" s="217"/>
      <c r="S685" s="217"/>
      <c r="T685" s="219"/>
      <c r="U685" s="219"/>
      <c r="V685" s="268"/>
      <c r="W685" s="221"/>
      <c r="X685" s="221"/>
      <c r="Y685" s="268"/>
      <c r="Z685" s="221"/>
      <c r="AA685" s="221"/>
      <c r="AB685" s="268"/>
      <c r="AC685" s="202"/>
      <c r="AD685" s="203"/>
      <c r="AE685" s="203"/>
      <c r="AF685" s="204"/>
      <c r="AG685" s="202"/>
      <c r="AH685" s="268"/>
      <c r="AI685" s="268"/>
      <c r="AJ685" s="204"/>
    </row>
    <row r="686" spans="2:36" ht="40.15" customHeight="1" x14ac:dyDescent="0.2">
      <c r="B686" s="215" t="s">
        <v>1187</v>
      </c>
      <c r="C686" s="215" t="s">
        <v>616</v>
      </c>
      <c r="D686" s="215" t="s">
        <v>66</v>
      </c>
      <c r="E686" s="252" t="s">
        <v>67</v>
      </c>
      <c r="F686" s="252" t="s">
        <v>617</v>
      </c>
      <c r="G686" s="252" t="s">
        <v>618</v>
      </c>
      <c r="H686" s="246" t="s">
        <v>70</v>
      </c>
      <c r="I686" s="215" t="s">
        <v>98</v>
      </c>
      <c r="J686" s="20" t="s">
        <v>113</v>
      </c>
      <c r="K686" s="27" t="s">
        <v>114</v>
      </c>
      <c r="L686" s="27" t="s">
        <v>115</v>
      </c>
      <c r="M686" s="27">
        <v>3</v>
      </c>
      <c r="N686" s="264" t="s">
        <v>108</v>
      </c>
      <c r="O686" s="215" t="s">
        <v>622</v>
      </c>
      <c r="P686" s="246" t="s">
        <v>75</v>
      </c>
      <c r="Q686" s="246" t="s">
        <v>76</v>
      </c>
      <c r="R686" s="246" t="s">
        <v>77</v>
      </c>
      <c r="S686" s="273" t="s">
        <v>109</v>
      </c>
      <c r="T686" s="287">
        <f>+V686+Y686</f>
        <v>188235.29</v>
      </c>
      <c r="U686" s="287" t="s">
        <v>98</v>
      </c>
      <c r="V686" s="265">
        <v>160000</v>
      </c>
      <c r="W686" s="237"/>
      <c r="X686" s="237"/>
      <c r="Y686" s="265">
        <v>28235.29</v>
      </c>
      <c r="Z686" s="237"/>
      <c r="AA686" s="237"/>
      <c r="AB686" s="265">
        <v>16368.29</v>
      </c>
      <c r="AC686" s="264" t="s">
        <v>80</v>
      </c>
      <c r="AD686" s="237" t="s">
        <v>98</v>
      </c>
      <c r="AE686" s="237"/>
      <c r="AF686" s="287"/>
      <c r="AG686" s="237"/>
      <c r="AH686" s="239" t="s">
        <v>176</v>
      </c>
      <c r="AI686" s="239" t="s">
        <v>160</v>
      </c>
      <c r="AJ686" s="215"/>
    </row>
    <row r="687" spans="2:36" ht="40.15" customHeight="1" x14ac:dyDescent="0.2">
      <c r="B687" s="312"/>
      <c r="C687" s="312"/>
      <c r="D687" s="312"/>
      <c r="E687" s="252"/>
      <c r="F687" s="252"/>
      <c r="G687" s="252"/>
      <c r="H687" s="247"/>
      <c r="I687" s="215"/>
      <c r="J687" s="20" t="s">
        <v>116</v>
      </c>
      <c r="K687" s="27" t="s">
        <v>117</v>
      </c>
      <c r="L687" s="27" t="s">
        <v>85</v>
      </c>
      <c r="M687" s="27">
        <v>1</v>
      </c>
      <c r="N687" s="264"/>
      <c r="O687" s="215"/>
      <c r="P687" s="247"/>
      <c r="Q687" s="247"/>
      <c r="R687" s="247"/>
      <c r="S687" s="273"/>
      <c r="T687" s="287"/>
      <c r="U687" s="287"/>
      <c r="V687" s="239"/>
      <c r="W687" s="237"/>
      <c r="X687" s="237"/>
      <c r="Y687" s="239"/>
      <c r="Z687" s="237"/>
      <c r="AA687" s="237"/>
      <c r="AB687" s="239"/>
      <c r="AC687" s="264"/>
      <c r="AD687" s="237"/>
      <c r="AE687" s="237"/>
      <c r="AF687" s="287"/>
      <c r="AG687" s="237"/>
      <c r="AH687" s="239"/>
      <c r="AI687" s="239"/>
      <c r="AJ687" s="215"/>
    </row>
    <row r="688" spans="2:36" ht="40.15" customHeight="1" x14ac:dyDescent="0.2">
      <c r="B688" s="312"/>
      <c r="C688" s="312"/>
      <c r="D688" s="312"/>
      <c r="E688" s="252"/>
      <c r="F688" s="252"/>
      <c r="G688" s="252"/>
      <c r="H688" s="247"/>
      <c r="I688" s="215"/>
      <c r="J688" s="20" t="s">
        <v>209</v>
      </c>
      <c r="K688" s="27" t="s">
        <v>118</v>
      </c>
      <c r="L688" s="27" t="s">
        <v>119</v>
      </c>
      <c r="M688" s="27">
        <v>1</v>
      </c>
      <c r="N688" s="264"/>
      <c r="O688" s="215"/>
      <c r="P688" s="247"/>
      <c r="Q688" s="247"/>
      <c r="R688" s="247"/>
      <c r="S688" s="273"/>
      <c r="T688" s="287"/>
      <c r="U688" s="287"/>
      <c r="V688" s="239"/>
      <c r="W688" s="237"/>
      <c r="X688" s="237"/>
      <c r="Y688" s="239"/>
      <c r="Z688" s="237"/>
      <c r="AA688" s="237"/>
      <c r="AB688" s="239"/>
      <c r="AC688" s="264"/>
      <c r="AD688" s="237"/>
      <c r="AE688" s="237"/>
      <c r="AF688" s="287"/>
      <c r="AG688" s="237"/>
      <c r="AH688" s="239"/>
      <c r="AI688" s="239"/>
      <c r="AJ688" s="215"/>
    </row>
    <row r="689" spans="2:36" ht="40.15" customHeight="1" x14ac:dyDescent="0.2">
      <c r="B689" s="312"/>
      <c r="C689" s="312"/>
      <c r="D689" s="312"/>
      <c r="E689" s="252"/>
      <c r="F689" s="252"/>
      <c r="G689" s="252"/>
      <c r="H689" s="248"/>
      <c r="I689" s="215"/>
      <c r="J689" s="20" t="s">
        <v>120</v>
      </c>
      <c r="K689" s="27" t="s">
        <v>121</v>
      </c>
      <c r="L689" s="27" t="s">
        <v>119</v>
      </c>
      <c r="M689" s="27">
        <v>1</v>
      </c>
      <c r="N689" s="264"/>
      <c r="O689" s="215"/>
      <c r="P689" s="248"/>
      <c r="Q689" s="248"/>
      <c r="R689" s="248"/>
      <c r="S689" s="273"/>
      <c r="T689" s="287"/>
      <c r="U689" s="287"/>
      <c r="V689" s="239"/>
      <c r="W689" s="237"/>
      <c r="X689" s="237"/>
      <c r="Y689" s="239"/>
      <c r="Z689" s="237"/>
      <c r="AA689" s="237"/>
      <c r="AB689" s="239"/>
      <c r="AC689" s="264"/>
      <c r="AD689" s="237"/>
      <c r="AE689" s="237"/>
      <c r="AF689" s="287"/>
      <c r="AG689" s="237"/>
      <c r="AH689" s="239"/>
      <c r="AI689" s="239"/>
      <c r="AJ689" s="215"/>
    </row>
    <row r="690" spans="2:36" ht="89.25" x14ac:dyDescent="0.2">
      <c r="B690" s="204" t="s">
        <v>629</v>
      </c>
      <c r="C690" s="204" t="s">
        <v>619</v>
      </c>
      <c r="D690" s="204" t="s">
        <v>66</v>
      </c>
      <c r="E690" s="235" t="s">
        <v>67</v>
      </c>
      <c r="F690" s="235" t="s">
        <v>613</v>
      </c>
      <c r="G690" s="235" t="s">
        <v>615</v>
      </c>
      <c r="H690" s="208" t="s">
        <v>70</v>
      </c>
      <c r="I690" s="204" t="s">
        <v>98</v>
      </c>
      <c r="J690" s="11" t="s">
        <v>208</v>
      </c>
      <c r="K690" s="7" t="s">
        <v>107</v>
      </c>
      <c r="L690" s="7" t="s">
        <v>86</v>
      </c>
      <c r="M690" s="7">
        <v>40</v>
      </c>
      <c r="N690" s="202" t="s">
        <v>108</v>
      </c>
      <c r="O690" s="204" t="s">
        <v>622</v>
      </c>
      <c r="P690" s="208" t="s">
        <v>75</v>
      </c>
      <c r="Q690" s="208" t="s">
        <v>76</v>
      </c>
      <c r="R690" s="208" t="s">
        <v>77</v>
      </c>
      <c r="S690" s="217" t="s">
        <v>109</v>
      </c>
      <c r="T690" s="219">
        <f>V690+Y690</f>
        <v>139591.32</v>
      </c>
      <c r="U690" s="219" t="s">
        <v>79</v>
      </c>
      <c r="V690" s="267">
        <v>118652.62</v>
      </c>
      <c r="W690" s="221" t="s">
        <v>98</v>
      </c>
      <c r="X690" s="221" t="s">
        <v>98</v>
      </c>
      <c r="Y690" s="267">
        <v>20938.7</v>
      </c>
      <c r="Z690" s="221" t="s">
        <v>98</v>
      </c>
      <c r="AA690" s="221" t="s">
        <v>98</v>
      </c>
      <c r="AB690" s="267">
        <v>12138.38</v>
      </c>
      <c r="AC690" s="202" t="s">
        <v>149</v>
      </c>
      <c r="AD690" s="203" t="s">
        <v>79</v>
      </c>
      <c r="AE690" s="203">
        <f>V690+Y690</f>
        <v>139591.32</v>
      </c>
      <c r="AF690" s="204" t="s">
        <v>79</v>
      </c>
      <c r="AG690" s="202" t="s">
        <v>33</v>
      </c>
      <c r="AH690" s="268" t="s">
        <v>247</v>
      </c>
      <c r="AI690" s="268" t="s">
        <v>248</v>
      </c>
      <c r="AJ690" s="202"/>
    </row>
    <row r="691" spans="2:36" ht="38.25" x14ac:dyDescent="0.2">
      <c r="B691" s="280"/>
      <c r="C691" s="280"/>
      <c r="D691" s="280"/>
      <c r="E691" s="235"/>
      <c r="F691" s="235"/>
      <c r="G691" s="235"/>
      <c r="H691" s="209"/>
      <c r="I691" s="204"/>
      <c r="J691" s="11" t="s">
        <v>111</v>
      </c>
      <c r="K691" s="7" t="s">
        <v>112</v>
      </c>
      <c r="L691" s="7" t="s">
        <v>85</v>
      </c>
      <c r="M691" s="7">
        <v>2</v>
      </c>
      <c r="N691" s="202"/>
      <c r="O691" s="204"/>
      <c r="P691" s="209"/>
      <c r="Q691" s="209"/>
      <c r="R691" s="209"/>
      <c r="S691" s="217"/>
      <c r="T691" s="219"/>
      <c r="U691" s="219"/>
      <c r="V691" s="268"/>
      <c r="W691" s="221"/>
      <c r="X691" s="221"/>
      <c r="Y691" s="268"/>
      <c r="Z691" s="221"/>
      <c r="AA691" s="221"/>
      <c r="AB691" s="268"/>
      <c r="AC691" s="202"/>
      <c r="AD691" s="203"/>
      <c r="AE691" s="203"/>
      <c r="AF691" s="204"/>
      <c r="AG691" s="202"/>
      <c r="AH691" s="268"/>
      <c r="AI691" s="268"/>
      <c r="AJ691" s="204"/>
    </row>
    <row r="692" spans="2:36" ht="40.15" customHeight="1" x14ac:dyDescent="0.2">
      <c r="B692" s="280"/>
      <c r="C692" s="280"/>
      <c r="D692" s="280"/>
      <c r="E692" s="235"/>
      <c r="F692" s="235"/>
      <c r="G692" s="235"/>
      <c r="H692" s="210"/>
      <c r="I692" s="204"/>
      <c r="J692" s="11" t="s">
        <v>127</v>
      </c>
      <c r="K692" s="7" t="s">
        <v>128</v>
      </c>
      <c r="L692" s="7" t="s">
        <v>85</v>
      </c>
      <c r="M692" s="63">
        <v>65</v>
      </c>
      <c r="N692" s="202"/>
      <c r="O692" s="204"/>
      <c r="P692" s="210"/>
      <c r="Q692" s="210"/>
      <c r="R692" s="210"/>
      <c r="S692" s="217"/>
      <c r="T692" s="219"/>
      <c r="U692" s="219"/>
      <c r="V692" s="268"/>
      <c r="W692" s="221"/>
      <c r="X692" s="221"/>
      <c r="Y692" s="268"/>
      <c r="Z692" s="221"/>
      <c r="AA692" s="221"/>
      <c r="AB692" s="268"/>
      <c r="AC692" s="202"/>
      <c r="AD692" s="203"/>
      <c r="AE692" s="203"/>
      <c r="AF692" s="204"/>
      <c r="AG692" s="202"/>
      <c r="AH692" s="268"/>
      <c r="AI692" s="268"/>
      <c r="AJ692" s="204"/>
    </row>
    <row r="693" spans="2:36" ht="124.15" customHeight="1" x14ac:dyDescent="0.2">
      <c r="B693" s="204" t="s">
        <v>630</v>
      </c>
      <c r="C693" s="204" t="s">
        <v>620</v>
      </c>
      <c r="D693" s="204" t="s">
        <v>66</v>
      </c>
      <c r="E693" s="235" t="s">
        <v>67</v>
      </c>
      <c r="F693" s="235" t="s">
        <v>613</v>
      </c>
      <c r="G693" s="235" t="s">
        <v>615</v>
      </c>
      <c r="H693" s="208" t="s">
        <v>70</v>
      </c>
      <c r="I693" s="204" t="s">
        <v>98</v>
      </c>
      <c r="J693" s="11" t="s">
        <v>208</v>
      </c>
      <c r="K693" s="7" t="s">
        <v>107</v>
      </c>
      <c r="L693" s="7" t="s">
        <v>86</v>
      </c>
      <c r="M693" s="7">
        <v>40</v>
      </c>
      <c r="N693" s="202" t="s">
        <v>108</v>
      </c>
      <c r="O693" s="204" t="s">
        <v>622</v>
      </c>
      <c r="P693" s="208" t="s">
        <v>75</v>
      </c>
      <c r="Q693" s="208" t="s">
        <v>76</v>
      </c>
      <c r="R693" s="208" t="s">
        <v>77</v>
      </c>
      <c r="S693" s="217" t="s">
        <v>109</v>
      </c>
      <c r="T693" s="219">
        <f>V693+Y693</f>
        <v>106875.98</v>
      </c>
      <c r="U693" s="219" t="s">
        <v>79</v>
      </c>
      <c r="V693" s="267">
        <v>90844.58</v>
      </c>
      <c r="W693" s="221" t="s">
        <v>98</v>
      </c>
      <c r="X693" s="221" t="s">
        <v>98</v>
      </c>
      <c r="Y693" s="267">
        <v>16031.4</v>
      </c>
      <c r="Z693" s="221" t="s">
        <v>98</v>
      </c>
      <c r="AA693" s="221" t="s">
        <v>98</v>
      </c>
      <c r="AB693" s="267">
        <v>9293.56</v>
      </c>
      <c r="AC693" s="202" t="s">
        <v>149</v>
      </c>
      <c r="AD693" s="203" t="s">
        <v>79</v>
      </c>
      <c r="AE693" s="203">
        <f>V693+Y693</f>
        <v>106875.98</v>
      </c>
      <c r="AF693" s="204" t="s">
        <v>79</v>
      </c>
      <c r="AG693" s="202" t="s">
        <v>33</v>
      </c>
      <c r="AH693" s="268" t="s">
        <v>248</v>
      </c>
      <c r="AI693" s="268" t="s">
        <v>251</v>
      </c>
      <c r="AJ693" s="202"/>
    </row>
    <row r="694" spans="2:36" ht="85.15" customHeight="1" x14ac:dyDescent="0.2">
      <c r="B694" s="280"/>
      <c r="C694" s="280"/>
      <c r="D694" s="280"/>
      <c r="E694" s="235"/>
      <c r="F694" s="235"/>
      <c r="G694" s="235"/>
      <c r="H694" s="209"/>
      <c r="I694" s="204"/>
      <c r="J694" s="11" t="s">
        <v>111</v>
      </c>
      <c r="K694" s="7" t="s">
        <v>112</v>
      </c>
      <c r="L694" s="7" t="s">
        <v>85</v>
      </c>
      <c r="M694" s="7">
        <v>1</v>
      </c>
      <c r="N694" s="202"/>
      <c r="O694" s="204"/>
      <c r="P694" s="209"/>
      <c r="Q694" s="209"/>
      <c r="R694" s="209"/>
      <c r="S694" s="217"/>
      <c r="T694" s="219"/>
      <c r="U694" s="219"/>
      <c r="V694" s="268"/>
      <c r="W694" s="221"/>
      <c r="X694" s="221"/>
      <c r="Y694" s="268"/>
      <c r="Z694" s="221"/>
      <c r="AA694" s="221"/>
      <c r="AB694" s="268"/>
      <c r="AC694" s="202"/>
      <c r="AD694" s="203"/>
      <c r="AE694" s="203"/>
      <c r="AF694" s="204"/>
      <c r="AG694" s="202"/>
      <c r="AH694" s="268"/>
      <c r="AI694" s="268"/>
      <c r="AJ694" s="204"/>
    </row>
    <row r="695" spans="2:36" ht="68.099999999999994" customHeight="1" x14ac:dyDescent="0.2">
      <c r="B695" s="280"/>
      <c r="C695" s="280"/>
      <c r="D695" s="280"/>
      <c r="E695" s="235"/>
      <c r="F695" s="235"/>
      <c r="G695" s="235"/>
      <c r="H695" s="210"/>
      <c r="I695" s="204"/>
      <c r="J695" s="11" t="s">
        <v>127</v>
      </c>
      <c r="K695" s="7" t="s">
        <v>128</v>
      </c>
      <c r="L695" s="7" t="s">
        <v>85</v>
      </c>
      <c r="M695" s="63">
        <v>40</v>
      </c>
      <c r="N695" s="202"/>
      <c r="O695" s="204"/>
      <c r="P695" s="210"/>
      <c r="Q695" s="210"/>
      <c r="R695" s="210"/>
      <c r="S695" s="217"/>
      <c r="T695" s="219"/>
      <c r="U695" s="219"/>
      <c r="V695" s="268"/>
      <c r="W695" s="221"/>
      <c r="X695" s="221"/>
      <c r="Y695" s="268"/>
      <c r="Z695" s="221"/>
      <c r="AA695" s="221"/>
      <c r="AB695" s="268"/>
      <c r="AC695" s="202"/>
      <c r="AD695" s="203"/>
      <c r="AE695" s="203"/>
      <c r="AF695" s="204"/>
      <c r="AG695" s="202"/>
      <c r="AH695" s="268"/>
      <c r="AI695" s="268"/>
      <c r="AJ695" s="204"/>
    </row>
    <row r="696" spans="2:36" ht="116.1" customHeight="1" x14ac:dyDescent="0.2">
      <c r="B696" s="204" t="s">
        <v>631</v>
      </c>
      <c r="C696" s="204" t="s">
        <v>621</v>
      </c>
      <c r="D696" s="204" t="s">
        <v>66</v>
      </c>
      <c r="E696" s="235" t="s">
        <v>67</v>
      </c>
      <c r="F696" s="235" t="s">
        <v>613</v>
      </c>
      <c r="G696" s="235" t="s">
        <v>615</v>
      </c>
      <c r="H696" s="208" t="s">
        <v>70</v>
      </c>
      <c r="I696" s="204" t="s">
        <v>98</v>
      </c>
      <c r="J696" s="11" t="s">
        <v>208</v>
      </c>
      <c r="K696" s="7" t="s">
        <v>107</v>
      </c>
      <c r="L696" s="7" t="s">
        <v>86</v>
      </c>
      <c r="M696" s="7">
        <v>40</v>
      </c>
      <c r="N696" s="202" t="s">
        <v>108</v>
      </c>
      <c r="O696" s="204" t="s">
        <v>622</v>
      </c>
      <c r="P696" s="208" t="s">
        <v>75</v>
      </c>
      <c r="Q696" s="208" t="s">
        <v>76</v>
      </c>
      <c r="R696" s="208" t="s">
        <v>77</v>
      </c>
      <c r="S696" s="217" t="s">
        <v>109</v>
      </c>
      <c r="T696" s="219">
        <f>V696+Y696</f>
        <v>144935.07</v>
      </c>
      <c r="U696" s="219" t="s">
        <v>79</v>
      </c>
      <c r="V696" s="202">
        <v>123194.82</v>
      </c>
      <c r="W696" s="221" t="s">
        <v>98</v>
      </c>
      <c r="X696" s="221" t="s">
        <v>98</v>
      </c>
      <c r="Y696" s="202">
        <v>21740.25</v>
      </c>
      <c r="Z696" s="221" t="s">
        <v>98</v>
      </c>
      <c r="AA696" s="221" t="s">
        <v>98</v>
      </c>
      <c r="AB696" s="267">
        <v>12603.05</v>
      </c>
      <c r="AC696" s="202" t="s">
        <v>149</v>
      </c>
      <c r="AD696" s="203" t="s">
        <v>79</v>
      </c>
      <c r="AE696" s="203">
        <f>V696+Y696</f>
        <v>144935.07</v>
      </c>
      <c r="AF696" s="204" t="s">
        <v>79</v>
      </c>
      <c r="AG696" s="202" t="s">
        <v>33</v>
      </c>
      <c r="AH696" s="268" t="s">
        <v>254</v>
      </c>
      <c r="AI696" s="268" t="s">
        <v>166</v>
      </c>
      <c r="AJ696" s="202"/>
    </row>
    <row r="697" spans="2:36" ht="73.150000000000006" customHeight="1" x14ac:dyDescent="0.2">
      <c r="B697" s="280"/>
      <c r="C697" s="280"/>
      <c r="D697" s="280"/>
      <c r="E697" s="235"/>
      <c r="F697" s="235"/>
      <c r="G697" s="235"/>
      <c r="H697" s="209"/>
      <c r="I697" s="204"/>
      <c r="J697" s="11" t="s">
        <v>111</v>
      </c>
      <c r="K697" s="7" t="s">
        <v>112</v>
      </c>
      <c r="L697" s="7" t="s">
        <v>85</v>
      </c>
      <c r="M697" s="7">
        <v>2</v>
      </c>
      <c r="N697" s="202"/>
      <c r="O697" s="204"/>
      <c r="P697" s="209"/>
      <c r="Q697" s="209"/>
      <c r="R697" s="209"/>
      <c r="S697" s="217"/>
      <c r="T697" s="219"/>
      <c r="U697" s="219"/>
      <c r="V697" s="268"/>
      <c r="W697" s="221"/>
      <c r="X697" s="221"/>
      <c r="Y697" s="268"/>
      <c r="Z697" s="221"/>
      <c r="AA697" s="221"/>
      <c r="AB697" s="268"/>
      <c r="AC697" s="202"/>
      <c r="AD697" s="203"/>
      <c r="AE697" s="203"/>
      <c r="AF697" s="204"/>
      <c r="AG697" s="202"/>
      <c r="AH697" s="268"/>
      <c r="AI697" s="268"/>
      <c r="AJ697" s="204"/>
    </row>
    <row r="698" spans="2:36" ht="86.1" customHeight="1" x14ac:dyDescent="0.2">
      <c r="B698" s="280"/>
      <c r="C698" s="280"/>
      <c r="D698" s="280"/>
      <c r="E698" s="235"/>
      <c r="F698" s="235"/>
      <c r="G698" s="235"/>
      <c r="H698" s="210"/>
      <c r="I698" s="204"/>
      <c r="J698" s="11" t="s">
        <v>127</v>
      </c>
      <c r="K698" s="7" t="s">
        <v>128</v>
      </c>
      <c r="L698" s="7" t="s">
        <v>85</v>
      </c>
      <c r="M698" s="63">
        <v>67</v>
      </c>
      <c r="N698" s="202"/>
      <c r="O698" s="204"/>
      <c r="P698" s="210"/>
      <c r="Q698" s="210"/>
      <c r="R698" s="210"/>
      <c r="S698" s="217"/>
      <c r="T698" s="219"/>
      <c r="U698" s="219"/>
      <c r="V698" s="268"/>
      <c r="W698" s="221"/>
      <c r="X698" s="221"/>
      <c r="Y698" s="268"/>
      <c r="Z698" s="221"/>
      <c r="AA698" s="221"/>
      <c r="AB698" s="268"/>
      <c r="AC698" s="202"/>
      <c r="AD698" s="203"/>
      <c r="AE698" s="203"/>
      <c r="AF698" s="204"/>
      <c r="AG698" s="202"/>
      <c r="AH698" s="268"/>
      <c r="AI698" s="268"/>
      <c r="AJ698" s="204"/>
    </row>
    <row r="699" spans="2:36" ht="143.1" customHeight="1" x14ac:dyDescent="0.2">
      <c r="B699" s="215" t="s">
        <v>1069</v>
      </c>
      <c r="C699" s="215" t="s">
        <v>619</v>
      </c>
      <c r="D699" s="215" t="s">
        <v>66</v>
      </c>
      <c r="E699" s="252" t="s">
        <v>67</v>
      </c>
      <c r="F699" s="252" t="s">
        <v>613</v>
      </c>
      <c r="G699" s="252" t="s">
        <v>615</v>
      </c>
      <c r="H699" s="246" t="s">
        <v>70</v>
      </c>
      <c r="I699" s="215" t="s">
        <v>98</v>
      </c>
      <c r="J699" s="20" t="s">
        <v>208</v>
      </c>
      <c r="K699" s="27" t="s">
        <v>107</v>
      </c>
      <c r="L699" s="27" t="s">
        <v>86</v>
      </c>
      <c r="M699" s="27">
        <v>40</v>
      </c>
      <c r="N699" s="264" t="s">
        <v>108</v>
      </c>
      <c r="O699" s="215" t="s">
        <v>622</v>
      </c>
      <c r="P699" s="246" t="s">
        <v>75</v>
      </c>
      <c r="Q699" s="246" t="s">
        <v>76</v>
      </c>
      <c r="R699" s="246" t="s">
        <v>77</v>
      </c>
      <c r="S699" s="273" t="s">
        <v>109</v>
      </c>
      <c r="T699" s="287">
        <f>V699+Y699</f>
        <v>69795.66</v>
      </c>
      <c r="U699" s="287" t="s">
        <v>79</v>
      </c>
      <c r="V699" s="265">
        <v>59326.31</v>
      </c>
      <c r="W699" s="237" t="s">
        <v>98</v>
      </c>
      <c r="X699" s="237" t="s">
        <v>98</v>
      </c>
      <c r="Y699" s="265">
        <v>10469.35</v>
      </c>
      <c r="Z699" s="237" t="s">
        <v>98</v>
      </c>
      <c r="AA699" s="237" t="s">
        <v>98</v>
      </c>
      <c r="AB699" s="265">
        <v>6069.19</v>
      </c>
      <c r="AC699" s="264" t="s">
        <v>149</v>
      </c>
      <c r="AD699" s="263" t="s">
        <v>79</v>
      </c>
      <c r="AE699" s="263">
        <f>V699+Y699</f>
        <v>69795.66</v>
      </c>
      <c r="AF699" s="215" t="s">
        <v>79</v>
      </c>
      <c r="AG699" s="264" t="s">
        <v>33</v>
      </c>
      <c r="AH699" s="239" t="s">
        <v>233</v>
      </c>
      <c r="AI699" s="239" t="s">
        <v>408</v>
      </c>
      <c r="AJ699" s="215"/>
    </row>
    <row r="700" spans="2:36" ht="69" customHeight="1" x14ac:dyDescent="0.2">
      <c r="B700" s="313"/>
      <c r="C700" s="585"/>
      <c r="D700" s="586"/>
      <c r="E700" s="461"/>
      <c r="F700" s="460"/>
      <c r="G700" s="461"/>
      <c r="H700" s="247"/>
      <c r="I700" s="215"/>
      <c r="J700" s="20" t="s">
        <v>111</v>
      </c>
      <c r="K700" s="27" t="s">
        <v>112</v>
      </c>
      <c r="L700" s="27" t="s">
        <v>85</v>
      </c>
      <c r="M700" s="27">
        <v>1</v>
      </c>
      <c r="N700" s="264"/>
      <c r="O700" s="215"/>
      <c r="P700" s="247"/>
      <c r="Q700" s="247"/>
      <c r="R700" s="247"/>
      <c r="S700" s="273"/>
      <c r="T700" s="287"/>
      <c r="U700" s="287"/>
      <c r="V700" s="239"/>
      <c r="W700" s="237"/>
      <c r="X700" s="237"/>
      <c r="Y700" s="239"/>
      <c r="Z700" s="237"/>
      <c r="AA700" s="237"/>
      <c r="AB700" s="239"/>
      <c r="AC700" s="264"/>
      <c r="AD700" s="263"/>
      <c r="AE700" s="263"/>
      <c r="AF700" s="215"/>
      <c r="AG700" s="264"/>
      <c r="AH700" s="239"/>
      <c r="AI700" s="239"/>
      <c r="AJ700" s="215"/>
    </row>
    <row r="701" spans="2:36" ht="64.150000000000006" customHeight="1" x14ac:dyDescent="0.2">
      <c r="B701" s="313"/>
      <c r="C701" s="585"/>
      <c r="D701" s="586"/>
      <c r="E701" s="461"/>
      <c r="F701" s="460"/>
      <c r="G701" s="461"/>
      <c r="H701" s="248"/>
      <c r="I701" s="215"/>
      <c r="J701" s="20" t="s">
        <v>127</v>
      </c>
      <c r="K701" s="27" t="s">
        <v>128</v>
      </c>
      <c r="L701" s="27" t="s">
        <v>85</v>
      </c>
      <c r="M701" s="61">
        <v>32</v>
      </c>
      <c r="N701" s="264"/>
      <c r="O701" s="215"/>
      <c r="P701" s="248"/>
      <c r="Q701" s="248"/>
      <c r="R701" s="248"/>
      <c r="S701" s="273"/>
      <c r="T701" s="287"/>
      <c r="U701" s="287"/>
      <c r="V701" s="239"/>
      <c r="W701" s="237"/>
      <c r="X701" s="237"/>
      <c r="Y701" s="239"/>
      <c r="Z701" s="237"/>
      <c r="AA701" s="237"/>
      <c r="AB701" s="239"/>
      <c r="AC701" s="264"/>
      <c r="AD701" s="263"/>
      <c r="AE701" s="263"/>
      <c r="AF701" s="215"/>
      <c r="AG701" s="264"/>
      <c r="AH701" s="239"/>
      <c r="AI701" s="239"/>
      <c r="AJ701" s="215"/>
    </row>
    <row r="702" spans="2:36" ht="119.25" customHeight="1" x14ac:dyDescent="0.2">
      <c r="B702" s="204" t="s">
        <v>963</v>
      </c>
      <c r="C702" s="204" t="s">
        <v>964</v>
      </c>
      <c r="D702" s="204" t="s">
        <v>66</v>
      </c>
      <c r="E702" s="235" t="s">
        <v>67</v>
      </c>
      <c r="F702" s="235" t="s">
        <v>613</v>
      </c>
      <c r="G702" s="235" t="s">
        <v>615</v>
      </c>
      <c r="H702" s="208" t="s">
        <v>70</v>
      </c>
      <c r="I702" s="204" t="s">
        <v>98</v>
      </c>
      <c r="J702" s="11" t="s">
        <v>208</v>
      </c>
      <c r="K702" s="7" t="s">
        <v>107</v>
      </c>
      <c r="L702" s="7" t="s">
        <v>86</v>
      </c>
      <c r="M702" s="7">
        <v>40</v>
      </c>
      <c r="N702" s="202" t="s">
        <v>108</v>
      </c>
      <c r="O702" s="280" t="s">
        <v>622</v>
      </c>
      <c r="P702" s="204" t="s">
        <v>75</v>
      </c>
      <c r="Q702" s="204" t="s">
        <v>76</v>
      </c>
      <c r="R702" s="217" t="s">
        <v>77</v>
      </c>
      <c r="S702" s="217" t="s">
        <v>109</v>
      </c>
      <c r="T702" s="219">
        <f>V702+Y702</f>
        <v>127056.07</v>
      </c>
      <c r="U702" s="219" t="s">
        <v>79</v>
      </c>
      <c r="V702" s="221">
        <v>107997.67</v>
      </c>
      <c r="W702" s="221" t="s">
        <v>98</v>
      </c>
      <c r="X702" s="221" t="s">
        <v>98</v>
      </c>
      <c r="Y702" s="202">
        <v>19058.400000000001</v>
      </c>
      <c r="Z702" s="221" t="s">
        <v>98</v>
      </c>
      <c r="AA702" s="221" t="s">
        <v>98</v>
      </c>
      <c r="AB702" s="267">
        <v>11048.35</v>
      </c>
      <c r="AC702" s="202" t="s">
        <v>149</v>
      </c>
      <c r="AD702" s="203" t="s">
        <v>79</v>
      </c>
      <c r="AE702" s="203">
        <f>V702+Y702</f>
        <v>127056.07</v>
      </c>
      <c r="AF702" s="204" t="s">
        <v>79</v>
      </c>
      <c r="AG702" s="202" t="s">
        <v>33</v>
      </c>
      <c r="AH702" s="268" t="s">
        <v>295</v>
      </c>
      <c r="AI702" s="268" t="s">
        <v>356</v>
      </c>
      <c r="AJ702" s="202"/>
    </row>
    <row r="703" spans="2:36" ht="59.25" customHeight="1" x14ac:dyDescent="0.2">
      <c r="B703" s="280"/>
      <c r="C703" s="280"/>
      <c r="D703" s="280"/>
      <c r="E703" s="235"/>
      <c r="F703" s="235"/>
      <c r="G703" s="235"/>
      <c r="H703" s="209"/>
      <c r="I703" s="204"/>
      <c r="J703" s="11" t="s">
        <v>111</v>
      </c>
      <c r="K703" s="7" t="s">
        <v>112</v>
      </c>
      <c r="L703" s="7" t="s">
        <v>85</v>
      </c>
      <c r="M703" s="7">
        <v>2</v>
      </c>
      <c r="N703" s="202"/>
      <c r="O703" s="280"/>
      <c r="P703" s="204"/>
      <c r="Q703" s="204"/>
      <c r="R703" s="217"/>
      <c r="S703" s="217"/>
      <c r="T703" s="219"/>
      <c r="U703" s="219"/>
      <c r="V703" s="221"/>
      <c r="W703" s="221"/>
      <c r="X703" s="221"/>
      <c r="Y703" s="268"/>
      <c r="Z703" s="221"/>
      <c r="AA703" s="221"/>
      <c r="AB703" s="268"/>
      <c r="AC703" s="202"/>
      <c r="AD703" s="203"/>
      <c r="AE703" s="203"/>
      <c r="AF703" s="204"/>
      <c r="AG703" s="202"/>
      <c r="AH703" s="268"/>
      <c r="AI703" s="268"/>
      <c r="AJ703" s="204"/>
    </row>
    <row r="704" spans="2:36" ht="40.15" customHeight="1" x14ac:dyDescent="0.2">
      <c r="B704" s="280"/>
      <c r="C704" s="280"/>
      <c r="D704" s="280"/>
      <c r="E704" s="235"/>
      <c r="F704" s="235"/>
      <c r="G704" s="235"/>
      <c r="H704" s="210"/>
      <c r="I704" s="204"/>
      <c r="J704" s="11" t="s">
        <v>127</v>
      </c>
      <c r="K704" s="7" t="s">
        <v>128</v>
      </c>
      <c r="L704" s="7" t="s">
        <v>85</v>
      </c>
      <c r="M704" s="63">
        <v>60</v>
      </c>
      <c r="N704" s="202"/>
      <c r="O704" s="280"/>
      <c r="P704" s="204"/>
      <c r="Q704" s="204"/>
      <c r="R704" s="217"/>
      <c r="S704" s="217"/>
      <c r="T704" s="219"/>
      <c r="U704" s="219"/>
      <c r="V704" s="221"/>
      <c r="W704" s="221"/>
      <c r="X704" s="221"/>
      <c r="Y704" s="268"/>
      <c r="Z704" s="221"/>
      <c r="AA704" s="221"/>
      <c r="AB704" s="268"/>
      <c r="AC704" s="202"/>
      <c r="AD704" s="203"/>
      <c r="AE704" s="203"/>
      <c r="AF704" s="204"/>
      <c r="AG704" s="202"/>
      <c r="AH704" s="268"/>
      <c r="AI704" s="268"/>
      <c r="AJ704" s="204"/>
    </row>
    <row r="705" spans="2:36" ht="40.15" customHeight="1" x14ac:dyDescent="0.2">
      <c r="B705" s="204" t="s">
        <v>1121</v>
      </c>
      <c r="C705" s="204" t="s">
        <v>616</v>
      </c>
      <c r="D705" s="204" t="s">
        <v>66</v>
      </c>
      <c r="E705" s="235" t="s">
        <v>67</v>
      </c>
      <c r="F705" s="235" t="s">
        <v>617</v>
      </c>
      <c r="G705" s="235" t="s">
        <v>618</v>
      </c>
      <c r="H705" s="208" t="s">
        <v>70</v>
      </c>
      <c r="I705" s="204" t="s">
        <v>98</v>
      </c>
      <c r="J705" s="11" t="s">
        <v>113</v>
      </c>
      <c r="K705" s="7" t="s">
        <v>114</v>
      </c>
      <c r="L705" s="7" t="s">
        <v>115</v>
      </c>
      <c r="M705" s="7">
        <v>3</v>
      </c>
      <c r="N705" s="202" t="s">
        <v>108</v>
      </c>
      <c r="O705" s="204" t="s">
        <v>622</v>
      </c>
      <c r="P705" s="208" t="s">
        <v>75</v>
      </c>
      <c r="Q705" s="208" t="s">
        <v>76</v>
      </c>
      <c r="R705" s="208" t="s">
        <v>77</v>
      </c>
      <c r="S705" s="217" t="s">
        <v>109</v>
      </c>
      <c r="T705" s="219">
        <f>+V705+Y705</f>
        <v>188235.29</v>
      </c>
      <c r="U705" s="219" t="s">
        <v>98</v>
      </c>
      <c r="V705" s="267">
        <v>160000</v>
      </c>
      <c r="W705" s="221"/>
      <c r="X705" s="221"/>
      <c r="Y705" s="267">
        <v>28235.29</v>
      </c>
      <c r="Z705" s="221"/>
      <c r="AA705" s="221"/>
      <c r="AB705" s="267">
        <v>16368.29</v>
      </c>
      <c r="AC705" s="202" t="s">
        <v>80</v>
      </c>
      <c r="AD705" s="221" t="s">
        <v>98</v>
      </c>
      <c r="AE705" s="221"/>
      <c r="AF705" s="219"/>
      <c r="AG705" s="221"/>
      <c r="AH705" s="268" t="s">
        <v>166</v>
      </c>
      <c r="AI705" s="268" t="s">
        <v>167</v>
      </c>
      <c r="AJ705" s="204"/>
    </row>
    <row r="706" spans="2:36" ht="40.15" customHeight="1" x14ac:dyDescent="0.2">
      <c r="B706" s="280"/>
      <c r="C706" s="280"/>
      <c r="D706" s="280"/>
      <c r="E706" s="235"/>
      <c r="F706" s="235"/>
      <c r="G706" s="235"/>
      <c r="H706" s="209"/>
      <c r="I706" s="204"/>
      <c r="J706" s="11" t="s">
        <v>116</v>
      </c>
      <c r="K706" s="7" t="s">
        <v>117</v>
      </c>
      <c r="L706" s="7" t="s">
        <v>85</v>
      </c>
      <c r="M706" s="7">
        <v>1</v>
      </c>
      <c r="N706" s="202"/>
      <c r="O706" s="204"/>
      <c r="P706" s="209"/>
      <c r="Q706" s="209"/>
      <c r="R706" s="209"/>
      <c r="S706" s="217"/>
      <c r="T706" s="219"/>
      <c r="U706" s="219"/>
      <c r="V706" s="268"/>
      <c r="W706" s="221"/>
      <c r="X706" s="221"/>
      <c r="Y706" s="268"/>
      <c r="Z706" s="221"/>
      <c r="AA706" s="221"/>
      <c r="AB706" s="268"/>
      <c r="AC706" s="202"/>
      <c r="AD706" s="221"/>
      <c r="AE706" s="221"/>
      <c r="AF706" s="219"/>
      <c r="AG706" s="221"/>
      <c r="AH706" s="268"/>
      <c r="AI706" s="268"/>
      <c r="AJ706" s="204"/>
    </row>
    <row r="707" spans="2:36" ht="40.15" customHeight="1" x14ac:dyDescent="0.2">
      <c r="B707" s="280"/>
      <c r="C707" s="280"/>
      <c r="D707" s="280"/>
      <c r="E707" s="235"/>
      <c r="F707" s="235"/>
      <c r="G707" s="235"/>
      <c r="H707" s="209"/>
      <c r="I707" s="204"/>
      <c r="J707" s="11" t="s">
        <v>209</v>
      </c>
      <c r="K707" s="7" t="s">
        <v>118</v>
      </c>
      <c r="L707" s="7" t="s">
        <v>119</v>
      </c>
      <c r="M707" s="7">
        <v>1</v>
      </c>
      <c r="N707" s="202"/>
      <c r="O707" s="204"/>
      <c r="P707" s="209"/>
      <c r="Q707" s="209"/>
      <c r="R707" s="209"/>
      <c r="S707" s="217"/>
      <c r="T707" s="219"/>
      <c r="U707" s="219"/>
      <c r="V707" s="268"/>
      <c r="W707" s="221"/>
      <c r="X707" s="221"/>
      <c r="Y707" s="268"/>
      <c r="Z707" s="221"/>
      <c r="AA707" s="221"/>
      <c r="AB707" s="268"/>
      <c r="AC707" s="202"/>
      <c r="AD707" s="221"/>
      <c r="AE707" s="221"/>
      <c r="AF707" s="219"/>
      <c r="AG707" s="221"/>
      <c r="AH707" s="268"/>
      <c r="AI707" s="268"/>
      <c r="AJ707" s="204"/>
    </row>
    <row r="708" spans="2:36" ht="40.15" customHeight="1" x14ac:dyDescent="0.2">
      <c r="B708" s="280"/>
      <c r="C708" s="280"/>
      <c r="D708" s="280"/>
      <c r="E708" s="235"/>
      <c r="F708" s="235"/>
      <c r="G708" s="235"/>
      <c r="H708" s="210"/>
      <c r="I708" s="204"/>
      <c r="J708" s="11" t="s">
        <v>120</v>
      </c>
      <c r="K708" s="7" t="s">
        <v>121</v>
      </c>
      <c r="L708" s="7" t="s">
        <v>119</v>
      </c>
      <c r="M708" s="7">
        <v>1</v>
      </c>
      <c r="N708" s="202"/>
      <c r="O708" s="204"/>
      <c r="P708" s="210"/>
      <c r="Q708" s="210"/>
      <c r="R708" s="210"/>
      <c r="S708" s="217"/>
      <c r="T708" s="219"/>
      <c r="U708" s="219"/>
      <c r="V708" s="268"/>
      <c r="W708" s="221"/>
      <c r="X708" s="221"/>
      <c r="Y708" s="268"/>
      <c r="Z708" s="221"/>
      <c r="AA708" s="221"/>
      <c r="AB708" s="268"/>
      <c r="AC708" s="202"/>
      <c r="AD708" s="221"/>
      <c r="AE708" s="221"/>
      <c r="AF708" s="219"/>
      <c r="AG708" s="221"/>
      <c r="AH708" s="268"/>
      <c r="AI708" s="268"/>
      <c r="AJ708" s="204"/>
    </row>
    <row r="709" spans="2:36" ht="139.5" customHeight="1" x14ac:dyDescent="0.2">
      <c r="B709" s="204" t="s">
        <v>598</v>
      </c>
      <c r="C709" s="204" t="s">
        <v>599</v>
      </c>
      <c r="D709" s="204" t="s">
        <v>106</v>
      </c>
      <c r="E709" s="235" t="s">
        <v>67</v>
      </c>
      <c r="F709" s="235" t="s">
        <v>134</v>
      </c>
      <c r="G709" s="235" t="s">
        <v>147</v>
      </c>
      <c r="H709" s="208" t="s">
        <v>70</v>
      </c>
      <c r="I709" s="204" t="s">
        <v>98</v>
      </c>
      <c r="J709" s="11" t="s">
        <v>208</v>
      </c>
      <c r="K709" s="7" t="s">
        <v>107</v>
      </c>
      <c r="L709" s="7" t="s">
        <v>86</v>
      </c>
      <c r="M709" s="7">
        <v>40</v>
      </c>
      <c r="N709" s="202" t="s">
        <v>108</v>
      </c>
      <c r="O709" s="280" t="s">
        <v>600</v>
      </c>
      <c r="P709" s="208" t="s">
        <v>75</v>
      </c>
      <c r="Q709" s="208" t="s">
        <v>76</v>
      </c>
      <c r="R709" s="208" t="s">
        <v>77</v>
      </c>
      <c r="S709" s="278" t="s">
        <v>109</v>
      </c>
      <c r="T709" s="219">
        <f>V709+Y709</f>
        <v>732499.53</v>
      </c>
      <c r="U709" s="219">
        <f>+T709/M710</f>
        <v>122083.255</v>
      </c>
      <c r="V709" s="203">
        <v>622624.6</v>
      </c>
      <c r="W709" s="303" t="s">
        <v>98</v>
      </c>
      <c r="X709" s="303" t="s">
        <v>98</v>
      </c>
      <c r="Y709" s="203">
        <v>109874.93</v>
      </c>
      <c r="Z709" s="221" t="s">
        <v>98</v>
      </c>
      <c r="AA709" s="221" t="s">
        <v>79</v>
      </c>
      <c r="AB709" s="203">
        <v>63695.61</v>
      </c>
      <c r="AC709" s="202" t="s">
        <v>149</v>
      </c>
      <c r="AD709" s="203" t="s">
        <v>98</v>
      </c>
      <c r="AE709" s="203">
        <f>+V709+Y709</f>
        <v>732499.53</v>
      </c>
      <c r="AF709" s="204" t="s">
        <v>79</v>
      </c>
      <c r="AG709" s="202" t="s">
        <v>33</v>
      </c>
      <c r="AH709" s="202" t="s">
        <v>174</v>
      </c>
      <c r="AI709" s="202" t="s">
        <v>158</v>
      </c>
      <c r="AJ709" s="204"/>
    </row>
    <row r="710" spans="2:36" ht="73.150000000000006" customHeight="1" x14ac:dyDescent="0.2">
      <c r="B710" s="204"/>
      <c r="C710" s="204"/>
      <c r="D710" s="204"/>
      <c r="E710" s="235"/>
      <c r="F710" s="235"/>
      <c r="G710" s="235"/>
      <c r="H710" s="209"/>
      <c r="I710" s="204"/>
      <c r="J710" s="11" t="s">
        <v>111</v>
      </c>
      <c r="K710" s="7" t="s">
        <v>112</v>
      </c>
      <c r="L710" s="7" t="s">
        <v>85</v>
      </c>
      <c r="M710" s="7">
        <v>6</v>
      </c>
      <c r="N710" s="202"/>
      <c r="O710" s="280"/>
      <c r="P710" s="209"/>
      <c r="Q710" s="209"/>
      <c r="R710" s="209"/>
      <c r="S710" s="278"/>
      <c r="T710" s="219"/>
      <c r="U710" s="219"/>
      <c r="V710" s="203"/>
      <c r="W710" s="303"/>
      <c r="X710" s="303"/>
      <c r="Y710" s="203"/>
      <c r="Z710" s="221"/>
      <c r="AA710" s="221"/>
      <c r="AB710" s="203"/>
      <c r="AC710" s="202"/>
      <c r="AD710" s="203"/>
      <c r="AE710" s="203"/>
      <c r="AF710" s="204"/>
      <c r="AG710" s="202"/>
      <c r="AH710" s="202"/>
      <c r="AI710" s="202"/>
      <c r="AJ710" s="204"/>
    </row>
    <row r="711" spans="2:36" ht="54" customHeight="1" x14ac:dyDescent="0.2">
      <c r="B711" s="204"/>
      <c r="C711" s="204"/>
      <c r="D711" s="204"/>
      <c r="E711" s="235"/>
      <c r="F711" s="235"/>
      <c r="G711" s="235"/>
      <c r="H711" s="210"/>
      <c r="I711" s="204"/>
      <c r="J711" s="11" t="s">
        <v>127</v>
      </c>
      <c r="K711" s="7" t="s">
        <v>128</v>
      </c>
      <c r="L711" s="7" t="s">
        <v>85</v>
      </c>
      <c r="M711" s="63">
        <v>350</v>
      </c>
      <c r="N711" s="202"/>
      <c r="O711" s="280"/>
      <c r="P711" s="210"/>
      <c r="Q711" s="210"/>
      <c r="R711" s="210"/>
      <c r="S711" s="278"/>
      <c r="T711" s="219"/>
      <c r="U711" s="219"/>
      <c r="V711" s="203"/>
      <c r="W711" s="303"/>
      <c r="X711" s="303"/>
      <c r="Y711" s="203"/>
      <c r="Z711" s="221"/>
      <c r="AA711" s="221"/>
      <c r="AB711" s="203"/>
      <c r="AC711" s="202"/>
      <c r="AD711" s="203"/>
      <c r="AE711" s="203"/>
      <c r="AF711" s="204"/>
      <c r="AG711" s="202"/>
      <c r="AH711" s="202"/>
      <c r="AI711" s="202"/>
      <c r="AJ711" s="204"/>
    </row>
    <row r="712" spans="2:36" ht="38.25" x14ac:dyDescent="0.2">
      <c r="B712" s="215" t="s">
        <v>1127</v>
      </c>
      <c r="C712" s="215" t="s">
        <v>601</v>
      </c>
      <c r="D712" s="215" t="s">
        <v>106</v>
      </c>
      <c r="E712" s="252" t="s">
        <v>67</v>
      </c>
      <c r="F712" s="252" t="s">
        <v>134</v>
      </c>
      <c r="G712" s="252" t="s">
        <v>147</v>
      </c>
      <c r="H712" s="246" t="s">
        <v>70</v>
      </c>
      <c r="I712" s="215" t="s">
        <v>98</v>
      </c>
      <c r="J712" s="20" t="s">
        <v>111</v>
      </c>
      <c r="K712" s="27" t="s">
        <v>112</v>
      </c>
      <c r="L712" s="27" t="s">
        <v>85</v>
      </c>
      <c r="M712" s="27">
        <v>1</v>
      </c>
      <c r="N712" s="264" t="s">
        <v>108</v>
      </c>
      <c r="O712" s="312" t="s">
        <v>600</v>
      </c>
      <c r="P712" s="246" t="s">
        <v>75</v>
      </c>
      <c r="Q712" s="246" t="s">
        <v>76</v>
      </c>
      <c r="R712" s="246" t="s">
        <v>77</v>
      </c>
      <c r="S712" s="273" t="s">
        <v>611</v>
      </c>
      <c r="T712" s="287">
        <f>V712+Y712</f>
        <v>117700</v>
      </c>
      <c r="U712" s="287">
        <f>+T712/M712</f>
        <v>117700</v>
      </c>
      <c r="V712" s="263">
        <v>100045</v>
      </c>
      <c r="W712" s="237" t="s">
        <v>98</v>
      </c>
      <c r="X712" s="237" t="s">
        <v>79</v>
      </c>
      <c r="Y712" s="263">
        <v>17655</v>
      </c>
      <c r="Z712" s="237" t="s">
        <v>98</v>
      </c>
      <c r="AA712" s="237" t="s">
        <v>79</v>
      </c>
      <c r="AB712" s="263">
        <v>10234.780000000001</v>
      </c>
      <c r="AC712" s="264" t="s">
        <v>149</v>
      </c>
      <c r="AD712" s="263" t="s">
        <v>98</v>
      </c>
      <c r="AE712" s="263">
        <f>+V712+Y712</f>
        <v>117700</v>
      </c>
      <c r="AF712" s="215" t="s">
        <v>79</v>
      </c>
      <c r="AG712" s="264" t="s">
        <v>33</v>
      </c>
      <c r="AH712" s="264" t="s">
        <v>295</v>
      </c>
      <c r="AI712" s="264" t="s">
        <v>623</v>
      </c>
      <c r="AJ712" s="215"/>
    </row>
    <row r="713" spans="2:36" ht="129" customHeight="1" x14ac:dyDescent="0.2">
      <c r="B713" s="215"/>
      <c r="C713" s="215"/>
      <c r="D713" s="215"/>
      <c r="E713" s="252"/>
      <c r="F713" s="252"/>
      <c r="G713" s="252"/>
      <c r="H713" s="248"/>
      <c r="I713" s="215"/>
      <c r="J713" s="20" t="s">
        <v>127</v>
      </c>
      <c r="K713" s="27" t="s">
        <v>128</v>
      </c>
      <c r="L713" s="27" t="s">
        <v>85</v>
      </c>
      <c r="M713" s="61">
        <v>10</v>
      </c>
      <c r="N713" s="264"/>
      <c r="O713" s="312"/>
      <c r="P713" s="248"/>
      <c r="Q713" s="248"/>
      <c r="R713" s="248"/>
      <c r="S713" s="273"/>
      <c r="T713" s="287"/>
      <c r="U713" s="287"/>
      <c r="V713" s="263"/>
      <c r="W713" s="237"/>
      <c r="X713" s="237"/>
      <c r="Y713" s="263"/>
      <c r="Z713" s="237"/>
      <c r="AA713" s="237"/>
      <c r="AB713" s="263"/>
      <c r="AC713" s="264"/>
      <c r="AD713" s="263"/>
      <c r="AE713" s="263"/>
      <c r="AF713" s="215"/>
      <c r="AG713" s="264"/>
      <c r="AH713" s="264"/>
      <c r="AI713" s="264"/>
      <c r="AJ713" s="215"/>
    </row>
    <row r="714" spans="2:36" ht="75.599999999999994" customHeight="1" x14ac:dyDescent="0.2">
      <c r="B714" s="204" t="s">
        <v>636</v>
      </c>
      <c r="C714" s="204" t="s">
        <v>602</v>
      </c>
      <c r="D714" s="204" t="s">
        <v>106</v>
      </c>
      <c r="E714" s="235" t="s">
        <v>67</v>
      </c>
      <c r="F714" s="235" t="s">
        <v>132</v>
      </c>
      <c r="G714" s="235" t="s">
        <v>69</v>
      </c>
      <c r="H714" s="208" t="s">
        <v>70</v>
      </c>
      <c r="I714" s="208" t="s">
        <v>98</v>
      </c>
      <c r="J714" s="11" t="s">
        <v>113</v>
      </c>
      <c r="K714" s="7" t="s">
        <v>114</v>
      </c>
      <c r="L714" s="7" t="s">
        <v>115</v>
      </c>
      <c r="M714" s="7">
        <v>2</v>
      </c>
      <c r="N714" s="202" t="s">
        <v>108</v>
      </c>
      <c r="O714" s="204" t="s">
        <v>603</v>
      </c>
      <c r="P714" s="208" t="s">
        <v>75</v>
      </c>
      <c r="Q714" s="208" t="s">
        <v>76</v>
      </c>
      <c r="R714" s="208" t="s">
        <v>77</v>
      </c>
      <c r="S714" s="217" t="s">
        <v>109</v>
      </c>
      <c r="T714" s="219">
        <f>V714+Y714</f>
        <v>149800</v>
      </c>
      <c r="U714" s="219">
        <f>+T714/M715</f>
        <v>74900</v>
      </c>
      <c r="V714" s="283">
        <v>127330</v>
      </c>
      <c r="W714" s="221" t="s">
        <v>98</v>
      </c>
      <c r="X714" s="221" t="s">
        <v>98</v>
      </c>
      <c r="Y714" s="283">
        <v>22470</v>
      </c>
      <c r="Z714" s="221" t="s">
        <v>98</v>
      </c>
      <c r="AA714" s="221" t="s">
        <v>98</v>
      </c>
      <c r="AB714" s="283">
        <v>13026.09</v>
      </c>
      <c r="AC714" s="202" t="s">
        <v>80</v>
      </c>
      <c r="AD714" s="203"/>
      <c r="AE714" s="203">
        <f>V714+Y714</f>
        <v>149800</v>
      </c>
      <c r="AF714" s="204" t="s">
        <v>79</v>
      </c>
      <c r="AG714" s="202" t="s">
        <v>33</v>
      </c>
      <c r="AH714" s="268" t="s">
        <v>295</v>
      </c>
      <c r="AI714" s="268" t="s">
        <v>247</v>
      </c>
      <c r="AJ714" s="204"/>
    </row>
    <row r="715" spans="2:36" ht="75.599999999999994" customHeight="1" x14ac:dyDescent="0.2">
      <c r="B715" s="204"/>
      <c r="C715" s="204"/>
      <c r="D715" s="204"/>
      <c r="E715" s="235"/>
      <c r="F715" s="235"/>
      <c r="G715" s="235"/>
      <c r="H715" s="209"/>
      <c r="I715" s="209"/>
      <c r="J715" s="11" t="s">
        <v>116</v>
      </c>
      <c r="K715" s="7" t="s">
        <v>117</v>
      </c>
      <c r="L715" s="7" t="s">
        <v>85</v>
      </c>
      <c r="M715" s="7">
        <v>2</v>
      </c>
      <c r="N715" s="202"/>
      <c r="O715" s="204"/>
      <c r="P715" s="209"/>
      <c r="Q715" s="209"/>
      <c r="R715" s="209"/>
      <c r="S715" s="217"/>
      <c r="T715" s="219"/>
      <c r="U715" s="219"/>
      <c r="V715" s="283"/>
      <c r="W715" s="221"/>
      <c r="X715" s="221"/>
      <c r="Y715" s="283"/>
      <c r="Z715" s="221"/>
      <c r="AA715" s="221"/>
      <c r="AB715" s="283"/>
      <c r="AC715" s="202"/>
      <c r="AD715" s="203"/>
      <c r="AE715" s="203"/>
      <c r="AF715" s="204"/>
      <c r="AG715" s="202"/>
      <c r="AH715" s="268"/>
      <c r="AI715" s="268"/>
      <c r="AJ715" s="204"/>
    </row>
    <row r="716" spans="2:36" ht="75.599999999999994" customHeight="1" x14ac:dyDescent="0.2">
      <c r="B716" s="204"/>
      <c r="C716" s="204"/>
      <c r="D716" s="204"/>
      <c r="E716" s="235"/>
      <c r="F716" s="235"/>
      <c r="G716" s="235"/>
      <c r="H716" s="209"/>
      <c r="I716" s="209"/>
      <c r="J716" s="11" t="s">
        <v>209</v>
      </c>
      <c r="K716" s="7" t="s">
        <v>118</v>
      </c>
      <c r="L716" s="7" t="s">
        <v>119</v>
      </c>
      <c r="M716" s="7">
        <v>2</v>
      </c>
      <c r="N716" s="202"/>
      <c r="O716" s="204"/>
      <c r="P716" s="209"/>
      <c r="Q716" s="209"/>
      <c r="R716" s="209"/>
      <c r="S716" s="217"/>
      <c r="T716" s="219"/>
      <c r="U716" s="219"/>
      <c r="V716" s="283"/>
      <c r="W716" s="221"/>
      <c r="X716" s="221"/>
      <c r="Y716" s="283"/>
      <c r="Z716" s="221"/>
      <c r="AA716" s="221"/>
      <c r="AB716" s="283"/>
      <c r="AC716" s="202"/>
      <c r="AD716" s="203"/>
      <c r="AE716" s="203"/>
      <c r="AF716" s="204"/>
      <c r="AG716" s="202"/>
      <c r="AH716" s="268"/>
      <c r="AI716" s="268"/>
      <c r="AJ716" s="204"/>
    </row>
    <row r="717" spans="2:36" ht="75.599999999999994" customHeight="1" x14ac:dyDescent="0.2">
      <c r="B717" s="204"/>
      <c r="C717" s="204"/>
      <c r="D717" s="204"/>
      <c r="E717" s="235"/>
      <c r="F717" s="235"/>
      <c r="G717" s="235"/>
      <c r="H717" s="210"/>
      <c r="I717" s="210"/>
      <c r="J717" s="11" t="s">
        <v>120</v>
      </c>
      <c r="K717" s="7" t="s">
        <v>121</v>
      </c>
      <c r="L717" s="7" t="s">
        <v>119</v>
      </c>
      <c r="M717" s="63">
        <v>2</v>
      </c>
      <c r="N717" s="202"/>
      <c r="O717" s="204"/>
      <c r="P717" s="210"/>
      <c r="Q717" s="210"/>
      <c r="R717" s="210"/>
      <c r="S717" s="217"/>
      <c r="T717" s="219"/>
      <c r="U717" s="219"/>
      <c r="V717" s="283"/>
      <c r="W717" s="221"/>
      <c r="X717" s="221"/>
      <c r="Y717" s="283"/>
      <c r="Z717" s="221"/>
      <c r="AA717" s="221"/>
      <c r="AB717" s="283"/>
      <c r="AC717" s="202"/>
      <c r="AD717" s="203"/>
      <c r="AE717" s="203"/>
      <c r="AF717" s="204"/>
      <c r="AG717" s="202"/>
      <c r="AH717" s="268"/>
      <c r="AI717" s="268"/>
      <c r="AJ717" s="204"/>
    </row>
    <row r="718" spans="2:36" ht="38.25" x14ac:dyDescent="0.2">
      <c r="B718" s="204" t="s">
        <v>1125</v>
      </c>
      <c r="C718" s="204" t="s">
        <v>601</v>
      </c>
      <c r="D718" s="204" t="s">
        <v>106</v>
      </c>
      <c r="E718" s="235" t="s">
        <v>67</v>
      </c>
      <c r="F718" s="235" t="s">
        <v>134</v>
      </c>
      <c r="G718" s="235" t="s">
        <v>147</v>
      </c>
      <c r="H718" s="208" t="s">
        <v>70</v>
      </c>
      <c r="I718" s="204" t="s">
        <v>98</v>
      </c>
      <c r="J718" s="11" t="s">
        <v>111</v>
      </c>
      <c r="K718" s="7" t="s">
        <v>112</v>
      </c>
      <c r="L718" s="7" t="s">
        <v>85</v>
      </c>
      <c r="M718" s="7">
        <v>1</v>
      </c>
      <c r="N718" s="202" t="s">
        <v>108</v>
      </c>
      <c r="O718" s="280" t="s">
        <v>600</v>
      </c>
      <c r="P718" s="208" t="s">
        <v>75</v>
      </c>
      <c r="Q718" s="208" t="s">
        <v>76</v>
      </c>
      <c r="R718" s="208" t="s">
        <v>77</v>
      </c>
      <c r="S718" s="217" t="s">
        <v>611</v>
      </c>
      <c r="T718" s="219">
        <f>V718+Y718</f>
        <v>117700</v>
      </c>
      <c r="U718" s="219">
        <f>+T718/M718</f>
        <v>117700</v>
      </c>
      <c r="V718" s="203">
        <v>100045</v>
      </c>
      <c r="W718" s="221" t="s">
        <v>98</v>
      </c>
      <c r="X718" s="221" t="s">
        <v>79</v>
      </c>
      <c r="Y718" s="203">
        <v>17655</v>
      </c>
      <c r="Z718" s="221" t="s">
        <v>98</v>
      </c>
      <c r="AA718" s="221" t="s">
        <v>79</v>
      </c>
      <c r="AB718" s="203">
        <v>10234.780000000001</v>
      </c>
      <c r="AC718" s="202" t="s">
        <v>149</v>
      </c>
      <c r="AD718" s="203" t="s">
        <v>98</v>
      </c>
      <c r="AE718" s="203">
        <f>+V718+Y718</f>
        <v>117700</v>
      </c>
      <c r="AF718" s="204" t="s">
        <v>79</v>
      </c>
      <c r="AG718" s="202" t="s">
        <v>33</v>
      </c>
      <c r="AH718" s="202" t="s">
        <v>166</v>
      </c>
      <c r="AI718" s="202" t="s">
        <v>233</v>
      </c>
      <c r="AJ718" s="204"/>
    </row>
    <row r="719" spans="2:36" ht="129" customHeight="1" x14ac:dyDescent="0.2">
      <c r="B719" s="204"/>
      <c r="C719" s="204"/>
      <c r="D719" s="204"/>
      <c r="E719" s="235"/>
      <c r="F719" s="235"/>
      <c r="G719" s="235"/>
      <c r="H719" s="210"/>
      <c r="I719" s="204"/>
      <c r="J719" s="11" t="s">
        <v>127</v>
      </c>
      <c r="K719" s="7" t="s">
        <v>128</v>
      </c>
      <c r="L719" s="7" t="s">
        <v>85</v>
      </c>
      <c r="M719" s="63">
        <v>10</v>
      </c>
      <c r="N719" s="202"/>
      <c r="O719" s="280"/>
      <c r="P719" s="210"/>
      <c r="Q719" s="210"/>
      <c r="R719" s="210"/>
      <c r="S719" s="217"/>
      <c r="T719" s="219"/>
      <c r="U719" s="219"/>
      <c r="V719" s="203"/>
      <c r="W719" s="221"/>
      <c r="X719" s="221"/>
      <c r="Y719" s="203"/>
      <c r="Z719" s="221"/>
      <c r="AA719" s="221"/>
      <c r="AB719" s="203"/>
      <c r="AC719" s="202"/>
      <c r="AD719" s="203"/>
      <c r="AE719" s="203"/>
      <c r="AF719" s="204"/>
      <c r="AG719" s="202"/>
      <c r="AH719" s="202"/>
      <c r="AI719" s="202"/>
      <c r="AJ719" s="204"/>
    </row>
    <row r="720" spans="2:36" ht="75.599999999999994" customHeight="1" x14ac:dyDescent="0.2">
      <c r="B720" s="204" t="s">
        <v>1126</v>
      </c>
      <c r="C720" s="204" t="s">
        <v>602</v>
      </c>
      <c r="D720" s="204" t="s">
        <v>106</v>
      </c>
      <c r="E720" s="235" t="s">
        <v>67</v>
      </c>
      <c r="F720" s="235" t="s">
        <v>132</v>
      </c>
      <c r="G720" s="235" t="s">
        <v>69</v>
      </c>
      <c r="H720" s="208" t="s">
        <v>70</v>
      </c>
      <c r="I720" s="208" t="s">
        <v>98</v>
      </c>
      <c r="J720" s="11" t="s">
        <v>113</v>
      </c>
      <c r="K720" s="7" t="s">
        <v>114</v>
      </c>
      <c r="L720" s="7" t="s">
        <v>115</v>
      </c>
      <c r="M720" s="7">
        <v>1</v>
      </c>
      <c r="N720" s="202" t="s">
        <v>108</v>
      </c>
      <c r="O720" s="204" t="s">
        <v>603</v>
      </c>
      <c r="P720" s="208" t="s">
        <v>75</v>
      </c>
      <c r="Q720" s="208" t="s">
        <v>76</v>
      </c>
      <c r="R720" s="208" t="s">
        <v>77</v>
      </c>
      <c r="S720" s="217" t="s">
        <v>109</v>
      </c>
      <c r="T720" s="219">
        <f>V720+Y720</f>
        <v>74915.77</v>
      </c>
      <c r="U720" s="219">
        <f>+T720/M721</f>
        <v>74915.77</v>
      </c>
      <c r="V720" s="283">
        <v>63678.400000000001</v>
      </c>
      <c r="W720" s="221" t="s">
        <v>98</v>
      </c>
      <c r="X720" s="221" t="s">
        <v>98</v>
      </c>
      <c r="Y720" s="283">
        <v>11237.37</v>
      </c>
      <c r="Z720" s="221" t="s">
        <v>98</v>
      </c>
      <c r="AA720" s="221" t="s">
        <v>98</v>
      </c>
      <c r="AB720" s="283">
        <v>6514.41</v>
      </c>
      <c r="AC720" s="202" t="s">
        <v>80</v>
      </c>
      <c r="AD720" s="203"/>
      <c r="AE720" s="203">
        <f>V720+Y720</f>
        <v>74915.77</v>
      </c>
      <c r="AF720" s="204" t="s">
        <v>79</v>
      </c>
      <c r="AG720" s="202" t="s">
        <v>33</v>
      </c>
      <c r="AH720" s="268" t="s">
        <v>166</v>
      </c>
      <c r="AI720" s="268" t="s">
        <v>160</v>
      </c>
      <c r="AJ720" s="204"/>
    </row>
    <row r="721" spans="2:442" ht="75.599999999999994" customHeight="1" x14ac:dyDescent="0.2">
      <c r="B721" s="204"/>
      <c r="C721" s="204"/>
      <c r="D721" s="204"/>
      <c r="E721" s="235"/>
      <c r="F721" s="235"/>
      <c r="G721" s="235"/>
      <c r="H721" s="209"/>
      <c r="I721" s="209"/>
      <c r="J721" s="11" t="s">
        <v>116</v>
      </c>
      <c r="K721" s="7" t="s">
        <v>117</v>
      </c>
      <c r="L721" s="7" t="s">
        <v>85</v>
      </c>
      <c r="M721" s="7">
        <v>1</v>
      </c>
      <c r="N721" s="202"/>
      <c r="O721" s="204"/>
      <c r="P721" s="209"/>
      <c r="Q721" s="209"/>
      <c r="R721" s="209"/>
      <c r="S721" s="217"/>
      <c r="T721" s="219"/>
      <c r="U721" s="219"/>
      <c r="V721" s="283"/>
      <c r="W721" s="221"/>
      <c r="X721" s="221"/>
      <c r="Y721" s="283"/>
      <c r="Z721" s="221"/>
      <c r="AA721" s="221"/>
      <c r="AB721" s="283"/>
      <c r="AC721" s="202"/>
      <c r="AD721" s="203"/>
      <c r="AE721" s="203"/>
      <c r="AF721" s="204"/>
      <c r="AG721" s="202"/>
      <c r="AH721" s="268"/>
      <c r="AI721" s="268"/>
      <c r="AJ721" s="204"/>
    </row>
    <row r="722" spans="2:442" ht="75.599999999999994" customHeight="1" x14ac:dyDescent="0.2">
      <c r="B722" s="204"/>
      <c r="C722" s="204"/>
      <c r="D722" s="204"/>
      <c r="E722" s="235"/>
      <c r="F722" s="235"/>
      <c r="G722" s="235"/>
      <c r="H722" s="209"/>
      <c r="I722" s="209"/>
      <c r="J722" s="11" t="s">
        <v>209</v>
      </c>
      <c r="K722" s="7" t="s">
        <v>118</v>
      </c>
      <c r="L722" s="7" t="s">
        <v>119</v>
      </c>
      <c r="M722" s="7">
        <v>1</v>
      </c>
      <c r="N722" s="202"/>
      <c r="O722" s="204"/>
      <c r="P722" s="209"/>
      <c r="Q722" s="209"/>
      <c r="R722" s="209"/>
      <c r="S722" s="217"/>
      <c r="T722" s="219"/>
      <c r="U722" s="219"/>
      <c r="V722" s="283"/>
      <c r="W722" s="221"/>
      <c r="X722" s="221"/>
      <c r="Y722" s="283"/>
      <c r="Z722" s="221"/>
      <c r="AA722" s="221"/>
      <c r="AB722" s="283"/>
      <c r="AC722" s="202"/>
      <c r="AD722" s="203"/>
      <c r="AE722" s="203"/>
      <c r="AF722" s="204"/>
      <c r="AG722" s="202"/>
      <c r="AH722" s="268"/>
      <c r="AI722" s="268"/>
      <c r="AJ722" s="204"/>
    </row>
    <row r="723" spans="2:442" ht="75.599999999999994" customHeight="1" x14ac:dyDescent="0.2">
      <c r="B723" s="204"/>
      <c r="C723" s="204"/>
      <c r="D723" s="204"/>
      <c r="E723" s="235"/>
      <c r="F723" s="235"/>
      <c r="G723" s="235"/>
      <c r="H723" s="210"/>
      <c r="I723" s="210"/>
      <c r="J723" s="11" t="s">
        <v>120</v>
      </c>
      <c r="K723" s="7" t="s">
        <v>121</v>
      </c>
      <c r="L723" s="7" t="s">
        <v>119</v>
      </c>
      <c r="M723" s="7">
        <v>1</v>
      </c>
      <c r="N723" s="202"/>
      <c r="O723" s="204"/>
      <c r="P723" s="210"/>
      <c r="Q723" s="210"/>
      <c r="R723" s="210"/>
      <c r="S723" s="217"/>
      <c r="T723" s="219"/>
      <c r="U723" s="219"/>
      <c r="V723" s="283"/>
      <c r="W723" s="221"/>
      <c r="X723" s="221"/>
      <c r="Y723" s="283"/>
      <c r="Z723" s="221"/>
      <c r="AA723" s="221"/>
      <c r="AB723" s="283"/>
      <c r="AC723" s="202"/>
      <c r="AD723" s="203"/>
      <c r="AE723" s="203"/>
      <c r="AF723" s="204"/>
      <c r="AG723" s="202"/>
      <c r="AH723" s="268"/>
      <c r="AI723" s="268"/>
      <c r="AJ723" s="204"/>
    </row>
    <row r="724" spans="2:442" s="36" customFormat="1" ht="89.25" x14ac:dyDescent="0.25">
      <c r="B724" s="209" t="s">
        <v>369</v>
      </c>
      <c r="C724" s="209" t="s">
        <v>370</v>
      </c>
      <c r="D724" s="209" t="s">
        <v>106</v>
      </c>
      <c r="E724" s="230" t="s">
        <v>67</v>
      </c>
      <c r="F724" s="230" t="s">
        <v>134</v>
      </c>
      <c r="G724" s="230" t="s">
        <v>147</v>
      </c>
      <c r="H724" s="209" t="s">
        <v>70</v>
      </c>
      <c r="I724" s="209" t="s">
        <v>79</v>
      </c>
      <c r="J724" s="72" t="s">
        <v>208</v>
      </c>
      <c r="K724" s="22" t="s">
        <v>107</v>
      </c>
      <c r="L724" s="22" t="s">
        <v>86</v>
      </c>
      <c r="M724" s="22">
        <v>40</v>
      </c>
      <c r="N724" s="224" t="s">
        <v>108</v>
      </c>
      <c r="O724" s="209" t="s">
        <v>371</v>
      </c>
      <c r="P724" s="209" t="s">
        <v>75</v>
      </c>
      <c r="Q724" s="209" t="s">
        <v>76</v>
      </c>
      <c r="R724" s="212" t="s">
        <v>77</v>
      </c>
      <c r="S724" s="212" t="s">
        <v>109</v>
      </c>
      <c r="T724" s="218">
        <f>V724+Y724</f>
        <v>440884.58</v>
      </c>
      <c r="U724" s="218" t="s">
        <v>79</v>
      </c>
      <c r="V724" s="220">
        <v>374751.89</v>
      </c>
      <c r="W724" s="220" t="s">
        <v>79</v>
      </c>
      <c r="X724" s="220" t="s">
        <v>79</v>
      </c>
      <c r="Y724" s="220">
        <v>66132.69</v>
      </c>
      <c r="Z724" s="220" t="s">
        <v>98</v>
      </c>
      <c r="AA724" s="220" t="s">
        <v>79</v>
      </c>
      <c r="AB724" s="220">
        <v>77864.19</v>
      </c>
      <c r="AC724" s="224" t="s">
        <v>149</v>
      </c>
      <c r="AD724" s="227" t="s">
        <v>79</v>
      </c>
      <c r="AE724" s="227">
        <f>V724+Y724</f>
        <v>440884.58</v>
      </c>
      <c r="AF724" s="209" t="s">
        <v>79</v>
      </c>
      <c r="AG724" s="224" t="s">
        <v>33</v>
      </c>
      <c r="AH724" s="224" t="s">
        <v>157</v>
      </c>
      <c r="AI724" s="224" t="s">
        <v>158</v>
      </c>
      <c r="AJ724" s="209"/>
    </row>
    <row r="725" spans="2:442" s="36" customFormat="1" ht="86.1" customHeight="1" x14ac:dyDescent="0.25">
      <c r="B725" s="209"/>
      <c r="C725" s="209"/>
      <c r="D725" s="209"/>
      <c r="E725" s="230"/>
      <c r="F725" s="230"/>
      <c r="G725" s="230"/>
      <c r="H725" s="209"/>
      <c r="I725" s="209"/>
      <c r="J725" s="11" t="s">
        <v>111</v>
      </c>
      <c r="K725" s="7" t="s">
        <v>112</v>
      </c>
      <c r="L725" s="7" t="s">
        <v>85</v>
      </c>
      <c r="M725" s="7">
        <v>11</v>
      </c>
      <c r="N725" s="224"/>
      <c r="O725" s="209"/>
      <c r="P725" s="209"/>
      <c r="Q725" s="209"/>
      <c r="R725" s="212"/>
      <c r="S725" s="212"/>
      <c r="T725" s="218"/>
      <c r="U725" s="218"/>
      <c r="V725" s="220"/>
      <c r="W725" s="220"/>
      <c r="X725" s="220"/>
      <c r="Y725" s="220"/>
      <c r="Z725" s="220"/>
      <c r="AA725" s="220"/>
      <c r="AB725" s="220"/>
      <c r="AC725" s="224"/>
      <c r="AD725" s="227"/>
      <c r="AE725" s="227"/>
      <c r="AF725" s="209"/>
      <c r="AG725" s="224"/>
      <c r="AH725" s="224"/>
      <c r="AI725" s="224"/>
      <c r="AJ725" s="209"/>
    </row>
    <row r="726" spans="2:442" s="36" customFormat="1" ht="66.599999999999994" customHeight="1" x14ac:dyDescent="0.25">
      <c r="B726" s="210"/>
      <c r="C726" s="210"/>
      <c r="D726" s="210"/>
      <c r="E726" s="231"/>
      <c r="F726" s="231"/>
      <c r="G726" s="231"/>
      <c r="H726" s="210"/>
      <c r="I726" s="210"/>
      <c r="J726" s="11" t="s">
        <v>127</v>
      </c>
      <c r="K726" s="7" t="s">
        <v>128</v>
      </c>
      <c r="L726" s="7" t="s">
        <v>85</v>
      </c>
      <c r="M726" s="63">
        <v>255</v>
      </c>
      <c r="N726" s="228"/>
      <c r="O726" s="210"/>
      <c r="P726" s="210"/>
      <c r="Q726" s="210"/>
      <c r="R726" s="213"/>
      <c r="S726" s="213"/>
      <c r="T726" s="254"/>
      <c r="U726" s="254"/>
      <c r="V726" s="272"/>
      <c r="W726" s="272"/>
      <c r="X726" s="272"/>
      <c r="Y726" s="272"/>
      <c r="Z726" s="272"/>
      <c r="AA726" s="272"/>
      <c r="AB726" s="272"/>
      <c r="AC726" s="228"/>
      <c r="AD726" s="226"/>
      <c r="AE726" s="226"/>
      <c r="AF726" s="210"/>
      <c r="AG726" s="228"/>
      <c r="AH726" s="228"/>
      <c r="AI726" s="228"/>
      <c r="AJ726" s="210"/>
    </row>
    <row r="727" spans="2:442" s="36" customFormat="1" ht="113.65" customHeight="1" x14ac:dyDescent="0.25">
      <c r="B727" s="208" t="s">
        <v>372</v>
      </c>
      <c r="C727" s="208" t="s">
        <v>373</v>
      </c>
      <c r="D727" s="208" t="s">
        <v>106</v>
      </c>
      <c r="E727" s="229" t="s">
        <v>67</v>
      </c>
      <c r="F727" s="439" t="s">
        <v>134</v>
      </c>
      <c r="G727" s="229" t="s">
        <v>147</v>
      </c>
      <c r="H727" s="281" t="s">
        <v>70</v>
      </c>
      <c r="I727" s="281" t="s">
        <v>79</v>
      </c>
      <c r="J727" s="11" t="s">
        <v>208</v>
      </c>
      <c r="K727" s="7" t="s">
        <v>107</v>
      </c>
      <c r="L727" s="7" t="s">
        <v>86</v>
      </c>
      <c r="M727" s="7">
        <v>40</v>
      </c>
      <c r="N727" s="419" t="s">
        <v>108</v>
      </c>
      <c r="O727" s="208" t="s">
        <v>371</v>
      </c>
      <c r="P727" s="208" t="s">
        <v>75</v>
      </c>
      <c r="Q727" s="208" t="s">
        <v>76</v>
      </c>
      <c r="R727" s="211" t="s">
        <v>77</v>
      </c>
      <c r="S727" s="211" t="s">
        <v>109</v>
      </c>
      <c r="T727" s="253">
        <f>V727+Y727</f>
        <v>164151.37</v>
      </c>
      <c r="U727" s="253" t="s">
        <v>79</v>
      </c>
      <c r="V727" s="271">
        <v>139528.66</v>
      </c>
      <c r="W727" s="271" t="s">
        <v>79</v>
      </c>
      <c r="X727" s="271" t="s">
        <v>79</v>
      </c>
      <c r="Y727" s="271">
        <v>24622.71</v>
      </c>
      <c r="Z727" s="271" t="s">
        <v>98</v>
      </c>
      <c r="AA727" s="271" t="s">
        <v>79</v>
      </c>
      <c r="AB727" s="271">
        <v>28990.61</v>
      </c>
      <c r="AC727" s="243" t="s">
        <v>149</v>
      </c>
      <c r="AD727" s="225" t="s">
        <v>79</v>
      </c>
      <c r="AE727" s="225">
        <f>V727+Y727</f>
        <v>164151.37</v>
      </c>
      <c r="AF727" s="243" t="s">
        <v>79</v>
      </c>
      <c r="AG727" s="243" t="s">
        <v>33</v>
      </c>
      <c r="AH727" s="419" t="s">
        <v>176</v>
      </c>
      <c r="AI727" s="243" t="s">
        <v>160</v>
      </c>
      <c r="AJ727" s="243"/>
    </row>
    <row r="728" spans="2:442" s="36" customFormat="1" ht="86.1" customHeight="1" x14ac:dyDescent="0.25">
      <c r="B728" s="209"/>
      <c r="C728" s="209"/>
      <c r="D728" s="209"/>
      <c r="E728" s="230"/>
      <c r="F728" s="230"/>
      <c r="G728" s="230"/>
      <c r="H728" s="209"/>
      <c r="I728" s="209"/>
      <c r="J728" s="11" t="s">
        <v>111</v>
      </c>
      <c r="K728" s="7" t="s">
        <v>112</v>
      </c>
      <c r="L728" s="7" t="s">
        <v>85</v>
      </c>
      <c r="M728" s="7">
        <v>6</v>
      </c>
      <c r="N728" s="224"/>
      <c r="O728" s="209"/>
      <c r="P728" s="209"/>
      <c r="Q728" s="209"/>
      <c r="R728" s="212"/>
      <c r="S728" s="212"/>
      <c r="T728" s="218"/>
      <c r="U728" s="218"/>
      <c r="V728" s="220"/>
      <c r="W728" s="220"/>
      <c r="X728" s="220"/>
      <c r="Y728" s="220"/>
      <c r="Z728" s="220"/>
      <c r="AA728" s="220"/>
      <c r="AB728" s="220"/>
      <c r="AC728" s="224"/>
      <c r="AD728" s="227"/>
      <c r="AE728" s="227"/>
      <c r="AF728" s="209"/>
      <c r="AG728" s="224"/>
      <c r="AH728" s="224"/>
      <c r="AI728" s="224"/>
      <c r="AJ728" s="209"/>
    </row>
    <row r="729" spans="2:442" s="36" customFormat="1" ht="66.599999999999994" customHeight="1" x14ac:dyDescent="0.25">
      <c r="B729" s="210"/>
      <c r="C729" s="210"/>
      <c r="D729" s="210"/>
      <c r="E729" s="231"/>
      <c r="F729" s="231"/>
      <c r="G729" s="231"/>
      <c r="H729" s="210"/>
      <c r="I729" s="210"/>
      <c r="J729" s="11" t="s">
        <v>127</v>
      </c>
      <c r="K729" s="7" t="s">
        <v>128</v>
      </c>
      <c r="L729" s="7" t="s">
        <v>85</v>
      </c>
      <c r="M729" s="63">
        <v>45</v>
      </c>
      <c r="N729" s="228"/>
      <c r="O729" s="210"/>
      <c r="P729" s="210"/>
      <c r="Q729" s="210"/>
      <c r="R729" s="213"/>
      <c r="S729" s="213"/>
      <c r="T729" s="254"/>
      <c r="U729" s="254"/>
      <c r="V729" s="272"/>
      <c r="W729" s="272"/>
      <c r="X729" s="272"/>
      <c r="Y729" s="272"/>
      <c r="Z729" s="272"/>
      <c r="AA729" s="272"/>
      <c r="AB729" s="272"/>
      <c r="AC729" s="228"/>
      <c r="AD729" s="226"/>
      <c r="AE729" s="226"/>
      <c r="AF729" s="210"/>
      <c r="AG729" s="228"/>
      <c r="AH729" s="228"/>
      <c r="AI729" s="228"/>
      <c r="AJ729" s="210"/>
    </row>
    <row r="730" spans="2:442" ht="52.15" customHeight="1" x14ac:dyDescent="0.2">
      <c r="B730" s="204" t="s">
        <v>374</v>
      </c>
      <c r="C730" s="204" t="s">
        <v>375</v>
      </c>
      <c r="D730" s="204" t="s">
        <v>66</v>
      </c>
      <c r="E730" s="235" t="s">
        <v>67</v>
      </c>
      <c r="F730" s="235" t="s">
        <v>132</v>
      </c>
      <c r="G730" s="235" t="s">
        <v>69</v>
      </c>
      <c r="H730" s="204" t="s">
        <v>70</v>
      </c>
      <c r="I730" s="204" t="s">
        <v>79</v>
      </c>
      <c r="J730" s="11" t="s">
        <v>113</v>
      </c>
      <c r="K730" s="7" t="s">
        <v>114</v>
      </c>
      <c r="L730" s="7" t="s">
        <v>115</v>
      </c>
      <c r="M730" s="7">
        <v>4</v>
      </c>
      <c r="N730" s="202" t="s">
        <v>108</v>
      </c>
      <c r="O730" s="204" t="s">
        <v>371</v>
      </c>
      <c r="P730" s="204" t="s">
        <v>75</v>
      </c>
      <c r="Q730" s="204" t="s">
        <v>76</v>
      </c>
      <c r="R730" s="217" t="s">
        <v>77</v>
      </c>
      <c r="S730" s="217" t="s">
        <v>109</v>
      </c>
      <c r="T730" s="219">
        <f>V730+Y730</f>
        <v>295320</v>
      </c>
      <c r="U730" s="219" t="s">
        <v>79</v>
      </c>
      <c r="V730" s="221">
        <v>251022</v>
      </c>
      <c r="W730" s="221" t="s">
        <v>79</v>
      </c>
      <c r="X730" s="221" t="s">
        <v>79</v>
      </c>
      <c r="Y730" s="221">
        <v>44298</v>
      </c>
      <c r="Z730" s="221" t="s">
        <v>79</v>
      </c>
      <c r="AA730" s="221" t="s">
        <v>79</v>
      </c>
      <c r="AB730" s="221">
        <v>52156.17</v>
      </c>
      <c r="AC730" s="202" t="s">
        <v>80</v>
      </c>
      <c r="AD730" s="203" t="s">
        <v>79</v>
      </c>
      <c r="AE730" s="203">
        <f>V730+Y730</f>
        <v>295320</v>
      </c>
      <c r="AF730" s="202" t="s">
        <v>79</v>
      </c>
      <c r="AG730" s="202" t="s">
        <v>33</v>
      </c>
      <c r="AH730" s="202" t="s">
        <v>161</v>
      </c>
      <c r="AI730" s="202" t="s">
        <v>179</v>
      </c>
      <c r="AJ730" s="202"/>
    </row>
    <row r="731" spans="2:442" ht="51" x14ac:dyDescent="0.2">
      <c r="B731" s="204"/>
      <c r="C731" s="204"/>
      <c r="D731" s="204"/>
      <c r="E731" s="235"/>
      <c r="F731" s="235"/>
      <c r="G731" s="235"/>
      <c r="H731" s="204"/>
      <c r="I731" s="204"/>
      <c r="J731" s="11" t="s">
        <v>116</v>
      </c>
      <c r="K731" s="7" t="s">
        <v>117</v>
      </c>
      <c r="L731" s="7" t="s">
        <v>85</v>
      </c>
      <c r="M731" s="7">
        <v>4</v>
      </c>
      <c r="N731" s="202"/>
      <c r="O731" s="204"/>
      <c r="P731" s="204"/>
      <c r="Q731" s="204"/>
      <c r="R731" s="217"/>
      <c r="S731" s="217"/>
      <c r="T731" s="219"/>
      <c r="U731" s="219"/>
      <c r="V731" s="221"/>
      <c r="W731" s="221"/>
      <c r="X731" s="221"/>
      <c r="Y731" s="221"/>
      <c r="Z731" s="221"/>
      <c r="AA731" s="221"/>
      <c r="AB731" s="221"/>
      <c r="AC731" s="202"/>
      <c r="AD731" s="203"/>
      <c r="AE731" s="203"/>
      <c r="AF731" s="204"/>
      <c r="AG731" s="202"/>
      <c r="AH731" s="202"/>
      <c r="AI731" s="202"/>
      <c r="AJ731" s="204"/>
    </row>
    <row r="732" spans="2:442" ht="38.25" x14ac:dyDescent="0.2">
      <c r="B732" s="204"/>
      <c r="C732" s="204"/>
      <c r="D732" s="204"/>
      <c r="E732" s="235"/>
      <c r="F732" s="235"/>
      <c r="G732" s="235"/>
      <c r="H732" s="204"/>
      <c r="I732" s="204"/>
      <c r="J732" s="11" t="s">
        <v>209</v>
      </c>
      <c r="K732" s="7" t="s">
        <v>118</v>
      </c>
      <c r="L732" s="7" t="s">
        <v>119</v>
      </c>
      <c r="M732" s="7">
        <v>4</v>
      </c>
      <c r="N732" s="202"/>
      <c r="O732" s="204"/>
      <c r="P732" s="204"/>
      <c r="Q732" s="204"/>
      <c r="R732" s="217"/>
      <c r="S732" s="217"/>
      <c r="T732" s="219"/>
      <c r="U732" s="219"/>
      <c r="V732" s="221"/>
      <c r="W732" s="221"/>
      <c r="X732" s="221"/>
      <c r="Y732" s="221"/>
      <c r="Z732" s="221"/>
      <c r="AA732" s="221"/>
      <c r="AB732" s="221"/>
      <c r="AC732" s="202"/>
      <c r="AD732" s="203"/>
      <c r="AE732" s="203"/>
      <c r="AF732" s="204"/>
      <c r="AG732" s="202"/>
      <c r="AH732" s="202"/>
      <c r="AI732" s="202"/>
      <c r="AJ732" s="204"/>
    </row>
    <row r="733" spans="2:442" ht="43.5" customHeight="1" x14ac:dyDescent="0.2">
      <c r="B733" s="204"/>
      <c r="C733" s="204"/>
      <c r="D733" s="204"/>
      <c r="E733" s="235"/>
      <c r="F733" s="235"/>
      <c r="G733" s="235"/>
      <c r="H733" s="204"/>
      <c r="I733" s="204"/>
      <c r="J733" s="11" t="s">
        <v>120</v>
      </c>
      <c r="K733" s="7" t="s">
        <v>121</v>
      </c>
      <c r="L733" s="7" t="s">
        <v>119</v>
      </c>
      <c r="M733" s="63">
        <v>4</v>
      </c>
      <c r="N733" s="202"/>
      <c r="O733" s="204"/>
      <c r="P733" s="204"/>
      <c r="Q733" s="204"/>
      <c r="R733" s="217"/>
      <c r="S733" s="217"/>
      <c r="T733" s="219"/>
      <c r="U733" s="219"/>
      <c r="V733" s="221"/>
      <c r="W733" s="221"/>
      <c r="X733" s="221"/>
      <c r="Y733" s="221"/>
      <c r="Z733" s="221"/>
      <c r="AA733" s="221"/>
      <c r="AB733" s="221"/>
      <c r="AC733" s="202"/>
      <c r="AD733" s="203"/>
      <c r="AE733" s="203"/>
      <c r="AF733" s="204"/>
      <c r="AG733" s="202"/>
      <c r="AH733" s="202"/>
      <c r="AI733" s="202"/>
      <c r="AJ733" s="204"/>
    </row>
    <row r="734" spans="2:442" s="64" customFormat="1" ht="102" customHeight="1" x14ac:dyDescent="0.2">
      <c r="B734" s="215" t="s">
        <v>1046</v>
      </c>
      <c r="C734" s="215" t="s">
        <v>376</v>
      </c>
      <c r="D734" s="215" t="s">
        <v>106</v>
      </c>
      <c r="E734" s="252" t="s">
        <v>67</v>
      </c>
      <c r="F734" s="252" t="s">
        <v>134</v>
      </c>
      <c r="G734" s="252" t="s">
        <v>147</v>
      </c>
      <c r="H734" s="215" t="s">
        <v>70</v>
      </c>
      <c r="I734" s="215" t="s">
        <v>79</v>
      </c>
      <c r="J734" s="20" t="s">
        <v>208</v>
      </c>
      <c r="K734" s="27" t="s">
        <v>107</v>
      </c>
      <c r="L734" s="27" t="s">
        <v>86</v>
      </c>
      <c r="M734" s="27">
        <v>40</v>
      </c>
      <c r="N734" s="264" t="s">
        <v>108</v>
      </c>
      <c r="O734" s="215" t="s">
        <v>371</v>
      </c>
      <c r="P734" s="215" t="s">
        <v>75</v>
      </c>
      <c r="Q734" s="215" t="s">
        <v>76</v>
      </c>
      <c r="R734" s="273" t="s">
        <v>77</v>
      </c>
      <c r="S734" s="273" t="s">
        <v>109</v>
      </c>
      <c r="T734" s="287">
        <f>V734+Y734</f>
        <v>94797.56</v>
      </c>
      <c r="U734" s="287" t="s">
        <v>79</v>
      </c>
      <c r="V734" s="238">
        <v>80577.929999999993</v>
      </c>
      <c r="W734" s="237" t="s">
        <v>79</v>
      </c>
      <c r="X734" s="237" t="s">
        <v>79</v>
      </c>
      <c r="Y734" s="237">
        <v>14219.63</v>
      </c>
      <c r="Z734" s="237" t="s">
        <v>98</v>
      </c>
      <c r="AA734" s="237" t="s">
        <v>79</v>
      </c>
      <c r="AB734" s="237">
        <v>16742.099999999999</v>
      </c>
      <c r="AC734" s="264" t="s">
        <v>149</v>
      </c>
      <c r="AD734" s="263" t="s">
        <v>79</v>
      </c>
      <c r="AE734" s="263">
        <f>V734+Y734</f>
        <v>94797.56</v>
      </c>
      <c r="AF734" s="264" t="s">
        <v>79</v>
      </c>
      <c r="AG734" s="264" t="s">
        <v>33</v>
      </c>
      <c r="AH734" s="264" t="s">
        <v>254</v>
      </c>
      <c r="AI734" s="264" t="s">
        <v>166</v>
      </c>
      <c r="AJ734" s="264"/>
      <c r="AK734" s="157"/>
      <c r="AL734" s="157"/>
      <c r="AN734" s="157"/>
      <c r="AO734" s="157"/>
      <c r="AP734" s="157"/>
      <c r="AQ734" s="157"/>
      <c r="AR734" s="157"/>
      <c r="AS734" s="157"/>
      <c r="AT734" s="157"/>
      <c r="AU734" s="157"/>
      <c r="AV734" s="157"/>
      <c r="AW734" s="157"/>
      <c r="AX734" s="157"/>
      <c r="AY734" s="157"/>
      <c r="AZ734" s="157"/>
      <c r="BA734" s="157"/>
      <c r="BB734" s="157"/>
      <c r="BC734" s="157"/>
      <c r="BD734" s="157"/>
      <c r="BE734" s="157"/>
      <c r="BF734" s="157"/>
      <c r="BG734" s="157"/>
      <c r="BH734" s="157"/>
      <c r="BI734" s="157"/>
      <c r="BJ734" s="157"/>
      <c r="BK734" s="157"/>
      <c r="BL734" s="157"/>
      <c r="BM734" s="157"/>
      <c r="BN734" s="157"/>
      <c r="BO734" s="157"/>
      <c r="BP734" s="157"/>
      <c r="BQ734" s="157"/>
      <c r="BR734" s="157"/>
      <c r="BS734" s="157"/>
      <c r="BT734" s="157"/>
      <c r="BU734" s="157"/>
      <c r="BV734" s="157"/>
      <c r="BW734" s="157"/>
      <c r="BX734" s="157"/>
      <c r="BY734" s="157"/>
      <c r="BZ734" s="157"/>
      <c r="CA734" s="157"/>
      <c r="CB734" s="157"/>
      <c r="CC734" s="157"/>
      <c r="CD734" s="157"/>
      <c r="CE734" s="157"/>
      <c r="CF734" s="157"/>
      <c r="CG734" s="157"/>
      <c r="CH734" s="157"/>
      <c r="CI734" s="157"/>
      <c r="CJ734" s="157"/>
      <c r="CK734" s="157"/>
      <c r="CL734" s="157"/>
      <c r="CM734" s="157"/>
      <c r="CN734" s="157"/>
      <c r="CO734" s="157"/>
      <c r="CP734" s="157"/>
      <c r="CQ734" s="157"/>
      <c r="CR734" s="157"/>
      <c r="CS734" s="157"/>
      <c r="CT734" s="157"/>
      <c r="CU734" s="157"/>
      <c r="CV734" s="157"/>
      <c r="CW734" s="157"/>
      <c r="CX734" s="157"/>
      <c r="CY734" s="157"/>
      <c r="CZ734" s="157"/>
      <c r="DA734" s="157"/>
      <c r="DB734" s="157"/>
      <c r="DC734" s="157"/>
      <c r="DD734" s="157"/>
      <c r="DE734" s="157"/>
      <c r="DF734" s="157"/>
      <c r="DG734" s="157"/>
      <c r="DH734" s="157"/>
      <c r="DI734" s="157"/>
      <c r="DJ734" s="157"/>
      <c r="DK734" s="157"/>
      <c r="DL734" s="157"/>
      <c r="DM734" s="157"/>
      <c r="DN734" s="157"/>
      <c r="DO734" s="157"/>
      <c r="DP734" s="157"/>
      <c r="DQ734" s="157"/>
      <c r="DR734" s="157"/>
      <c r="DS734" s="157"/>
      <c r="DT734" s="157"/>
      <c r="DU734" s="157"/>
      <c r="DV734" s="157"/>
      <c r="DW734" s="157"/>
      <c r="DX734" s="157"/>
      <c r="DY734" s="157"/>
      <c r="DZ734" s="157"/>
      <c r="EA734" s="157"/>
      <c r="EB734" s="157"/>
      <c r="EC734" s="157"/>
      <c r="ED734" s="157"/>
      <c r="EE734" s="157"/>
      <c r="EF734" s="157"/>
      <c r="EG734" s="157"/>
      <c r="EH734" s="157"/>
      <c r="EI734" s="157"/>
      <c r="EJ734" s="157"/>
      <c r="EK734" s="157"/>
      <c r="EL734" s="157"/>
      <c r="EM734" s="157"/>
      <c r="EN734" s="157"/>
      <c r="EO734" s="157"/>
      <c r="EP734" s="157"/>
      <c r="EQ734" s="157"/>
      <c r="ER734" s="157"/>
      <c r="ES734" s="157"/>
      <c r="ET734" s="157"/>
      <c r="EU734" s="157"/>
      <c r="EV734" s="157"/>
      <c r="EW734" s="157"/>
      <c r="EX734" s="157"/>
      <c r="EY734" s="157"/>
      <c r="EZ734" s="157"/>
      <c r="FA734" s="157"/>
      <c r="FB734" s="157"/>
      <c r="FC734" s="157"/>
      <c r="FD734" s="157"/>
      <c r="FE734" s="157"/>
      <c r="FF734" s="157"/>
      <c r="FG734" s="157"/>
      <c r="FH734" s="157"/>
      <c r="FI734" s="157"/>
      <c r="FJ734" s="157"/>
      <c r="FK734" s="157"/>
      <c r="FL734" s="157"/>
      <c r="FM734" s="157"/>
      <c r="FN734" s="157"/>
      <c r="FO734" s="157"/>
      <c r="FP734" s="157"/>
      <c r="FQ734" s="157"/>
      <c r="FR734" s="157"/>
      <c r="FS734" s="157"/>
      <c r="FT734" s="157"/>
      <c r="FU734" s="157"/>
      <c r="FV734" s="157"/>
      <c r="FW734" s="157"/>
      <c r="FX734" s="157"/>
      <c r="FY734" s="157"/>
      <c r="FZ734" s="157"/>
      <c r="GA734" s="157"/>
      <c r="GB734" s="157"/>
      <c r="GC734" s="157"/>
      <c r="GD734" s="157"/>
      <c r="GE734" s="157"/>
      <c r="GF734" s="157"/>
      <c r="GG734" s="157"/>
      <c r="GH734" s="157"/>
      <c r="GI734" s="157"/>
      <c r="GJ734" s="157"/>
      <c r="GK734" s="157"/>
      <c r="GL734" s="157"/>
      <c r="GM734" s="157"/>
      <c r="GN734" s="157"/>
      <c r="GO734" s="157"/>
      <c r="GP734" s="157"/>
      <c r="GQ734" s="157"/>
      <c r="GR734" s="157"/>
      <c r="GS734" s="157"/>
      <c r="GT734" s="157"/>
      <c r="GU734" s="157"/>
      <c r="GV734" s="157"/>
      <c r="GW734" s="157"/>
      <c r="GX734" s="157"/>
      <c r="GY734" s="157"/>
      <c r="GZ734" s="157"/>
      <c r="HA734" s="157"/>
      <c r="HB734" s="157"/>
      <c r="HC734" s="157"/>
      <c r="HD734" s="157"/>
      <c r="HE734" s="157"/>
      <c r="HF734" s="157"/>
      <c r="HG734" s="157"/>
      <c r="HH734" s="157"/>
      <c r="HI734" s="157"/>
      <c r="HJ734" s="157"/>
      <c r="HK734" s="157"/>
      <c r="HL734" s="157"/>
      <c r="HM734" s="157"/>
      <c r="HN734" s="157"/>
      <c r="HO734" s="157"/>
      <c r="HP734" s="157"/>
      <c r="HQ734" s="157"/>
      <c r="HR734" s="157"/>
      <c r="HS734" s="157"/>
      <c r="HT734" s="157"/>
      <c r="HU734" s="157"/>
      <c r="HV734" s="157"/>
      <c r="HW734" s="157"/>
      <c r="HX734" s="157"/>
      <c r="HY734" s="157"/>
      <c r="HZ734" s="157"/>
      <c r="IA734" s="157"/>
      <c r="IB734" s="157"/>
      <c r="IC734" s="157"/>
      <c r="ID734" s="157"/>
      <c r="IE734" s="157"/>
      <c r="IF734" s="157"/>
      <c r="IG734" s="157"/>
      <c r="IH734" s="157"/>
      <c r="II734" s="157"/>
      <c r="IJ734" s="157"/>
      <c r="IK734" s="157"/>
      <c r="IL734" s="157"/>
      <c r="IM734" s="157"/>
      <c r="IN734" s="157"/>
      <c r="IO734" s="157"/>
      <c r="IP734" s="157"/>
      <c r="IQ734" s="157"/>
      <c r="IR734" s="157"/>
      <c r="IS734" s="157"/>
      <c r="IT734" s="157"/>
      <c r="IU734" s="157"/>
      <c r="IV734" s="157"/>
      <c r="IW734" s="157"/>
      <c r="IX734" s="157"/>
      <c r="IY734" s="157"/>
      <c r="IZ734" s="157"/>
      <c r="JA734" s="157"/>
      <c r="JB734" s="157"/>
      <c r="JC734" s="157"/>
      <c r="JD734" s="157"/>
      <c r="JE734" s="157"/>
      <c r="JF734" s="157"/>
      <c r="JG734" s="157"/>
      <c r="JH734" s="157"/>
      <c r="JI734" s="157"/>
      <c r="JJ734" s="157"/>
      <c r="JK734" s="157"/>
      <c r="JL734" s="157"/>
      <c r="JM734" s="157"/>
      <c r="JN734" s="157"/>
      <c r="JO734" s="157"/>
      <c r="JP734" s="157"/>
      <c r="JQ734" s="157"/>
      <c r="JR734" s="157"/>
      <c r="JS734" s="157"/>
      <c r="JT734" s="157"/>
      <c r="JU734" s="157"/>
      <c r="JV734" s="157"/>
      <c r="JW734" s="157"/>
      <c r="JX734" s="157"/>
      <c r="JY734" s="157"/>
      <c r="JZ734" s="157"/>
      <c r="KA734" s="157"/>
      <c r="KB734" s="157"/>
      <c r="KC734" s="157"/>
      <c r="KD734" s="157"/>
      <c r="KE734" s="157"/>
      <c r="KF734" s="157"/>
      <c r="KG734" s="157"/>
      <c r="KH734" s="157"/>
      <c r="KI734" s="157"/>
      <c r="KJ734" s="157"/>
      <c r="KK734" s="157"/>
      <c r="KL734" s="157"/>
      <c r="KM734" s="157"/>
      <c r="KN734" s="157"/>
      <c r="KO734" s="157"/>
      <c r="KP734" s="157"/>
      <c r="KQ734" s="157"/>
      <c r="KR734" s="157"/>
      <c r="KS734" s="157"/>
      <c r="KT734" s="157"/>
      <c r="KU734" s="157"/>
      <c r="KV734" s="157"/>
      <c r="KW734" s="157"/>
      <c r="KX734" s="157"/>
      <c r="KY734" s="157"/>
      <c r="KZ734" s="157"/>
      <c r="LA734" s="157"/>
      <c r="LB734" s="157"/>
      <c r="LC734" s="157"/>
      <c r="LD734" s="157"/>
      <c r="LE734" s="157"/>
      <c r="LF734" s="157"/>
      <c r="LG734" s="157"/>
      <c r="LH734" s="157"/>
      <c r="LI734" s="157"/>
      <c r="LJ734" s="157"/>
      <c r="LK734" s="157"/>
      <c r="LL734" s="157"/>
      <c r="LM734" s="157"/>
      <c r="LN734" s="157"/>
      <c r="LO734" s="157"/>
      <c r="LP734" s="157"/>
      <c r="LQ734" s="157"/>
      <c r="LR734" s="157"/>
      <c r="LS734" s="157"/>
      <c r="LT734" s="157"/>
      <c r="LU734" s="157"/>
      <c r="LV734" s="157"/>
      <c r="LW734" s="157"/>
      <c r="LX734" s="157"/>
      <c r="LY734" s="157"/>
      <c r="LZ734" s="157"/>
      <c r="MA734" s="157"/>
      <c r="MB734" s="157"/>
      <c r="MC734" s="157"/>
      <c r="MD734" s="157"/>
      <c r="ME734" s="157"/>
      <c r="MF734" s="157"/>
      <c r="MG734" s="157"/>
      <c r="MH734" s="157"/>
      <c r="MI734" s="157"/>
      <c r="MJ734" s="157"/>
      <c r="MK734" s="157"/>
      <c r="ML734" s="157"/>
      <c r="MM734" s="157"/>
      <c r="MN734" s="157"/>
      <c r="MO734" s="157"/>
      <c r="MP734" s="157"/>
      <c r="MQ734" s="157"/>
      <c r="MR734" s="157"/>
      <c r="MS734" s="157"/>
      <c r="MT734" s="157"/>
      <c r="MU734" s="157"/>
      <c r="MV734" s="157"/>
      <c r="MW734" s="157"/>
      <c r="MX734" s="157"/>
      <c r="MY734" s="157"/>
      <c r="MZ734" s="157"/>
      <c r="NA734" s="157"/>
      <c r="NB734" s="157"/>
      <c r="NC734" s="157"/>
      <c r="ND734" s="157"/>
      <c r="NE734" s="157"/>
      <c r="NF734" s="157"/>
      <c r="NG734" s="157"/>
      <c r="NH734" s="157"/>
      <c r="NI734" s="157"/>
      <c r="NJ734" s="157"/>
      <c r="NK734" s="157"/>
      <c r="NL734" s="157"/>
      <c r="NM734" s="157"/>
      <c r="NN734" s="157"/>
      <c r="NO734" s="157"/>
      <c r="NP734" s="157"/>
      <c r="NQ734" s="157"/>
      <c r="NR734" s="157"/>
      <c r="NS734" s="157"/>
      <c r="NT734" s="157"/>
      <c r="NU734" s="157"/>
      <c r="NV734" s="157"/>
      <c r="NW734" s="157"/>
      <c r="NX734" s="157"/>
      <c r="NY734" s="157"/>
      <c r="NZ734" s="157"/>
      <c r="OA734" s="157"/>
      <c r="OB734" s="157"/>
      <c r="OC734" s="157"/>
      <c r="OD734" s="157"/>
      <c r="OE734" s="157"/>
      <c r="OF734" s="157"/>
      <c r="OG734" s="157"/>
      <c r="OH734" s="157"/>
      <c r="OI734" s="157"/>
      <c r="OJ734" s="157"/>
      <c r="OK734" s="157"/>
      <c r="OL734" s="157"/>
      <c r="OM734" s="157"/>
      <c r="ON734" s="157"/>
      <c r="OO734" s="157"/>
      <c r="OP734" s="157"/>
      <c r="OQ734" s="157"/>
      <c r="OR734" s="157"/>
      <c r="OS734" s="157"/>
      <c r="OT734" s="157"/>
      <c r="OU734" s="157"/>
      <c r="OV734" s="157"/>
      <c r="OW734" s="157"/>
      <c r="OX734" s="157"/>
      <c r="OY734" s="157"/>
      <c r="OZ734" s="157"/>
      <c r="PA734" s="157"/>
      <c r="PB734" s="157"/>
      <c r="PC734" s="157"/>
      <c r="PD734" s="157"/>
      <c r="PE734" s="157"/>
      <c r="PF734" s="157"/>
      <c r="PG734" s="157"/>
      <c r="PH734" s="157"/>
      <c r="PI734" s="157"/>
      <c r="PJ734" s="157"/>
      <c r="PK734" s="157"/>
      <c r="PL734" s="157"/>
      <c r="PM734" s="157"/>
      <c r="PN734" s="157"/>
      <c r="PO734" s="157"/>
      <c r="PP734" s="157"/>
      <c r="PQ734" s="157"/>
      <c r="PR734" s="157"/>
      <c r="PS734" s="157"/>
      <c r="PT734" s="157"/>
      <c r="PU734" s="157"/>
      <c r="PV734" s="157"/>
      <c r="PW734" s="157"/>
      <c r="PX734" s="157"/>
      <c r="PY734" s="157"/>
      <c r="PZ734" s="157"/>
    </row>
    <row r="735" spans="2:442" s="64" customFormat="1" ht="56.65" customHeight="1" x14ac:dyDescent="0.2">
      <c r="B735" s="215"/>
      <c r="C735" s="215"/>
      <c r="D735" s="215"/>
      <c r="E735" s="252"/>
      <c r="F735" s="252"/>
      <c r="G735" s="252"/>
      <c r="H735" s="215"/>
      <c r="I735" s="215"/>
      <c r="J735" s="20" t="s">
        <v>111</v>
      </c>
      <c r="K735" s="27" t="s">
        <v>112</v>
      </c>
      <c r="L735" s="27" t="s">
        <v>85</v>
      </c>
      <c r="M735" s="27">
        <v>3</v>
      </c>
      <c r="N735" s="264"/>
      <c r="O735" s="215"/>
      <c r="P735" s="215"/>
      <c r="Q735" s="215"/>
      <c r="R735" s="273"/>
      <c r="S735" s="273"/>
      <c r="T735" s="287"/>
      <c r="U735" s="287"/>
      <c r="V735" s="244"/>
      <c r="W735" s="237"/>
      <c r="X735" s="237"/>
      <c r="Y735" s="237"/>
      <c r="Z735" s="237"/>
      <c r="AA735" s="237"/>
      <c r="AB735" s="237"/>
      <c r="AC735" s="264"/>
      <c r="AD735" s="263"/>
      <c r="AE735" s="263"/>
      <c r="AF735" s="215"/>
      <c r="AG735" s="264"/>
      <c r="AH735" s="264"/>
      <c r="AI735" s="264"/>
      <c r="AJ735" s="215"/>
      <c r="AK735" s="157"/>
      <c r="AL735" s="157"/>
      <c r="AM735" s="157"/>
      <c r="AN735" s="157"/>
      <c r="AO735" s="157"/>
      <c r="AP735" s="157"/>
      <c r="AQ735" s="157"/>
      <c r="AR735" s="157"/>
      <c r="AS735" s="157"/>
      <c r="AT735" s="157"/>
      <c r="AU735" s="157"/>
      <c r="AV735" s="157"/>
      <c r="AW735" s="157"/>
      <c r="AX735" s="157"/>
      <c r="AY735" s="157"/>
      <c r="AZ735" s="157"/>
      <c r="BA735" s="157"/>
      <c r="BB735" s="157"/>
      <c r="BC735" s="157"/>
      <c r="BD735" s="157"/>
      <c r="BE735" s="157"/>
      <c r="BF735" s="157"/>
      <c r="BG735" s="157"/>
      <c r="BH735" s="157"/>
      <c r="BI735" s="157"/>
      <c r="BJ735" s="157"/>
      <c r="BK735" s="157"/>
      <c r="BL735" s="157"/>
      <c r="BM735" s="157"/>
      <c r="BN735" s="157"/>
      <c r="BO735" s="157"/>
      <c r="BP735" s="157"/>
      <c r="BQ735" s="157"/>
      <c r="BR735" s="157"/>
      <c r="BS735" s="157"/>
      <c r="BT735" s="157"/>
      <c r="BU735" s="157"/>
      <c r="BV735" s="157"/>
      <c r="BW735" s="157"/>
      <c r="BX735" s="157"/>
      <c r="BY735" s="157"/>
      <c r="BZ735" s="157"/>
      <c r="CA735" s="157"/>
      <c r="CB735" s="157"/>
      <c r="CC735" s="157"/>
      <c r="CD735" s="157"/>
      <c r="CE735" s="157"/>
      <c r="CF735" s="157"/>
      <c r="CG735" s="157"/>
      <c r="CH735" s="157"/>
      <c r="CI735" s="157"/>
      <c r="CJ735" s="157"/>
      <c r="CK735" s="157"/>
      <c r="CL735" s="157"/>
      <c r="CM735" s="157"/>
      <c r="CN735" s="157"/>
      <c r="CO735" s="157"/>
      <c r="CP735" s="157"/>
      <c r="CQ735" s="157"/>
      <c r="CR735" s="157"/>
      <c r="CS735" s="157"/>
      <c r="CT735" s="157"/>
      <c r="CU735" s="157"/>
      <c r="CV735" s="157"/>
      <c r="CW735" s="157"/>
      <c r="CX735" s="157"/>
      <c r="CY735" s="157"/>
      <c r="CZ735" s="157"/>
      <c r="DA735" s="157"/>
      <c r="DB735" s="157"/>
      <c r="DC735" s="157"/>
      <c r="DD735" s="157"/>
      <c r="DE735" s="157"/>
      <c r="DF735" s="157"/>
      <c r="DG735" s="157"/>
      <c r="DH735" s="157"/>
      <c r="DI735" s="157"/>
      <c r="DJ735" s="157"/>
      <c r="DK735" s="157"/>
      <c r="DL735" s="157"/>
      <c r="DM735" s="157"/>
      <c r="DN735" s="157"/>
      <c r="DO735" s="157"/>
      <c r="DP735" s="157"/>
      <c r="DQ735" s="157"/>
      <c r="DR735" s="157"/>
      <c r="DS735" s="157"/>
      <c r="DT735" s="157"/>
      <c r="DU735" s="157"/>
      <c r="DV735" s="157"/>
      <c r="DW735" s="157"/>
      <c r="DX735" s="157"/>
      <c r="DY735" s="157"/>
      <c r="DZ735" s="157"/>
      <c r="EA735" s="157"/>
      <c r="EB735" s="157"/>
      <c r="EC735" s="157"/>
      <c r="ED735" s="157"/>
      <c r="EE735" s="157"/>
      <c r="EF735" s="157"/>
      <c r="EG735" s="157"/>
      <c r="EH735" s="157"/>
      <c r="EI735" s="157"/>
      <c r="EJ735" s="157"/>
      <c r="EK735" s="157"/>
      <c r="EL735" s="157"/>
      <c r="EM735" s="157"/>
      <c r="EN735" s="157"/>
      <c r="EO735" s="157"/>
      <c r="EP735" s="157"/>
      <c r="EQ735" s="157"/>
      <c r="ER735" s="157"/>
      <c r="ES735" s="157"/>
      <c r="ET735" s="157"/>
      <c r="EU735" s="157"/>
      <c r="EV735" s="157"/>
      <c r="EW735" s="157"/>
      <c r="EX735" s="157"/>
      <c r="EY735" s="157"/>
      <c r="EZ735" s="157"/>
      <c r="FA735" s="157"/>
      <c r="FB735" s="157"/>
      <c r="FC735" s="157"/>
      <c r="FD735" s="157"/>
      <c r="FE735" s="157"/>
      <c r="FF735" s="157"/>
      <c r="FG735" s="157"/>
      <c r="FH735" s="157"/>
      <c r="FI735" s="157"/>
      <c r="FJ735" s="157"/>
      <c r="FK735" s="157"/>
      <c r="FL735" s="157"/>
      <c r="FM735" s="157"/>
      <c r="FN735" s="157"/>
      <c r="FO735" s="157"/>
      <c r="FP735" s="157"/>
      <c r="FQ735" s="157"/>
      <c r="FR735" s="157"/>
      <c r="FS735" s="157"/>
      <c r="FT735" s="157"/>
      <c r="FU735" s="157"/>
      <c r="FV735" s="157"/>
      <c r="FW735" s="157"/>
      <c r="FX735" s="157"/>
      <c r="FY735" s="157"/>
      <c r="FZ735" s="157"/>
      <c r="GA735" s="157"/>
      <c r="GB735" s="157"/>
      <c r="GC735" s="157"/>
      <c r="GD735" s="157"/>
      <c r="GE735" s="157"/>
      <c r="GF735" s="157"/>
      <c r="GG735" s="157"/>
      <c r="GH735" s="157"/>
      <c r="GI735" s="157"/>
      <c r="GJ735" s="157"/>
      <c r="GK735" s="157"/>
      <c r="GL735" s="157"/>
      <c r="GM735" s="157"/>
      <c r="GN735" s="157"/>
      <c r="GO735" s="157"/>
      <c r="GP735" s="157"/>
      <c r="GQ735" s="157"/>
      <c r="GR735" s="157"/>
      <c r="GS735" s="157"/>
      <c r="GT735" s="157"/>
      <c r="GU735" s="157"/>
      <c r="GV735" s="157"/>
      <c r="GW735" s="157"/>
      <c r="GX735" s="157"/>
      <c r="GY735" s="157"/>
      <c r="GZ735" s="157"/>
      <c r="HA735" s="157"/>
      <c r="HB735" s="157"/>
      <c r="HC735" s="157"/>
      <c r="HD735" s="157"/>
      <c r="HE735" s="157"/>
      <c r="HF735" s="157"/>
      <c r="HG735" s="157"/>
      <c r="HH735" s="157"/>
      <c r="HI735" s="157"/>
      <c r="HJ735" s="157"/>
      <c r="HK735" s="157"/>
      <c r="HL735" s="157"/>
      <c r="HM735" s="157"/>
      <c r="HN735" s="157"/>
      <c r="HO735" s="157"/>
      <c r="HP735" s="157"/>
      <c r="HQ735" s="157"/>
      <c r="HR735" s="157"/>
      <c r="HS735" s="157"/>
      <c r="HT735" s="157"/>
      <c r="HU735" s="157"/>
      <c r="HV735" s="157"/>
      <c r="HW735" s="157"/>
      <c r="HX735" s="157"/>
      <c r="HY735" s="157"/>
      <c r="HZ735" s="157"/>
      <c r="IA735" s="157"/>
      <c r="IB735" s="157"/>
      <c r="IC735" s="157"/>
      <c r="ID735" s="157"/>
      <c r="IE735" s="157"/>
      <c r="IF735" s="157"/>
      <c r="IG735" s="157"/>
      <c r="IH735" s="157"/>
      <c r="II735" s="157"/>
      <c r="IJ735" s="157"/>
      <c r="IK735" s="157"/>
      <c r="IL735" s="157"/>
      <c r="IM735" s="157"/>
      <c r="IN735" s="157"/>
      <c r="IO735" s="157"/>
      <c r="IP735" s="157"/>
      <c r="IQ735" s="157"/>
      <c r="IR735" s="157"/>
      <c r="IS735" s="157"/>
      <c r="IT735" s="157"/>
      <c r="IU735" s="157"/>
      <c r="IV735" s="157"/>
      <c r="IW735" s="157"/>
      <c r="IX735" s="157"/>
      <c r="IY735" s="157"/>
      <c r="IZ735" s="157"/>
      <c r="JA735" s="157"/>
      <c r="JB735" s="157"/>
      <c r="JC735" s="157"/>
      <c r="JD735" s="157"/>
      <c r="JE735" s="157"/>
      <c r="JF735" s="157"/>
      <c r="JG735" s="157"/>
      <c r="JH735" s="157"/>
      <c r="JI735" s="157"/>
      <c r="JJ735" s="157"/>
      <c r="JK735" s="157"/>
      <c r="JL735" s="157"/>
      <c r="JM735" s="157"/>
      <c r="JN735" s="157"/>
      <c r="JO735" s="157"/>
      <c r="JP735" s="157"/>
      <c r="JQ735" s="157"/>
      <c r="JR735" s="157"/>
      <c r="JS735" s="157"/>
      <c r="JT735" s="157"/>
      <c r="JU735" s="157"/>
      <c r="JV735" s="157"/>
      <c r="JW735" s="157"/>
      <c r="JX735" s="157"/>
      <c r="JY735" s="157"/>
      <c r="JZ735" s="157"/>
      <c r="KA735" s="157"/>
      <c r="KB735" s="157"/>
      <c r="KC735" s="157"/>
      <c r="KD735" s="157"/>
      <c r="KE735" s="157"/>
      <c r="KF735" s="157"/>
      <c r="KG735" s="157"/>
      <c r="KH735" s="157"/>
      <c r="KI735" s="157"/>
      <c r="KJ735" s="157"/>
      <c r="KK735" s="157"/>
      <c r="KL735" s="157"/>
      <c r="KM735" s="157"/>
      <c r="KN735" s="157"/>
      <c r="KO735" s="157"/>
      <c r="KP735" s="157"/>
      <c r="KQ735" s="157"/>
      <c r="KR735" s="157"/>
      <c r="KS735" s="157"/>
      <c r="KT735" s="157"/>
      <c r="KU735" s="157"/>
      <c r="KV735" s="157"/>
      <c r="KW735" s="157"/>
      <c r="KX735" s="157"/>
      <c r="KY735" s="157"/>
      <c r="KZ735" s="157"/>
      <c r="LA735" s="157"/>
      <c r="LB735" s="157"/>
      <c r="LC735" s="157"/>
      <c r="LD735" s="157"/>
      <c r="LE735" s="157"/>
      <c r="LF735" s="157"/>
      <c r="LG735" s="157"/>
      <c r="LH735" s="157"/>
      <c r="LI735" s="157"/>
      <c r="LJ735" s="157"/>
      <c r="LK735" s="157"/>
      <c r="LL735" s="157"/>
      <c r="LM735" s="157"/>
      <c r="LN735" s="157"/>
      <c r="LO735" s="157"/>
      <c r="LP735" s="157"/>
      <c r="LQ735" s="157"/>
      <c r="LR735" s="157"/>
      <c r="LS735" s="157"/>
      <c r="LT735" s="157"/>
      <c r="LU735" s="157"/>
      <c r="LV735" s="157"/>
      <c r="LW735" s="157"/>
      <c r="LX735" s="157"/>
      <c r="LY735" s="157"/>
      <c r="LZ735" s="157"/>
      <c r="MA735" s="157"/>
      <c r="MB735" s="157"/>
      <c r="MC735" s="157"/>
      <c r="MD735" s="157"/>
      <c r="ME735" s="157"/>
      <c r="MF735" s="157"/>
      <c r="MG735" s="157"/>
      <c r="MH735" s="157"/>
      <c r="MI735" s="157"/>
      <c r="MJ735" s="157"/>
      <c r="MK735" s="157"/>
      <c r="ML735" s="157"/>
      <c r="MM735" s="157"/>
      <c r="MN735" s="157"/>
      <c r="MO735" s="157"/>
      <c r="MP735" s="157"/>
      <c r="MQ735" s="157"/>
      <c r="MR735" s="157"/>
      <c r="MS735" s="157"/>
      <c r="MT735" s="157"/>
      <c r="MU735" s="157"/>
      <c r="MV735" s="157"/>
      <c r="MW735" s="157"/>
      <c r="MX735" s="157"/>
      <c r="MY735" s="157"/>
      <c r="MZ735" s="157"/>
      <c r="NA735" s="157"/>
      <c r="NB735" s="157"/>
      <c r="NC735" s="157"/>
      <c r="ND735" s="157"/>
      <c r="NE735" s="157"/>
      <c r="NF735" s="157"/>
      <c r="NG735" s="157"/>
      <c r="NH735" s="157"/>
      <c r="NI735" s="157"/>
      <c r="NJ735" s="157"/>
      <c r="NK735" s="157"/>
      <c r="NL735" s="157"/>
      <c r="NM735" s="157"/>
      <c r="NN735" s="157"/>
      <c r="NO735" s="157"/>
      <c r="NP735" s="157"/>
      <c r="NQ735" s="157"/>
      <c r="NR735" s="157"/>
      <c r="NS735" s="157"/>
      <c r="NT735" s="157"/>
      <c r="NU735" s="157"/>
      <c r="NV735" s="157"/>
      <c r="NW735" s="157"/>
      <c r="NX735" s="157"/>
      <c r="NY735" s="157"/>
      <c r="NZ735" s="157"/>
      <c r="OA735" s="157"/>
      <c r="OB735" s="157"/>
      <c r="OC735" s="157"/>
      <c r="OD735" s="157"/>
      <c r="OE735" s="157"/>
      <c r="OF735" s="157"/>
      <c r="OG735" s="157"/>
      <c r="OH735" s="157"/>
      <c r="OI735" s="157"/>
      <c r="OJ735" s="157"/>
      <c r="OK735" s="157"/>
      <c r="OL735" s="157"/>
      <c r="OM735" s="157"/>
      <c r="ON735" s="157"/>
      <c r="OO735" s="157"/>
      <c r="OP735" s="157"/>
      <c r="OQ735" s="157"/>
      <c r="OR735" s="157"/>
      <c r="OS735" s="157"/>
      <c r="OT735" s="157"/>
      <c r="OU735" s="157"/>
      <c r="OV735" s="157"/>
      <c r="OW735" s="157"/>
      <c r="OX735" s="157"/>
      <c r="OY735" s="157"/>
      <c r="OZ735" s="157"/>
      <c r="PA735" s="157"/>
      <c r="PB735" s="157"/>
      <c r="PC735" s="157"/>
      <c r="PD735" s="157"/>
      <c r="PE735" s="157"/>
      <c r="PF735" s="157"/>
      <c r="PG735" s="157"/>
      <c r="PH735" s="157"/>
      <c r="PI735" s="157"/>
      <c r="PJ735" s="157"/>
      <c r="PK735" s="157"/>
      <c r="PL735" s="157"/>
      <c r="PM735" s="157"/>
      <c r="PN735" s="157"/>
      <c r="PO735" s="157"/>
      <c r="PP735" s="157"/>
      <c r="PQ735" s="157"/>
      <c r="PR735" s="157"/>
      <c r="PS735" s="157"/>
      <c r="PT735" s="157"/>
      <c r="PU735" s="157"/>
      <c r="PV735" s="157"/>
      <c r="PW735" s="157"/>
      <c r="PX735" s="157"/>
      <c r="PY735" s="157"/>
      <c r="PZ735" s="157"/>
    </row>
    <row r="736" spans="2:442" s="64" customFormat="1" ht="64.5" customHeight="1" x14ac:dyDescent="0.2">
      <c r="B736" s="215"/>
      <c r="C736" s="215"/>
      <c r="D736" s="215"/>
      <c r="E736" s="252"/>
      <c r="F736" s="252"/>
      <c r="G736" s="252"/>
      <c r="H736" s="215"/>
      <c r="I736" s="215"/>
      <c r="J736" s="20" t="s">
        <v>127</v>
      </c>
      <c r="K736" s="27" t="s">
        <v>128</v>
      </c>
      <c r="L736" s="27" t="s">
        <v>85</v>
      </c>
      <c r="M736" s="61">
        <v>55</v>
      </c>
      <c r="N736" s="264"/>
      <c r="O736" s="215"/>
      <c r="P736" s="215"/>
      <c r="Q736" s="215"/>
      <c r="R736" s="273"/>
      <c r="S736" s="273"/>
      <c r="T736" s="287"/>
      <c r="U736" s="287"/>
      <c r="V736" s="245"/>
      <c r="W736" s="237"/>
      <c r="X736" s="237"/>
      <c r="Y736" s="237"/>
      <c r="Z736" s="237"/>
      <c r="AA736" s="237"/>
      <c r="AB736" s="237"/>
      <c r="AC736" s="264"/>
      <c r="AD736" s="263"/>
      <c r="AE736" s="263"/>
      <c r="AF736" s="215"/>
      <c r="AG736" s="264"/>
      <c r="AH736" s="264"/>
      <c r="AI736" s="264"/>
      <c r="AJ736" s="215"/>
      <c r="AK736" s="157"/>
      <c r="AL736" s="157"/>
      <c r="AM736" s="157"/>
      <c r="AN736" s="157"/>
      <c r="AO736" s="157"/>
      <c r="AP736" s="157"/>
      <c r="AQ736" s="157"/>
      <c r="AR736" s="157"/>
      <c r="AS736" s="157"/>
      <c r="AT736" s="157"/>
      <c r="AU736" s="157"/>
      <c r="AV736" s="157"/>
      <c r="AW736" s="157"/>
      <c r="AX736" s="157"/>
      <c r="AY736" s="157"/>
      <c r="AZ736" s="157"/>
      <c r="BA736" s="157"/>
      <c r="BB736" s="157"/>
      <c r="BC736" s="157"/>
      <c r="BD736" s="157"/>
      <c r="BE736" s="157"/>
      <c r="BF736" s="157"/>
      <c r="BG736" s="157"/>
      <c r="BH736" s="157"/>
      <c r="BI736" s="157"/>
      <c r="BJ736" s="157"/>
      <c r="BK736" s="157"/>
      <c r="BL736" s="157"/>
      <c r="BM736" s="157"/>
      <c r="BN736" s="157"/>
      <c r="BO736" s="157"/>
      <c r="BP736" s="157"/>
      <c r="BQ736" s="157"/>
      <c r="BR736" s="157"/>
      <c r="BS736" s="157"/>
      <c r="BT736" s="157"/>
      <c r="BU736" s="157"/>
      <c r="BV736" s="157"/>
      <c r="BW736" s="157"/>
      <c r="BX736" s="157"/>
      <c r="BY736" s="157"/>
      <c r="BZ736" s="157"/>
      <c r="CA736" s="157"/>
      <c r="CB736" s="157"/>
      <c r="CC736" s="157"/>
      <c r="CD736" s="157"/>
      <c r="CE736" s="157"/>
      <c r="CF736" s="157"/>
      <c r="CG736" s="157"/>
      <c r="CH736" s="157"/>
      <c r="CI736" s="157"/>
      <c r="CJ736" s="157"/>
      <c r="CK736" s="157"/>
      <c r="CL736" s="157"/>
      <c r="CM736" s="157"/>
      <c r="CN736" s="157"/>
      <c r="CO736" s="157"/>
      <c r="CP736" s="157"/>
      <c r="CQ736" s="157"/>
      <c r="CR736" s="157"/>
      <c r="CS736" s="157"/>
      <c r="CT736" s="157"/>
      <c r="CU736" s="157"/>
      <c r="CV736" s="157"/>
      <c r="CW736" s="157"/>
      <c r="CX736" s="157"/>
      <c r="CY736" s="157"/>
      <c r="CZ736" s="157"/>
      <c r="DA736" s="157"/>
      <c r="DB736" s="157"/>
      <c r="DC736" s="157"/>
      <c r="DD736" s="157"/>
      <c r="DE736" s="157"/>
      <c r="DF736" s="157"/>
      <c r="DG736" s="157"/>
      <c r="DH736" s="157"/>
      <c r="DI736" s="157"/>
      <c r="DJ736" s="157"/>
      <c r="DK736" s="157"/>
      <c r="DL736" s="157"/>
      <c r="DM736" s="157"/>
      <c r="DN736" s="157"/>
      <c r="DO736" s="157"/>
      <c r="DP736" s="157"/>
      <c r="DQ736" s="157"/>
      <c r="DR736" s="157"/>
      <c r="DS736" s="157"/>
      <c r="DT736" s="157"/>
      <c r="DU736" s="157"/>
      <c r="DV736" s="157"/>
      <c r="DW736" s="157"/>
      <c r="DX736" s="157"/>
      <c r="DY736" s="157"/>
      <c r="DZ736" s="157"/>
      <c r="EA736" s="157"/>
      <c r="EB736" s="157"/>
      <c r="EC736" s="157"/>
      <c r="ED736" s="157"/>
      <c r="EE736" s="157"/>
      <c r="EF736" s="157"/>
      <c r="EG736" s="157"/>
      <c r="EH736" s="157"/>
      <c r="EI736" s="157"/>
      <c r="EJ736" s="157"/>
      <c r="EK736" s="157"/>
      <c r="EL736" s="157"/>
      <c r="EM736" s="157"/>
      <c r="EN736" s="157"/>
      <c r="EO736" s="157"/>
      <c r="EP736" s="157"/>
      <c r="EQ736" s="157"/>
      <c r="ER736" s="157"/>
      <c r="ES736" s="157"/>
      <c r="ET736" s="157"/>
      <c r="EU736" s="157"/>
      <c r="EV736" s="157"/>
      <c r="EW736" s="157"/>
      <c r="EX736" s="157"/>
      <c r="EY736" s="157"/>
      <c r="EZ736" s="157"/>
      <c r="FA736" s="157"/>
      <c r="FB736" s="157"/>
      <c r="FC736" s="157"/>
      <c r="FD736" s="157"/>
      <c r="FE736" s="157"/>
      <c r="FF736" s="157"/>
      <c r="FG736" s="157"/>
      <c r="FH736" s="157"/>
      <c r="FI736" s="157"/>
      <c r="FJ736" s="157"/>
      <c r="FK736" s="157"/>
      <c r="FL736" s="157"/>
      <c r="FM736" s="157"/>
      <c r="FN736" s="157"/>
      <c r="FO736" s="157"/>
      <c r="FP736" s="157"/>
      <c r="FQ736" s="157"/>
      <c r="FR736" s="157"/>
      <c r="FS736" s="157"/>
      <c r="FT736" s="157"/>
      <c r="FU736" s="157"/>
      <c r="FV736" s="157"/>
      <c r="FW736" s="157"/>
      <c r="FX736" s="157"/>
      <c r="FY736" s="157"/>
      <c r="FZ736" s="157"/>
      <c r="GA736" s="157"/>
      <c r="GB736" s="157"/>
      <c r="GC736" s="157"/>
      <c r="GD736" s="157"/>
      <c r="GE736" s="157"/>
      <c r="GF736" s="157"/>
      <c r="GG736" s="157"/>
      <c r="GH736" s="157"/>
      <c r="GI736" s="157"/>
      <c r="GJ736" s="157"/>
      <c r="GK736" s="157"/>
      <c r="GL736" s="157"/>
      <c r="GM736" s="157"/>
      <c r="GN736" s="157"/>
      <c r="GO736" s="157"/>
      <c r="GP736" s="157"/>
      <c r="GQ736" s="157"/>
      <c r="GR736" s="157"/>
      <c r="GS736" s="157"/>
      <c r="GT736" s="157"/>
      <c r="GU736" s="157"/>
      <c r="GV736" s="157"/>
      <c r="GW736" s="157"/>
      <c r="GX736" s="157"/>
      <c r="GY736" s="157"/>
      <c r="GZ736" s="157"/>
      <c r="HA736" s="157"/>
      <c r="HB736" s="157"/>
      <c r="HC736" s="157"/>
      <c r="HD736" s="157"/>
      <c r="HE736" s="157"/>
      <c r="HF736" s="157"/>
      <c r="HG736" s="157"/>
      <c r="HH736" s="157"/>
      <c r="HI736" s="157"/>
      <c r="HJ736" s="157"/>
      <c r="HK736" s="157"/>
      <c r="HL736" s="157"/>
      <c r="HM736" s="157"/>
      <c r="HN736" s="157"/>
      <c r="HO736" s="157"/>
      <c r="HP736" s="157"/>
      <c r="HQ736" s="157"/>
      <c r="HR736" s="157"/>
      <c r="HS736" s="157"/>
      <c r="HT736" s="157"/>
      <c r="HU736" s="157"/>
      <c r="HV736" s="157"/>
      <c r="HW736" s="157"/>
      <c r="HX736" s="157"/>
      <c r="HY736" s="157"/>
      <c r="HZ736" s="157"/>
      <c r="IA736" s="157"/>
      <c r="IB736" s="157"/>
      <c r="IC736" s="157"/>
      <c r="ID736" s="157"/>
      <c r="IE736" s="157"/>
      <c r="IF736" s="157"/>
      <c r="IG736" s="157"/>
      <c r="IH736" s="157"/>
      <c r="II736" s="157"/>
      <c r="IJ736" s="157"/>
      <c r="IK736" s="157"/>
      <c r="IL736" s="157"/>
      <c r="IM736" s="157"/>
      <c r="IN736" s="157"/>
      <c r="IO736" s="157"/>
      <c r="IP736" s="157"/>
      <c r="IQ736" s="157"/>
      <c r="IR736" s="157"/>
      <c r="IS736" s="157"/>
      <c r="IT736" s="157"/>
      <c r="IU736" s="157"/>
      <c r="IV736" s="157"/>
      <c r="IW736" s="157"/>
      <c r="IX736" s="157"/>
      <c r="IY736" s="157"/>
      <c r="IZ736" s="157"/>
      <c r="JA736" s="157"/>
      <c r="JB736" s="157"/>
      <c r="JC736" s="157"/>
      <c r="JD736" s="157"/>
      <c r="JE736" s="157"/>
      <c r="JF736" s="157"/>
      <c r="JG736" s="157"/>
      <c r="JH736" s="157"/>
      <c r="JI736" s="157"/>
      <c r="JJ736" s="157"/>
      <c r="JK736" s="157"/>
      <c r="JL736" s="157"/>
      <c r="JM736" s="157"/>
      <c r="JN736" s="157"/>
      <c r="JO736" s="157"/>
      <c r="JP736" s="157"/>
      <c r="JQ736" s="157"/>
      <c r="JR736" s="157"/>
      <c r="JS736" s="157"/>
      <c r="JT736" s="157"/>
      <c r="JU736" s="157"/>
      <c r="JV736" s="157"/>
      <c r="JW736" s="157"/>
      <c r="JX736" s="157"/>
      <c r="JY736" s="157"/>
      <c r="JZ736" s="157"/>
      <c r="KA736" s="157"/>
      <c r="KB736" s="157"/>
      <c r="KC736" s="157"/>
      <c r="KD736" s="157"/>
      <c r="KE736" s="157"/>
      <c r="KF736" s="157"/>
      <c r="KG736" s="157"/>
      <c r="KH736" s="157"/>
      <c r="KI736" s="157"/>
      <c r="KJ736" s="157"/>
      <c r="KK736" s="157"/>
      <c r="KL736" s="157"/>
      <c r="KM736" s="157"/>
      <c r="KN736" s="157"/>
      <c r="KO736" s="157"/>
      <c r="KP736" s="157"/>
      <c r="KQ736" s="157"/>
      <c r="KR736" s="157"/>
      <c r="KS736" s="157"/>
      <c r="KT736" s="157"/>
      <c r="KU736" s="157"/>
      <c r="KV736" s="157"/>
      <c r="KW736" s="157"/>
      <c r="KX736" s="157"/>
      <c r="KY736" s="157"/>
      <c r="KZ736" s="157"/>
      <c r="LA736" s="157"/>
      <c r="LB736" s="157"/>
      <c r="LC736" s="157"/>
      <c r="LD736" s="157"/>
      <c r="LE736" s="157"/>
      <c r="LF736" s="157"/>
      <c r="LG736" s="157"/>
      <c r="LH736" s="157"/>
      <c r="LI736" s="157"/>
      <c r="LJ736" s="157"/>
      <c r="LK736" s="157"/>
      <c r="LL736" s="157"/>
      <c r="LM736" s="157"/>
      <c r="LN736" s="157"/>
      <c r="LO736" s="157"/>
      <c r="LP736" s="157"/>
      <c r="LQ736" s="157"/>
      <c r="LR736" s="157"/>
      <c r="LS736" s="157"/>
      <c r="LT736" s="157"/>
      <c r="LU736" s="157"/>
      <c r="LV736" s="157"/>
      <c r="LW736" s="157"/>
      <c r="LX736" s="157"/>
      <c r="LY736" s="157"/>
      <c r="LZ736" s="157"/>
      <c r="MA736" s="157"/>
      <c r="MB736" s="157"/>
      <c r="MC736" s="157"/>
      <c r="MD736" s="157"/>
      <c r="ME736" s="157"/>
      <c r="MF736" s="157"/>
      <c r="MG736" s="157"/>
      <c r="MH736" s="157"/>
      <c r="MI736" s="157"/>
      <c r="MJ736" s="157"/>
      <c r="MK736" s="157"/>
      <c r="ML736" s="157"/>
      <c r="MM736" s="157"/>
      <c r="MN736" s="157"/>
      <c r="MO736" s="157"/>
      <c r="MP736" s="157"/>
      <c r="MQ736" s="157"/>
      <c r="MR736" s="157"/>
      <c r="MS736" s="157"/>
      <c r="MT736" s="157"/>
      <c r="MU736" s="157"/>
      <c r="MV736" s="157"/>
      <c r="MW736" s="157"/>
      <c r="MX736" s="157"/>
      <c r="MY736" s="157"/>
      <c r="MZ736" s="157"/>
      <c r="NA736" s="157"/>
      <c r="NB736" s="157"/>
      <c r="NC736" s="157"/>
      <c r="ND736" s="157"/>
      <c r="NE736" s="157"/>
      <c r="NF736" s="157"/>
      <c r="NG736" s="157"/>
      <c r="NH736" s="157"/>
      <c r="NI736" s="157"/>
      <c r="NJ736" s="157"/>
      <c r="NK736" s="157"/>
      <c r="NL736" s="157"/>
      <c r="NM736" s="157"/>
      <c r="NN736" s="157"/>
      <c r="NO736" s="157"/>
      <c r="NP736" s="157"/>
      <c r="NQ736" s="157"/>
      <c r="NR736" s="157"/>
      <c r="NS736" s="157"/>
      <c r="NT736" s="157"/>
      <c r="NU736" s="157"/>
      <c r="NV736" s="157"/>
      <c r="NW736" s="157"/>
      <c r="NX736" s="157"/>
      <c r="NY736" s="157"/>
      <c r="NZ736" s="157"/>
      <c r="OA736" s="157"/>
      <c r="OB736" s="157"/>
      <c r="OC736" s="157"/>
      <c r="OD736" s="157"/>
      <c r="OE736" s="157"/>
      <c r="OF736" s="157"/>
      <c r="OG736" s="157"/>
      <c r="OH736" s="157"/>
      <c r="OI736" s="157"/>
      <c r="OJ736" s="157"/>
      <c r="OK736" s="157"/>
      <c r="OL736" s="157"/>
      <c r="OM736" s="157"/>
      <c r="ON736" s="157"/>
      <c r="OO736" s="157"/>
      <c r="OP736" s="157"/>
      <c r="OQ736" s="157"/>
      <c r="OR736" s="157"/>
      <c r="OS736" s="157"/>
      <c r="OT736" s="157"/>
      <c r="OU736" s="157"/>
      <c r="OV736" s="157"/>
      <c r="OW736" s="157"/>
      <c r="OX736" s="157"/>
      <c r="OY736" s="157"/>
      <c r="OZ736" s="157"/>
      <c r="PA736" s="157"/>
      <c r="PB736" s="157"/>
      <c r="PC736" s="157"/>
      <c r="PD736" s="157"/>
      <c r="PE736" s="157"/>
      <c r="PF736" s="157"/>
      <c r="PG736" s="157"/>
      <c r="PH736" s="157"/>
      <c r="PI736" s="157"/>
      <c r="PJ736" s="157"/>
      <c r="PK736" s="157"/>
      <c r="PL736" s="157"/>
      <c r="PM736" s="157"/>
      <c r="PN736" s="157"/>
      <c r="PO736" s="157"/>
      <c r="PP736" s="157"/>
      <c r="PQ736" s="157"/>
      <c r="PR736" s="157"/>
      <c r="PS736" s="157"/>
      <c r="PT736" s="157"/>
      <c r="PU736" s="157"/>
      <c r="PV736" s="157"/>
      <c r="PW736" s="157"/>
      <c r="PX736" s="157"/>
      <c r="PY736" s="157"/>
      <c r="PZ736" s="157"/>
    </row>
    <row r="737" spans="2:442" s="36" customFormat="1" ht="89.25" x14ac:dyDescent="0.25">
      <c r="B737" s="209" t="s">
        <v>956</v>
      </c>
      <c r="C737" s="209" t="s">
        <v>370</v>
      </c>
      <c r="D737" s="209" t="s">
        <v>106</v>
      </c>
      <c r="E737" s="230" t="s">
        <v>67</v>
      </c>
      <c r="F737" s="230" t="s">
        <v>134</v>
      </c>
      <c r="G737" s="230" t="s">
        <v>147</v>
      </c>
      <c r="H737" s="209" t="s">
        <v>70</v>
      </c>
      <c r="I737" s="209" t="s">
        <v>79</v>
      </c>
      <c r="J737" s="72" t="s">
        <v>208</v>
      </c>
      <c r="K737" s="22" t="s">
        <v>107</v>
      </c>
      <c r="L737" s="22" t="s">
        <v>86</v>
      </c>
      <c r="M737" s="22">
        <v>40</v>
      </c>
      <c r="N737" s="224" t="s">
        <v>108</v>
      </c>
      <c r="O737" s="209" t="s">
        <v>371</v>
      </c>
      <c r="P737" s="209" t="s">
        <v>75</v>
      </c>
      <c r="Q737" s="209" t="s">
        <v>76</v>
      </c>
      <c r="R737" s="212" t="s">
        <v>77</v>
      </c>
      <c r="S737" s="212" t="s">
        <v>109</v>
      </c>
      <c r="T737" s="218">
        <f>V737+Y737</f>
        <v>260505.58</v>
      </c>
      <c r="U737" s="218" t="s">
        <v>79</v>
      </c>
      <c r="V737" s="220">
        <v>221429.74</v>
      </c>
      <c r="W737" s="220" t="s">
        <v>79</v>
      </c>
      <c r="X737" s="220" t="s">
        <v>79</v>
      </c>
      <c r="Y737" s="220">
        <v>39075.839999999997</v>
      </c>
      <c r="Z737" s="220" t="s">
        <v>98</v>
      </c>
      <c r="AA737" s="220" t="s">
        <v>79</v>
      </c>
      <c r="AB737" s="220">
        <v>46007.63</v>
      </c>
      <c r="AC737" s="224" t="s">
        <v>149</v>
      </c>
      <c r="AD737" s="227" t="s">
        <v>79</v>
      </c>
      <c r="AE737" s="227">
        <f>V737+Y737</f>
        <v>260505.58</v>
      </c>
      <c r="AF737" s="209" t="s">
        <v>79</v>
      </c>
      <c r="AG737" s="224" t="s">
        <v>33</v>
      </c>
      <c r="AH737" s="224" t="s">
        <v>247</v>
      </c>
      <c r="AI737" s="224" t="s">
        <v>248</v>
      </c>
      <c r="AJ737" s="209"/>
    </row>
    <row r="738" spans="2:442" s="36" customFormat="1" ht="86.1" customHeight="1" x14ac:dyDescent="0.25">
      <c r="B738" s="209"/>
      <c r="C738" s="209"/>
      <c r="D738" s="209"/>
      <c r="E738" s="230"/>
      <c r="F738" s="230"/>
      <c r="G738" s="230"/>
      <c r="H738" s="209"/>
      <c r="I738" s="209"/>
      <c r="J738" s="11" t="s">
        <v>111</v>
      </c>
      <c r="K738" s="7" t="s">
        <v>112</v>
      </c>
      <c r="L738" s="7" t="s">
        <v>85</v>
      </c>
      <c r="M738" s="7">
        <v>6</v>
      </c>
      <c r="N738" s="224"/>
      <c r="O738" s="209"/>
      <c r="P738" s="209"/>
      <c r="Q738" s="209"/>
      <c r="R738" s="212"/>
      <c r="S738" s="212"/>
      <c r="T738" s="218"/>
      <c r="U738" s="218"/>
      <c r="V738" s="220"/>
      <c r="W738" s="220"/>
      <c r="X738" s="220"/>
      <c r="Y738" s="220"/>
      <c r="Z738" s="220"/>
      <c r="AA738" s="220"/>
      <c r="AB738" s="220"/>
      <c r="AC738" s="224"/>
      <c r="AD738" s="227"/>
      <c r="AE738" s="227"/>
      <c r="AF738" s="209"/>
      <c r="AG738" s="224"/>
      <c r="AH738" s="224"/>
      <c r="AI738" s="224"/>
      <c r="AJ738" s="209"/>
    </row>
    <row r="739" spans="2:442" s="36" customFormat="1" ht="66.599999999999994" customHeight="1" x14ac:dyDescent="0.25">
      <c r="B739" s="210"/>
      <c r="C739" s="210"/>
      <c r="D739" s="210"/>
      <c r="E739" s="231"/>
      <c r="F739" s="231"/>
      <c r="G739" s="231"/>
      <c r="H739" s="210"/>
      <c r="I739" s="210"/>
      <c r="J739" s="11" t="s">
        <v>127</v>
      </c>
      <c r="K739" s="7" t="s">
        <v>128</v>
      </c>
      <c r="L739" s="7" t="s">
        <v>85</v>
      </c>
      <c r="M739" s="63">
        <v>140</v>
      </c>
      <c r="N739" s="228"/>
      <c r="O739" s="210"/>
      <c r="P739" s="210"/>
      <c r="Q739" s="210"/>
      <c r="R739" s="213"/>
      <c r="S739" s="213"/>
      <c r="T739" s="254"/>
      <c r="U739" s="254"/>
      <c r="V739" s="272"/>
      <c r="W739" s="272"/>
      <c r="X739" s="272"/>
      <c r="Y739" s="272"/>
      <c r="Z739" s="272"/>
      <c r="AA739" s="272"/>
      <c r="AB739" s="272"/>
      <c r="AC739" s="228"/>
      <c r="AD739" s="226"/>
      <c r="AE739" s="226"/>
      <c r="AF739" s="210"/>
      <c r="AG739" s="228"/>
      <c r="AH739" s="228"/>
      <c r="AI739" s="228"/>
      <c r="AJ739" s="210"/>
    </row>
    <row r="740" spans="2:442" ht="52.15" customHeight="1" x14ac:dyDescent="0.2">
      <c r="B740" s="204" t="s">
        <v>989</v>
      </c>
      <c r="C740" s="204" t="s">
        <v>375</v>
      </c>
      <c r="D740" s="204" t="s">
        <v>66</v>
      </c>
      <c r="E740" s="235" t="s">
        <v>67</v>
      </c>
      <c r="F740" s="235" t="s">
        <v>132</v>
      </c>
      <c r="G740" s="235" t="s">
        <v>69</v>
      </c>
      <c r="H740" s="204" t="s">
        <v>70</v>
      </c>
      <c r="I740" s="204" t="s">
        <v>79</v>
      </c>
      <c r="J740" s="11" t="s">
        <v>113</v>
      </c>
      <c r="K740" s="7" t="s">
        <v>114</v>
      </c>
      <c r="L740" s="7" t="s">
        <v>115</v>
      </c>
      <c r="M740" s="7">
        <v>3</v>
      </c>
      <c r="N740" s="202" t="s">
        <v>108</v>
      </c>
      <c r="O740" s="204" t="s">
        <v>371</v>
      </c>
      <c r="P740" s="204" t="s">
        <v>75</v>
      </c>
      <c r="Q740" s="204" t="s">
        <v>76</v>
      </c>
      <c r="R740" s="217" t="s">
        <v>77</v>
      </c>
      <c r="S740" s="217" t="s">
        <v>109</v>
      </c>
      <c r="T740" s="219">
        <f>V740+Y740</f>
        <v>221490</v>
      </c>
      <c r="U740" s="219" t="s">
        <v>79</v>
      </c>
      <c r="V740" s="221">
        <v>188266.5</v>
      </c>
      <c r="W740" s="221" t="s">
        <v>79</v>
      </c>
      <c r="X740" s="221" t="s">
        <v>79</v>
      </c>
      <c r="Y740" s="221">
        <v>33223.5</v>
      </c>
      <c r="Z740" s="221" t="s">
        <v>79</v>
      </c>
      <c r="AA740" s="221" t="s">
        <v>79</v>
      </c>
      <c r="AB740" s="221">
        <v>39117.129999999997</v>
      </c>
      <c r="AC740" s="202" t="s">
        <v>80</v>
      </c>
      <c r="AD740" s="203" t="s">
        <v>79</v>
      </c>
      <c r="AE740" s="203">
        <f>V740+Y740</f>
        <v>221490</v>
      </c>
      <c r="AF740" s="202" t="s">
        <v>79</v>
      </c>
      <c r="AG740" s="202" t="s">
        <v>33</v>
      </c>
      <c r="AH740" s="202" t="s">
        <v>247</v>
      </c>
      <c r="AI740" s="202" t="s">
        <v>251</v>
      </c>
      <c r="AJ740" s="202"/>
    </row>
    <row r="741" spans="2:442" ht="51" x14ac:dyDescent="0.2">
      <c r="B741" s="204"/>
      <c r="C741" s="204"/>
      <c r="D741" s="204"/>
      <c r="E741" s="235"/>
      <c r="F741" s="235"/>
      <c r="G741" s="235"/>
      <c r="H741" s="204"/>
      <c r="I741" s="204"/>
      <c r="J741" s="11" t="s">
        <v>116</v>
      </c>
      <c r="K741" s="7" t="s">
        <v>117</v>
      </c>
      <c r="L741" s="7" t="s">
        <v>85</v>
      </c>
      <c r="M741" s="7">
        <v>3</v>
      </c>
      <c r="N741" s="202"/>
      <c r="O741" s="204"/>
      <c r="P741" s="204"/>
      <c r="Q741" s="204"/>
      <c r="R741" s="217"/>
      <c r="S741" s="217"/>
      <c r="T741" s="219"/>
      <c r="U741" s="219"/>
      <c r="V741" s="221"/>
      <c r="W741" s="221"/>
      <c r="X741" s="221"/>
      <c r="Y741" s="221"/>
      <c r="Z741" s="221"/>
      <c r="AA741" s="221"/>
      <c r="AB741" s="221"/>
      <c r="AC741" s="202"/>
      <c r="AD741" s="203"/>
      <c r="AE741" s="203"/>
      <c r="AF741" s="204"/>
      <c r="AG741" s="202"/>
      <c r="AH741" s="202"/>
      <c r="AI741" s="202"/>
      <c r="AJ741" s="204"/>
    </row>
    <row r="742" spans="2:442" ht="38.25" x14ac:dyDescent="0.2">
      <c r="B742" s="204"/>
      <c r="C742" s="204"/>
      <c r="D742" s="204"/>
      <c r="E742" s="235"/>
      <c r="F742" s="235"/>
      <c r="G742" s="235"/>
      <c r="H742" s="204"/>
      <c r="I742" s="204"/>
      <c r="J742" s="11" t="s">
        <v>209</v>
      </c>
      <c r="K742" s="7" t="s">
        <v>118</v>
      </c>
      <c r="L742" s="7" t="s">
        <v>119</v>
      </c>
      <c r="M742" s="7">
        <v>3</v>
      </c>
      <c r="N742" s="202"/>
      <c r="O742" s="204"/>
      <c r="P742" s="204"/>
      <c r="Q742" s="204"/>
      <c r="R742" s="217"/>
      <c r="S742" s="217"/>
      <c r="T742" s="219"/>
      <c r="U742" s="219"/>
      <c r="V742" s="221"/>
      <c r="W742" s="221"/>
      <c r="X742" s="221"/>
      <c r="Y742" s="221"/>
      <c r="Z742" s="221"/>
      <c r="AA742" s="221"/>
      <c r="AB742" s="221"/>
      <c r="AC742" s="202"/>
      <c r="AD742" s="203"/>
      <c r="AE742" s="203"/>
      <c r="AF742" s="204"/>
      <c r="AG742" s="202"/>
      <c r="AH742" s="202"/>
      <c r="AI742" s="202"/>
      <c r="AJ742" s="204"/>
    </row>
    <row r="743" spans="2:442" ht="43.5" customHeight="1" x14ac:dyDescent="0.2">
      <c r="B743" s="204"/>
      <c r="C743" s="204"/>
      <c r="D743" s="204"/>
      <c r="E743" s="235"/>
      <c r="F743" s="235"/>
      <c r="G743" s="235"/>
      <c r="H743" s="204"/>
      <c r="I743" s="204"/>
      <c r="J743" s="11" t="s">
        <v>120</v>
      </c>
      <c r="K743" s="7" t="s">
        <v>121</v>
      </c>
      <c r="L743" s="7" t="s">
        <v>119</v>
      </c>
      <c r="M743" s="63">
        <v>3</v>
      </c>
      <c r="N743" s="202"/>
      <c r="O743" s="204"/>
      <c r="P743" s="204"/>
      <c r="Q743" s="204"/>
      <c r="R743" s="217"/>
      <c r="S743" s="217"/>
      <c r="T743" s="219"/>
      <c r="U743" s="219"/>
      <c r="V743" s="221"/>
      <c r="W743" s="221"/>
      <c r="X743" s="221"/>
      <c r="Y743" s="221"/>
      <c r="Z743" s="221"/>
      <c r="AA743" s="221"/>
      <c r="AB743" s="221"/>
      <c r="AC743" s="202"/>
      <c r="AD743" s="203"/>
      <c r="AE743" s="203"/>
      <c r="AF743" s="204"/>
      <c r="AG743" s="202"/>
      <c r="AH743" s="202"/>
      <c r="AI743" s="202"/>
      <c r="AJ743" s="204"/>
    </row>
    <row r="744" spans="2:442" s="36" customFormat="1" ht="102" customHeight="1" x14ac:dyDescent="0.2">
      <c r="B744" s="204" t="s">
        <v>1045</v>
      </c>
      <c r="C744" s="204" t="s">
        <v>1047</v>
      </c>
      <c r="D744" s="204" t="s">
        <v>106</v>
      </c>
      <c r="E744" s="235" t="s">
        <v>67</v>
      </c>
      <c r="F744" s="235" t="s">
        <v>134</v>
      </c>
      <c r="G744" s="235" t="s">
        <v>147</v>
      </c>
      <c r="H744" s="204" t="s">
        <v>70</v>
      </c>
      <c r="I744" s="204" t="s">
        <v>79</v>
      </c>
      <c r="J744" s="11" t="s">
        <v>208</v>
      </c>
      <c r="K744" s="7" t="s">
        <v>107</v>
      </c>
      <c r="L744" s="7" t="s">
        <v>86</v>
      </c>
      <c r="M744" s="7">
        <v>40</v>
      </c>
      <c r="N744" s="202" t="s">
        <v>108</v>
      </c>
      <c r="O744" s="204" t="s">
        <v>371</v>
      </c>
      <c r="P744" s="204" t="s">
        <v>75</v>
      </c>
      <c r="Q744" s="204" t="s">
        <v>76</v>
      </c>
      <c r="R744" s="217" t="s">
        <v>77</v>
      </c>
      <c r="S744" s="217" t="s">
        <v>109</v>
      </c>
      <c r="T744" s="219">
        <f>V744+Y744</f>
        <v>168455.71999999997</v>
      </c>
      <c r="U744" s="219">
        <f>+T744/M745</f>
        <v>28075.953333333327</v>
      </c>
      <c r="V744" s="271">
        <v>143187.35999999999</v>
      </c>
      <c r="W744" s="221" t="s">
        <v>79</v>
      </c>
      <c r="X744" s="221" t="s">
        <v>79</v>
      </c>
      <c r="Y744" s="221">
        <v>25268.36</v>
      </c>
      <c r="Z744" s="221" t="s">
        <v>98</v>
      </c>
      <c r="AA744" s="221" t="s">
        <v>79</v>
      </c>
      <c r="AB744" s="221">
        <v>29749.279999999999</v>
      </c>
      <c r="AC744" s="202" t="s">
        <v>149</v>
      </c>
      <c r="AD744" s="203" t="s">
        <v>79</v>
      </c>
      <c r="AE744" s="203">
        <f>V744+Y744</f>
        <v>168455.71999999997</v>
      </c>
      <c r="AF744" s="202" t="s">
        <v>79</v>
      </c>
      <c r="AG744" s="202" t="s">
        <v>33</v>
      </c>
      <c r="AH744" s="202" t="s">
        <v>254</v>
      </c>
      <c r="AI744" s="202" t="s">
        <v>166</v>
      </c>
      <c r="AJ744" s="202"/>
      <c r="AK744" s="1"/>
      <c r="AL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c r="KJ744" s="1"/>
      <c r="KK744" s="1"/>
      <c r="KL744" s="1"/>
      <c r="KM744" s="1"/>
      <c r="KN744" s="1"/>
      <c r="KO744" s="1"/>
      <c r="KP744" s="1"/>
      <c r="KQ744" s="1"/>
      <c r="KR744" s="1"/>
      <c r="KS744" s="1"/>
      <c r="KT744" s="1"/>
      <c r="KU744" s="1"/>
      <c r="KV744" s="1"/>
      <c r="KW744" s="1"/>
      <c r="KX744" s="1"/>
      <c r="KY744" s="1"/>
      <c r="KZ744" s="1"/>
      <c r="LA744" s="1"/>
      <c r="LB744" s="1"/>
      <c r="LC744" s="1"/>
      <c r="LD744" s="1"/>
      <c r="LE744" s="1"/>
      <c r="LF744" s="1"/>
      <c r="LG744" s="1"/>
      <c r="LH744" s="1"/>
      <c r="LI744" s="1"/>
      <c r="LJ744" s="1"/>
      <c r="LK744" s="1"/>
      <c r="LL744" s="1"/>
      <c r="LM744" s="1"/>
      <c r="LN744" s="1"/>
      <c r="LO744" s="1"/>
      <c r="LP744" s="1"/>
      <c r="LQ744" s="1"/>
      <c r="LR744" s="1"/>
      <c r="LS744" s="1"/>
      <c r="LT744" s="1"/>
      <c r="LU744" s="1"/>
      <c r="LV744" s="1"/>
      <c r="LW744" s="1"/>
      <c r="LX744" s="1"/>
      <c r="LY744" s="1"/>
      <c r="LZ744" s="1"/>
      <c r="MA744" s="1"/>
      <c r="MB744" s="1"/>
      <c r="MC744" s="1"/>
      <c r="MD744" s="1"/>
      <c r="ME744" s="1"/>
      <c r="MF744" s="1"/>
      <c r="MG744" s="1"/>
      <c r="MH744" s="1"/>
      <c r="MI744" s="1"/>
      <c r="MJ744" s="1"/>
      <c r="MK744" s="1"/>
      <c r="ML744" s="1"/>
      <c r="MM744" s="1"/>
      <c r="MN744" s="1"/>
      <c r="MO744" s="1"/>
      <c r="MP744" s="1"/>
      <c r="MQ744" s="1"/>
      <c r="MR744" s="1"/>
      <c r="MS744" s="1"/>
      <c r="MT744" s="1"/>
      <c r="MU744" s="1"/>
      <c r="MV744" s="1"/>
      <c r="MW744" s="1"/>
      <c r="MX744" s="1"/>
      <c r="MY744" s="1"/>
      <c r="MZ744" s="1"/>
      <c r="NA744" s="1"/>
      <c r="NB744" s="1"/>
      <c r="NC744" s="1"/>
      <c r="ND744" s="1"/>
      <c r="NE744" s="1"/>
      <c r="NF744" s="1"/>
      <c r="NG744" s="1"/>
      <c r="NH744" s="1"/>
      <c r="NI744" s="1"/>
      <c r="NJ744" s="1"/>
      <c r="NK744" s="1"/>
      <c r="NL744" s="1"/>
      <c r="NM744" s="1"/>
      <c r="NN744" s="1"/>
      <c r="NO744" s="1"/>
      <c r="NP744" s="1"/>
      <c r="NQ744" s="1"/>
      <c r="NR744" s="1"/>
      <c r="NS744" s="1"/>
      <c r="NT744" s="1"/>
      <c r="NU744" s="1"/>
      <c r="NV744" s="1"/>
      <c r="NW744" s="1"/>
      <c r="NX744" s="1"/>
      <c r="NY744" s="1"/>
      <c r="NZ744" s="1"/>
      <c r="OA744" s="1"/>
      <c r="OB744" s="1"/>
      <c r="OC744" s="1"/>
      <c r="OD744" s="1"/>
      <c r="OE744" s="1"/>
      <c r="OF744" s="1"/>
      <c r="OG744" s="1"/>
      <c r="OH744" s="1"/>
      <c r="OI744" s="1"/>
      <c r="OJ744" s="1"/>
      <c r="OK744" s="1"/>
      <c r="OL744" s="1"/>
      <c r="OM744" s="1"/>
      <c r="ON744" s="1"/>
      <c r="OO744" s="1"/>
      <c r="OP744" s="1"/>
      <c r="OQ744" s="1"/>
      <c r="OR744" s="1"/>
      <c r="OS744" s="1"/>
      <c r="OT744" s="1"/>
      <c r="OU744" s="1"/>
      <c r="OV744" s="1"/>
      <c r="OW744" s="1"/>
      <c r="OX744" s="1"/>
      <c r="OY744" s="1"/>
      <c r="OZ744" s="1"/>
      <c r="PA744" s="1"/>
      <c r="PB744" s="1"/>
      <c r="PC744" s="1"/>
      <c r="PD744" s="1"/>
      <c r="PE744" s="1"/>
      <c r="PF744" s="1"/>
      <c r="PG744" s="1"/>
      <c r="PH744" s="1"/>
      <c r="PI744" s="1"/>
      <c r="PJ744" s="1"/>
      <c r="PK744" s="1"/>
      <c r="PL744" s="1"/>
      <c r="PM744" s="1"/>
      <c r="PN744" s="1"/>
      <c r="PO744" s="1"/>
      <c r="PP744" s="1"/>
      <c r="PQ744" s="1"/>
      <c r="PR744" s="1"/>
      <c r="PS744" s="1"/>
      <c r="PT744" s="1"/>
      <c r="PU744" s="1"/>
      <c r="PV744" s="1"/>
      <c r="PW744" s="1"/>
      <c r="PX744" s="1"/>
      <c r="PY744" s="1"/>
      <c r="PZ744" s="1"/>
    </row>
    <row r="745" spans="2:442" s="36" customFormat="1" ht="56.65" customHeight="1" x14ac:dyDescent="0.2">
      <c r="B745" s="204"/>
      <c r="C745" s="204"/>
      <c r="D745" s="204"/>
      <c r="E745" s="235"/>
      <c r="F745" s="235"/>
      <c r="G745" s="235"/>
      <c r="H745" s="204"/>
      <c r="I745" s="204"/>
      <c r="J745" s="11" t="s">
        <v>111</v>
      </c>
      <c r="K745" s="7" t="s">
        <v>112</v>
      </c>
      <c r="L745" s="7" t="s">
        <v>85</v>
      </c>
      <c r="M745" s="7">
        <v>6</v>
      </c>
      <c r="N745" s="202"/>
      <c r="O745" s="204"/>
      <c r="P745" s="204"/>
      <c r="Q745" s="204"/>
      <c r="R745" s="217"/>
      <c r="S745" s="217"/>
      <c r="T745" s="219"/>
      <c r="U745" s="219"/>
      <c r="V745" s="220"/>
      <c r="W745" s="221"/>
      <c r="X745" s="221"/>
      <c r="Y745" s="221"/>
      <c r="Z745" s="221"/>
      <c r="AA745" s="221"/>
      <c r="AB745" s="221"/>
      <c r="AC745" s="202"/>
      <c r="AD745" s="203"/>
      <c r="AE745" s="203"/>
      <c r="AF745" s="204"/>
      <c r="AG745" s="202"/>
      <c r="AH745" s="202"/>
      <c r="AI745" s="202"/>
      <c r="AJ745" s="204"/>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c r="KJ745" s="1"/>
      <c r="KK745" s="1"/>
      <c r="KL745" s="1"/>
      <c r="KM745" s="1"/>
      <c r="KN745" s="1"/>
      <c r="KO745" s="1"/>
      <c r="KP745" s="1"/>
      <c r="KQ745" s="1"/>
      <c r="KR745" s="1"/>
      <c r="KS745" s="1"/>
      <c r="KT745" s="1"/>
      <c r="KU745" s="1"/>
      <c r="KV745" s="1"/>
      <c r="KW745" s="1"/>
      <c r="KX745" s="1"/>
      <c r="KY745" s="1"/>
      <c r="KZ745" s="1"/>
      <c r="LA745" s="1"/>
      <c r="LB745" s="1"/>
      <c r="LC745" s="1"/>
      <c r="LD745" s="1"/>
      <c r="LE745" s="1"/>
      <c r="LF745" s="1"/>
      <c r="LG745" s="1"/>
      <c r="LH745" s="1"/>
      <c r="LI745" s="1"/>
      <c r="LJ745" s="1"/>
      <c r="LK745" s="1"/>
      <c r="LL745" s="1"/>
      <c r="LM745" s="1"/>
      <c r="LN745" s="1"/>
      <c r="LO745" s="1"/>
      <c r="LP745" s="1"/>
      <c r="LQ745" s="1"/>
      <c r="LR745" s="1"/>
      <c r="LS745" s="1"/>
      <c r="LT745" s="1"/>
      <c r="LU745" s="1"/>
      <c r="LV745" s="1"/>
      <c r="LW745" s="1"/>
      <c r="LX745" s="1"/>
      <c r="LY745" s="1"/>
      <c r="LZ745" s="1"/>
      <c r="MA745" s="1"/>
      <c r="MB745" s="1"/>
      <c r="MC745" s="1"/>
      <c r="MD745" s="1"/>
      <c r="ME745" s="1"/>
      <c r="MF745" s="1"/>
      <c r="MG745" s="1"/>
      <c r="MH745" s="1"/>
      <c r="MI745" s="1"/>
      <c r="MJ745" s="1"/>
      <c r="MK745" s="1"/>
      <c r="ML745" s="1"/>
      <c r="MM745" s="1"/>
      <c r="MN745" s="1"/>
      <c r="MO745" s="1"/>
      <c r="MP745" s="1"/>
      <c r="MQ745" s="1"/>
      <c r="MR745" s="1"/>
      <c r="MS745" s="1"/>
      <c r="MT745" s="1"/>
      <c r="MU745" s="1"/>
      <c r="MV745" s="1"/>
      <c r="MW745" s="1"/>
      <c r="MX745" s="1"/>
      <c r="MY745" s="1"/>
      <c r="MZ745" s="1"/>
      <c r="NA745" s="1"/>
      <c r="NB745" s="1"/>
      <c r="NC745" s="1"/>
      <c r="ND745" s="1"/>
      <c r="NE745" s="1"/>
      <c r="NF745" s="1"/>
      <c r="NG745" s="1"/>
      <c r="NH745" s="1"/>
      <c r="NI745" s="1"/>
      <c r="NJ745" s="1"/>
      <c r="NK745" s="1"/>
      <c r="NL745" s="1"/>
      <c r="NM745" s="1"/>
      <c r="NN745" s="1"/>
      <c r="NO745" s="1"/>
      <c r="NP745" s="1"/>
      <c r="NQ745" s="1"/>
      <c r="NR745" s="1"/>
      <c r="NS745" s="1"/>
      <c r="NT745" s="1"/>
      <c r="NU745" s="1"/>
      <c r="NV745" s="1"/>
      <c r="NW745" s="1"/>
      <c r="NX745" s="1"/>
      <c r="NY745" s="1"/>
      <c r="NZ745" s="1"/>
      <c r="OA745" s="1"/>
      <c r="OB745" s="1"/>
      <c r="OC745" s="1"/>
      <c r="OD745" s="1"/>
      <c r="OE745" s="1"/>
      <c r="OF745" s="1"/>
      <c r="OG745" s="1"/>
      <c r="OH745" s="1"/>
      <c r="OI745" s="1"/>
      <c r="OJ745" s="1"/>
      <c r="OK745" s="1"/>
      <c r="OL745" s="1"/>
      <c r="OM745" s="1"/>
      <c r="ON745" s="1"/>
      <c r="OO745" s="1"/>
      <c r="OP745" s="1"/>
      <c r="OQ745" s="1"/>
      <c r="OR745" s="1"/>
      <c r="OS745" s="1"/>
      <c r="OT745" s="1"/>
      <c r="OU745" s="1"/>
      <c r="OV745" s="1"/>
      <c r="OW745" s="1"/>
      <c r="OX745" s="1"/>
      <c r="OY745" s="1"/>
      <c r="OZ745" s="1"/>
      <c r="PA745" s="1"/>
      <c r="PB745" s="1"/>
      <c r="PC745" s="1"/>
      <c r="PD745" s="1"/>
      <c r="PE745" s="1"/>
      <c r="PF745" s="1"/>
      <c r="PG745" s="1"/>
      <c r="PH745" s="1"/>
      <c r="PI745" s="1"/>
      <c r="PJ745" s="1"/>
      <c r="PK745" s="1"/>
      <c r="PL745" s="1"/>
      <c r="PM745" s="1"/>
      <c r="PN745" s="1"/>
      <c r="PO745" s="1"/>
      <c r="PP745" s="1"/>
      <c r="PQ745" s="1"/>
      <c r="PR745" s="1"/>
      <c r="PS745" s="1"/>
      <c r="PT745" s="1"/>
      <c r="PU745" s="1"/>
      <c r="PV745" s="1"/>
      <c r="PW745" s="1"/>
      <c r="PX745" s="1"/>
      <c r="PY745" s="1"/>
      <c r="PZ745" s="1"/>
    </row>
    <row r="746" spans="2:442" s="36" customFormat="1" ht="64.5" customHeight="1" x14ac:dyDescent="0.2">
      <c r="B746" s="204"/>
      <c r="C746" s="204"/>
      <c r="D746" s="204"/>
      <c r="E746" s="235"/>
      <c r="F746" s="235"/>
      <c r="G746" s="235"/>
      <c r="H746" s="204"/>
      <c r="I746" s="204"/>
      <c r="J746" s="11" t="s">
        <v>127</v>
      </c>
      <c r="K746" s="7" t="s">
        <v>128</v>
      </c>
      <c r="L746" s="7" t="s">
        <v>85</v>
      </c>
      <c r="M746" s="63">
        <v>85</v>
      </c>
      <c r="N746" s="202"/>
      <c r="O746" s="204"/>
      <c r="P746" s="204"/>
      <c r="Q746" s="204"/>
      <c r="R746" s="217"/>
      <c r="S746" s="217"/>
      <c r="T746" s="219"/>
      <c r="U746" s="219"/>
      <c r="V746" s="272"/>
      <c r="W746" s="221"/>
      <c r="X746" s="221"/>
      <c r="Y746" s="221"/>
      <c r="Z746" s="221"/>
      <c r="AA746" s="221"/>
      <c r="AB746" s="221"/>
      <c r="AC746" s="202"/>
      <c r="AD746" s="203"/>
      <c r="AE746" s="203"/>
      <c r="AF746" s="204"/>
      <c r="AG746" s="202"/>
      <c r="AH746" s="202"/>
      <c r="AI746" s="202"/>
      <c r="AJ746" s="204"/>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c r="KJ746" s="1"/>
      <c r="KK746" s="1"/>
      <c r="KL746" s="1"/>
      <c r="KM746" s="1"/>
      <c r="KN746" s="1"/>
      <c r="KO746" s="1"/>
      <c r="KP746" s="1"/>
      <c r="KQ746" s="1"/>
      <c r="KR746" s="1"/>
      <c r="KS746" s="1"/>
      <c r="KT746" s="1"/>
      <c r="KU746" s="1"/>
      <c r="KV746" s="1"/>
      <c r="KW746" s="1"/>
      <c r="KX746" s="1"/>
      <c r="KY746" s="1"/>
      <c r="KZ746" s="1"/>
      <c r="LA746" s="1"/>
      <c r="LB746" s="1"/>
      <c r="LC746" s="1"/>
      <c r="LD746" s="1"/>
      <c r="LE746" s="1"/>
      <c r="LF746" s="1"/>
      <c r="LG746" s="1"/>
      <c r="LH746" s="1"/>
      <c r="LI746" s="1"/>
      <c r="LJ746" s="1"/>
      <c r="LK746" s="1"/>
      <c r="LL746" s="1"/>
      <c r="LM746" s="1"/>
      <c r="LN746" s="1"/>
      <c r="LO746" s="1"/>
      <c r="LP746" s="1"/>
      <c r="LQ746" s="1"/>
      <c r="LR746" s="1"/>
      <c r="LS746" s="1"/>
      <c r="LT746" s="1"/>
      <c r="LU746" s="1"/>
      <c r="LV746" s="1"/>
      <c r="LW746" s="1"/>
      <c r="LX746" s="1"/>
      <c r="LY746" s="1"/>
      <c r="LZ746" s="1"/>
      <c r="MA746" s="1"/>
      <c r="MB746" s="1"/>
      <c r="MC746" s="1"/>
      <c r="MD746" s="1"/>
      <c r="ME746" s="1"/>
      <c r="MF746" s="1"/>
      <c r="MG746" s="1"/>
      <c r="MH746" s="1"/>
      <c r="MI746" s="1"/>
      <c r="MJ746" s="1"/>
      <c r="MK746" s="1"/>
      <c r="ML746" s="1"/>
      <c r="MM746" s="1"/>
      <c r="MN746" s="1"/>
      <c r="MO746" s="1"/>
      <c r="MP746" s="1"/>
      <c r="MQ746" s="1"/>
      <c r="MR746" s="1"/>
      <c r="MS746" s="1"/>
      <c r="MT746" s="1"/>
      <c r="MU746" s="1"/>
      <c r="MV746" s="1"/>
      <c r="MW746" s="1"/>
      <c r="MX746" s="1"/>
      <c r="MY746" s="1"/>
      <c r="MZ746" s="1"/>
      <c r="NA746" s="1"/>
      <c r="NB746" s="1"/>
      <c r="NC746" s="1"/>
      <c r="ND746" s="1"/>
      <c r="NE746" s="1"/>
      <c r="NF746" s="1"/>
      <c r="NG746" s="1"/>
      <c r="NH746" s="1"/>
      <c r="NI746" s="1"/>
      <c r="NJ746" s="1"/>
      <c r="NK746" s="1"/>
      <c r="NL746" s="1"/>
      <c r="NM746" s="1"/>
      <c r="NN746" s="1"/>
      <c r="NO746" s="1"/>
      <c r="NP746" s="1"/>
      <c r="NQ746" s="1"/>
      <c r="NR746" s="1"/>
      <c r="NS746" s="1"/>
      <c r="NT746" s="1"/>
      <c r="NU746" s="1"/>
      <c r="NV746" s="1"/>
      <c r="NW746" s="1"/>
      <c r="NX746" s="1"/>
      <c r="NY746" s="1"/>
      <c r="NZ746" s="1"/>
      <c r="OA746" s="1"/>
      <c r="OB746" s="1"/>
      <c r="OC746" s="1"/>
      <c r="OD746" s="1"/>
      <c r="OE746" s="1"/>
      <c r="OF746" s="1"/>
      <c r="OG746" s="1"/>
      <c r="OH746" s="1"/>
      <c r="OI746" s="1"/>
      <c r="OJ746" s="1"/>
      <c r="OK746" s="1"/>
      <c r="OL746" s="1"/>
      <c r="OM746" s="1"/>
      <c r="ON746" s="1"/>
      <c r="OO746" s="1"/>
      <c r="OP746" s="1"/>
      <c r="OQ746" s="1"/>
      <c r="OR746" s="1"/>
      <c r="OS746" s="1"/>
      <c r="OT746" s="1"/>
      <c r="OU746" s="1"/>
      <c r="OV746" s="1"/>
      <c r="OW746" s="1"/>
      <c r="OX746" s="1"/>
      <c r="OY746" s="1"/>
      <c r="OZ746" s="1"/>
      <c r="PA746" s="1"/>
      <c r="PB746" s="1"/>
      <c r="PC746" s="1"/>
      <c r="PD746" s="1"/>
      <c r="PE746" s="1"/>
      <c r="PF746" s="1"/>
      <c r="PG746" s="1"/>
      <c r="PH746" s="1"/>
      <c r="PI746" s="1"/>
      <c r="PJ746" s="1"/>
      <c r="PK746" s="1"/>
      <c r="PL746" s="1"/>
      <c r="PM746" s="1"/>
      <c r="PN746" s="1"/>
      <c r="PO746" s="1"/>
      <c r="PP746" s="1"/>
      <c r="PQ746" s="1"/>
      <c r="PR746" s="1"/>
      <c r="PS746" s="1"/>
      <c r="PT746" s="1"/>
      <c r="PU746" s="1"/>
      <c r="PV746" s="1"/>
      <c r="PW746" s="1"/>
      <c r="PX746" s="1"/>
      <c r="PY746" s="1"/>
      <c r="PZ746" s="1"/>
    </row>
    <row r="747" spans="2:442" ht="43.5" customHeight="1" x14ac:dyDescent="0.2">
      <c r="B747" s="208" t="s">
        <v>1048</v>
      </c>
      <c r="C747" s="208" t="s">
        <v>1114</v>
      </c>
      <c r="D747" s="208" t="s">
        <v>66</v>
      </c>
      <c r="E747" s="235" t="s">
        <v>67</v>
      </c>
      <c r="F747" s="235" t="s">
        <v>134</v>
      </c>
      <c r="G747" s="235" t="s">
        <v>147</v>
      </c>
      <c r="H747" s="204" t="s">
        <v>70</v>
      </c>
      <c r="I747" s="204" t="s">
        <v>79</v>
      </c>
      <c r="J747" s="11" t="s">
        <v>208</v>
      </c>
      <c r="K747" s="7" t="s">
        <v>107</v>
      </c>
      <c r="L747" s="7" t="s">
        <v>86</v>
      </c>
      <c r="M747" s="7">
        <v>40</v>
      </c>
      <c r="N747" s="202" t="s">
        <v>108</v>
      </c>
      <c r="O747" s="204" t="s">
        <v>371</v>
      </c>
      <c r="P747" s="204" t="s">
        <v>75</v>
      </c>
      <c r="Q747" s="204" t="s">
        <v>76</v>
      </c>
      <c r="R747" s="217" t="s">
        <v>77</v>
      </c>
      <c r="S747" s="217" t="s">
        <v>109</v>
      </c>
      <c r="T747" s="219">
        <f>V747+Y747</f>
        <v>40080.449999999997</v>
      </c>
      <c r="U747" s="219">
        <f>+T747/M748</f>
        <v>40080.449999999997</v>
      </c>
      <c r="V747" s="271">
        <v>34068.379999999997</v>
      </c>
      <c r="W747" s="221" t="s">
        <v>79</v>
      </c>
      <c r="X747" s="221" t="s">
        <v>79</v>
      </c>
      <c r="Y747" s="221">
        <v>6012.07</v>
      </c>
      <c r="Z747" s="221" t="s">
        <v>98</v>
      </c>
      <c r="AA747" s="221" t="s">
        <v>79</v>
      </c>
      <c r="AB747" s="221">
        <v>7078.21</v>
      </c>
      <c r="AC747" s="202" t="s">
        <v>149</v>
      </c>
      <c r="AD747" s="203" t="s">
        <v>79</v>
      </c>
      <c r="AE747" s="203">
        <f>V747+Y747</f>
        <v>40080.449999999997</v>
      </c>
      <c r="AF747" s="202" t="s">
        <v>79</v>
      </c>
      <c r="AG747" s="202" t="s">
        <v>33</v>
      </c>
      <c r="AH747" s="202" t="s">
        <v>233</v>
      </c>
      <c r="AI747" s="202" t="s">
        <v>408</v>
      </c>
      <c r="AJ747" s="202"/>
    </row>
    <row r="748" spans="2:442" ht="43.5" customHeight="1" x14ac:dyDescent="0.2">
      <c r="B748" s="209"/>
      <c r="C748" s="209"/>
      <c r="D748" s="209"/>
      <c r="E748" s="235"/>
      <c r="F748" s="235"/>
      <c r="G748" s="235"/>
      <c r="H748" s="204"/>
      <c r="I748" s="204"/>
      <c r="J748" s="11" t="s">
        <v>111</v>
      </c>
      <c r="K748" s="7" t="s">
        <v>112</v>
      </c>
      <c r="L748" s="7" t="s">
        <v>85</v>
      </c>
      <c r="M748" s="7">
        <v>1</v>
      </c>
      <c r="N748" s="202"/>
      <c r="O748" s="204"/>
      <c r="P748" s="204"/>
      <c r="Q748" s="204"/>
      <c r="R748" s="217"/>
      <c r="S748" s="217"/>
      <c r="T748" s="219"/>
      <c r="U748" s="219"/>
      <c r="V748" s="220"/>
      <c r="W748" s="221"/>
      <c r="X748" s="221"/>
      <c r="Y748" s="221"/>
      <c r="Z748" s="221"/>
      <c r="AA748" s="221"/>
      <c r="AB748" s="221"/>
      <c r="AC748" s="202"/>
      <c r="AD748" s="203"/>
      <c r="AE748" s="203"/>
      <c r="AF748" s="204"/>
      <c r="AG748" s="202"/>
      <c r="AH748" s="202"/>
      <c r="AI748" s="202"/>
      <c r="AJ748" s="204"/>
    </row>
    <row r="749" spans="2:442" ht="43.5" customHeight="1" x14ac:dyDescent="0.2">
      <c r="B749" s="210"/>
      <c r="C749" s="210"/>
      <c r="D749" s="210"/>
      <c r="E749" s="235"/>
      <c r="F749" s="235"/>
      <c r="G749" s="235"/>
      <c r="H749" s="204"/>
      <c r="I749" s="204"/>
      <c r="J749" s="11" t="s">
        <v>127</v>
      </c>
      <c r="K749" s="7" t="s">
        <v>128</v>
      </c>
      <c r="L749" s="7" t="s">
        <v>85</v>
      </c>
      <c r="M749" s="63">
        <v>21</v>
      </c>
      <c r="N749" s="202"/>
      <c r="O749" s="204"/>
      <c r="P749" s="204"/>
      <c r="Q749" s="204"/>
      <c r="R749" s="217"/>
      <c r="S749" s="217"/>
      <c r="T749" s="219"/>
      <c r="U749" s="219"/>
      <c r="V749" s="272"/>
      <c r="W749" s="221"/>
      <c r="X749" s="221"/>
      <c r="Y749" s="221"/>
      <c r="Z749" s="221"/>
      <c r="AA749" s="221"/>
      <c r="AB749" s="221"/>
      <c r="AC749" s="202"/>
      <c r="AD749" s="203"/>
      <c r="AE749" s="203"/>
      <c r="AF749" s="204"/>
      <c r="AG749" s="202"/>
      <c r="AH749" s="202"/>
      <c r="AI749" s="202"/>
      <c r="AJ749" s="204"/>
    </row>
    <row r="750" spans="2:442" s="36" customFormat="1" ht="131.1" customHeight="1" x14ac:dyDescent="0.2">
      <c r="B750" s="208" t="s">
        <v>765</v>
      </c>
      <c r="C750" s="208" t="s">
        <v>774</v>
      </c>
      <c r="D750" s="204" t="s">
        <v>771</v>
      </c>
      <c r="E750" s="235" t="s">
        <v>67</v>
      </c>
      <c r="F750" s="235" t="s">
        <v>134</v>
      </c>
      <c r="G750" s="235" t="s">
        <v>147</v>
      </c>
      <c r="H750" s="204" t="s">
        <v>70</v>
      </c>
      <c r="I750" s="204" t="s">
        <v>79</v>
      </c>
      <c r="J750" s="11" t="s">
        <v>208</v>
      </c>
      <c r="K750" s="7" t="s">
        <v>107</v>
      </c>
      <c r="L750" s="7" t="s">
        <v>86</v>
      </c>
      <c r="M750" s="7">
        <v>40</v>
      </c>
      <c r="N750" s="202" t="s">
        <v>108</v>
      </c>
      <c r="O750" s="208" t="s">
        <v>344</v>
      </c>
      <c r="P750" s="204" t="s">
        <v>75</v>
      </c>
      <c r="Q750" s="204" t="s">
        <v>76</v>
      </c>
      <c r="R750" s="217" t="s">
        <v>77</v>
      </c>
      <c r="S750" s="217" t="s">
        <v>109</v>
      </c>
      <c r="T750" s="219">
        <f>V750+Y750</f>
        <v>228120.817599</v>
      </c>
      <c r="U750" s="219">
        <f>+T750/M751</f>
        <v>114060.4087995</v>
      </c>
      <c r="V750" s="378">
        <v>193902.69495915002</v>
      </c>
      <c r="W750" s="267" t="s">
        <v>79</v>
      </c>
      <c r="X750" s="267" t="s">
        <v>79</v>
      </c>
      <c r="Y750" s="378">
        <v>34218.12263985</v>
      </c>
      <c r="Z750" s="267" t="s">
        <v>98</v>
      </c>
      <c r="AA750" s="267" t="s">
        <v>79</v>
      </c>
      <c r="AB750" s="378">
        <v>40288.192401000008</v>
      </c>
      <c r="AC750" s="202" t="s">
        <v>149</v>
      </c>
      <c r="AD750" s="203" t="s">
        <v>79</v>
      </c>
      <c r="AE750" s="203">
        <f>V750+Y750</f>
        <v>228120.817599</v>
      </c>
      <c r="AF750" s="202" t="s">
        <v>79</v>
      </c>
      <c r="AG750" s="202" t="s">
        <v>33</v>
      </c>
      <c r="AH750" s="548" t="s">
        <v>157</v>
      </c>
      <c r="AI750" s="548" t="s">
        <v>158</v>
      </c>
      <c r="AJ750" s="217"/>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c r="KJ750" s="1"/>
      <c r="KK750" s="1"/>
      <c r="KL750" s="1"/>
      <c r="KM750" s="1"/>
      <c r="KN750" s="1"/>
      <c r="KO750" s="1"/>
      <c r="KP750" s="1"/>
      <c r="KQ750" s="1"/>
      <c r="KR750" s="1"/>
      <c r="KS750" s="1"/>
      <c r="KT750" s="1"/>
      <c r="KU750" s="1"/>
      <c r="KV750" s="1"/>
      <c r="KW750" s="1"/>
      <c r="KX750" s="1"/>
      <c r="KY750" s="1"/>
      <c r="KZ750" s="1"/>
      <c r="LA750" s="1"/>
      <c r="LB750" s="1"/>
      <c r="LC750" s="1"/>
      <c r="LD750" s="1"/>
      <c r="LE750" s="1"/>
      <c r="LF750" s="1"/>
      <c r="LG750" s="1"/>
      <c r="LH750" s="1"/>
      <c r="LI750" s="1"/>
      <c r="LJ750" s="1"/>
      <c r="LK750" s="1"/>
      <c r="LL750" s="1"/>
      <c r="LM750" s="1"/>
      <c r="LN750" s="1"/>
      <c r="LO750" s="1"/>
      <c r="LP750" s="1"/>
      <c r="LQ750" s="1"/>
      <c r="LR750" s="1"/>
      <c r="LS750" s="1"/>
      <c r="LT750" s="1"/>
      <c r="LU750" s="1"/>
      <c r="LV750" s="1"/>
      <c r="LW750" s="1"/>
      <c r="LX750" s="1"/>
      <c r="LY750" s="1"/>
      <c r="LZ750" s="1"/>
      <c r="MA750" s="1"/>
      <c r="MB750" s="1"/>
      <c r="MC750" s="1"/>
      <c r="MD750" s="1"/>
      <c r="ME750" s="1"/>
      <c r="MF750" s="1"/>
      <c r="MG750" s="1"/>
      <c r="MH750" s="1"/>
      <c r="MI750" s="1"/>
      <c r="MJ750" s="1"/>
      <c r="MK750" s="1"/>
      <c r="ML750" s="1"/>
      <c r="MM750" s="1"/>
      <c r="MN750" s="1"/>
      <c r="MO750" s="1"/>
      <c r="MP750" s="1"/>
      <c r="MQ750" s="1"/>
      <c r="MR750" s="1"/>
      <c r="MS750" s="1"/>
      <c r="MT750" s="1"/>
      <c r="MU750" s="1"/>
      <c r="MV750" s="1"/>
      <c r="MW750" s="1"/>
      <c r="MX750" s="1"/>
      <c r="MY750" s="1"/>
      <c r="MZ750" s="1"/>
      <c r="NA750" s="1"/>
      <c r="NB750" s="1"/>
      <c r="NC750" s="1"/>
      <c r="ND750" s="1"/>
      <c r="NE750" s="1"/>
      <c r="NF750" s="1"/>
      <c r="NG750" s="1"/>
      <c r="NH750" s="1"/>
      <c r="NI750" s="1"/>
      <c r="NJ750" s="1"/>
      <c r="NK750" s="1"/>
      <c r="NL750" s="1"/>
      <c r="NM750" s="1"/>
      <c r="NN750" s="1"/>
      <c r="NO750" s="1"/>
      <c r="NP750" s="1"/>
      <c r="NQ750" s="1"/>
      <c r="NR750" s="1"/>
      <c r="NS750" s="1"/>
      <c r="NT750" s="1"/>
      <c r="NU750" s="1"/>
      <c r="NV750" s="1"/>
      <c r="NW750" s="1"/>
      <c r="NX750" s="1"/>
      <c r="NY750" s="1"/>
      <c r="NZ750" s="1"/>
      <c r="OA750" s="1"/>
      <c r="OB750" s="1"/>
      <c r="OC750" s="1"/>
      <c r="OD750" s="1"/>
      <c r="OE750" s="1"/>
      <c r="OF750" s="1"/>
      <c r="OG750" s="1"/>
      <c r="OH750" s="1"/>
      <c r="OI750" s="1"/>
      <c r="OJ750" s="1"/>
      <c r="OK750" s="1"/>
      <c r="OL750" s="1"/>
      <c r="OM750" s="1"/>
      <c r="ON750" s="1"/>
      <c r="OO750" s="1"/>
      <c r="OP750" s="1"/>
      <c r="OQ750" s="1"/>
      <c r="OR750" s="1"/>
      <c r="OS750" s="1"/>
      <c r="OT750" s="1"/>
      <c r="OU750" s="1"/>
      <c r="OV750" s="1"/>
      <c r="OW750" s="1"/>
      <c r="OX750" s="1"/>
      <c r="OY750" s="1"/>
      <c r="OZ750" s="1"/>
      <c r="PA750" s="1"/>
      <c r="PB750" s="1"/>
      <c r="PC750" s="1"/>
      <c r="PD750" s="1"/>
      <c r="PE750" s="1"/>
      <c r="PF750" s="1"/>
      <c r="PG750" s="1"/>
      <c r="PH750" s="1"/>
      <c r="PI750" s="1"/>
      <c r="PJ750" s="1"/>
      <c r="PK750" s="1"/>
      <c r="PL750" s="1"/>
      <c r="PM750" s="1"/>
      <c r="PN750" s="1"/>
      <c r="PO750" s="1"/>
      <c r="PP750" s="1"/>
      <c r="PQ750" s="1"/>
      <c r="PR750" s="1"/>
      <c r="PS750" s="1"/>
      <c r="PT750" s="1"/>
      <c r="PU750" s="1"/>
      <c r="PV750" s="1"/>
      <c r="PW750" s="1"/>
      <c r="PX750" s="1"/>
      <c r="PY750" s="1"/>
      <c r="PZ750" s="1"/>
    </row>
    <row r="751" spans="2:442" s="36" customFormat="1" ht="64.5" customHeight="1" x14ac:dyDescent="0.2">
      <c r="B751" s="209"/>
      <c r="C751" s="209"/>
      <c r="D751" s="204"/>
      <c r="E751" s="235"/>
      <c r="F751" s="235"/>
      <c r="G751" s="235"/>
      <c r="H751" s="204"/>
      <c r="I751" s="204"/>
      <c r="J751" s="11" t="s">
        <v>111</v>
      </c>
      <c r="K751" s="7" t="s">
        <v>112</v>
      </c>
      <c r="L751" s="7" t="s">
        <v>85</v>
      </c>
      <c r="M751" s="7">
        <v>2</v>
      </c>
      <c r="N751" s="202"/>
      <c r="O751" s="209"/>
      <c r="P751" s="204"/>
      <c r="Q751" s="204"/>
      <c r="R751" s="217"/>
      <c r="S751" s="217"/>
      <c r="T751" s="219"/>
      <c r="U751" s="219"/>
      <c r="V751" s="378"/>
      <c r="W751" s="267"/>
      <c r="X751" s="267"/>
      <c r="Y751" s="378"/>
      <c r="Z751" s="267"/>
      <c r="AA751" s="267"/>
      <c r="AB751" s="378"/>
      <c r="AC751" s="202"/>
      <c r="AD751" s="203"/>
      <c r="AE751" s="203"/>
      <c r="AF751" s="204"/>
      <c r="AG751" s="202"/>
      <c r="AH751" s="549"/>
      <c r="AI751" s="549"/>
      <c r="AJ751" s="217"/>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c r="KJ751" s="1"/>
      <c r="KK751" s="1"/>
      <c r="KL751" s="1"/>
      <c r="KM751" s="1"/>
      <c r="KN751" s="1"/>
      <c r="KO751" s="1"/>
      <c r="KP751" s="1"/>
      <c r="KQ751" s="1"/>
      <c r="KR751" s="1"/>
      <c r="KS751" s="1"/>
      <c r="KT751" s="1"/>
      <c r="KU751" s="1"/>
      <c r="KV751" s="1"/>
      <c r="KW751" s="1"/>
      <c r="KX751" s="1"/>
      <c r="KY751" s="1"/>
      <c r="KZ751" s="1"/>
      <c r="LA751" s="1"/>
      <c r="LB751" s="1"/>
      <c r="LC751" s="1"/>
      <c r="LD751" s="1"/>
      <c r="LE751" s="1"/>
      <c r="LF751" s="1"/>
      <c r="LG751" s="1"/>
      <c r="LH751" s="1"/>
      <c r="LI751" s="1"/>
      <c r="LJ751" s="1"/>
      <c r="LK751" s="1"/>
      <c r="LL751" s="1"/>
      <c r="LM751" s="1"/>
      <c r="LN751" s="1"/>
      <c r="LO751" s="1"/>
      <c r="LP751" s="1"/>
      <c r="LQ751" s="1"/>
      <c r="LR751" s="1"/>
      <c r="LS751" s="1"/>
      <c r="LT751" s="1"/>
      <c r="LU751" s="1"/>
      <c r="LV751" s="1"/>
      <c r="LW751" s="1"/>
      <c r="LX751" s="1"/>
      <c r="LY751" s="1"/>
      <c r="LZ751" s="1"/>
      <c r="MA751" s="1"/>
      <c r="MB751" s="1"/>
      <c r="MC751" s="1"/>
      <c r="MD751" s="1"/>
      <c r="ME751" s="1"/>
      <c r="MF751" s="1"/>
      <c r="MG751" s="1"/>
      <c r="MH751" s="1"/>
      <c r="MI751" s="1"/>
      <c r="MJ751" s="1"/>
      <c r="MK751" s="1"/>
      <c r="ML751" s="1"/>
      <c r="MM751" s="1"/>
      <c r="MN751" s="1"/>
      <c r="MO751" s="1"/>
      <c r="MP751" s="1"/>
      <c r="MQ751" s="1"/>
      <c r="MR751" s="1"/>
      <c r="MS751" s="1"/>
      <c r="MT751" s="1"/>
      <c r="MU751" s="1"/>
      <c r="MV751" s="1"/>
      <c r="MW751" s="1"/>
      <c r="MX751" s="1"/>
      <c r="MY751" s="1"/>
      <c r="MZ751" s="1"/>
      <c r="NA751" s="1"/>
      <c r="NB751" s="1"/>
      <c r="NC751" s="1"/>
      <c r="ND751" s="1"/>
      <c r="NE751" s="1"/>
      <c r="NF751" s="1"/>
      <c r="NG751" s="1"/>
      <c r="NH751" s="1"/>
      <c r="NI751" s="1"/>
      <c r="NJ751" s="1"/>
      <c r="NK751" s="1"/>
      <c r="NL751" s="1"/>
      <c r="NM751" s="1"/>
      <c r="NN751" s="1"/>
      <c r="NO751" s="1"/>
      <c r="NP751" s="1"/>
      <c r="NQ751" s="1"/>
      <c r="NR751" s="1"/>
      <c r="NS751" s="1"/>
      <c r="NT751" s="1"/>
      <c r="NU751" s="1"/>
      <c r="NV751" s="1"/>
      <c r="NW751" s="1"/>
      <c r="NX751" s="1"/>
      <c r="NY751" s="1"/>
      <c r="NZ751" s="1"/>
      <c r="OA751" s="1"/>
      <c r="OB751" s="1"/>
      <c r="OC751" s="1"/>
      <c r="OD751" s="1"/>
      <c r="OE751" s="1"/>
      <c r="OF751" s="1"/>
      <c r="OG751" s="1"/>
      <c r="OH751" s="1"/>
      <c r="OI751" s="1"/>
      <c r="OJ751" s="1"/>
      <c r="OK751" s="1"/>
      <c r="OL751" s="1"/>
      <c r="OM751" s="1"/>
      <c r="ON751" s="1"/>
      <c r="OO751" s="1"/>
      <c r="OP751" s="1"/>
      <c r="OQ751" s="1"/>
      <c r="OR751" s="1"/>
      <c r="OS751" s="1"/>
      <c r="OT751" s="1"/>
      <c r="OU751" s="1"/>
      <c r="OV751" s="1"/>
      <c r="OW751" s="1"/>
      <c r="OX751" s="1"/>
      <c r="OY751" s="1"/>
      <c r="OZ751" s="1"/>
      <c r="PA751" s="1"/>
      <c r="PB751" s="1"/>
      <c r="PC751" s="1"/>
      <c r="PD751" s="1"/>
      <c r="PE751" s="1"/>
      <c r="PF751" s="1"/>
      <c r="PG751" s="1"/>
      <c r="PH751" s="1"/>
      <c r="PI751" s="1"/>
      <c r="PJ751" s="1"/>
      <c r="PK751" s="1"/>
      <c r="PL751" s="1"/>
      <c r="PM751" s="1"/>
      <c r="PN751" s="1"/>
      <c r="PO751" s="1"/>
      <c r="PP751" s="1"/>
      <c r="PQ751" s="1"/>
      <c r="PR751" s="1"/>
      <c r="PS751" s="1"/>
      <c r="PT751" s="1"/>
      <c r="PU751" s="1"/>
      <c r="PV751" s="1"/>
      <c r="PW751" s="1"/>
      <c r="PX751" s="1"/>
      <c r="PY751" s="1"/>
      <c r="PZ751" s="1"/>
    </row>
    <row r="752" spans="2:442" s="36" customFormat="1" ht="64.5" customHeight="1" x14ac:dyDescent="0.2">
      <c r="B752" s="210"/>
      <c r="C752" s="210"/>
      <c r="D752" s="204"/>
      <c r="E752" s="235"/>
      <c r="F752" s="235"/>
      <c r="G752" s="235"/>
      <c r="H752" s="204"/>
      <c r="I752" s="204"/>
      <c r="J752" s="28" t="s">
        <v>127</v>
      </c>
      <c r="K752" s="14" t="s">
        <v>128</v>
      </c>
      <c r="L752" s="14" t="s">
        <v>85</v>
      </c>
      <c r="M752" s="71">
        <v>110</v>
      </c>
      <c r="N752" s="202"/>
      <c r="O752" s="210"/>
      <c r="P752" s="204"/>
      <c r="Q752" s="204"/>
      <c r="R752" s="217"/>
      <c r="S752" s="217"/>
      <c r="T752" s="219"/>
      <c r="U752" s="219"/>
      <c r="V752" s="378"/>
      <c r="W752" s="267"/>
      <c r="X752" s="267"/>
      <c r="Y752" s="378"/>
      <c r="Z752" s="267"/>
      <c r="AA752" s="267"/>
      <c r="AB752" s="378"/>
      <c r="AC752" s="202"/>
      <c r="AD752" s="203"/>
      <c r="AE752" s="203"/>
      <c r="AF752" s="204"/>
      <c r="AG752" s="202"/>
      <c r="AH752" s="550"/>
      <c r="AI752" s="550"/>
      <c r="AJ752" s="217"/>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c r="KJ752" s="1"/>
      <c r="KK752" s="1"/>
      <c r="KL752" s="1"/>
      <c r="KM752" s="1"/>
      <c r="KN752" s="1"/>
      <c r="KO752" s="1"/>
      <c r="KP752" s="1"/>
      <c r="KQ752" s="1"/>
      <c r="KR752" s="1"/>
      <c r="KS752" s="1"/>
      <c r="KT752" s="1"/>
      <c r="KU752" s="1"/>
      <c r="KV752" s="1"/>
      <c r="KW752" s="1"/>
      <c r="KX752" s="1"/>
      <c r="KY752" s="1"/>
      <c r="KZ752" s="1"/>
      <c r="LA752" s="1"/>
      <c r="LB752" s="1"/>
      <c r="LC752" s="1"/>
      <c r="LD752" s="1"/>
      <c r="LE752" s="1"/>
      <c r="LF752" s="1"/>
      <c r="LG752" s="1"/>
      <c r="LH752" s="1"/>
      <c r="LI752" s="1"/>
      <c r="LJ752" s="1"/>
      <c r="LK752" s="1"/>
      <c r="LL752" s="1"/>
      <c r="LM752" s="1"/>
      <c r="LN752" s="1"/>
      <c r="LO752" s="1"/>
      <c r="LP752" s="1"/>
      <c r="LQ752" s="1"/>
      <c r="LR752" s="1"/>
      <c r="LS752" s="1"/>
      <c r="LT752" s="1"/>
      <c r="LU752" s="1"/>
      <c r="LV752" s="1"/>
      <c r="LW752" s="1"/>
      <c r="LX752" s="1"/>
      <c r="LY752" s="1"/>
      <c r="LZ752" s="1"/>
      <c r="MA752" s="1"/>
      <c r="MB752" s="1"/>
      <c r="MC752" s="1"/>
      <c r="MD752" s="1"/>
      <c r="ME752" s="1"/>
      <c r="MF752" s="1"/>
      <c r="MG752" s="1"/>
      <c r="MH752" s="1"/>
      <c r="MI752" s="1"/>
      <c r="MJ752" s="1"/>
      <c r="MK752" s="1"/>
      <c r="ML752" s="1"/>
      <c r="MM752" s="1"/>
      <c r="MN752" s="1"/>
      <c r="MO752" s="1"/>
      <c r="MP752" s="1"/>
      <c r="MQ752" s="1"/>
      <c r="MR752" s="1"/>
      <c r="MS752" s="1"/>
      <c r="MT752" s="1"/>
      <c r="MU752" s="1"/>
      <c r="MV752" s="1"/>
      <c r="MW752" s="1"/>
      <c r="MX752" s="1"/>
      <c r="MY752" s="1"/>
      <c r="MZ752" s="1"/>
      <c r="NA752" s="1"/>
      <c r="NB752" s="1"/>
      <c r="NC752" s="1"/>
      <c r="ND752" s="1"/>
      <c r="NE752" s="1"/>
      <c r="NF752" s="1"/>
      <c r="NG752" s="1"/>
      <c r="NH752" s="1"/>
      <c r="NI752" s="1"/>
      <c r="NJ752" s="1"/>
      <c r="NK752" s="1"/>
      <c r="NL752" s="1"/>
      <c r="NM752" s="1"/>
      <c r="NN752" s="1"/>
      <c r="NO752" s="1"/>
      <c r="NP752" s="1"/>
      <c r="NQ752" s="1"/>
      <c r="NR752" s="1"/>
      <c r="NS752" s="1"/>
      <c r="NT752" s="1"/>
      <c r="NU752" s="1"/>
      <c r="NV752" s="1"/>
      <c r="NW752" s="1"/>
      <c r="NX752" s="1"/>
      <c r="NY752" s="1"/>
      <c r="NZ752" s="1"/>
      <c r="OA752" s="1"/>
      <c r="OB752" s="1"/>
      <c r="OC752" s="1"/>
      <c r="OD752" s="1"/>
      <c r="OE752" s="1"/>
      <c r="OF752" s="1"/>
      <c r="OG752" s="1"/>
      <c r="OH752" s="1"/>
      <c r="OI752" s="1"/>
      <c r="OJ752" s="1"/>
      <c r="OK752" s="1"/>
      <c r="OL752" s="1"/>
      <c r="OM752" s="1"/>
      <c r="ON752" s="1"/>
      <c r="OO752" s="1"/>
      <c r="OP752" s="1"/>
      <c r="OQ752" s="1"/>
      <c r="OR752" s="1"/>
      <c r="OS752" s="1"/>
      <c r="OT752" s="1"/>
      <c r="OU752" s="1"/>
      <c r="OV752" s="1"/>
      <c r="OW752" s="1"/>
      <c r="OX752" s="1"/>
      <c r="OY752" s="1"/>
      <c r="OZ752" s="1"/>
      <c r="PA752" s="1"/>
      <c r="PB752" s="1"/>
      <c r="PC752" s="1"/>
      <c r="PD752" s="1"/>
      <c r="PE752" s="1"/>
      <c r="PF752" s="1"/>
      <c r="PG752" s="1"/>
      <c r="PH752" s="1"/>
      <c r="PI752" s="1"/>
      <c r="PJ752" s="1"/>
      <c r="PK752" s="1"/>
      <c r="PL752" s="1"/>
      <c r="PM752" s="1"/>
      <c r="PN752" s="1"/>
      <c r="PO752" s="1"/>
      <c r="PP752" s="1"/>
      <c r="PQ752" s="1"/>
      <c r="PR752" s="1"/>
      <c r="PS752" s="1"/>
      <c r="PT752" s="1"/>
      <c r="PU752" s="1"/>
      <c r="PV752" s="1"/>
      <c r="PW752" s="1"/>
      <c r="PX752" s="1"/>
      <c r="PY752" s="1"/>
      <c r="PZ752" s="1"/>
    </row>
    <row r="753" spans="1:442" s="36" customFormat="1" ht="117.6" customHeight="1" x14ac:dyDescent="0.2">
      <c r="B753" s="208" t="s">
        <v>766</v>
      </c>
      <c r="C753" s="208" t="s">
        <v>769</v>
      </c>
      <c r="D753" s="204" t="s">
        <v>772</v>
      </c>
      <c r="E753" s="235" t="s">
        <v>67</v>
      </c>
      <c r="F753" s="235" t="s">
        <v>134</v>
      </c>
      <c r="G753" s="235" t="s">
        <v>147</v>
      </c>
      <c r="H753" s="204" t="s">
        <v>70</v>
      </c>
      <c r="I753" s="204" t="s">
        <v>79</v>
      </c>
      <c r="J753" s="11" t="s">
        <v>208</v>
      </c>
      <c r="K753" s="7" t="s">
        <v>107</v>
      </c>
      <c r="L753" s="7" t="s">
        <v>86</v>
      </c>
      <c r="M753" s="7">
        <v>40</v>
      </c>
      <c r="N753" s="202" t="s">
        <v>108</v>
      </c>
      <c r="O753" s="208" t="s">
        <v>344</v>
      </c>
      <c r="P753" s="204" t="s">
        <v>75</v>
      </c>
      <c r="Q753" s="204" t="s">
        <v>76</v>
      </c>
      <c r="R753" s="217" t="s">
        <v>77</v>
      </c>
      <c r="S753" s="217" t="s">
        <v>109</v>
      </c>
      <c r="T753" s="219">
        <f>V753+Y753</f>
        <v>210945.18</v>
      </c>
      <c r="U753" s="219">
        <f>+T753/M754</f>
        <v>210945.18</v>
      </c>
      <c r="V753" s="303">
        <v>179303.40299999999</v>
      </c>
      <c r="W753" s="221" t="s">
        <v>79</v>
      </c>
      <c r="X753" s="221" t="s">
        <v>79</v>
      </c>
      <c r="Y753" s="303">
        <v>31641.776999999998</v>
      </c>
      <c r="Z753" s="221" t="s">
        <v>98</v>
      </c>
      <c r="AA753" s="221" t="s">
        <v>79</v>
      </c>
      <c r="AB753" s="303">
        <v>37254.82</v>
      </c>
      <c r="AC753" s="202" t="s">
        <v>149</v>
      </c>
      <c r="AD753" s="203" t="s">
        <v>79</v>
      </c>
      <c r="AE753" s="203">
        <f>V753+Y753</f>
        <v>210945.18</v>
      </c>
      <c r="AF753" s="202" t="s">
        <v>79</v>
      </c>
      <c r="AG753" s="202" t="s">
        <v>33</v>
      </c>
      <c r="AH753" s="548" t="s">
        <v>157</v>
      </c>
      <c r="AI753" s="548" t="s">
        <v>158</v>
      </c>
      <c r="AJ753" s="217"/>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c r="KJ753" s="1"/>
      <c r="KK753" s="1"/>
      <c r="KL753" s="1"/>
      <c r="KM753" s="1"/>
      <c r="KN753" s="1"/>
      <c r="KO753" s="1"/>
      <c r="KP753" s="1"/>
      <c r="KQ753" s="1"/>
      <c r="KR753" s="1"/>
      <c r="KS753" s="1"/>
      <c r="KT753" s="1"/>
      <c r="KU753" s="1"/>
      <c r="KV753" s="1"/>
      <c r="KW753" s="1"/>
      <c r="KX753" s="1"/>
      <c r="KY753" s="1"/>
      <c r="KZ753" s="1"/>
      <c r="LA753" s="1"/>
      <c r="LB753" s="1"/>
      <c r="LC753" s="1"/>
      <c r="LD753" s="1"/>
      <c r="LE753" s="1"/>
      <c r="LF753" s="1"/>
      <c r="LG753" s="1"/>
      <c r="LH753" s="1"/>
      <c r="LI753" s="1"/>
      <c r="LJ753" s="1"/>
      <c r="LK753" s="1"/>
      <c r="LL753" s="1"/>
      <c r="LM753" s="1"/>
      <c r="LN753" s="1"/>
      <c r="LO753" s="1"/>
      <c r="LP753" s="1"/>
      <c r="LQ753" s="1"/>
      <c r="LR753" s="1"/>
      <c r="LS753" s="1"/>
      <c r="LT753" s="1"/>
      <c r="LU753" s="1"/>
      <c r="LV753" s="1"/>
      <c r="LW753" s="1"/>
      <c r="LX753" s="1"/>
      <c r="LY753" s="1"/>
      <c r="LZ753" s="1"/>
      <c r="MA753" s="1"/>
      <c r="MB753" s="1"/>
      <c r="MC753" s="1"/>
      <c r="MD753" s="1"/>
      <c r="ME753" s="1"/>
      <c r="MF753" s="1"/>
      <c r="MG753" s="1"/>
      <c r="MH753" s="1"/>
      <c r="MI753" s="1"/>
      <c r="MJ753" s="1"/>
      <c r="MK753" s="1"/>
      <c r="ML753" s="1"/>
      <c r="MM753" s="1"/>
      <c r="MN753" s="1"/>
      <c r="MO753" s="1"/>
      <c r="MP753" s="1"/>
      <c r="MQ753" s="1"/>
      <c r="MR753" s="1"/>
      <c r="MS753" s="1"/>
      <c r="MT753" s="1"/>
      <c r="MU753" s="1"/>
      <c r="MV753" s="1"/>
      <c r="MW753" s="1"/>
      <c r="MX753" s="1"/>
      <c r="MY753" s="1"/>
      <c r="MZ753" s="1"/>
      <c r="NA753" s="1"/>
      <c r="NB753" s="1"/>
      <c r="NC753" s="1"/>
      <c r="ND753" s="1"/>
      <c r="NE753" s="1"/>
      <c r="NF753" s="1"/>
      <c r="NG753" s="1"/>
      <c r="NH753" s="1"/>
      <c r="NI753" s="1"/>
      <c r="NJ753" s="1"/>
      <c r="NK753" s="1"/>
      <c r="NL753" s="1"/>
      <c r="NM753" s="1"/>
      <c r="NN753" s="1"/>
      <c r="NO753" s="1"/>
      <c r="NP753" s="1"/>
      <c r="NQ753" s="1"/>
      <c r="NR753" s="1"/>
      <c r="NS753" s="1"/>
      <c r="NT753" s="1"/>
      <c r="NU753" s="1"/>
      <c r="NV753" s="1"/>
      <c r="NW753" s="1"/>
      <c r="NX753" s="1"/>
      <c r="NY753" s="1"/>
      <c r="NZ753" s="1"/>
      <c r="OA753" s="1"/>
      <c r="OB753" s="1"/>
      <c r="OC753" s="1"/>
      <c r="OD753" s="1"/>
      <c r="OE753" s="1"/>
      <c r="OF753" s="1"/>
      <c r="OG753" s="1"/>
      <c r="OH753" s="1"/>
      <c r="OI753" s="1"/>
      <c r="OJ753" s="1"/>
      <c r="OK753" s="1"/>
      <c r="OL753" s="1"/>
      <c r="OM753" s="1"/>
      <c r="ON753" s="1"/>
      <c r="OO753" s="1"/>
      <c r="OP753" s="1"/>
      <c r="OQ753" s="1"/>
      <c r="OR753" s="1"/>
      <c r="OS753" s="1"/>
      <c r="OT753" s="1"/>
      <c r="OU753" s="1"/>
      <c r="OV753" s="1"/>
      <c r="OW753" s="1"/>
      <c r="OX753" s="1"/>
      <c r="OY753" s="1"/>
      <c r="OZ753" s="1"/>
      <c r="PA753" s="1"/>
      <c r="PB753" s="1"/>
      <c r="PC753" s="1"/>
      <c r="PD753" s="1"/>
      <c r="PE753" s="1"/>
      <c r="PF753" s="1"/>
      <c r="PG753" s="1"/>
      <c r="PH753" s="1"/>
      <c r="PI753" s="1"/>
      <c r="PJ753" s="1"/>
      <c r="PK753" s="1"/>
      <c r="PL753" s="1"/>
      <c r="PM753" s="1"/>
      <c r="PN753" s="1"/>
      <c r="PO753" s="1"/>
      <c r="PP753" s="1"/>
      <c r="PQ753" s="1"/>
      <c r="PR753" s="1"/>
      <c r="PS753" s="1"/>
      <c r="PT753" s="1"/>
      <c r="PU753" s="1"/>
      <c r="PV753" s="1"/>
      <c r="PW753" s="1"/>
      <c r="PX753" s="1"/>
      <c r="PY753" s="1"/>
      <c r="PZ753" s="1"/>
    </row>
    <row r="754" spans="1:442" s="36" customFormat="1" ht="64.5" customHeight="1" x14ac:dyDescent="0.2">
      <c r="B754" s="209"/>
      <c r="C754" s="209"/>
      <c r="D754" s="204"/>
      <c r="E754" s="235"/>
      <c r="F754" s="235"/>
      <c r="G754" s="235"/>
      <c r="H754" s="204"/>
      <c r="I754" s="204"/>
      <c r="J754" s="11" t="s">
        <v>111</v>
      </c>
      <c r="K754" s="7" t="s">
        <v>112</v>
      </c>
      <c r="L754" s="7" t="s">
        <v>85</v>
      </c>
      <c r="M754" s="7">
        <v>1</v>
      </c>
      <c r="N754" s="202"/>
      <c r="O754" s="209"/>
      <c r="P754" s="204"/>
      <c r="Q754" s="204"/>
      <c r="R754" s="217"/>
      <c r="S754" s="217"/>
      <c r="T754" s="219"/>
      <c r="U754" s="219"/>
      <c r="V754" s="303"/>
      <c r="W754" s="221"/>
      <c r="X754" s="221"/>
      <c r="Y754" s="303"/>
      <c r="Z754" s="221"/>
      <c r="AA754" s="221"/>
      <c r="AB754" s="303"/>
      <c r="AC754" s="202"/>
      <c r="AD754" s="203"/>
      <c r="AE754" s="203"/>
      <c r="AF754" s="204"/>
      <c r="AG754" s="202"/>
      <c r="AH754" s="549"/>
      <c r="AI754" s="549"/>
      <c r="AJ754" s="217"/>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c r="KJ754" s="1"/>
      <c r="KK754" s="1"/>
      <c r="KL754" s="1"/>
      <c r="KM754" s="1"/>
      <c r="KN754" s="1"/>
      <c r="KO754" s="1"/>
      <c r="KP754" s="1"/>
      <c r="KQ754" s="1"/>
      <c r="KR754" s="1"/>
      <c r="KS754" s="1"/>
      <c r="KT754" s="1"/>
      <c r="KU754" s="1"/>
      <c r="KV754" s="1"/>
      <c r="KW754" s="1"/>
      <c r="KX754" s="1"/>
      <c r="KY754" s="1"/>
      <c r="KZ754" s="1"/>
      <c r="LA754" s="1"/>
      <c r="LB754" s="1"/>
      <c r="LC754" s="1"/>
      <c r="LD754" s="1"/>
      <c r="LE754" s="1"/>
      <c r="LF754" s="1"/>
      <c r="LG754" s="1"/>
      <c r="LH754" s="1"/>
      <c r="LI754" s="1"/>
      <c r="LJ754" s="1"/>
      <c r="LK754" s="1"/>
      <c r="LL754" s="1"/>
      <c r="LM754" s="1"/>
      <c r="LN754" s="1"/>
      <c r="LO754" s="1"/>
      <c r="LP754" s="1"/>
      <c r="LQ754" s="1"/>
      <c r="LR754" s="1"/>
      <c r="LS754" s="1"/>
      <c r="LT754" s="1"/>
      <c r="LU754" s="1"/>
      <c r="LV754" s="1"/>
      <c r="LW754" s="1"/>
      <c r="LX754" s="1"/>
      <c r="LY754" s="1"/>
      <c r="LZ754" s="1"/>
      <c r="MA754" s="1"/>
      <c r="MB754" s="1"/>
      <c r="MC754" s="1"/>
      <c r="MD754" s="1"/>
      <c r="ME754" s="1"/>
      <c r="MF754" s="1"/>
      <c r="MG754" s="1"/>
      <c r="MH754" s="1"/>
      <c r="MI754" s="1"/>
      <c r="MJ754" s="1"/>
      <c r="MK754" s="1"/>
      <c r="ML754" s="1"/>
      <c r="MM754" s="1"/>
      <c r="MN754" s="1"/>
      <c r="MO754" s="1"/>
      <c r="MP754" s="1"/>
      <c r="MQ754" s="1"/>
      <c r="MR754" s="1"/>
      <c r="MS754" s="1"/>
      <c r="MT754" s="1"/>
      <c r="MU754" s="1"/>
      <c r="MV754" s="1"/>
      <c r="MW754" s="1"/>
      <c r="MX754" s="1"/>
      <c r="MY754" s="1"/>
      <c r="MZ754" s="1"/>
      <c r="NA754" s="1"/>
      <c r="NB754" s="1"/>
      <c r="NC754" s="1"/>
      <c r="ND754" s="1"/>
      <c r="NE754" s="1"/>
      <c r="NF754" s="1"/>
      <c r="NG754" s="1"/>
      <c r="NH754" s="1"/>
      <c r="NI754" s="1"/>
      <c r="NJ754" s="1"/>
      <c r="NK754" s="1"/>
      <c r="NL754" s="1"/>
      <c r="NM754" s="1"/>
      <c r="NN754" s="1"/>
      <c r="NO754" s="1"/>
      <c r="NP754" s="1"/>
      <c r="NQ754" s="1"/>
      <c r="NR754" s="1"/>
      <c r="NS754" s="1"/>
      <c r="NT754" s="1"/>
      <c r="NU754" s="1"/>
      <c r="NV754" s="1"/>
      <c r="NW754" s="1"/>
      <c r="NX754" s="1"/>
      <c r="NY754" s="1"/>
      <c r="NZ754" s="1"/>
      <c r="OA754" s="1"/>
      <c r="OB754" s="1"/>
      <c r="OC754" s="1"/>
      <c r="OD754" s="1"/>
      <c r="OE754" s="1"/>
      <c r="OF754" s="1"/>
      <c r="OG754" s="1"/>
      <c r="OH754" s="1"/>
      <c r="OI754" s="1"/>
      <c r="OJ754" s="1"/>
      <c r="OK754" s="1"/>
      <c r="OL754" s="1"/>
      <c r="OM754" s="1"/>
      <c r="ON754" s="1"/>
      <c r="OO754" s="1"/>
      <c r="OP754" s="1"/>
      <c r="OQ754" s="1"/>
      <c r="OR754" s="1"/>
      <c r="OS754" s="1"/>
      <c r="OT754" s="1"/>
      <c r="OU754" s="1"/>
      <c r="OV754" s="1"/>
      <c r="OW754" s="1"/>
      <c r="OX754" s="1"/>
      <c r="OY754" s="1"/>
      <c r="OZ754" s="1"/>
      <c r="PA754" s="1"/>
      <c r="PB754" s="1"/>
      <c r="PC754" s="1"/>
      <c r="PD754" s="1"/>
      <c r="PE754" s="1"/>
      <c r="PF754" s="1"/>
      <c r="PG754" s="1"/>
      <c r="PH754" s="1"/>
      <c r="PI754" s="1"/>
      <c r="PJ754" s="1"/>
      <c r="PK754" s="1"/>
      <c r="PL754" s="1"/>
      <c r="PM754" s="1"/>
      <c r="PN754" s="1"/>
      <c r="PO754" s="1"/>
      <c r="PP754" s="1"/>
      <c r="PQ754" s="1"/>
      <c r="PR754" s="1"/>
      <c r="PS754" s="1"/>
      <c r="PT754" s="1"/>
      <c r="PU754" s="1"/>
      <c r="PV754" s="1"/>
      <c r="PW754" s="1"/>
      <c r="PX754" s="1"/>
      <c r="PY754" s="1"/>
      <c r="PZ754" s="1"/>
    </row>
    <row r="755" spans="1:442" s="36" customFormat="1" ht="64.5" customHeight="1" x14ac:dyDescent="0.2">
      <c r="B755" s="210"/>
      <c r="C755" s="210"/>
      <c r="D755" s="204"/>
      <c r="E755" s="235"/>
      <c r="F755" s="235"/>
      <c r="G755" s="235"/>
      <c r="H755" s="204"/>
      <c r="I755" s="204"/>
      <c r="J755" s="28" t="s">
        <v>127</v>
      </c>
      <c r="K755" s="14" t="s">
        <v>128</v>
      </c>
      <c r="L755" s="14" t="s">
        <v>85</v>
      </c>
      <c r="M755" s="71">
        <v>20</v>
      </c>
      <c r="N755" s="202"/>
      <c r="O755" s="210"/>
      <c r="P755" s="204"/>
      <c r="Q755" s="204"/>
      <c r="R755" s="217"/>
      <c r="S755" s="217"/>
      <c r="T755" s="219"/>
      <c r="U755" s="219"/>
      <c r="V755" s="303"/>
      <c r="W755" s="221"/>
      <c r="X755" s="221"/>
      <c r="Y755" s="303"/>
      <c r="Z755" s="221"/>
      <c r="AA755" s="221"/>
      <c r="AB755" s="303"/>
      <c r="AC755" s="202"/>
      <c r="AD755" s="203"/>
      <c r="AE755" s="203"/>
      <c r="AF755" s="204"/>
      <c r="AG755" s="202"/>
      <c r="AH755" s="550"/>
      <c r="AI755" s="550"/>
      <c r="AJ755" s="217"/>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c r="KU755" s="1"/>
      <c r="KV755" s="1"/>
      <c r="KW755" s="1"/>
      <c r="KX755" s="1"/>
      <c r="KY755" s="1"/>
      <c r="KZ755" s="1"/>
      <c r="LA755" s="1"/>
      <c r="LB755" s="1"/>
      <c r="LC755" s="1"/>
      <c r="LD755" s="1"/>
      <c r="LE755" s="1"/>
      <c r="LF755" s="1"/>
      <c r="LG755" s="1"/>
      <c r="LH755" s="1"/>
      <c r="LI755" s="1"/>
      <c r="LJ755" s="1"/>
      <c r="LK755" s="1"/>
      <c r="LL755" s="1"/>
      <c r="LM755" s="1"/>
      <c r="LN755" s="1"/>
      <c r="LO755" s="1"/>
      <c r="LP755" s="1"/>
      <c r="LQ755" s="1"/>
      <c r="LR755" s="1"/>
      <c r="LS755" s="1"/>
      <c r="LT755" s="1"/>
      <c r="LU755" s="1"/>
      <c r="LV755" s="1"/>
      <c r="LW755" s="1"/>
      <c r="LX755" s="1"/>
      <c r="LY755" s="1"/>
      <c r="LZ755" s="1"/>
      <c r="MA755" s="1"/>
      <c r="MB755" s="1"/>
      <c r="MC755" s="1"/>
      <c r="MD755" s="1"/>
      <c r="ME755" s="1"/>
      <c r="MF755" s="1"/>
      <c r="MG755" s="1"/>
      <c r="MH755" s="1"/>
      <c r="MI755" s="1"/>
      <c r="MJ755" s="1"/>
      <c r="MK755" s="1"/>
      <c r="ML755" s="1"/>
      <c r="MM755" s="1"/>
      <c r="MN755" s="1"/>
      <c r="MO755" s="1"/>
      <c r="MP755" s="1"/>
      <c r="MQ755" s="1"/>
      <c r="MR755" s="1"/>
      <c r="MS755" s="1"/>
      <c r="MT755" s="1"/>
      <c r="MU755" s="1"/>
      <c r="MV755" s="1"/>
      <c r="MW755" s="1"/>
      <c r="MX755" s="1"/>
      <c r="MY755" s="1"/>
      <c r="MZ755" s="1"/>
      <c r="NA755" s="1"/>
      <c r="NB755" s="1"/>
      <c r="NC755" s="1"/>
      <c r="ND755" s="1"/>
      <c r="NE755" s="1"/>
      <c r="NF755" s="1"/>
      <c r="NG755" s="1"/>
      <c r="NH755" s="1"/>
      <c r="NI755" s="1"/>
      <c r="NJ755" s="1"/>
      <c r="NK755" s="1"/>
      <c r="NL755" s="1"/>
      <c r="NM755" s="1"/>
      <c r="NN755" s="1"/>
      <c r="NO755" s="1"/>
      <c r="NP755" s="1"/>
      <c r="NQ755" s="1"/>
      <c r="NR755" s="1"/>
      <c r="NS755" s="1"/>
      <c r="NT755" s="1"/>
      <c r="NU755" s="1"/>
      <c r="NV755" s="1"/>
      <c r="NW755" s="1"/>
      <c r="NX755" s="1"/>
      <c r="NY755" s="1"/>
      <c r="NZ755" s="1"/>
      <c r="OA755" s="1"/>
      <c r="OB755" s="1"/>
      <c r="OC755" s="1"/>
      <c r="OD755" s="1"/>
      <c r="OE755" s="1"/>
      <c r="OF755" s="1"/>
      <c r="OG755" s="1"/>
      <c r="OH755" s="1"/>
      <c r="OI755" s="1"/>
      <c r="OJ755" s="1"/>
      <c r="OK755" s="1"/>
      <c r="OL755" s="1"/>
      <c r="OM755" s="1"/>
      <c r="ON755" s="1"/>
      <c r="OO755" s="1"/>
      <c r="OP755" s="1"/>
      <c r="OQ755" s="1"/>
      <c r="OR755" s="1"/>
      <c r="OS755" s="1"/>
      <c r="OT755" s="1"/>
      <c r="OU755" s="1"/>
      <c r="OV755" s="1"/>
      <c r="OW755" s="1"/>
      <c r="OX755" s="1"/>
      <c r="OY755" s="1"/>
      <c r="OZ755" s="1"/>
      <c r="PA755" s="1"/>
      <c r="PB755" s="1"/>
      <c r="PC755" s="1"/>
      <c r="PD755" s="1"/>
      <c r="PE755" s="1"/>
      <c r="PF755" s="1"/>
      <c r="PG755" s="1"/>
      <c r="PH755" s="1"/>
      <c r="PI755" s="1"/>
      <c r="PJ755" s="1"/>
      <c r="PK755" s="1"/>
      <c r="PL755" s="1"/>
      <c r="PM755" s="1"/>
      <c r="PN755" s="1"/>
      <c r="PO755" s="1"/>
      <c r="PP755" s="1"/>
      <c r="PQ755" s="1"/>
      <c r="PR755" s="1"/>
      <c r="PS755" s="1"/>
      <c r="PT755" s="1"/>
      <c r="PU755" s="1"/>
      <c r="PV755" s="1"/>
      <c r="PW755" s="1"/>
      <c r="PX755" s="1"/>
      <c r="PY755" s="1"/>
      <c r="PZ755" s="1"/>
    </row>
    <row r="756" spans="1:442" s="36" customFormat="1" ht="89.25" x14ac:dyDescent="0.2">
      <c r="B756" s="208" t="s">
        <v>767</v>
      </c>
      <c r="C756" s="208" t="s">
        <v>770</v>
      </c>
      <c r="D756" s="204" t="s">
        <v>773</v>
      </c>
      <c r="E756" s="235" t="s">
        <v>67</v>
      </c>
      <c r="F756" s="235" t="s">
        <v>134</v>
      </c>
      <c r="G756" s="235" t="s">
        <v>147</v>
      </c>
      <c r="H756" s="204" t="s">
        <v>70</v>
      </c>
      <c r="I756" s="204" t="s">
        <v>79</v>
      </c>
      <c r="J756" s="11" t="s">
        <v>208</v>
      </c>
      <c r="K756" s="7" t="s">
        <v>107</v>
      </c>
      <c r="L756" s="7" t="s">
        <v>86</v>
      </c>
      <c r="M756" s="7">
        <v>40</v>
      </c>
      <c r="N756" s="202" t="s">
        <v>108</v>
      </c>
      <c r="O756" s="208" t="s">
        <v>344</v>
      </c>
      <c r="P756" s="204" t="s">
        <v>75</v>
      </c>
      <c r="Q756" s="204" t="s">
        <v>76</v>
      </c>
      <c r="R756" s="217" t="s">
        <v>77</v>
      </c>
      <c r="S756" s="217" t="s">
        <v>109</v>
      </c>
      <c r="T756" s="219">
        <f>V756+Y756</f>
        <v>475944</v>
      </c>
      <c r="U756" s="219">
        <f>+T756/M757</f>
        <v>475944</v>
      </c>
      <c r="V756" s="303">
        <v>404552.4</v>
      </c>
      <c r="W756" s="221" t="s">
        <v>79</v>
      </c>
      <c r="X756" s="221" t="s">
        <v>79</v>
      </c>
      <c r="Y756" s="303">
        <v>71391.599999999991</v>
      </c>
      <c r="Z756" s="221" t="s">
        <v>98</v>
      </c>
      <c r="AA756" s="221" t="s">
        <v>79</v>
      </c>
      <c r="AB756" s="303">
        <v>84056</v>
      </c>
      <c r="AC756" s="202" t="s">
        <v>149</v>
      </c>
      <c r="AD756" s="203" t="s">
        <v>79</v>
      </c>
      <c r="AE756" s="203">
        <f>V756+Y756</f>
        <v>475944</v>
      </c>
      <c r="AF756" s="202" t="s">
        <v>79</v>
      </c>
      <c r="AG756" s="202" t="s">
        <v>33</v>
      </c>
      <c r="AH756" s="548" t="s">
        <v>161</v>
      </c>
      <c r="AI756" s="548" t="s">
        <v>295</v>
      </c>
      <c r="AJ756" s="217"/>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c r="KJ756" s="1"/>
      <c r="KK756" s="1"/>
      <c r="KL756" s="1"/>
      <c r="KM756" s="1"/>
      <c r="KN756" s="1"/>
      <c r="KO756" s="1"/>
      <c r="KP756" s="1"/>
      <c r="KQ756" s="1"/>
      <c r="KR756" s="1"/>
      <c r="KS756" s="1"/>
      <c r="KT756" s="1"/>
      <c r="KU756" s="1"/>
      <c r="KV756" s="1"/>
      <c r="KW756" s="1"/>
      <c r="KX756" s="1"/>
      <c r="KY756" s="1"/>
      <c r="KZ756" s="1"/>
      <c r="LA756" s="1"/>
      <c r="LB756" s="1"/>
      <c r="LC756" s="1"/>
      <c r="LD756" s="1"/>
      <c r="LE756" s="1"/>
      <c r="LF756" s="1"/>
      <c r="LG756" s="1"/>
      <c r="LH756" s="1"/>
      <c r="LI756" s="1"/>
      <c r="LJ756" s="1"/>
      <c r="LK756" s="1"/>
      <c r="LL756" s="1"/>
      <c r="LM756" s="1"/>
      <c r="LN756" s="1"/>
      <c r="LO756" s="1"/>
      <c r="LP756" s="1"/>
      <c r="LQ756" s="1"/>
      <c r="LR756" s="1"/>
      <c r="LS756" s="1"/>
      <c r="LT756" s="1"/>
      <c r="LU756" s="1"/>
      <c r="LV756" s="1"/>
      <c r="LW756" s="1"/>
      <c r="LX756" s="1"/>
      <c r="LY756" s="1"/>
      <c r="LZ756" s="1"/>
      <c r="MA756" s="1"/>
      <c r="MB756" s="1"/>
      <c r="MC756" s="1"/>
      <c r="MD756" s="1"/>
      <c r="ME756" s="1"/>
      <c r="MF756" s="1"/>
      <c r="MG756" s="1"/>
      <c r="MH756" s="1"/>
      <c r="MI756" s="1"/>
      <c r="MJ756" s="1"/>
      <c r="MK756" s="1"/>
      <c r="ML756" s="1"/>
      <c r="MM756" s="1"/>
      <c r="MN756" s="1"/>
      <c r="MO756" s="1"/>
      <c r="MP756" s="1"/>
      <c r="MQ756" s="1"/>
      <c r="MR756" s="1"/>
      <c r="MS756" s="1"/>
      <c r="MT756" s="1"/>
      <c r="MU756" s="1"/>
      <c r="MV756" s="1"/>
      <c r="MW756" s="1"/>
      <c r="MX756" s="1"/>
      <c r="MY756" s="1"/>
      <c r="MZ756" s="1"/>
      <c r="NA756" s="1"/>
      <c r="NB756" s="1"/>
      <c r="NC756" s="1"/>
      <c r="ND756" s="1"/>
      <c r="NE756" s="1"/>
      <c r="NF756" s="1"/>
      <c r="NG756" s="1"/>
      <c r="NH756" s="1"/>
      <c r="NI756" s="1"/>
      <c r="NJ756" s="1"/>
      <c r="NK756" s="1"/>
      <c r="NL756" s="1"/>
      <c r="NM756" s="1"/>
      <c r="NN756" s="1"/>
      <c r="NO756" s="1"/>
      <c r="NP756" s="1"/>
      <c r="NQ756" s="1"/>
      <c r="NR756" s="1"/>
      <c r="NS756" s="1"/>
      <c r="NT756" s="1"/>
      <c r="NU756" s="1"/>
      <c r="NV756" s="1"/>
      <c r="NW756" s="1"/>
      <c r="NX756" s="1"/>
      <c r="NY756" s="1"/>
      <c r="NZ756" s="1"/>
      <c r="OA756" s="1"/>
      <c r="OB756" s="1"/>
      <c r="OC756" s="1"/>
      <c r="OD756" s="1"/>
      <c r="OE756" s="1"/>
      <c r="OF756" s="1"/>
      <c r="OG756" s="1"/>
      <c r="OH756" s="1"/>
      <c r="OI756" s="1"/>
      <c r="OJ756" s="1"/>
      <c r="OK756" s="1"/>
      <c r="OL756" s="1"/>
      <c r="OM756" s="1"/>
      <c r="ON756" s="1"/>
      <c r="OO756" s="1"/>
      <c r="OP756" s="1"/>
      <c r="OQ756" s="1"/>
      <c r="OR756" s="1"/>
      <c r="OS756" s="1"/>
      <c r="OT756" s="1"/>
      <c r="OU756" s="1"/>
      <c r="OV756" s="1"/>
      <c r="OW756" s="1"/>
      <c r="OX756" s="1"/>
      <c r="OY756" s="1"/>
      <c r="OZ756" s="1"/>
      <c r="PA756" s="1"/>
      <c r="PB756" s="1"/>
      <c r="PC756" s="1"/>
      <c r="PD756" s="1"/>
      <c r="PE756" s="1"/>
      <c r="PF756" s="1"/>
      <c r="PG756" s="1"/>
      <c r="PH756" s="1"/>
      <c r="PI756" s="1"/>
      <c r="PJ756" s="1"/>
      <c r="PK756" s="1"/>
      <c r="PL756" s="1"/>
      <c r="PM756" s="1"/>
      <c r="PN756" s="1"/>
      <c r="PO756" s="1"/>
      <c r="PP756" s="1"/>
      <c r="PQ756" s="1"/>
      <c r="PR756" s="1"/>
      <c r="PS756" s="1"/>
      <c r="PT756" s="1"/>
      <c r="PU756" s="1"/>
      <c r="PV756" s="1"/>
      <c r="PW756" s="1"/>
      <c r="PX756" s="1"/>
      <c r="PY756" s="1"/>
      <c r="PZ756" s="1"/>
    </row>
    <row r="757" spans="1:442" s="36" customFormat="1" ht="64.5" customHeight="1" x14ac:dyDescent="0.2">
      <c r="B757" s="209"/>
      <c r="C757" s="209"/>
      <c r="D757" s="204"/>
      <c r="E757" s="235"/>
      <c r="F757" s="235"/>
      <c r="G757" s="235"/>
      <c r="H757" s="204"/>
      <c r="I757" s="204"/>
      <c r="J757" s="11" t="s">
        <v>111</v>
      </c>
      <c r="K757" s="7" t="s">
        <v>112</v>
      </c>
      <c r="L757" s="7" t="s">
        <v>85</v>
      </c>
      <c r="M757" s="7">
        <v>1</v>
      </c>
      <c r="N757" s="202"/>
      <c r="O757" s="209"/>
      <c r="P757" s="204"/>
      <c r="Q757" s="204"/>
      <c r="R757" s="217"/>
      <c r="S757" s="217"/>
      <c r="T757" s="219"/>
      <c r="U757" s="219"/>
      <c r="V757" s="303"/>
      <c r="W757" s="221"/>
      <c r="X757" s="221"/>
      <c r="Y757" s="303"/>
      <c r="Z757" s="221"/>
      <c r="AA757" s="221"/>
      <c r="AB757" s="303"/>
      <c r="AC757" s="202"/>
      <c r="AD757" s="203"/>
      <c r="AE757" s="203"/>
      <c r="AF757" s="204"/>
      <c r="AG757" s="202"/>
      <c r="AH757" s="549"/>
      <c r="AI757" s="549"/>
      <c r="AJ757" s="217"/>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c r="KJ757" s="1"/>
      <c r="KK757" s="1"/>
      <c r="KL757" s="1"/>
      <c r="KM757" s="1"/>
      <c r="KN757" s="1"/>
      <c r="KO757" s="1"/>
      <c r="KP757" s="1"/>
      <c r="KQ757" s="1"/>
      <c r="KR757" s="1"/>
      <c r="KS757" s="1"/>
      <c r="KT757" s="1"/>
      <c r="KU757" s="1"/>
      <c r="KV757" s="1"/>
      <c r="KW757" s="1"/>
      <c r="KX757" s="1"/>
      <c r="KY757" s="1"/>
      <c r="KZ757" s="1"/>
      <c r="LA757" s="1"/>
      <c r="LB757" s="1"/>
      <c r="LC757" s="1"/>
      <c r="LD757" s="1"/>
      <c r="LE757" s="1"/>
      <c r="LF757" s="1"/>
      <c r="LG757" s="1"/>
      <c r="LH757" s="1"/>
      <c r="LI757" s="1"/>
      <c r="LJ757" s="1"/>
      <c r="LK757" s="1"/>
      <c r="LL757" s="1"/>
      <c r="LM757" s="1"/>
      <c r="LN757" s="1"/>
      <c r="LO757" s="1"/>
      <c r="LP757" s="1"/>
      <c r="LQ757" s="1"/>
      <c r="LR757" s="1"/>
      <c r="LS757" s="1"/>
      <c r="LT757" s="1"/>
      <c r="LU757" s="1"/>
      <c r="LV757" s="1"/>
      <c r="LW757" s="1"/>
      <c r="LX757" s="1"/>
      <c r="LY757" s="1"/>
      <c r="LZ757" s="1"/>
      <c r="MA757" s="1"/>
      <c r="MB757" s="1"/>
      <c r="MC757" s="1"/>
      <c r="MD757" s="1"/>
      <c r="ME757" s="1"/>
      <c r="MF757" s="1"/>
      <c r="MG757" s="1"/>
      <c r="MH757" s="1"/>
      <c r="MI757" s="1"/>
      <c r="MJ757" s="1"/>
      <c r="MK757" s="1"/>
      <c r="ML757" s="1"/>
      <c r="MM757" s="1"/>
      <c r="MN757" s="1"/>
      <c r="MO757" s="1"/>
      <c r="MP757" s="1"/>
      <c r="MQ757" s="1"/>
      <c r="MR757" s="1"/>
      <c r="MS757" s="1"/>
      <c r="MT757" s="1"/>
      <c r="MU757" s="1"/>
      <c r="MV757" s="1"/>
      <c r="MW757" s="1"/>
      <c r="MX757" s="1"/>
      <c r="MY757" s="1"/>
      <c r="MZ757" s="1"/>
      <c r="NA757" s="1"/>
      <c r="NB757" s="1"/>
      <c r="NC757" s="1"/>
      <c r="ND757" s="1"/>
      <c r="NE757" s="1"/>
      <c r="NF757" s="1"/>
      <c r="NG757" s="1"/>
      <c r="NH757" s="1"/>
      <c r="NI757" s="1"/>
      <c r="NJ757" s="1"/>
      <c r="NK757" s="1"/>
      <c r="NL757" s="1"/>
      <c r="NM757" s="1"/>
      <c r="NN757" s="1"/>
      <c r="NO757" s="1"/>
      <c r="NP757" s="1"/>
      <c r="NQ757" s="1"/>
      <c r="NR757" s="1"/>
      <c r="NS757" s="1"/>
      <c r="NT757" s="1"/>
      <c r="NU757" s="1"/>
      <c r="NV757" s="1"/>
      <c r="NW757" s="1"/>
      <c r="NX757" s="1"/>
      <c r="NY757" s="1"/>
      <c r="NZ757" s="1"/>
      <c r="OA757" s="1"/>
      <c r="OB757" s="1"/>
      <c r="OC757" s="1"/>
      <c r="OD757" s="1"/>
      <c r="OE757" s="1"/>
      <c r="OF757" s="1"/>
      <c r="OG757" s="1"/>
      <c r="OH757" s="1"/>
      <c r="OI757" s="1"/>
      <c r="OJ757" s="1"/>
      <c r="OK757" s="1"/>
      <c r="OL757" s="1"/>
      <c r="OM757" s="1"/>
      <c r="ON757" s="1"/>
      <c r="OO757" s="1"/>
      <c r="OP757" s="1"/>
      <c r="OQ757" s="1"/>
      <c r="OR757" s="1"/>
      <c r="OS757" s="1"/>
      <c r="OT757" s="1"/>
      <c r="OU757" s="1"/>
      <c r="OV757" s="1"/>
      <c r="OW757" s="1"/>
      <c r="OX757" s="1"/>
      <c r="OY757" s="1"/>
      <c r="OZ757" s="1"/>
      <c r="PA757" s="1"/>
      <c r="PB757" s="1"/>
      <c r="PC757" s="1"/>
      <c r="PD757" s="1"/>
      <c r="PE757" s="1"/>
      <c r="PF757" s="1"/>
      <c r="PG757" s="1"/>
      <c r="PH757" s="1"/>
      <c r="PI757" s="1"/>
      <c r="PJ757" s="1"/>
      <c r="PK757" s="1"/>
      <c r="PL757" s="1"/>
      <c r="PM757" s="1"/>
      <c r="PN757" s="1"/>
      <c r="PO757" s="1"/>
      <c r="PP757" s="1"/>
      <c r="PQ757" s="1"/>
      <c r="PR757" s="1"/>
      <c r="PS757" s="1"/>
      <c r="PT757" s="1"/>
      <c r="PU757" s="1"/>
      <c r="PV757" s="1"/>
      <c r="PW757" s="1"/>
      <c r="PX757" s="1"/>
      <c r="PY757" s="1"/>
      <c r="PZ757" s="1"/>
    </row>
    <row r="758" spans="1:442" s="36" customFormat="1" ht="64.5" customHeight="1" x14ac:dyDescent="0.2">
      <c r="B758" s="210"/>
      <c r="C758" s="210"/>
      <c r="D758" s="204"/>
      <c r="E758" s="235"/>
      <c r="F758" s="235"/>
      <c r="G758" s="235"/>
      <c r="H758" s="204"/>
      <c r="I758" s="204"/>
      <c r="J758" s="28" t="s">
        <v>127</v>
      </c>
      <c r="K758" s="14" t="s">
        <v>128</v>
      </c>
      <c r="L758" s="14" t="s">
        <v>85</v>
      </c>
      <c r="M758" s="71">
        <v>225</v>
      </c>
      <c r="N758" s="202"/>
      <c r="O758" s="210"/>
      <c r="P758" s="204"/>
      <c r="Q758" s="204"/>
      <c r="R758" s="217"/>
      <c r="S758" s="217"/>
      <c r="T758" s="219"/>
      <c r="U758" s="219"/>
      <c r="V758" s="303"/>
      <c r="W758" s="221"/>
      <c r="X758" s="221"/>
      <c r="Y758" s="303"/>
      <c r="Z758" s="221"/>
      <c r="AA758" s="221"/>
      <c r="AB758" s="303"/>
      <c r="AC758" s="202"/>
      <c r="AD758" s="203"/>
      <c r="AE758" s="203"/>
      <c r="AF758" s="204"/>
      <c r="AG758" s="202"/>
      <c r="AH758" s="550"/>
      <c r="AI758" s="550"/>
      <c r="AJ758" s="217"/>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c r="KJ758" s="1"/>
      <c r="KK758" s="1"/>
      <c r="KL758" s="1"/>
      <c r="KM758" s="1"/>
      <c r="KN758" s="1"/>
      <c r="KO758" s="1"/>
      <c r="KP758" s="1"/>
      <c r="KQ758" s="1"/>
      <c r="KR758" s="1"/>
      <c r="KS758" s="1"/>
      <c r="KT758" s="1"/>
      <c r="KU758" s="1"/>
      <c r="KV758" s="1"/>
      <c r="KW758" s="1"/>
      <c r="KX758" s="1"/>
      <c r="KY758" s="1"/>
      <c r="KZ758" s="1"/>
      <c r="LA758" s="1"/>
      <c r="LB758" s="1"/>
      <c r="LC758" s="1"/>
      <c r="LD758" s="1"/>
      <c r="LE758" s="1"/>
      <c r="LF758" s="1"/>
      <c r="LG758" s="1"/>
      <c r="LH758" s="1"/>
      <c r="LI758" s="1"/>
      <c r="LJ758" s="1"/>
      <c r="LK758" s="1"/>
      <c r="LL758" s="1"/>
      <c r="LM758" s="1"/>
      <c r="LN758" s="1"/>
      <c r="LO758" s="1"/>
      <c r="LP758" s="1"/>
      <c r="LQ758" s="1"/>
      <c r="LR758" s="1"/>
      <c r="LS758" s="1"/>
      <c r="LT758" s="1"/>
      <c r="LU758" s="1"/>
      <c r="LV758" s="1"/>
      <c r="LW758" s="1"/>
      <c r="LX758" s="1"/>
      <c r="LY758" s="1"/>
      <c r="LZ758" s="1"/>
      <c r="MA758" s="1"/>
      <c r="MB758" s="1"/>
      <c r="MC758" s="1"/>
      <c r="MD758" s="1"/>
      <c r="ME758" s="1"/>
      <c r="MF758" s="1"/>
      <c r="MG758" s="1"/>
      <c r="MH758" s="1"/>
      <c r="MI758" s="1"/>
      <c r="MJ758" s="1"/>
      <c r="MK758" s="1"/>
      <c r="ML758" s="1"/>
      <c r="MM758" s="1"/>
      <c r="MN758" s="1"/>
      <c r="MO758" s="1"/>
      <c r="MP758" s="1"/>
      <c r="MQ758" s="1"/>
      <c r="MR758" s="1"/>
      <c r="MS758" s="1"/>
      <c r="MT758" s="1"/>
      <c r="MU758" s="1"/>
      <c r="MV758" s="1"/>
      <c r="MW758" s="1"/>
      <c r="MX758" s="1"/>
      <c r="MY758" s="1"/>
      <c r="MZ758" s="1"/>
      <c r="NA758" s="1"/>
      <c r="NB758" s="1"/>
      <c r="NC758" s="1"/>
      <c r="ND758" s="1"/>
      <c r="NE758" s="1"/>
      <c r="NF758" s="1"/>
      <c r="NG758" s="1"/>
      <c r="NH758" s="1"/>
      <c r="NI758" s="1"/>
      <c r="NJ758" s="1"/>
      <c r="NK758" s="1"/>
      <c r="NL758" s="1"/>
      <c r="NM758" s="1"/>
      <c r="NN758" s="1"/>
      <c r="NO758" s="1"/>
      <c r="NP758" s="1"/>
      <c r="NQ758" s="1"/>
      <c r="NR758" s="1"/>
      <c r="NS758" s="1"/>
      <c r="NT758" s="1"/>
      <c r="NU758" s="1"/>
      <c r="NV758" s="1"/>
      <c r="NW758" s="1"/>
      <c r="NX758" s="1"/>
      <c r="NY758" s="1"/>
      <c r="NZ758" s="1"/>
      <c r="OA758" s="1"/>
      <c r="OB758" s="1"/>
      <c r="OC758" s="1"/>
      <c r="OD758" s="1"/>
      <c r="OE758" s="1"/>
      <c r="OF758" s="1"/>
      <c r="OG758" s="1"/>
      <c r="OH758" s="1"/>
      <c r="OI758" s="1"/>
      <c r="OJ758" s="1"/>
      <c r="OK758" s="1"/>
      <c r="OL758" s="1"/>
      <c r="OM758" s="1"/>
      <c r="ON758" s="1"/>
      <c r="OO758" s="1"/>
      <c r="OP758" s="1"/>
      <c r="OQ758" s="1"/>
      <c r="OR758" s="1"/>
      <c r="OS758" s="1"/>
      <c r="OT758" s="1"/>
      <c r="OU758" s="1"/>
      <c r="OV758" s="1"/>
      <c r="OW758" s="1"/>
      <c r="OX758" s="1"/>
      <c r="OY758" s="1"/>
      <c r="OZ758" s="1"/>
      <c r="PA758" s="1"/>
      <c r="PB758" s="1"/>
      <c r="PC758" s="1"/>
      <c r="PD758" s="1"/>
      <c r="PE758" s="1"/>
      <c r="PF758" s="1"/>
      <c r="PG758" s="1"/>
      <c r="PH758" s="1"/>
      <c r="PI758" s="1"/>
      <c r="PJ758" s="1"/>
      <c r="PK758" s="1"/>
      <c r="PL758" s="1"/>
      <c r="PM758" s="1"/>
      <c r="PN758" s="1"/>
      <c r="PO758" s="1"/>
      <c r="PP758" s="1"/>
      <c r="PQ758" s="1"/>
      <c r="PR758" s="1"/>
      <c r="PS758" s="1"/>
      <c r="PT758" s="1"/>
      <c r="PU758" s="1"/>
      <c r="PV758" s="1"/>
      <c r="PW758" s="1"/>
      <c r="PX758" s="1"/>
      <c r="PY758" s="1"/>
      <c r="PZ758" s="1"/>
    </row>
    <row r="759" spans="1:442" s="36" customFormat="1" ht="64.5" customHeight="1" x14ac:dyDescent="0.2">
      <c r="B759" s="208" t="s">
        <v>768</v>
      </c>
      <c r="C759" s="208" t="s">
        <v>775</v>
      </c>
      <c r="D759" s="204" t="s">
        <v>66</v>
      </c>
      <c r="E759" s="235" t="s">
        <v>67</v>
      </c>
      <c r="F759" s="235" t="s">
        <v>132</v>
      </c>
      <c r="G759" s="235" t="s">
        <v>69</v>
      </c>
      <c r="H759" s="204" t="s">
        <v>70</v>
      </c>
      <c r="I759" s="204" t="s">
        <v>79</v>
      </c>
      <c r="J759" s="11" t="s">
        <v>113</v>
      </c>
      <c r="K759" s="7" t="s">
        <v>114</v>
      </c>
      <c r="L759" s="7" t="s">
        <v>115</v>
      </c>
      <c r="M759" s="80">
        <v>1.1399999999999999</v>
      </c>
      <c r="N759" s="202" t="s">
        <v>108</v>
      </c>
      <c r="O759" s="208" t="s">
        <v>293</v>
      </c>
      <c r="P759" s="208" t="s">
        <v>75</v>
      </c>
      <c r="Q759" s="208" t="s">
        <v>76</v>
      </c>
      <c r="R759" s="208" t="s">
        <v>77</v>
      </c>
      <c r="S759" s="208" t="s">
        <v>109</v>
      </c>
      <c r="T759" s="333">
        <f>+V759+Y759</f>
        <v>84990</v>
      </c>
      <c r="U759" s="333">
        <f>+T759/2</f>
        <v>42495</v>
      </c>
      <c r="V759" s="294">
        <v>72241.5</v>
      </c>
      <c r="W759" s="294" t="s">
        <v>98</v>
      </c>
      <c r="X759" s="294" t="s">
        <v>98</v>
      </c>
      <c r="Y759" s="294">
        <v>12748.499999999998</v>
      </c>
      <c r="Z759" s="243"/>
      <c r="AA759" s="243"/>
      <c r="AB759" s="243">
        <v>15010.000000000002</v>
      </c>
      <c r="AC759" s="243" t="s">
        <v>80</v>
      </c>
      <c r="AD759" s="208" t="s">
        <v>98</v>
      </c>
      <c r="AE759" s="294">
        <f>+V759+Y759</f>
        <v>84990</v>
      </c>
      <c r="AF759" s="208" t="s">
        <v>98</v>
      </c>
      <c r="AG759" s="243" t="s">
        <v>33</v>
      </c>
      <c r="AH759" s="548" t="s">
        <v>356</v>
      </c>
      <c r="AI759" s="548" t="s">
        <v>233</v>
      </c>
      <c r="AJ759" s="208"/>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c r="KJ759" s="1"/>
      <c r="KK759" s="1"/>
      <c r="KL759" s="1"/>
      <c r="KM759" s="1"/>
      <c r="KN759" s="1"/>
      <c r="KO759" s="1"/>
      <c r="KP759" s="1"/>
      <c r="KQ759" s="1"/>
      <c r="KR759" s="1"/>
      <c r="KS759" s="1"/>
      <c r="KT759" s="1"/>
      <c r="KU759" s="1"/>
      <c r="KV759" s="1"/>
      <c r="KW759" s="1"/>
      <c r="KX759" s="1"/>
      <c r="KY759" s="1"/>
      <c r="KZ759" s="1"/>
      <c r="LA759" s="1"/>
      <c r="LB759" s="1"/>
      <c r="LC759" s="1"/>
      <c r="LD759" s="1"/>
      <c r="LE759" s="1"/>
      <c r="LF759" s="1"/>
      <c r="LG759" s="1"/>
      <c r="LH759" s="1"/>
      <c r="LI759" s="1"/>
      <c r="LJ759" s="1"/>
      <c r="LK759" s="1"/>
      <c r="LL759" s="1"/>
      <c r="LM759" s="1"/>
      <c r="LN759" s="1"/>
      <c r="LO759" s="1"/>
      <c r="LP759" s="1"/>
      <c r="LQ759" s="1"/>
      <c r="LR759" s="1"/>
      <c r="LS759" s="1"/>
      <c r="LT759" s="1"/>
      <c r="LU759" s="1"/>
      <c r="LV759" s="1"/>
      <c r="LW759" s="1"/>
      <c r="LX759" s="1"/>
      <c r="LY759" s="1"/>
      <c r="LZ759" s="1"/>
      <c r="MA759" s="1"/>
      <c r="MB759" s="1"/>
      <c r="MC759" s="1"/>
      <c r="MD759" s="1"/>
      <c r="ME759" s="1"/>
      <c r="MF759" s="1"/>
      <c r="MG759" s="1"/>
      <c r="MH759" s="1"/>
      <c r="MI759" s="1"/>
      <c r="MJ759" s="1"/>
      <c r="MK759" s="1"/>
      <c r="ML759" s="1"/>
      <c r="MM759" s="1"/>
      <c r="MN759" s="1"/>
      <c r="MO759" s="1"/>
      <c r="MP759" s="1"/>
      <c r="MQ759" s="1"/>
      <c r="MR759" s="1"/>
      <c r="MS759" s="1"/>
      <c r="MT759" s="1"/>
      <c r="MU759" s="1"/>
      <c r="MV759" s="1"/>
      <c r="MW759" s="1"/>
      <c r="MX759" s="1"/>
      <c r="MY759" s="1"/>
      <c r="MZ759" s="1"/>
      <c r="NA759" s="1"/>
      <c r="NB759" s="1"/>
      <c r="NC759" s="1"/>
      <c r="ND759" s="1"/>
      <c r="NE759" s="1"/>
      <c r="NF759" s="1"/>
      <c r="NG759" s="1"/>
      <c r="NH759" s="1"/>
      <c r="NI759" s="1"/>
      <c r="NJ759" s="1"/>
      <c r="NK759" s="1"/>
      <c r="NL759" s="1"/>
      <c r="NM759" s="1"/>
      <c r="NN759" s="1"/>
      <c r="NO759" s="1"/>
      <c r="NP759" s="1"/>
      <c r="NQ759" s="1"/>
      <c r="NR759" s="1"/>
      <c r="NS759" s="1"/>
      <c r="NT759" s="1"/>
      <c r="NU759" s="1"/>
      <c r="NV759" s="1"/>
      <c r="NW759" s="1"/>
      <c r="NX759" s="1"/>
      <c r="NY759" s="1"/>
      <c r="NZ759" s="1"/>
      <c r="OA759" s="1"/>
      <c r="OB759" s="1"/>
      <c r="OC759" s="1"/>
      <c r="OD759" s="1"/>
      <c r="OE759" s="1"/>
      <c r="OF759" s="1"/>
      <c r="OG759" s="1"/>
      <c r="OH759" s="1"/>
      <c r="OI759" s="1"/>
      <c r="OJ759" s="1"/>
      <c r="OK759" s="1"/>
      <c r="OL759" s="1"/>
      <c r="OM759" s="1"/>
      <c r="ON759" s="1"/>
      <c r="OO759" s="1"/>
      <c r="OP759" s="1"/>
      <c r="OQ759" s="1"/>
      <c r="OR759" s="1"/>
      <c r="OS759" s="1"/>
      <c r="OT759" s="1"/>
      <c r="OU759" s="1"/>
      <c r="OV759" s="1"/>
      <c r="OW759" s="1"/>
      <c r="OX759" s="1"/>
      <c r="OY759" s="1"/>
      <c r="OZ759" s="1"/>
      <c r="PA759" s="1"/>
      <c r="PB759" s="1"/>
      <c r="PC759" s="1"/>
      <c r="PD759" s="1"/>
      <c r="PE759" s="1"/>
      <c r="PF759" s="1"/>
      <c r="PG759" s="1"/>
      <c r="PH759" s="1"/>
      <c r="PI759" s="1"/>
      <c r="PJ759" s="1"/>
      <c r="PK759" s="1"/>
      <c r="PL759" s="1"/>
      <c r="PM759" s="1"/>
      <c r="PN759" s="1"/>
      <c r="PO759" s="1"/>
      <c r="PP759" s="1"/>
      <c r="PQ759" s="1"/>
      <c r="PR759" s="1"/>
      <c r="PS759" s="1"/>
      <c r="PT759" s="1"/>
      <c r="PU759" s="1"/>
      <c r="PV759" s="1"/>
      <c r="PW759" s="1"/>
      <c r="PX759" s="1"/>
      <c r="PY759" s="1"/>
      <c r="PZ759" s="1"/>
    </row>
    <row r="760" spans="1:442" s="36" customFormat="1" ht="51" x14ac:dyDescent="0.2">
      <c r="B760" s="209"/>
      <c r="C760" s="209"/>
      <c r="D760" s="204"/>
      <c r="E760" s="235"/>
      <c r="F760" s="235"/>
      <c r="G760" s="235"/>
      <c r="H760" s="204"/>
      <c r="I760" s="204"/>
      <c r="J760" s="11" t="s">
        <v>116</v>
      </c>
      <c r="K760" s="7" t="s">
        <v>117</v>
      </c>
      <c r="L760" s="7" t="s">
        <v>85</v>
      </c>
      <c r="M760" s="80">
        <v>2</v>
      </c>
      <c r="N760" s="202"/>
      <c r="O760" s="209"/>
      <c r="P760" s="209"/>
      <c r="Q760" s="209"/>
      <c r="R760" s="209"/>
      <c r="S760" s="209"/>
      <c r="T760" s="352"/>
      <c r="U760" s="352"/>
      <c r="V760" s="295"/>
      <c r="W760" s="295"/>
      <c r="X760" s="295"/>
      <c r="Y760" s="295"/>
      <c r="Z760" s="224"/>
      <c r="AA760" s="224"/>
      <c r="AB760" s="224"/>
      <c r="AC760" s="224"/>
      <c r="AD760" s="209"/>
      <c r="AE760" s="295"/>
      <c r="AF760" s="209"/>
      <c r="AG760" s="224"/>
      <c r="AH760" s="549"/>
      <c r="AI760" s="549"/>
      <c r="AJ760" s="209"/>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c r="KJ760" s="1"/>
      <c r="KK760" s="1"/>
      <c r="KL760" s="1"/>
      <c r="KM760" s="1"/>
      <c r="KN760" s="1"/>
      <c r="KO760" s="1"/>
      <c r="KP760" s="1"/>
      <c r="KQ760" s="1"/>
      <c r="KR760" s="1"/>
      <c r="KS760" s="1"/>
      <c r="KT760" s="1"/>
      <c r="KU760" s="1"/>
      <c r="KV760" s="1"/>
      <c r="KW760" s="1"/>
      <c r="KX760" s="1"/>
      <c r="KY760" s="1"/>
      <c r="KZ760" s="1"/>
      <c r="LA760" s="1"/>
      <c r="LB760" s="1"/>
      <c r="LC760" s="1"/>
      <c r="LD760" s="1"/>
      <c r="LE760" s="1"/>
      <c r="LF760" s="1"/>
      <c r="LG760" s="1"/>
      <c r="LH760" s="1"/>
      <c r="LI760" s="1"/>
      <c r="LJ760" s="1"/>
      <c r="LK760" s="1"/>
      <c r="LL760" s="1"/>
      <c r="LM760" s="1"/>
      <c r="LN760" s="1"/>
      <c r="LO760" s="1"/>
      <c r="LP760" s="1"/>
      <c r="LQ760" s="1"/>
      <c r="LR760" s="1"/>
      <c r="LS760" s="1"/>
      <c r="LT760" s="1"/>
      <c r="LU760" s="1"/>
      <c r="LV760" s="1"/>
      <c r="LW760" s="1"/>
      <c r="LX760" s="1"/>
      <c r="LY760" s="1"/>
      <c r="LZ760" s="1"/>
      <c r="MA760" s="1"/>
      <c r="MB760" s="1"/>
      <c r="MC760" s="1"/>
      <c r="MD760" s="1"/>
      <c r="ME760" s="1"/>
      <c r="MF760" s="1"/>
      <c r="MG760" s="1"/>
      <c r="MH760" s="1"/>
      <c r="MI760" s="1"/>
      <c r="MJ760" s="1"/>
      <c r="MK760" s="1"/>
      <c r="ML760" s="1"/>
      <c r="MM760" s="1"/>
      <c r="MN760" s="1"/>
      <c r="MO760" s="1"/>
      <c r="MP760" s="1"/>
      <c r="MQ760" s="1"/>
      <c r="MR760" s="1"/>
      <c r="MS760" s="1"/>
      <c r="MT760" s="1"/>
      <c r="MU760" s="1"/>
      <c r="MV760" s="1"/>
      <c r="MW760" s="1"/>
      <c r="MX760" s="1"/>
      <c r="MY760" s="1"/>
      <c r="MZ760" s="1"/>
      <c r="NA760" s="1"/>
      <c r="NB760" s="1"/>
      <c r="NC760" s="1"/>
      <c r="ND760" s="1"/>
      <c r="NE760" s="1"/>
      <c r="NF760" s="1"/>
      <c r="NG760" s="1"/>
      <c r="NH760" s="1"/>
      <c r="NI760" s="1"/>
      <c r="NJ760" s="1"/>
      <c r="NK760" s="1"/>
      <c r="NL760" s="1"/>
      <c r="NM760" s="1"/>
      <c r="NN760" s="1"/>
      <c r="NO760" s="1"/>
      <c r="NP760" s="1"/>
      <c r="NQ760" s="1"/>
      <c r="NR760" s="1"/>
      <c r="NS760" s="1"/>
      <c r="NT760" s="1"/>
      <c r="NU760" s="1"/>
      <c r="NV760" s="1"/>
      <c r="NW760" s="1"/>
      <c r="NX760" s="1"/>
      <c r="NY760" s="1"/>
      <c r="NZ760" s="1"/>
      <c r="OA760" s="1"/>
      <c r="OB760" s="1"/>
      <c r="OC760" s="1"/>
      <c r="OD760" s="1"/>
      <c r="OE760" s="1"/>
      <c r="OF760" s="1"/>
      <c r="OG760" s="1"/>
      <c r="OH760" s="1"/>
      <c r="OI760" s="1"/>
      <c r="OJ760" s="1"/>
      <c r="OK760" s="1"/>
      <c r="OL760" s="1"/>
      <c r="OM760" s="1"/>
      <c r="ON760" s="1"/>
      <c r="OO760" s="1"/>
      <c r="OP760" s="1"/>
      <c r="OQ760" s="1"/>
      <c r="OR760" s="1"/>
      <c r="OS760" s="1"/>
      <c r="OT760" s="1"/>
      <c r="OU760" s="1"/>
      <c r="OV760" s="1"/>
      <c r="OW760" s="1"/>
      <c r="OX760" s="1"/>
      <c r="OY760" s="1"/>
      <c r="OZ760" s="1"/>
      <c r="PA760" s="1"/>
      <c r="PB760" s="1"/>
      <c r="PC760" s="1"/>
      <c r="PD760" s="1"/>
      <c r="PE760" s="1"/>
      <c r="PF760" s="1"/>
      <c r="PG760" s="1"/>
      <c r="PH760" s="1"/>
      <c r="PI760" s="1"/>
      <c r="PJ760" s="1"/>
      <c r="PK760" s="1"/>
      <c r="PL760" s="1"/>
      <c r="PM760" s="1"/>
      <c r="PN760" s="1"/>
      <c r="PO760" s="1"/>
      <c r="PP760" s="1"/>
      <c r="PQ760" s="1"/>
      <c r="PR760" s="1"/>
      <c r="PS760" s="1"/>
      <c r="PT760" s="1"/>
      <c r="PU760" s="1"/>
      <c r="PV760" s="1"/>
      <c r="PW760" s="1"/>
      <c r="PX760" s="1"/>
      <c r="PY760" s="1"/>
      <c r="PZ760" s="1"/>
    </row>
    <row r="761" spans="1:442" s="36" customFormat="1" ht="64.5" customHeight="1" x14ac:dyDescent="0.2">
      <c r="B761" s="209"/>
      <c r="C761" s="209"/>
      <c r="D761" s="204"/>
      <c r="E761" s="235"/>
      <c r="F761" s="235"/>
      <c r="G761" s="235"/>
      <c r="H761" s="204"/>
      <c r="I761" s="204"/>
      <c r="J761" s="11" t="s">
        <v>209</v>
      </c>
      <c r="K761" s="7" t="s">
        <v>118</v>
      </c>
      <c r="L761" s="7" t="s">
        <v>119</v>
      </c>
      <c r="M761" s="80">
        <v>2</v>
      </c>
      <c r="N761" s="202"/>
      <c r="O761" s="209"/>
      <c r="P761" s="209"/>
      <c r="Q761" s="209"/>
      <c r="R761" s="209"/>
      <c r="S761" s="209"/>
      <c r="T761" s="352"/>
      <c r="U761" s="352"/>
      <c r="V761" s="295"/>
      <c r="W761" s="295"/>
      <c r="X761" s="295"/>
      <c r="Y761" s="295"/>
      <c r="Z761" s="224"/>
      <c r="AA761" s="224"/>
      <c r="AB761" s="224"/>
      <c r="AC761" s="224"/>
      <c r="AD761" s="209"/>
      <c r="AE761" s="295"/>
      <c r="AF761" s="209"/>
      <c r="AG761" s="224"/>
      <c r="AH761" s="549"/>
      <c r="AI761" s="549"/>
      <c r="AJ761" s="209"/>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c r="KJ761" s="1"/>
      <c r="KK761" s="1"/>
      <c r="KL761" s="1"/>
      <c r="KM761" s="1"/>
      <c r="KN761" s="1"/>
      <c r="KO761" s="1"/>
      <c r="KP761" s="1"/>
      <c r="KQ761" s="1"/>
      <c r="KR761" s="1"/>
      <c r="KS761" s="1"/>
      <c r="KT761" s="1"/>
      <c r="KU761" s="1"/>
      <c r="KV761" s="1"/>
      <c r="KW761" s="1"/>
      <c r="KX761" s="1"/>
      <c r="KY761" s="1"/>
      <c r="KZ761" s="1"/>
      <c r="LA761" s="1"/>
      <c r="LB761" s="1"/>
      <c r="LC761" s="1"/>
      <c r="LD761" s="1"/>
      <c r="LE761" s="1"/>
      <c r="LF761" s="1"/>
      <c r="LG761" s="1"/>
      <c r="LH761" s="1"/>
      <c r="LI761" s="1"/>
      <c r="LJ761" s="1"/>
      <c r="LK761" s="1"/>
      <c r="LL761" s="1"/>
      <c r="LM761" s="1"/>
      <c r="LN761" s="1"/>
      <c r="LO761" s="1"/>
      <c r="LP761" s="1"/>
      <c r="LQ761" s="1"/>
      <c r="LR761" s="1"/>
      <c r="LS761" s="1"/>
      <c r="LT761" s="1"/>
      <c r="LU761" s="1"/>
      <c r="LV761" s="1"/>
      <c r="LW761" s="1"/>
      <c r="LX761" s="1"/>
      <c r="LY761" s="1"/>
      <c r="LZ761" s="1"/>
      <c r="MA761" s="1"/>
      <c r="MB761" s="1"/>
      <c r="MC761" s="1"/>
      <c r="MD761" s="1"/>
      <c r="ME761" s="1"/>
      <c r="MF761" s="1"/>
      <c r="MG761" s="1"/>
      <c r="MH761" s="1"/>
      <c r="MI761" s="1"/>
      <c r="MJ761" s="1"/>
      <c r="MK761" s="1"/>
      <c r="ML761" s="1"/>
      <c r="MM761" s="1"/>
      <c r="MN761" s="1"/>
      <c r="MO761" s="1"/>
      <c r="MP761" s="1"/>
      <c r="MQ761" s="1"/>
      <c r="MR761" s="1"/>
      <c r="MS761" s="1"/>
      <c r="MT761" s="1"/>
      <c r="MU761" s="1"/>
      <c r="MV761" s="1"/>
      <c r="MW761" s="1"/>
      <c r="MX761" s="1"/>
      <c r="MY761" s="1"/>
      <c r="MZ761" s="1"/>
      <c r="NA761" s="1"/>
      <c r="NB761" s="1"/>
      <c r="NC761" s="1"/>
      <c r="ND761" s="1"/>
      <c r="NE761" s="1"/>
      <c r="NF761" s="1"/>
      <c r="NG761" s="1"/>
      <c r="NH761" s="1"/>
      <c r="NI761" s="1"/>
      <c r="NJ761" s="1"/>
      <c r="NK761" s="1"/>
      <c r="NL761" s="1"/>
      <c r="NM761" s="1"/>
      <c r="NN761" s="1"/>
      <c r="NO761" s="1"/>
      <c r="NP761" s="1"/>
      <c r="NQ761" s="1"/>
      <c r="NR761" s="1"/>
      <c r="NS761" s="1"/>
      <c r="NT761" s="1"/>
      <c r="NU761" s="1"/>
      <c r="NV761" s="1"/>
      <c r="NW761" s="1"/>
      <c r="NX761" s="1"/>
      <c r="NY761" s="1"/>
      <c r="NZ761" s="1"/>
      <c r="OA761" s="1"/>
      <c r="OB761" s="1"/>
      <c r="OC761" s="1"/>
      <c r="OD761" s="1"/>
      <c r="OE761" s="1"/>
      <c r="OF761" s="1"/>
      <c r="OG761" s="1"/>
      <c r="OH761" s="1"/>
      <c r="OI761" s="1"/>
      <c r="OJ761" s="1"/>
      <c r="OK761" s="1"/>
      <c r="OL761" s="1"/>
      <c r="OM761" s="1"/>
      <c r="ON761" s="1"/>
      <c r="OO761" s="1"/>
      <c r="OP761" s="1"/>
      <c r="OQ761" s="1"/>
      <c r="OR761" s="1"/>
      <c r="OS761" s="1"/>
      <c r="OT761" s="1"/>
      <c r="OU761" s="1"/>
      <c r="OV761" s="1"/>
      <c r="OW761" s="1"/>
      <c r="OX761" s="1"/>
      <c r="OY761" s="1"/>
      <c r="OZ761" s="1"/>
      <c r="PA761" s="1"/>
      <c r="PB761" s="1"/>
      <c r="PC761" s="1"/>
      <c r="PD761" s="1"/>
      <c r="PE761" s="1"/>
      <c r="PF761" s="1"/>
      <c r="PG761" s="1"/>
      <c r="PH761" s="1"/>
      <c r="PI761" s="1"/>
      <c r="PJ761" s="1"/>
      <c r="PK761" s="1"/>
      <c r="PL761" s="1"/>
      <c r="PM761" s="1"/>
      <c r="PN761" s="1"/>
      <c r="PO761" s="1"/>
      <c r="PP761" s="1"/>
      <c r="PQ761" s="1"/>
      <c r="PR761" s="1"/>
      <c r="PS761" s="1"/>
      <c r="PT761" s="1"/>
      <c r="PU761" s="1"/>
      <c r="PV761" s="1"/>
      <c r="PW761" s="1"/>
      <c r="PX761" s="1"/>
      <c r="PY761" s="1"/>
      <c r="PZ761" s="1"/>
    </row>
    <row r="762" spans="1:442" s="36" customFormat="1" ht="64.5" customHeight="1" x14ac:dyDescent="0.2">
      <c r="B762" s="210"/>
      <c r="C762" s="210"/>
      <c r="D762" s="204"/>
      <c r="E762" s="235"/>
      <c r="F762" s="235"/>
      <c r="G762" s="235"/>
      <c r="H762" s="204"/>
      <c r="I762" s="204"/>
      <c r="J762" s="11" t="s">
        <v>120</v>
      </c>
      <c r="K762" s="7" t="s">
        <v>121</v>
      </c>
      <c r="L762" s="7" t="s">
        <v>119</v>
      </c>
      <c r="M762" s="7">
        <v>2</v>
      </c>
      <c r="N762" s="202"/>
      <c r="O762" s="210"/>
      <c r="P762" s="210"/>
      <c r="Q762" s="210"/>
      <c r="R762" s="210"/>
      <c r="S762" s="210"/>
      <c r="T762" s="353"/>
      <c r="U762" s="353"/>
      <c r="V762" s="296"/>
      <c r="W762" s="296"/>
      <c r="X762" s="296"/>
      <c r="Y762" s="296"/>
      <c r="Z762" s="228"/>
      <c r="AA762" s="228"/>
      <c r="AB762" s="228"/>
      <c r="AC762" s="228"/>
      <c r="AD762" s="210"/>
      <c r="AE762" s="296"/>
      <c r="AF762" s="210"/>
      <c r="AG762" s="228"/>
      <c r="AH762" s="550"/>
      <c r="AI762" s="550"/>
      <c r="AJ762" s="210"/>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c r="KJ762" s="1"/>
      <c r="KK762" s="1"/>
      <c r="KL762" s="1"/>
      <c r="KM762" s="1"/>
      <c r="KN762" s="1"/>
      <c r="KO762" s="1"/>
      <c r="KP762" s="1"/>
      <c r="KQ762" s="1"/>
      <c r="KR762" s="1"/>
      <c r="KS762" s="1"/>
      <c r="KT762" s="1"/>
      <c r="KU762" s="1"/>
      <c r="KV762" s="1"/>
      <c r="KW762" s="1"/>
      <c r="KX762" s="1"/>
      <c r="KY762" s="1"/>
      <c r="KZ762" s="1"/>
      <c r="LA762" s="1"/>
      <c r="LB762" s="1"/>
      <c r="LC762" s="1"/>
      <c r="LD762" s="1"/>
      <c r="LE762" s="1"/>
      <c r="LF762" s="1"/>
      <c r="LG762" s="1"/>
      <c r="LH762" s="1"/>
      <c r="LI762" s="1"/>
      <c r="LJ762" s="1"/>
      <c r="LK762" s="1"/>
      <c r="LL762" s="1"/>
      <c r="LM762" s="1"/>
      <c r="LN762" s="1"/>
      <c r="LO762" s="1"/>
      <c r="LP762" s="1"/>
      <c r="LQ762" s="1"/>
      <c r="LR762" s="1"/>
      <c r="LS762" s="1"/>
      <c r="LT762" s="1"/>
      <c r="LU762" s="1"/>
      <c r="LV762" s="1"/>
      <c r="LW762" s="1"/>
      <c r="LX762" s="1"/>
      <c r="LY762" s="1"/>
      <c r="LZ762" s="1"/>
      <c r="MA762" s="1"/>
      <c r="MB762" s="1"/>
      <c r="MC762" s="1"/>
      <c r="MD762" s="1"/>
      <c r="ME762" s="1"/>
      <c r="MF762" s="1"/>
      <c r="MG762" s="1"/>
      <c r="MH762" s="1"/>
      <c r="MI762" s="1"/>
      <c r="MJ762" s="1"/>
      <c r="MK762" s="1"/>
      <c r="ML762" s="1"/>
      <c r="MM762" s="1"/>
      <c r="MN762" s="1"/>
      <c r="MO762" s="1"/>
      <c r="MP762" s="1"/>
      <c r="MQ762" s="1"/>
      <c r="MR762" s="1"/>
      <c r="MS762" s="1"/>
      <c r="MT762" s="1"/>
      <c r="MU762" s="1"/>
      <c r="MV762" s="1"/>
      <c r="MW762" s="1"/>
      <c r="MX762" s="1"/>
      <c r="MY762" s="1"/>
      <c r="MZ762" s="1"/>
      <c r="NA762" s="1"/>
      <c r="NB762" s="1"/>
      <c r="NC762" s="1"/>
      <c r="ND762" s="1"/>
      <c r="NE762" s="1"/>
      <c r="NF762" s="1"/>
      <c r="NG762" s="1"/>
      <c r="NH762" s="1"/>
      <c r="NI762" s="1"/>
      <c r="NJ762" s="1"/>
      <c r="NK762" s="1"/>
      <c r="NL762" s="1"/>
      <c r="NM762" s="1"/>
      <c r="NN762" s="1"/>
      <c r="NO762" s="1"/>
      <c r="NP762" s="1"/>
      <c r="NQ762" s="1"/>
      <c r="NR762" s="1"/>
      <c r="NS762" s="1"/>
      <c r="NT762" s="1"/>
      <c r="NU762" s="1"/>
      <c r="NV762" s="1"/>
      <c r="NW762" s="1"/>
      <c r="NX762" s="1"/>
      <c r="NY762" s="1"/>
      <c r="NZ762" s="1"/>
      <c r="OA762" s="1"/>
      <c r="OB762" s="1"/>
      <c r="OC762" s="1"/>
      <c r="OD762" s="1"/>
      <c r="OE762" s="1"/>
      <c r="OF762" s="1"/>
      <c r="OG762" s="1"/>
      <c r="OH762" s="1"/>
      <c r="OI762" s="1"/>
      <c r="OJ762" s="1"/>
      <c r="OK762" s="1"/>
      <c r="OL762" s="1"/>
      <c r="OM762" s="1"/>
      <c r="ON762" s="1"/>
      <c r="OO762" s="1"/>
      <c r="OP762" s="1"/>
      <c r="OQ762" s="1"/>
      <c r="OR762" s="1"/>
      <c r="OS762" s="1"/>
      <c r="OT762" s="1"/>
      <c r="OU762" s="1"/>
      <c r="OV762" s="1"/>
      <c r="OW762" s="1"/>
      <c r="OX762" s="1"/>
      <c r="OY762" s="1"/>
      <c r="OZ762" s="1"/>
      <c r="PA762" s="1"/>
      <c r="PB762" s="1"/>
      <c r="PC762" s="1"/>
      <c r="PD762" s="1"/>
      <c r="PE762" s="1"/>
      <c r="PF762" s="1"/>
      <c r="PG762" s="1"/>
      <c r="PH762" s="1"/>
      <c r="PI762" s="1"/>
      <c r="PJ762" s="1"/>
      <c r="PK762" s="1"/>
      <c r="PL762" s="1"/>
      <c r="PM762" s="1"/>
      <c r="PN762" s="1"/>
      <c r="PO762" s="1"/>
      <c r="PP762" s="1"/>
      <c r="PQ762" s="1"/>
      <c r="PR762" s="1"/>
      <c r="PS762" s="1"/>
      <c r="PT762" s="1"/>
      <c r="PU762" s="1"/>
      <c r="PV762" s="1"/>
      <c r="PW762" s="1"/>
      <c r="PX762" s="1"/>
      <c r="PY762" s="1"/>
      <c r="PZ762" s="1"/>
    </row>
    <row r="763" spans="1:442" s="92" customFormat="1" ht="89.25" x14ac:dyDescent="0.2">
      <c r="A763" s="36"/>
      <c r="B763" s="204" t="s">
        <v>572</v>
      </c>
      <c r="C763" s="204" t="s">
        <v>573</v>
      </c>
      <c r="D763" s="204" t="s">
        <v>106</v>
      </c>
      <c r="E763" s="235" t="s">
        <v>67</v>
      </c>
      <c r="F763" s="235" t="s">
        <v>134</v>
      </c>
      <c r="G763" s="235" t="s">
        <v>147</v>
      </c>
      <c r="H763" s="204" t="s">
        <v>70</v>
      </c>
      <c r="I763" s="204" t="s">
        <v>79</v>
      </c>
      <c r="J763" s="11" t="s">
        <v>208</v>
      </c>
      <c r="K763" s="7" t="s">
        <v>107</v>
      </c>
      <c r="L763" s="7" t="s">
        <v>86</v>
      </c>
      <c r="M763" s="22">
        <v>40</v>
      </c>
      <c r="N763" s="202" t="s">
        <v>108</v>
      </c>
      <c r="O763" s="204" t="s">
        <v>577</v>
      </c>
      <c r="P763" s="204" t="s">
        <v>75</v>
      </c>
      <c r="Q763" s="204" t="s">
        <v>76</v>
      </c>
      <c r="R763" s="217" t="s">
        <v>77</v>
      </c>
      <c r="S763" s="217" t="s">
        <v>109</v>
      </c>
      <c r="T763" s="219">
        <f>V763+Y763</f>
        <v>95268.53</v>
      </c>
      <c r="U763" s="219" t="s">
        <v>79</v>
      </c>
      <c r="V763" s="221">
        <v>80978.25</v>
      </c>
      <c r="W763" s="221" t="s">
        <v>98</v>
      </c>
      <c r="X763" s="221" t="s">
        <v>79</v>
      </c>
      <c r="Y763" s="221">
        <v>14290.28</v>
      </c>
      <c r="Z763" s="221" t="s">
        <v>98</v>
      </c>
      <c r="AA763" s="221" t="s">
        <v>79</v>
      </c>
      <c r="AB763" s="221">
        <v>31655.040000000001</v>
      </c>
      <c r="AC763" s="202" t="s">
        <v>149</v>
      </c>
      <c r="AD763" s="203" t="s">
        <v>79</v>
      </c>
      <c r="AE763" s="203">
        <f>V763+Y763</f>
        <v>95268.53</v>
      </c>
      <c r="AF763" s="204" t="s">
        <v>79</v>
      </c>
      <c r="AG763" s="202" t="s">
        <v>33</v>
      </c>
      <c r="AH763" s="228" t="s">
        <v>174</v>
      </c>
      <c r="AI763" s="228" t="s">
        <v>157</v>
      </c>
      <c r="AJ763" s="204"/>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c r="KJ763" s="1"/>
      <c r="KK763" s="1"/>
      <c r="KL763" s="1"/>
      <c r="KM763" s="1"/>
      <c r="KN763" s="1"/>
      <c r="KO763" s="1"/>
      <c r="KP763" s="1"/>
      <c r="KQ763" s="1"/>
      <c r="KR763" s="1"/>
      <c r="KS763" s="1"/>
      <c r="KT763" s="1"/>
      <c r="KU763" s="1"/>
      <c r="KV763" s="1"/>
      <c r="KW763" s="1"/>
      <c r="KX763" s="1"/>
      <c r="KY763" s="1"/>
      <c r="KZ763" s="1"/>
      <c r="LA763" s="1"/>
      <c r="LB763" s="1"/>
      <c r="LC763" s="1"/>
      <c r="LD763" s="1"/>
      <c r="LE763" s="1"/>
      <c r="LF763" s="1"/>
      <c r="LG763" s="1"/>
      <c r="LH763" s="1"/>
      <c r="LI763" s="1"/>
      <c r="LJ763" s="1"/>
      <c r="LK763" s="1"/>
      <c r="LL763" s="1"/>
      <c r="LM763" s="1"/>
      <c r="LN763" s="1"/>
      <c r="LO763" s="1"/>
      <c r="LP763" s="1"/>
      <c r="LQ763" s="1"/>
      <c r="LR763" s="1"/>
      <c r="LS763" s="1"/>
      <c r="LT763" s="1"/>
      <c r="LU763" s="1"/>
      <c r="LV763" s="1"/>
      <c r="LW763" s="1"/>
      <c r="LX763" s="1"/>
      <c r="LY763" s="1"/>
      <c r="LZ763" s="1"/>
      <c r="MA763" s="1"/>
      <c r="MB763" s="1"/>
      <c r="MC763" s="1"/>
      <c r="MD763" s="1"/>
      <c r="ME763" s="1"/>
      <c r="MF763" s="1"/>
      <c r="MG763" s="1"/>
      <c r="MH763" s="1"/>
      <c r="MI763" s="1"/>
      <c r="MJ763" s="1"/>
      <c r="MK763" s="1"/>
      <c r="ML763" s="1"/>
      <c r="MM763" s="1"/>
      <c r="MN763" s="1"/>
      <c r="MO763" s="1"/>
      <c r="MP763" s="1"/>
      <c r="MQ763" s="1"/>
      <c r="MR763" s="1"/>
      <c r="MS763" s="1"/>
      <c r="MT763" s="1"/>
      <c r="MU763" s="1"/>
      <c r="MV763" s="1"/>
      <c r="MW763" s="1"/>
      <c r="MX763" s="1"/>
      <c r="MY763" s="1"/>
      <c r="MZ763" s="1"/>
      <c r="NA763" s="1"/>
      <c r="NB763" s="1"/>
      <c r="NC763" s="1"/>
      <c r="ND763" s="1"/>
      <c r="NE763" s="1"/>
      <c r="NF763" s="1"/>
      <c r="NG763" s="1"/>
      <c r="NH763" s="1"/>
      <c r="NI763" s="1"/>
      <c r="NJ763" s="1"/>
      <c r="NK763" s="1"/>
      <c r="NL763" s="1"/>
      <c r="NM763" s="1"/>
      <c r="NN763" s="1"/>
      <c r="NO763" s="1"/>
      <c r="NP763" s="1"/>
      <c r="NQ763" s="1"/>
      <c r="NR763" s="1"/>
      <c r="NS763" s="1"/>
      <c r="NT763" s="1"/>
      <c r="NU763" s="1"/>
      <c r="NV763" s="1"/>
      <c r="NW763" s="1"/>
      <c r="NX763" s="1"/>
      <c r="NY763" s="1"/>
      <c r="NZ763" s="1"/>
      <c r="OA763" s="1"/>
      <c r="OB763" s="1"/>
      <c r="OC763" s="1"/>
      <c r="OD763" s="1"/>
      <c r="OE763" s="1"/>
      <c r="OF763" s="1"/>
      <c r="OG763" s="1"/>
      <c r="OH763" s="1"/>
      <c r="OI763" s="1"/>
      <c r="OJ763" s="1"/>
      <c r="OK763" s="1"/>
      <c r="OL763" s="1"/>
      <c r="OM763" s="1"/>
      <c r="ON763" s="1"/>
      <c r="OO763" s="1"/>
      <c r="OP763" s="1"/>
      <c r="OQ763" s="1"/>
      <c r="OR763" s="1"/>
      <c r="OS763" s="1"/>
      <c r="OT763" s="1"/>
      <c r="OU763" s="1"/>
      <c r="OV763" s="1"/>
      <c r="OW763" s="1"/>
      <c r="OX763" s="1"/>
      <c r="OY763" s="1"/>
      <c r="OZ763" s="1"/>
      <c r="PA763" s="1"/>
      <c r="PB763" s="1"/>
      <c r="PC763" s="1"/>
      <c r="PD763" s="1"/>
      <c r="PE763" s="1"/>
      <c r="PF763" s="1"/>
      <c r="PG763" s="1"/>
      <c r="PH763" s="1"/>
      <c r="PI763" s="1"/>
      <c r="PJ763" s="1"/>
      <c r="PK763" s="1"/>
      <c r="PL763" s="1"/>
      <c r="PM763" s="1"/>
      <c r="PN763" s="1"/>
      <c r="PO763" s="1"/>
      <c r="PP763" s="1"/>
      <c r="PQ763" s="1"/>
      <c r="PR763" s="1"/>
      <c r="PS763" s="1"/>
      <c r="PT763" s="1"/>
      <c r="PU763" s="1"/>
      <c r="PV763" s="1"/>
      <c r="PW763" s="1"/>
      <c r="PX763" s="1"/>
      <c r="PY763" s="1"/>
      <c r="PZ763" s="1"/>
    </row>
    <row r="764" spans="1:442" s="92" customFormat="1" ht="56.65" customHeight="1" x14ac:dyDescent="0.2">
      <c r="A764" s="36"/>
      <c r="B764" s="204"/>
      <c r="C764" s="204"/>
      <c r="D764" s="204"/>
      <c r="E764" s="235"/>
      <c r="F764" s="235"/>
      <c r="G764" s="235"/>
      <c r="H764" s="204"/>
      <c r="I764" s="204"/>
      <c r="J764" s="11" t="s">
        <v>111</v>
      </c>
      <c r="K764" s="7" t="s">
        <v>112</v>
      </c>
      <c r="L764" s="7" t="s">
        <v>85</v>
      </c>
      <c r="M764" s="7">
        <v>5</v>
      </c>
      <c r="N764" s="202"/>
      <c r="O764" s="204"/>
      <c r="P764" s="204"/>
      <c r="Q764" s="204"/>
      <c r="R764" s="217"/>
      <c r="S764" s="217"/>
      <c r="T764" s="219"/>
      <c r="U764" s="219"/>
      <c r="V764" s="221"/>
      <c r="W764" s="221"/>
      <c r="X764" s="221"/>
      <c r="Y764" s="221"/>
      <c r="Z764" s="221"/>
      <c r="AA764" s="221"/>
      <c r="AB764" s="221"/>
      <c r="AC764" s="202"/>
      <c r="AD764" s="203"/>
      <c r="AE764" s="203"/>
      <c r="AF764" s="204"/>
      <c r="AG764" s="202"/>
      <c r="AH764" s="202"/>
      <c r="AI764" s="202"/>
      <c r="AJ764" s="204"/>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c r="KJ764" s="1"/>
      <c r="KK764" s="1"/>
      <c r="KL764" s="1"/>
      <c r="KM764" s="1"/>
      <c r="KN764" s="1"/>
      <c r="KO764" s="1"/>
      <c r="KP764" s="1"/>
      <c r="KQ764" s="1"/>
      <c r="KR764" s="1"/>
      <c r="KS764" s="1"/>
      <c r="KT764" s="1"/>
      <c r="KU764" s="1"/>
      <c r="KV764" s="1"/>
      <c r="KW764" s="1"/>
      <c r="KX764" s="1"/>
      <c r="KY764" s="1"/>
      <c r="KZ764" s="1"/>
      <c r="LA764" s="1"/>
      <c r="LB764" s="1"/>
      <c r="LC764" s="1"/>
      <c r="LD764" s="1"/>
      <c r="LE764" s="1"/>
      <c r="LF764" s="1"/>
      <c r="LG764" s="1"/>
      <c r="LH764" s="1"/>
      <c r="LI764" s="1"/>
      <c r="LJ764" s="1"/>
      <c r="LK764" s="1"/>
      <c r="LL764" s="1"/>
      <c r="LM764" s="1"/>
      <c r="LN764" s="1"/>
      <c r="LO764" s="1"/>
      <c r="LP764" s="1"/>
      <c r="LQ764" s="1"/>
      <c r="LR764" s="1"/>
      <c r="LS764" s="1"/>
      <c r="LT764" s="1"/>
      <c r="LU764" s="1"/>
      <c r="LV764" s="1"/>
      <c r="LW764" s="1"/>
      <c r="LX764" s="1"/>
      <c r="LY764" s="1"/>
      <c r="LZ764" s="1"/>
      <c r="MA764" s="1"/>
      <c r="MB764" s="1"/>
      <c r="MC764" s="1"/>
      <c r="MD764" s="1"/>
      <c r="ME764" s="1"/>
      <c r="MF764" s="1"/>
      <c r="MG764" s="1"/>
      <c r="MH764" s="1"/>
      <c r="MI764" s="1"/>
      <c r="MJ764" s="1"/>
      <c r="MK764" s="1"/>
      <c r="ML764" s="1"/>
      <c r="MM764" s="1"/>
      <c r="MN764" s="1"/>
      <c r="MO764" s="1"/>
      <c r="MP764" s="1"/>
      <c r="MQ764" s="1"/>
      <c r="MR764" s="1"/>
      <c r="MS764" s="1"/>
      <c r="MT764" s="1"/>
      <c r="MU764" s="1"/>
      <c r="MV764" s="1"/>
      <c r="MW764" s="1"/>
      <c r="MX764" s="1"/>
      <c r="MY764" s="1"/>
      <c r="MZ764" s="1"/>
      <c r="NA764" s="1"/>
      <c r="NB764" s="1"/>
      <c r="NC764" s="1"/>
      <c r="ND764" s="1"/>
      <c r="NE764" s="1"/>
      <c r="NF764" s="1"/>
      <c r="NG764" s="1"/>
      <c r="NH764" s="1"/>
      <c r="NI764" s="1"/>
      <c r="NJ764" s="1"/>
      <c r="NK764" s="1"/>
      <c r="NL764" s="1"/>
      <c r="NM764" s="1"/>
      <c r="NN764" s="1"/>
      <c r="NO764" s="1"/>
      <c r="NP764" s="1"/>
      <c r="NQ764" s="1"/>
      <c r="NR764" s="1"/>
      <c r="NS764" s="1"/>
      <c r="NT764" s="1"/>
      <c r="NU764" s="1"/>
      <c r="NV764" s="1"/>
      <c r="NW764" s="1"/>
      <c r="NX764" s="1"/>
      <c r="NY764" s="1"/>
      <c r="NZ764" s="1"/>
      <c r="OA764" s="1"/>
      <c r="OB764" s="1"/>
      <c r="OC764" s="1"/>
      <c r="OD764" s="1"/>
      <c r="OE764" s="1"/>
      <c r="OF764" s="1"/>
      <c r="OG764" s="1"/>
      <c r="OH764" s="1"/>
      <c r="OI764" s="1"/>
      <c r="OJ764" s="1"/>
      <c r="OK764" s="1"/>
      <c r="OL764" s="1"/>
      <c r="OM764" s="1"/>
      <c r="ON764" s="1"/>
      <c r="OO764" s="1"/>
      <c r="OP764" s="1"/>
      <c r="OQ764" s="1"/>
      <c r="OR764" s="1"/>
      <c r="OS764" s="1"/>
      <c r="OT764" s="1"/>
      <c r="OU764" s="1"/>
      <c r="OV764" s="1"/>
      <c r="OW764" s="1"/>
      <c r="OX764" s="1"/>
      <c r="OY764" s="1"/>
      <c r="OZ764" s="1"/>
      <c r="PA764" s="1"/>
      <c r="PB764" s="1"/>
      <c r="PC764" s="1"/>
      <c r="PD764" s="1"/>
      <c r="PE764" s="1"/>
      <c r="PF764" s="1"/>
      <c r="PG764" s="1"/>
      <c r="PH764" s="1"/>
      <c r="PI764" s="1"/>
      <c r="PJ764" s="1"/>
      <c r="PK764" s="1"/>
      <c r="PL764" s="1"/>
      <c r="PM764" s="1"/>
      <c r="PN764" s="1"/>
      <c r="PO764" s="1"/>
      <c r="PP764" s="1"/>
      <c r="PQ764" s="1"/>
      <c r="PR764" s="1"/>
      <c r="PS764" s="1"/>
      <c r="PT764" s="1"/>
      <c r="PU764" s="1"/>
      <c r="PV764" s="1"/>
      <c r="PW764" s="1"/>
      <c r="PX764" s="1"/>
      <c r="PY764" s="1"/>
      <c r="PZ764" s="1"/>
    </row>
    <row r="765" spans="1:442" s="92" customFormat="1" ht="64.5" customHeight="1" x14ac:dyDescent="0.2">
      <c r="A765" s="36"/>
      <c r="B765" s="204"/>
      <c r="C765" s="204"/>
      <c r="D765" s="204"/>
      <c r="E765" s="235"/>
      <c r="F765" s="235"/>
      <c r="G765" s="235"/>
      <c r="H765" s="204"/>
      <c r="I765" s="204"/>
      <c r="J765" s="11" t="s">
        <v>127</v>
      </c>
      <c r="K765" s="7" t="s">
        <v>128</v>
      </c>
      <c r="L765" s="7" t="s">
        <v>85</v>
      </c>
      <c r="M765" s="63">
        <v>111</v>
      </c>
      <c r="N765" s="202"/>
      <c r="O765" s="204"/>
      <c r="P765" s="204"/>
      <c r="Q765" s="204"/>
      <c r="R765" s="217"/>
      <c r="S765" s="217"/>
      <c r="T765" s="219"/>
      <c r="U765" s="219"/>
      <c r="V765" s="221"/>
      <c r="W765" s="221"/>
      <c r="X765" s="221"/>
      <c r="Y765" s="221"/>
      <c r="Z765" s="221"/>
      <c r="AA765" s="221"/>
      <c r="AB765" s="221"/>
      <c r="AC765" s="202"/>
      <c r="AD765" s="203"/>
      <c r="AE765" s="203"/>
      <c r="AF765" s="204"/>
      <c r="AG765" s="202"/>
      <c r="AH765" s="202"/>
      <c r="AI765" s="202"/>
      <c r="AJ765" s="204"/>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c r="KJ765" s="1"/>
      <c r="KK765" s="1"/>
      <c r="KL765" s="1"/>
      <c r="KM765" s="1"/>
      <c r="KN765" s="1"/>
      <c r="KO765" s="1"/>
      <c r="KP765" s="1"/>
      <c r="KQ765" s="1"/>
      <c r="KR765" s="1"/>
      <c r="KS765" s="1"/>
      <c r="KT765" s="1"/>
      <c r="KU765" s="1"/>
      <c r="KV765" s="1"/>
      <c r="KW765" s="1"/>
      <c r="KX765" s="1"/>
      <c r="KY765" s="1"/>
      <c r="KZ765" s="1"/>
      <c r="LA765" s="1"/>
      <c r="LB765" s="1"/>
      <c r="LC765" s="1"/>
      <c r="LD765" s="1"/>
      <c r="LE765" s="1"/>
      <c r="LF765" s="1"/>
      <c r="LG765" s="1"/>
      <c r="LH765" s="1"/>
      <c r="LI765" s="1"/>
      <c r="LJ765" s="1"/>
      <c r="LK765" s="1"/>
      <c r="LL765" s="1"/>
      <c r="LM765" s="1"/>
      <c r="LN765" s="1"/>
      <c r="LO765" s="1"/>
      <c r="LP765" s="1"/>
      <c r="LQ765" s="1"/>
      <c r="LR765" s="1"/>
      <c r="LS765" s="1"/>
      <c r="LT765" s="1"/>
      <c r="LU765" s="1"/>
      <c r="LV765" s="1"/>
      <c r="LW765" s="1"/>
      <c r="LX765" s="1"/>
      <c r="LY765" s="1"/>
      <c r="LZ765" s="1"/>
      <c r="MA765" s="1"/>
      <c r="MB765" s="1"/>
      <c r="MC765" s="1"/>
      <c r="MD765" s="1"/>
      <c r="ME765" s="1"/>
      <c r="MF765" s="1"/>
      <c r="MG765" s="1"/>
      <c r="MH765" s="1"/>
      <c r="MI765" s="1"/>
      <c r="MJ765" s="1"/>
      <c r="MK765" s="1"/>
      <c r="ML765" s="1"/>
      <c r="MM765" s="1"/>
      <c r="MN765" s="1"/>
      <c r="MO765" s="1"/>
      <c r="MP765" s="1"/>
      <c r="MQ765" s="1"/>
      <c r="MR765" s="1"/>
      <c r="MS765" s="1"/>
      <c r="MT765" s="1"/>
      <c r="MU765" s="1"/>
      <c r="MV765" s="1"/>
      <c r="MW765" s="1"/>
      <c r="MX765" s="1"/>
      <c r="MY765" s="1"/>
      <c r="MZ765" s="1"/>
      <c r="NA765" s="1"/>
      <c r="NB765" s="1"/>
      <c r="NC765" s="1"/>
      <c r="ND765" s="1"/>
      <c r="NE765" s="1"/>
      <c r="NF765" s="1"/>
      <c r="NG765" s="1"/>
      <c r="NH765" s="1"/>
      <c r="NI765" s="1"/>
      <c r="NJ765" s="1"/>
      <c r="NK765" s="1"/>
      <c r="NL765" s="1"/>
      <c r="NM765" s="1"/>
      <c r="NN765" s="1"/>
      <c r="NO765" s="1"/>
      <c r="NP765" s="1"/>
      <c r="NQ765" s="1"/>
      <c r="NR765" s="1"/>
      <c r="NS765" s="1"/>
      <c r="NT765" s="1"/>
      <c r="NU765" s="1"/>
      <c r="NV765" s="1"/>
      <c r="NW765" s="1"/>
      <c r="NX765" s="1"/>
      <c r="NY765" s="1"/>
      <c r="NZ765" s="1"/>
      <c r="OA765" s="1"/>
      <c r="OB765" s="1"/>
      <c r="OC765" s="1"/>
      <c r="OD765" s="1"/>
      <c r="OE765" s="1"/>
      <c r="OF765" s="1"/>
      <c r="OG765" s="1"/>
      <c r="OH765" s="1"/>
      <c r="OI765" s="1"/>
      <c r="OJ765" s="1"/>
      <c r="OK765" s="1"/>
      <c r="OL765" s="1"/>
      <c r="OM765" s="1"/>
      <c r="ON765" s="1"/>
      <c r="OO765" s="1"/>
      <c r="OP765" s="1"/>
      <c r="OQ765" s="1"/>
      <c r="OR765" s="1"/>
      <c r="OS765" s="1"/>
      <c r="OT765" s="1"/>
      <c r="OU765" s="1"/>
      <c r="OV765" s="1"/>
      <c r="OW765" s="1"/>
      <c r="OX765" s="1"/>
      <c r="OY765" s="1"/>
      <c r="OZ765" s="1"/>
      <c r="PA765" s="1"/>
      <c r="PB765" s="1"/>
      <c r="PC765" s="1"/>
      <c r="PD765" s="1"/>
      <c r="PE765" s="1"/>
      <c r="PF765" s="1"/>
      <c r="PG765" s="1"/>
      <c r="PH765" s="1"/>
      <c r="PI765" s="1"/>
      <c r="PJ765" s="1"/>
      <c r="PK765" s="1"/>
      <c r="PL765" s="1"/>
      <c r="PM765" s="1"/>
      <c r="PN765" s="1"/>
      <c r="PO765" s="1"/>
      <c r="PP765" s="1"/>
      <c r="PQ765" s="1"/>
      <c r="PR765" s="1"/>
      <c r="PS765" s="1"/>
      <c r="PT765" s="1"/>
      <c r="PU765" s="1"/>
      <c r="PV765" s="1"/>
      <c r="PW765" s="1"/>
      <c r="PX765" s="1"/>
      <c r="PY765" s="1"/>
      <c r="PZ765" s="1"/>
    </row>
    <row r="766" spans="1:442" s="92" customFormat="1" ht="89.25" x14ac:dyDescent="0.2">
      <c r="A766" s="36"/>
      <c r="B766" s="204" t="s">
        <v>574</v>
      </c>
      <c r="C766" s="204" t="s">
        <v>575</v>
      </c>
      <c r="D766" s="204" t="s">
        <v>106</v>
      </c>
      <c r="E766" s="235" t="s">
        <v>67</v>
      </c>
      <c r="F766" s="235" t="s">
        <v>134</v>
      </c>
      <c r="G766" s="235" t="s">
        <v>147</v>
      </c>
      <c r="H766" s="204" t="s">
        <v>70</v>
      </c>
      <c r="I766" s="204" t="s">
        <v>79</v>
      </c>
      <c r="J766" s="11" t="s">
        <v>208</v>
      </c>
      <c r="K766" s="7" t="s">
        <v>107</v>
      </c>
      <c r="L766" s="7" t="s">
        <v>86</v>
      </c>
      <c r="M766" s="7">
        <v>40</v>
      </c>
      <c r="N766" s="202" t="s">
        <v>108</v>
      </c>
      <c r="O766" s="204" t="s">
        <v>577</v>
      </c>
      <c r="P766" s="204" t="s">
        <v>75</v>
      </c>
      <c r="Q766" s="204" t="s">
        <v>76</v>
      </c>
      <c r="R766" s="217" t="s">
        <v>77</v>
      </c>
      <c r="S766" s="217" t="s">
        <v>109</v>
      </c>
      <c r="T766" s="219">
        <f>V766+Y766</f>
        <v>43025.22</v>
      </c>
      <c r="U766" s="219" t="s">
        <v>79</v>
      </c>
      <c r="V766" s="221">
        <v>36571.440000000002</v>
      </c>
      <c r="W766" s="221" t="s">
        <v>98</v>
      </c>
      <c r="X766" s="221" t="s">
        <v>79</v>
      </c>
      <c r="Y766" s="221">
        <v>6453.78</v>
      </c>
      <c r="Z766" s="221" t="s">
        <v>98</v>
      </c>
      <c r="AA766" s="221" t="s">
        <v>79</v>
      </c>
      <c r="AB766" s="221">
        <v>14296.34</v>
      </c>
      <c r="AC766" s="202" t="s">
        <v>149</v>
      </c>
      <c r="AD766" s="203" t="s">
        <v>79</v>
      </c>
      <c r="AE766" s="203">
        <f>V766+Y766</f>
        <v>43025.22</v>
      </c>
      <c r="AF766" s="204" t="s">
        <v>79</v>
      </c>
      <c r="AG766" s="202" t="s">
        <v>33</v>
      </c>
      <c r="AH766" s="202" t="s">
        <v>160</v>
      </c>
      <c r="AI766" s="202" t="s">
        <v>295</v>
      </c>
      <c r="AJ766" s="204"/>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c r="KJ766" s="1"/>
      <c r="KK766" s="1"/>
      <c r="KL766" s="1"/>
      <c r="KM766" s="1"/>
      <c r="KN766" s="1"/>
      <c r="KO766" s="1"/>
      <c r="KP766" s="1"/>
      <c r="KQ766" s="1"/>
      <c r="KR766" s="1"/>
      <c r="KS766" s="1"/>
      <c r="KT766" s="1"/>
      <c r="KU766" s="1"/>
      <c r="KV766" s="1"/>
      <c r="KW766" s="1"/>
      <c r="KX766" s="1"/>
      <c r="KY766" s="1"/>
      <c r="KZ766" s="1"/>
      <c r="LA766" s="1"/>
      <c r="LB766" s="1"/>
      <c r="LC766" s="1"/>
      <c r="LD766" s="1"/>
      <c r="LE766" s="1"/>
      <c r="LF766" s="1"/>
      <c r="LG766" s="1"/>
      <c r="LH766" s="1"/>
      <c r="LI766" s="1"/>
      <c r="LJ766" s="1"/>
      <c r="LK766" s="1"/>
      <c r="LL766" s="1"/>
      <c r="LM766" s="1"/>
      <c r="LN766" s="1"/>
      <c r="LO766" s="1"/>
      <c r="LP766" s="1"/>
      <c r="LQ766" s="1"/>
      <c r="LR766" s="1"/>
      <c r="LS766" s="1"/>
      <c r="LT766" s="1"/>
      <c r="LU766" s="1"/>
      <c r="LV766" s="1"/>
      <c r="LW766" s="1"/>
      <c r="LX766" s="1"/>
      <c r="LY766" s="1"/>
      <c r="LZ766" s="1"/>
      <c r="MA766" s="1"/>
      <c r="MB766" s="1"/>
      <c r="MC766" s="1"/>
      <c r="MD766" s="1"/>
      <c r="ME766" s="1"/>
      <c r="MF766" s="1"/>
      <c r="MG766" s="1"/>
      <c r="MH766" s="1"/>
      <c r="MI766" s="1"/>
      <c r="MJ766" s="1"/>
      <c r="MK766" s="1"/>
      <c r="ML766" s="1"/>
      <c r="MM766" s="1"/>
      <c r="MN766" s="1"/>
      <c r="MO766" s="1"/>
      <c r="MP766" s="1"/>
      <c r="MQ766" s="1"/>
      <c r="MR766" s="1"/>
      <c r="MS766" s="1"/>
      <c r="MT766" s="1"/>
      <c r="MU766" s="1"/>
      <c r="MV766" s="1"/>
      <c r="MW766" s="1"/>
      <c r="MX766" s="1"/>
      <c r="MY766" s="1"/>
      <c r="MZ766" s="1"/>
      <c r="NA766" s="1"/>
      <c r="NB766" s="1"/>
      <c r="NC766" s="1"/>
      <c r="ND766" s="1"/>
      <c r="NE766" s="1"/>
      <c r="NF766" s="1"/>
      <c r="NG766" s="1"/>
      <c r="NH766" s="1"/>
      <c r="NI766" s="1"/>
      <c r="NJ766" s="1"/>
      <c r="NK766" s="1"/>
      <c r="NL766" s="1"/>
      <c r="NM766" s="1"/>
      <c r="NN766" s="1"/>
      <c r="NO766" s="1"/>
      <c r="NP766" s="1"/>
      <c r="NQ766" s="1"/>
      <c r="NR766" s="1"/>
      <c r="NS766" s="1"/>
      <c r="NT766" s="1"/>
      <c r="NU766" s="1"/>
      <c r="NV766" s="1"/>
      <c r="NW766" s="1"/>
      <c r="NX766" s="1"/>
      <c r="NY766" s="1"/>
      <c r="NZ766" s="1"/>
      <c r="OA766" s="1"/>
      <c r="OB766" s="1"/>
      <c r="OC766" s="1"/>
      <c r="OD766" s="1"/>
      <c r="OE766" s="1"/>
      <c r="OF766" s="1"/>
      <c r="OG766" s="1"/>
      <c r="OH766" s="1"/>
      <c r="OI766" s="1"/>
      <c r="OJ766" s="1"/>
      <c r="OK766" s="1"/>
      <c r="OL766" s="1"/>
      <c r="OM766" s="1"/>
      <c r="ON766" s="1"/>
      <c r="OO766" s="1"/>
      <c r="OP766" s="1"/>
      <c r="OQ766" s="1"/>
      <c r="OR766" s="1"/>
      <c r="OS766" s="1"/>
      <c r="OT766" s="1"/>
      <c r="OU766" s="1"/>
      <c r="OV766" s="1"/>
      <c r="OW766" s="1"/>
      <c r="OX766" s="1"/>
      <c r="OY766" s="1"/>
      <c r="OZ766" s="1"/>
      <c r="PA766" s="1"/>
      <c r="PB766" s="1"/>
      <c r="PC766" s="1"/>
      <c r="PD766" s="1"/>
      <c r="PE766" s="1"/>
      <c r="PF766" s="1"/>
      <c r="PG766" s="1"/>
      <c r="PH766" s="1"/>
      <c r="PI766" s="1"/>
      <c r="PJ766" s="1"/>
      <c r="PK766" s="1"/>
      <c r="PL766" s="1"/>
      <c r="PM766" s="1"/>
      <c r="PN766" s="1"/>
      <c r="PO766" s="1"/>
      <c r="PP766" s="1"/>
      <c r="PQ766" s="1"/>
      <c r="PR766" s="1"/>
      <c r="PS766" s="1"/>
      <c r="PT766" s="1"/>
      <c r="PU766" s="1"/>
      <c r="PV766" s="1"/>
      <c r="PW766" s="1"/>
      <c r="PX766" s="1"/>
      <c r="PY766" s="1"/>
      <c r="PZ766" s="1"/>
    </row>
    <row r="767" spans="1:442" s="92" customFormat="1" ht="56.65" customHeight="1" x14ac:dyDescent="0.2">
      <c r="A767" s="36"/>
      <c r="B767" s="204"/>
      <c r="C767" s="204"/>
      <c r="D767" s="204"/>
      <c r="E767" s="235"/>
      <c r="F767" s="235"/>
      <c r="G767" s="235"/>
      <c r="H767" s="204"/>
      <c r="I767" s="204"/>
      <c r="J767" s="11" t="s">
        <v>111</v>
      </c>
      <c r="K767" s="7" t="s">
        <v>112</v>
      </c>
      <c r="L767" s="7" t="s">
        <v>85</v>
      </c>
      <c r="M767" s="7">
        <v>4</v>
      </c>
      <c r="N767" s="202"/>
      <c r="O767" s="204"/>
      <c r="P767" s="204"/>
      <c r="Q767" s="204"/>
      <c r="R767" s="217"/>
      <c r="S767" s="217"/>
      <c r="T767" s="219"/>
      <c r="U767" s="219"/>
      <c r="V767" s="221"/>
      <c r="W767" s="221"/>
      <c r="X767" s="221"/>
      <c r="Y767" s="221"/>
      <c r="Z767" s="221"/>
      <c r="AA767" s="221"/>
      <c r="AB767" s="221"/>
      <c r="AC767" s="202"/>
      <c r="AD767" s="203"/>
      <c r="AE767" s="203"/>
      <c r="AF767" s="204"/>
      <c r="AG767" s="202"/>
      <c r="AH767" s="202"/>
      <c r="AI767" s="202"/>
      <c r="AJ767" s="204"/>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c r="KJ767" s="1"/>
      <c r="KK767" s="1"/>
      <c r="KL767" s="1"/>
      <c r="KM767" s="1"/>
      <c r="KN767" s="1"/>
      <c r="KO767" s="1"/>
      <c r="KP767" s="1"/>
      <c r="KQ767" s="1"/>
      <c r="KR767" s="1"/>
      <c r="KS767" s="1"/>
      <c r="KT767" s="1"/>
      <c r="KU767" s="1"/>
      <c r="KV767" s="1"/>
      <c r="KW767" s="1"/>
      <c r="KX767" s="1"/>
      <c r="KY767" s="1"/>
      <c r="KZ767" s="1"/>
      <c r="LA767" s="1"/>
      <c r="LB767" s="1"/>
      <c r="LC767" s="1"/>
      <c r="LD767" s="1"/>
      <c r="LE767" s="1"/>
      <c r="LF767" s="1"/>
      <c r="LG767" s="1"/>
      <c r="LH767" s="1"/>
      <c r="LI767" s="1"/>
      <c r="LJ767" s="1"/>
      <c r="LK767" s="1"/>
      <c r="LL767" s="1"/>
      <c r="LM767" s="1"/>
      <c r="LN767" s="1"/>
      <c r="LO767" s="1"/>
      <c r="LP767" s="1"/>
      <c r="LQ767" s="1"/>
      <c r="LR767" s="1"/>
      <c r="LS767" s="1"/>
      <c r="LT767" s="1"/>
      <c r="LU767" s="1"/>
      <c r="LV767" s="1"/>
      <c r="LW767" s="1"/>
      <c r="LX767" s="1"/>
      <c r="LY767" s="1"/>
      <c r="LZ767" s="1"/>
      <c r="MA767" s="1"/>
      <c r="MB767" s="1"/>
      <c r="MC767" s="1"/>
      <c r="MD767" s="1"/>
      <c r="ME767" s="1"/>
      <c r="MF767" s="1"/>
      <c r="MG767" s="1"/>
      <c r="MH767" s="1"/>
      <c r="MI767" s="1"/>
      <c r="MJ767" s="1"/>
      <c r="MK767" s="1"/>
      <c r="ML767" s="1"/>
      <c r="MM767" s="1"/>
      <c r="MN767" s="1"/>
      <c r="MO767" s="1"/>
      <c r="MP767" s="1"/>
      <c r="MQ767" s="1"/>
      <c r="MR767" s="1"/>
      <c r="MS767" s="1"/>
      <c r="MT767" s="1"/>
      <c r="MU767" s="1"/>
      <c r="MV767" s="1"/>
      <c r="MW767" s="1"/>
      <c r="MX767" s="1"/>
      <c r="MY767" s="1"/>
      <c r="MZ767" s="1"/>
      <c r="NA767" s="1"/>
      <c r="NB767" s="1"/>
      <c r="NC767" s="1"/>
      <c r="ND767" s="1"/>
      <c r="NE767" s="1"/>
      <c r="NF767" s="1"/>
      <c r="NG767" s="1"/>
      <c r="NH767" s="1"/>
      <c r="NI767" s="1"/>
      <c r="NJ767" s="1"/>
      <c r="NK767" s="1"/>
      <c r="NL767" s="1"/>
      <c r="NM767" s="1"/>
      <c r="NN767" s="1"/>
      <c r="NO767" s="1"/>
      <c r="NP767" s="1"/>
      <c r="NQ767" s="1"/>
      <c r="NR767" s="1"/>
      <c r="NS767" s="1"/>
      <c r="NT767" s="1"/>
      <c r="NU767" s="1"/>
      <c r="NV767" s="1"/>
      <c r="NW767" s="1"/>
      <c r="NX767" s="1"/>
      <c r="NY767" s="1"/>
      <c r="NZ767" s="1"/>
      <c r="OA767" s="1"/>
      <c r="OB767" s="1"/>
      <c r="OC767" s="1"/>
      <c r="OD767" s="1"/>
      <c r="OE767" s="1"/>
      <c r="OF767" s="1"/>
      <c r="OG767" s="1"/>
      <c r="OH767" s="1"/>
      <c r="OI767" s="1"/>
      <c r="OJ767" s="1"/>
      <c r="OK767" s="1"/>
      <c r="OL767" s="1"/>
      <c r="OM767" s="1"/>
      <c r="ON767" s="1"/>
      <c r="OO767" s="1"/>
      <c r="OP767" s="1"/>
      <c r="OQ767" s="1"/>
      <c r="OR767" s="1"/>
      <c r="OS767" s="1"/>
      <c r="OT767" s="1"/>
      <c r="OU767" s="1"/>
      <c r="OV767" s="1"/>
      <c r="OW767" s="1"/>
      <c r="OX767" s="1"/>
      <c r="OY767" s="1"/>
      <c r="OZ767" s="1"/>
      <c r="PA767" s="1"/>
      <c r="PB767" s="1"/>
      <c r="PC767" s="1"/>
      <c r="PD767" s="1"/>
      <c r="PE767" s="1"/>
      <c r="PF767" s="1"/>
      <c r="PG767" s="1"/>
      <c r="PH767" s="1"/>
      <c r="PI767" s="1"/>
      <c r="PJ767" s="1"/>
      <c r="PK767" s="1"/>
      <c r="PL767" s="1"/>
      <c r="PM767" s="1"/>
      <c r="PN767" s="1"/>
      <c r="PO767" s="1"/>
      <c r="PP767" s="1"/>
      <c r="PQ767" s="1"/>
      <c r="PR767" s="1"/>
      <c r="PS767" s="1"/>
      <c r="PT767" s="1"/>
      <c r="PU767" s="1"/>
      <c r="PV767" s="1"/>
      <c r="PW767" s="1"/>
      <c r="PX767" s="1"/>
      <c r="PY767" s="1"/>
      <c r="PZ767" s="1"/>
    </row>
    <row r="768" spans="1:442" s="92" customFormat="1" ht="64.5" customHeight="1" x14ac:dyDescent="0.2">
      <c r="A768" s="36"/>
      <c r="B768" s="204"/>
      <c r="C768" s="204"/>
      <c r="D768" s="204"/>
      <c r="E768" s="235"/>
      <c r="F768" s="235"/>
      <c r="G768" s="235"/>
      <c r="H768" s="204"/>
      <c r="I768" s="204"/>
      <c r="J768" s="11" t="s">
        <v>127</v>
      </c>
      <c r="K768" s="7" t="s">
        <v>128</v>
      </c>
      <c r="L768" s="7" t="s">
        <v>85</v>
      </c>
      <c r="M768" s="63">
        <v>50</v>
      </c>
      <c r="N768" s="202"/>
      <c r="O768" s="204"/>
      <c r="P768" s="204"/>
      <c r="Q768" s="204"/>
      <c r="R768" s="217"/>
      <c r="S768" s="217"/>
      <c r="T768" s="219"/>
      <c r="U768" s="219"/>
      <c r="V768" s="221"/>
      <c r="W768" s="221"/>
      <c r="X768" s="221"/>
      <c r="Y768" s="221"/>
      <c r="Z768" s="221"/>
      <c r="AA768" s="221"/>
      <c r="AB768" s="221"/>
      <c r="AC768" s="202"/>
      <c r="AD768" s="203"/>
      <c r="AE768" s="203"/>
      <c r="AF768" s="204"/>
      <c r="AG768" s="202"/>
      <c r="AH768" s="202"/>
      <c r="AI768" s="202"/>
      <c r="AJ768" s="204"/>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c r="KJ768" s="1"/>
      <c r="KK768" s="1"/>
      <c r="KL768" s="1"/>
      <c r="KM768" s="1"/>
      <c r="KN768" s="1"/>
      <c r="KO768" s="1"/>
      <c r="KP768" s="1"/>
      <c r="KQ768" s="1"/>
      <c r="KR768" s="1"/>
      <c r="KS768" s="1"/>
      <c r="KT768" s="1"/>
      <c r="KU768" s="1"/>
      <c r="KV768" s="1"/>
      <c r="KW768" s="1"/>
      <c r="KX768" s="1"/>
      <c r="KY768" s="1"/>
      <c r="KZ768" s="1"/>
      <c r="LA768" s="1"/>
      <c r="LB768" s="1"/>
      <c r="LC768" s="1"/>
      <c r="LD768" s="1"/>
      <c r="LE768" s="1"/>
      <c r="LF768" s="1"/>
      <c r="LG768" s="1"/>
      <c r="LH768" s="1"/>
      <c r="LI768" s="1"/>
      <c r="LJ768" s="1"/>
      <c r="LK768" s="1"/>
      <c r="LL768" s="1"/>
      <c r="LM768" s="1"/>
      <c r="LN768" s="1"/>
      <c r="LO768" s="1"/>
      <c r="LP768" s="1"/>
      <c r="LQ768" s="1"/>
      <c r="LR768" s="1"/>
      <c r="LS768" s="1"/>
      <c r="LT768" s="1"/>
      <c r="LU768" s="1"/>
      <c r="LV768" s="1"/>
      <c r="LW768" s="1"/>
      <c r="LX768" s="1"/>
      <c r="LY768" s="1"/>
      <c r="LZ768" s="1"/>
      <c r="MA768" s="1"/>
      <c r="MB768" s="1"/>
      <c r="MC768" s="1"/>
      <c r="MD768" s="1"/>
      <c r="ME768" s="1"/>
      <c r="MF768" s="1"/>
      <c r="MG768" s="1"/>
      <c r="MH768" s="1"/>
      <c r="MI768" s="1"/>
      <c r="MJ768" s="1"/>
      <c r="MK768" s="1"/>
      <c r="ML768" s="1"/>
      <c r="MM768" s="1"/>
      <c r="MN768" s="1"/>
      <c r="MO768" s="1"/>
      <c r="MP768" s="1"/>
      <c r="MQ768" s="1"/>
      <c r="MR768" s="1"/>
      <c r="MS768" s="1"/>
      <c r="MT768" s="1"/>
      <c r="MU768" s="1"/>
      <c r="MV768" s="1"/>
      <c r="MW768" s="1"/>
      <c r="MX768" s="1"/>
      <c r="MY768" s="1"/>
      <c r="MZ768" s="1"/>
      <c r="NA768" s="1"/>
      <c r="NB768" s="1"/>
      <c r="NC768" s="1"/>
      <c r="ND768" s="1"/>
      <c r="NE768" s="1"/>
      <c r="NF768" s="1"/>
      <c r="NG768" s="1"/>
      <c r="NH768" s="1"/>
      <c r="NI768" s="1"/>
      <c r="NJ768" s="1"/>
      <c r="NK768" s="1"/>
      <c r="NL768" s="1"/>
      <c r="NM768" s="1"/>
      <c r="NN768" s="1"/>
      <c r="NO768" s="1"/>
      <c r="NP768" s="1"/>
      <c r="NQ768" s="1"/>
      <c r="NR768" s="1"/>
      <c r="NS768" s="1"/>
      <c r="NT768" s="1"/>
      <c r="NU768" s="1"/>
      <c r="NV768" s="1"/>
      <c r="NW768" s="1"/>
      <c r="NX768" s="1"/>
      <c r="NY768" s="1"/>
      <c r="NZ768" s="1"/>
      <c r="OA768" s="1"/>
      <c r="OB768" s="1"/>
      <c r="OC768" s="1"/>
      <c r="OD768" s="1"/>
      <c r="OE768" s="1"/>
      <c r="OF768" s="1"/>
      <c r="OG768" s="1"/>
      <c r="OH768" s="1"/>
      <c r="OI768" s="1"/>
      <c r="OJ768" s="1"/>
      <c r="OK768" s="1"/>
      <c r="OL768" s="1"/>
      <c r="OM768" s="1"/>
      <c r="ON768" s="1"/>
      <c r="OO768" s="1"/>
      <c r="OP768" s="1"/>
      <c r="OQ768" s="1"/>
      <c r="OR768" s="1"/>
      <c r="OS768" s="1"/>
      <c r="OT768" s="1"/>
      <c r="OU768" s="1"/>
      <c r="OV768" s="1"/>
      <c r="OW768" s="1"/>
      <c r="OX768" s="1"/>
      <c r="OY768" s="1"/>
      <c r="OZ768" s="1"/>
      <c r="PA768" s="1"/>
      <c r="PB768" s="1"/>
      <c r="PC768" s="1"/>
      <c r="PD768" s="1"/>
      <c r="PE768" s="1"/>
      <c r="PF768" s="1"/>
      <c r="PG768" s="1"/>
      <c r="PH768" s="1"/>
      <c r="PI768" s="1"/>
      <c r="PJ768" s="1"/>
      <c r="PK768" s="1"/>
      <c r="PL768" s="1"/>
      <c r="PM768" s="1"/>
      <c r="PN768" s="1"/>
      <c r="PO768" s="1"/>
      <c r="PP768" s="1"/>
      <c r="PQ768" s="1"/>
      <c r="PR768" s="1"/>
      <c r="PS768" s="1"/>
      <c r="PT768" s="1"/>
      <c r="PU768" s="1"/>
      <c r="PV768" s="1"/>
      <c r="PW768" s="1"/>
      <c r="PX768" s="1"/>
      <c r="PY768" s="1"/>
      <c r="PZ768" s="1"/>
    </row>
    <row r="769" spans="1:442" s="92" customFormat="1" ht="89.25" x14ac:dyDescent="0.2">
      <c r="A769" s="36"/>
      <c r="B769" s="204" t="s">
        <v>576</v>
      </c>
      <c r="C769" s="204" t="s">
        <v>573</v>
      </c>
      <c r="D769" s="204" t="s">
        <v>106</v>
      </c>
      <c r="E769" s="235" t="s">
        <v>67</v>
      </c>
      <c r="F769" s="235" t="s">
        <v>134</v>
      </c>
      <c r="G769" s="235" t="s">
        <v>147</v>
      </c>
      <c r="H769" s="204" t="s">
        <v>70</v>
      </c>
      <c r="I769" s="204" t="s">
        <v>79</v>
      </c>
      <c r="J769" s="11" t="s">
        <v>208</v>
      </c>
      <c r="K769" s="7" t="s">
        <v>107</v>
      </c>
      <c r="L769" s="7" t="s">
        <v>86</v>
      </c>
      <c r="M769" s="7">
        <v>40</v>
      </c>
      <c r="N769" s="202" t="s">
        <v>108</v>
      </c>
      <c r="O769" s="204" t="s">
        <v>577</v>
      </c>
      <c r="P769" s="204" t="s">
        <v>75</v>
      </c>
      <c r="Q769" s="204" t="s">
        <v>76</v>
      </c>
      <c r="R769" s="217" t="s">
        <v>77</v>
      </c>
      <c r="S769" s="217" t="s">
        <v>109</v>
      </c>
      <c r="T769" s="219">
        <f>V769+Y769</f>
        <v>57158.049999999996</v>
      </c>
      <c r="U769" s="219" t="s">
        <v>79</v>
      </c>
      <c r="V769" s="221">
        <v>48584.34</v>
      </c>
      <c r="W769" s="221" t="s">
        <v>98</v>
      </c>
      <c r="X769" s="221" t="s">
        <v>79</v>
      </c>
      <c r="Y769" s="221">
        <v>8573.7099999999991</v>
      </c>
      <c r="Z769" s="221" t="s">
        <v>98</v>
      </c>
      <c r="AA769" s="221" t="s">
        <v>79</v>
      </c>
      <c r="AB769" s="221">
        <v>18923.02</v>
      </c>
      <c r="AC769" s="202" t="s">
        <v>149</v>
      </c>
      <c r="AD769" s="203" t="s">
        <v>79</v>
      </c>
      <c r="AE769" s="203">
        <f>V769+Y769</f>
        <v>57158.049999999996</v>
      </c>
      <c r="AF769" s="204" t="s">
        <v>79</v>
      </c>
      <c r="AG769" s="202" t="s">
        <v>33</v>
      </c>
      <c r="AH769" s="202" t="s">
        <v>160</v>
      </c>
      <c r="AI769" s="202" t="s">
        <v>295</v>
      </c>
      <c r="AJ769" s="204"/>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c r="KJ769" s="1"/>
      <c r="KK769" s="1"/>
      <c r="KL769" s="1"/>
      <c r="KM769" s="1"/>
      <c r="KN769" s="1"/>
      <c r="KO769" s="1"/>
      <c r="KP769" s="1"/>
      <c r="KQ769" s="1"/>
      <c r="KR769" s="1"/>
      <c r="KS769" s="1"/>
      <c r="KT769" s="1"/>
      <c r="KU769" s="1"/>
      <c r="KV769" s="1"/>
      <c r="KW769" s="1"/>
      <c r="KX769" s="1"/>
      <c r="KY769" s="1"/>
      <c r="KZ769" s="1"/>
      <c r="LA769" s="1"/>
      <c r="LB769" s="1"/>
      <c r="LC769" s="1"/>
      <c r="LD769" s="1"/>
      <c r="LE769" s="1"/>
      <c r="LF769" s="1"/>
      <c r="LG769" s="1"/>
      <c r="LH769" s="1"/>
      <c r="LI769" s="1"/>
      <c r="LJ769" s="1"/>
      <c r="LK769" s="1"/>
      <c r="LL769" s="1"/>
      <c r="LM769" s="1"/>
      <c r="LN769" s="1"/>
      <c r="LO769" s="1"/>
      <c r="LP769" s="1"/>
      <c r="LQ769" s="1"/>
      <c r="LR769" s="1"/>
      <c r="LS769" s="1"/>
      <c r="LT769" s="1"/>
      <c r="LU769" s="1"/>
      <c r="LV769" s="1"/>
      <c r="LW769" s="1"/>
      <c r="LX769" s="1"/>
      <c r="LY769" s="1"/>
      <c r="LZ769" s="1"/>
      <c r="MA769" s="1"/>
      <c r="MB769" s="1"/>
      <c r="MC769" s="1"/>
      <c r="MD769" s="1"/>
      <c r="ME769" s="1"/>
      <c r="MF769" s="1"/>
      <c r="MG769" s="1"/>
      <c r="MH769" s="1"/>
      <c r="MI769" s="1"/>
      <c r="MJ769" s="1"/>
      <c r="MK769" s="1"/>
      <c r="ML769" s="1"/>
      <c r="MM769" s="1"/>
      <c r="MN769" s="1"/>
      <c r="MO769" s="1"/>
      <c r="MP769" s="1"/>
      <c r="MQ769" s="1"/>
      <c r="MR769" s="1"/>
      <c r="MS769" s="1"/>
      <c r="MT769" s="1"/>
      <c r="MU769" s="1"/>
      <c r="MV769" s="1"/>
      <c r="MW769" s="1"/>
      <c r="MX769" s="1"/>
      <c r="MY769" s="1"/>
      <c r="MZ769" s="1"/>
      <c r="NA769" s="1"/>
      <c r="NB769" s="1"/>
      <c r="NC769" s="1"/>
      <c r="ND769" s="1"/>
      <c r="NE769" s="1"/>
      <c r="NF769" s="1"/>
      <c r="NG769" s="1"/>
      <c r="NH769" s="1"/>
      <c r="NI769" s="1"/>
      <c r="NJ769" s="1"/>
      <c r="NK769" s="1"/>
      <c r="NL769" s="1"/>
      <c r="NM769" s="1"/>
      <c r="NN769" s="1"/>
      <c r="NO769" s="1"/>
      <c r="NP769" s="1"/>
      <c r="NQ769" s="1"/>
      <c r="NR769" s="1"/>
      <c r="NS769" s="1"/>
      <c r="NT769" s="1"/>
      <c r="NU769" s="1"/>
      <c r="NV769" s="1"/>
      <c r="NW769" s="1"/>
      <c r="NX769" s="1"/>
      <c r="NY769" s="1"/>
      <c r="NZ769" s="1"/>
      <c r="OA769" s="1"/>
      <c r="OB769" s="1"/>
      <c r="OC769" s="1"/>
      <c r="OD769" s="1"/>
      <c r="OE769" s="1"/>
      <c r="OF769" s="1"/>
      <c r="OG769" s="1"/>
      <c r="OH769" s="1"/>
      <c r="OI769" s="1"/>
      <c r="OJ769" s="1"/>
      <c r="OK769" s="1"/>
      <c r="OL769" s="1"/>
      <c r="OM769" s="1"/>
      <c r="ON769" s="1"/>
      <c r="OO769" s="1"/>
      <c r="OP769" s="1"/>
      <c r="OQ769" s="1"/>
      <c r="OR769" s="1"/>
      <c r="OS769" s="1"/>
      <c r="OT769" s="1"/>
      <c r="OU769" s="1"/>
      <c r="OV769" s="1"/>
      <c r="OW769" s="1"/>
      <c r="OX769" s="1"/>
      <c r="OY769" s="1"/>
      <c r="OZ769" s="1"/>
      <c r="PA769" s="1"/>
      <c r="PB769" s="1"/>
      <c r="PC769" s="1"/>
      <c r="PD769" s="1"/>
      <c r="PE769" s="1"/>
      <c r="PF769" s="1"/>
      <c r="PG769" s="1"/>
      <c r="PH769" s="1"/>
      <c r="PI769" s="1"/>
      <c r="PJ769" s="1"/>
      <c r="PK769" s="1"/>
      <c r="PL769" s="1"/>
      <c r="PM769" s="1"/>
      <c r="PN769" s="1"/>
      <c r="PO769" s="1"/>
      <c r="PP769" s="1"/>
      <c r="PQ769" s="1"/>
      <c r="PR769" s="1"/>
      <c r="PS769" s="1"/>
      <c r="PT769" s="1"/>
      <c r="PU769" s="1"/>
      <c r="PV769" s="1"/>
      <c r="PW769" s="1"/>
      <c r="PX769" s="1"/>
      <c r="PY769" s="1"/>
      <c r="PZ769" s="1"/>
    </row>
    <row r="770" spans="1:442" s="92" customFormat="1" ht="56.65" customHeight="1" x14ac:dyDescent="0.2">
      <c r="A770" s="36"/>
      <c r="B770" s="204"/>
      <c r="C770" s="204"/>
      <c r="D770" s="204"/>
      <c r="E770" s="235"/>
      <c r="F770" s="235"/>
      <c r="G770" s="235"/>
      <c r="H770" s="204"/>
      <c r="I770" s="204"/>
      <c r="J770" s="11" t="s">
        <v>111</v>
      </c>
      <c r="K770" s="7" t="s">
        <v>112</v>
      </c>
      <c r="L770" s="7" t="s">
        <v>85</v>
      </c>
      <c r="M770" s="7">
        <v>3</v>
      </c>
      <c r="N770" s="202"/>
      <c r="O770" s="204"/>
      <c r="P770" s="204"/>
      <c r="Q770" s="204"/>
      <c r="R770" s="217"/>
      <c r="S770" s="217"/>
      <c r="T770" s="219"/>
      <c r="U770" s="219"/>
      <c r="V770" s="221"/>
      <c r="W770" s="221"/>
      <c r="X770" s="221"/>
      <c r="Y770" s="221"/>
      <c r="Z770" s="221"/>
      <c r="AA770" s="221"/>
      <c r="AB770" s="221"/>
      <c r="AC770" s="202"/>
      <c r="AD770" s="203"/>
      <c r="AE770" s="203"/>
      <c r="AF770" s="204"/>
      <c r="AG770" s="202"/>
      <c r="AH770" s="202"/>
      <c r="AI770" s="202"/>
      <c r="AJ770" s="204"/>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c r="KJ770" s="1"/>
      <c r="KK770" s="1"/>
      <c r="KL770" s="1"/>
      <c r="KM770" s="1"/>
      <c r="KN770" s="1"/>
      <c r="KO770" s="1"/>
      <c r="KP770" s="1"/>
      <c r="KQ770" s="1"/>
      <c r="KR770" s="1"/>
      <c r="KS770" s="1"/>
      <c r="KT770" s="1"/>
      <c r="KU770" s="1"/>
      <c r="KV770" s="1"/>
      <c r="KW770" s="1"/>
      <c r="KX770" s="1"/>
      <c r="KY770" s="1"/>
      <c r="KZ770" s="1"/>
      <c r="LA770" s="1"/>
      <c r="LB770" s="1"/>
      <c r="LC770" s="1"/>
      <c r="LD770" s="1"/>
      <c r="LE770" s="1"/>
      <c r="LF770" s="1"/>
      <c r="LG770" s="1"/>
      <c r="LH770" s="1"/>
      <c r="LI770" s="1"/>
      <c r="LJ770" s="1"/>
      <c r="LK770" s="1"/>
      <c r="LL770" s="1"/>
      <c r="LM770" s="1"/>
      <c r="LN770" s="1"/>
      <c r="LO770" s="1"/>
      <c r="LP770" s="1"/>
      <c r="LQ770" s="1"/>
      <c r="LR770" s="1"/>
      <c r="LS770" s="1"/>
      <c r="LT770" s="1"/>
      <c r="LU770" s="1"/>
      <c r="LV770" s="1"/>
      <c r="LW770" s="1"/>
      <c r="LX770" s="1"/>
      <c r="LY770" s="1"/>
      <c r="LZ770" s="1"/>
      <c r="MA770" s="1"/>
      <c r="MB770" s="1"/>
      <c r="MC770" s="1"/>
      <c r="MD770" s="1"/>
      <c r="ME770" s="1"/>
      <c r="MF770" s="1"/>
      <c r="MG770" s="1"/>
      <c r="MH770" s="1"/>
      <c r="MI770" s="1"/>
      <c r="MJ770" s="1"/>
      <c r="MK770" s="1"/>
      <c r="ML770" s="1"/>
      <c r="MM770" s="1"/>
      <c r="MN770" s="1"/>
      <c r="MO770" s="1"/>
      <c r="MP770" s="1"/>
      <c r="MQ770" s="1"/>
      <c r="MR770" s="1"/>
      <c r="MS770" s="1"/>
      <c r="MT770" s="1"/>
      <c r="MU770" s="1"/>
      <c r="MV770" s="1"/>
      <c r="MW770" s="1"/>
      <c r="MX770" s="1"/>
      <c r="MY770" s="1"/>
      <c r="MZ770" s="1"/>
      <c r="NA770" s="1"/>
      <c r="NB770" s="1"/>
      <c r="NC770" s="1"/>
      <c r="ND770" s="1"/>
      <c r="NE770" s="1"/>
      <c r="NF770" s="1"/>
      <c r="NG770" s="1"/>
      <c r="NH770" s="1"/>
      <c r="NI770" s="1"/>
      <c r="NJ770" s="1"/>
      <c r="NK770" s="1"/>
      <c r="NL770" s="1"/>
      <c r="NM770" s="1"/>
      <c r="NN770" s="1"/>
      <c r="NO770" s="1"/>
      <c r="NP770" s="1"/>
      <c r="NQ770" s="1"/>
      <c r="NR770" s="1"/>
      <c r="NS770" s="1"/>
      <c r="NT770" s="1"/>
      <c r="NU770" s="1"/>
      <c r="NV770" s="1"/>
      <c r="NW770" s="1"/>
      <c r="NX770" s="1"/>
      <c r="NY770" s="1"/>
      <c r="NZ770" s="1"/>
      <c r="OA770" s="1"/>
      <c r="OB770" s="1"/>
      <c r="OC770" s="1"/>
      <c r="OD770" s="1"/>
      <c r="OE770" s="1"/>
      <c r="OF770" s="1"/>
      <c r="OG770" s="1"/>
      <c r="OH770" s="1"/>
      <c r="OI770" s="1"/>
      <c r="OJ770" s="1"/>
      <c r="OK770" s="1"/>
      <c r="OL770" s="1"/>
      <c r="OM770" s="1"/>
      <c r="ON770" s="1"/>
      <c r="OO770" s="1"/>
      <c r="OP770" s="1"/>
      <c r="OQ770" s="1"/>
      <c r="OR770" s="1"/>
      <c r="OS770" s="1"/>
      <c r="OT770" s="1"/>
      <c r="OU770" s="1"/>
      <c r="OV770" s="1"/>
      <c r="OW770" s="1"/>
      <c r="OX770" s="1"/>
      <c r="OY770" s="1"/>
      <c r="OZ770" s="1"/>
      <c r="PA770" s="1"/>
      <c r="PB770" s="1"/>
      <c r="PC770" s="1"/>
      <c r="PD770" s="1"/>
      <c r="PE770" s="1"/>
      <c r="PF770" s="1"/>
      <c r="PG770" s="1"/>
      <c r="PH770" s="1"/>
      <c r="PI770" s="1"/>
      <c r="PJ770" s="1"/>
      <c r="PK770" s="1"/>
      <c r="PL770" s="1"/>
      <c r="PM770" s="1"/>
      <c r="PN770" s="1"/>
      <c r="PO770" s="1"/>
      <c r="PP770" s="1"/>
      <c r="PQ770" s="1"/>
      <c r="PR770" s="1"/>
      <c r="PS770" s="1"/>
      <c r="PT770" s="1"/>
      <c r="PU770" s="1"/>
      <c r="PV770" s="1"/>
      <c r="PW770" s="1"/>
      <c r="PX770" s="1"/>
      <c r="PY770" s="1"/>
      <c r="PZ770" s="1"/>
    </row>
    <row r="771" spans="1:442" s="92" customFormat="1" ht="64.5" customHeight="1" x14ac:dyDescent="0.2">
      <c r="A771" s="36"/>
      <c r="B771" s="204"/>
      <c r="C771" s="204"/>
      <c r="D771" s="204"/>
      <c r="E771" s="235"/>
      <c r="F771" s="235"/>
      <c r="G771" s="235"/>
      <c r="H771" s="204"/>
      <c r="I771" s="204"/>
      <c r="J771" s="11" t="s">
        <v>127</v>
      </c>
      <c r="K771" s="7" t="s">
        <v>128</v>
      </c>
      <c r="L771" s="7" t="s">
        <v>85</v>
      </c>
      <c r="M771" s="63">
        <v>66</v>
      </c>
      <c r="N771" s="202"/>
      <c r="O771" s="204"/>
      <c r="P771" s="204"/>
      <c r="Q771" s="204"/>
      <c r="R771" s="217"/>
      <c r="S771" s="217"/>
      <c r="T771" s="219"/>
      <c r="U771" s="219"/>
      <c r="V771" s="221"/>
      <c r="W771" s="221"/>
      <c r="X771" s="221"/>
      <c r="Y771" s="221"/>
      <c r="Z771" s="221"/>
      <c r="AA771" s="221"/>
      <c r="AB771" s="221"/>
      <c r="AC771" s="202"/>
      <c r="AD771" s="203"/>
      <c r="AE771" s="203"/>
      <c r="AF771" s="204"/>
      <c r="AG771" s="202"/>
      <c r="AH771" s="202"/>
      <c r="AI771" s="202"/>
      <c r="AJ771" s="204"/>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c r="KJ771" s="1"/>
      <c r="KK771" s="1"/>
      <c r="KL771" s="1"/>
      <c r="KM771" s="1"/>
      <c r="KN771" s="1"/>
      <c r="KO771" s="1"/>
      <c r="KP771" s="1"/>
      <c r="KQ771" s="1"/>
      <c r="KR771" s="1"/>
      <c r="KS771" s="1"/>
      <c r="KT771" s="1"/>
      <c r="KU771" s="1"/>
      <c r="KV771" s="1"/>
      <c r="KW771" s="1"/>
      <c r="KX771" s="1"/>
      <c r="KY771" s="1"/>
      <c r="KZ771" s="1"/>
      <c r="LA771" s="1"/>
      <c r="LB771" s="1"/>
      <c r="LC771" s="1"/>
      <c r="LD771" s="1"/>
      <c r="LE771" s="1"/>
      <c r="LF771" s="1"/>
      <c r="LG771" s="1"/>
      <c r="LH771" s="1"/>
      <c r="LI771" s="1"/>
      <c r="LJ771" s="1"/>
      <c r="LK771" s="1"/>
      <c r="LL771" s="1"/>
      <c r="LM771" s="1"/>
      <c r="LN771" s="1"/>
      <c r="LO771" s="1"/>
      <c r="LP771" s="1"/>
      <c r="LQ771" s="1"/>
      <c r="LR771" s="1"/>
      <c r="LS771" s="1"/>
      <c r="LT771" s="1"/>
      <c r="LU771" s="1"/>
      <c r="LV771" s="1"/>
      <c r="LW771" s="1"/>
      <c r="LX771" s="1"/>
      <c r="LY771" s="1"/>
      <c r="LZ771" s="1"/>
      <c r="MA771" s="1"/>
      <c r="MB771" s="1"/>
      <c r="MC771" s="1"/>
      <c r="MD771" s="1"/>
      <c r="ME771" s="1"/>
      <c r="MF771" s="1"/>
      <c r="MG771" s="1"/>
      <c r="MH771" s="1"/>
      <c r="MI771" s="1"/>
      <c r="MJ771" s="1"/>
      <c r="MK771" s="1"/>
      <c r="ML771" s="1"/>
      <c r="MM771" s="1"/>
      <c r="MN771" s="1"/>
      <c r="MO771" s="1"/>
      <c r="MP771" s="1"/>
      <c r="MQ771" s="1"/>
      <c r="MR771" s="1"/>
      <c r="MS771" s="1"/>
      <c r="MT771" s="1"/>
      <c r="MU771" s="1"/>
      <c r="MV771" s="1"/>
      <c r="MW771" s="1"/>
      <c r="MX771" s="1"/>
      <c r="MY771" s="1"/>
      <c r="MZ771" s="1"/>
      <c r="NA771" s="1"/>
      <c r="NB771" s="1"/>
      <c r="NC771" s="1"/>
      <c r="ND771" s="1"/>
      <c r="NE771" s="1"/>
      <c r="NF771" s="1"/>
      <c r="NG771" s="1"/>
      <c r="NH771" s="1"/>
      <c r="NI771" s="1"/>
      <c r="NJ771" s="1"/>
      <c r="NK771" s="1"/>
      <c r="NL771" s="1"/>
      <c r="NM771" s="1"/>
      <c r="NN771" s="1"/>
      <c r="NO771" s="1"/>
      <c r="NP771" s="1"/>
      <c r="NQ771" s="1"/>
      <c r="NR771" s="1"/>
      <c r="NS771" s="1"/>
      <c r="NT771" s="1"/>
      <c r="NU771" s="1"/>
      <c r="NV771" s="1"/>
      <c r="NW771" s="1"/>
      <c r="NX771" s="1"/>
      <c r="NY771" s="1"/>
      <c r="NZ771" s="1"/>
      <c r="OA771" s="1"/>
      <c r="OB771" s="1"/>
      <c r="OC771" s="1"/>
      <c r="OD771" s="1"/>
      <c r="OE771" s="1"/>
      <c r="OF771" s="1"/>
      <c r="OG771" s="1"/>
      <c r="OH771" s="1"/>
      <c r="OI771" s="1"/>
      <c r="OJ771" s="1"/>
      <c r="OK771" s="1"/>
      <c r="OL771" s="1"/>
      <c r="OM771" s="1"/>
      <c r="ON771" s="1"/>
      <c r="OO771" s="1"/>
      <c r="OP771" s="1"/>
      <c r="OQ771" s="1"/>
      <c r="OR771" s="1"/>
      <c r="OS771" s="1"/>
      <c r="OT771" s="1"/>
      <c r="OU771" s="1"/>
      <c r="OV771" s="1"/>
      <c r="OW771" s="1"/>
      <c r="OX771" s="1"/>
      <c r="OY771" s="1"/>
      <c r="OZ771" s="1"/>
      <c r="PA771" s="1"/>
      <c r="PB771" s="1"/>
      <c r="PC771" s="1"/>
      <c r="PD771" s="1"/>
      <c r="PE771" s="1"/>
      <c r="PF771" s="1"/>
      <c r="PG771" s="1"/>
      <c r="PH771" s="1"/>
      <c r="PI771" s="1"/>
      <c r="PJ771" s="1"/>
      <c r="PK771" s="1"/>
      <c r="PL771" s="1"/>
      <c r="PM771" s="1"/>
      <c r="PN771" s="1"/>
      <c r="PO771" s="1"/>
      <c r="PP771" s="1"/>
      <c r="PQ771" s="1"/>
      <c r="PR771" s="1"/>
      <c r="PS771" s="1"/>
      <c r="PT771" s="1"/>
      <c r="PU771" s="1"/>
      <c r="PV771" s="1"/>
      <c r="PW771" s="1"/>
      <c r="PX771" s="1"/>
      <c r="PY771" s="1"/>
      <c r="PZ771" s="1"/>
    </row>
    <row r="772" spans="1:442" s="92" customFormat="1" ht="89.25" x14ac:dyDescent="0.2">
      <c r="A772" s="36"/>
      <c r="B772" s="215" t="s">
        <v>1194</v>
      </c>
      <c r="C772" s="215" t="s">
        <v>578</v>
      </c>
      <c r="D772" s="215" t="s">
        <v>106</v>
      </c>
      <c r="E772" s="252" t="s">
        <v>67</v>
      </c>
      <c r="F772" s="252" t="s">
        <v>134</v>
      </c>
      <c r="G772" s="252" t="s">
        <v>147</v>
      </c>
      <c r="H772" s="215" t="s">
        <v>70</v>
      </c>
      <c r="I772" s="215" t="s">
        <v>79</v>
      </c>
      <c r="J772" s="20" t="s">
        <v>208</v>
      </c>
      <c r="K772" s="27" t="s">
        <v>107</v>
      </c>
      <c r="L772" s="27" t="s">
        <v>86</v>
      </c>
      <c r="M772" s="27">
        <v>40</v>
      </c>
      <c r="N772" s="264" t="s">
        <v>108</v>
      </c>
      <c r="O772" s="215" t="s">
        <v>577</v>
      </c>
      <c r="P772" s="215" t="s">
        <v>75</v>
      </c>
      <c r="Q772" s="215" t="s">
        <v>76</v>
      </c>
      <c r="R772" s="273" t="s">
        <v>77</v>
      </c>
      <c r="S772" s="273" t="s">
        <v>109</v>
      </c>
      <c r="T772" s="287">
        <f>V772+Y772</f>
        <v>26163.43</v>
      </c>
      <c r="U772" s="287" t="s">
        <v>79</v>
      </c>
      <c r="V772" s="237">
        <v>22238.91</v>
      </c>
      <c r="W772" s="237" t="s">
        <v>98</v>
      </c>
      <c r="X772" s="237" t="s">
        <v>79</v>
      </c>
      <c r="Y772" s="237">
        <v>3924.52</v>
      </c>
      <c r="Z772" s="237" t="s">
        <v>98</v>
      </c>
      <c r="AA772" s="237" t="s">
        <v>79</v>
      </c>
      <c r="AB772" s="237">
        <v>8693.5400000000009</v>
      </c>
      <c r="AC772" s="264" t="s">
        <v>149</v>
      </c>
      <c r="AD772" s="263" t="s">
        <v>79</v>
      </c>
      <c r="AE772" s="263">
        <f>V772+Y772</f>
        <v>26163.43</v>
      </c>
      <c r="AF772" s="215" t="s">
        <v>79</v>
      </c>
      <c r="AG772" s="264" t="s">
        <v>33</v>
      </c>
      <c r="AH772" s="264" t="s">
        <v>160</v>
      </c>
      <c r="AI772" s="264" t="s">
        <v>295</v>
      </c>
      <c r="AJ772" s="215"/>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c r="KJ772" s="1"/>
      <c r="KK772" s="1"/>
      <c r="KL772" s="1"/>
      <c r="KM772" s="1"/>
      <c r="KN772" s="1"/>
      <c r="KO772" s="1"/>
      <c r="KP772" s="1"/>
      <c r="KQ772" s="1"/>
      <c r="KR772" s="1"/>
      <c r="KS772" s="1"/>
      <c r="KT772" s="1"/>
      <c r="KU772" s="1"/>
      <c r="KV772" s="1"/>
      <c r="KW772" s="1"/>
      <c r="KX772" s="1"/>
      <c r="KY772" s="1"/>
      <c r="KZ772" s="1"/>
      <c r="LA772" s="1"/>
      <c r="LB772" s="1"/>
      <c r="LC772" s="1"/>
      <c r="LD772" s="1"/>
      <c r="LE772" s="1"/>
      <c r="LF772" s="1"/>
      <c r="LG772" s="1"/>
      <c r="LH772" s="1"/>
      <c r="LI772" s="1"/>
      <c r="LJ772" s="1"/>
      <c r="LK772" s="1"/>
      <c r="LL772" s="1"/>
      <c r="LM772" s="1"/>
      <c r="LN772" s="1"/>
      <c r="LO772" s="1"/>
      <c r="LP772" s="1"/>
      <c r="LQ772" s="1"/>
      <c r="LR772" s="1"/>
      <c r="LS772" s="1"/>
      <c r="LT772" s="1"/>
      <c r="LU772" s="1"/>
      <c r="LV772" s="1"/>
      <c r="LW772" s="1"/>
      <c r="LX772" s="1"/>
      <c r="LY772" s="1"/>
      <c r="LZ772" s="1"/>
      <c r="MA772" s="1"/>
      <c r="MB772" s="1"/>
      <c r="MC772" s="1"/>
      <c r="MD772" s="1"/>
      <c r="ME772" s="1"/>
      <c r="MF772" s="1"/>
      <c r="MG772" s="1"/>
      <c r="MH772" s="1"/>
      <c r="MI772" s="1"/>
      <c r="MJ772" s="1"/>
      <c r="MK772" s="1"/>
      <c r="ML772" s="1"/>
      <c r="MM772" s="1"/>
      <c r="MN772" s="1"/>
      <c r="MO772" s="1"/>
      <c r="MP772" s="1"/>
      <c r="MQ772" s="1"/>
      <c r="MR772" s="1"/>
      <c r="MS772" s="1"/>
      <c r="MT772" s="1"/>
      <c r="MU772" s="1"/>
      <c r="MV772" s="1"/>
      <c r="MW772" s="1"/>
      <c r="MX772" s="1"/>
      <c r="MY772" s="1"/>
      <c r="MZ772" s="1"/>
      <c r="NA772" s="1"/>
      <c r="NB772" s="1"/>
      <c r="NC772" s="1"/>
      <c r="ND772" s="1"/>
      <c r="NE772" s="1"/>
      <c r="NF772" s="1"/>
      <c r="NG772" s="1"/>
      <c r="NH772" s="1"/>
      <c r="NI772" s="1"/>
      <c r="NJ772" s="1"/>
      <c r="NK772" s="1"/>
      <c r="NL772" s="1"/>
      <c r="NM772" s="1"/>
      <c r="NN772" s="1"/>
      <c r="NO772" s="1"/>
      <c r="NP772" s="1"/>
      <c r="NQ772" s="1"/>
      <c r="NR772" s="1"/>
      <c r="NS772" s="1"/>
      <c r="NT772" s="1"/>
      <c r="NU772" s="1"/>
      <c r="NV772" s="1"/>
      <c r="NW772" s="1"/>
      <c r="NX772" s="1"/>
      <c r="NY772" s="1"/>
      <c r="NZ772" s="1"/>
      <c r="OA772" s="1"/>
      <c r="OB772" s="1"/>
      <c r="OC772" s="1"/>
      <c r="OD772" s="1"/>
      <c r="OE772" s="1"/>
      <c r="OF772" s="1"/>
      <c r="OG772" s="1"/>
      <c r="OH772" s="1"/>
      <c r="OI772" s="1"/>
      <c r="OJ772" s="1"/>
      <c r="OK772" s="1"/>
      <c r="OL772" s="1"/>
      <c r="OM772" s="1"/>
      <c r="ON772" s="1"/>
      <c r="OO772" s="1"/>
      <c r="OP772" s="1"/>
      <c r="OQ772" s="1"/>
      <c r="OR772" s="1"/>
      <c r="OS772" s="1"/>
      <c r="OT772" s="1"/>
      <c r="OU772" s="1"/>
      <c r="OV772" s="1"/>
      <c r="OW772" s="1"/>
      <c r="OX772" s="1"/>
      <c r="OY772" s="1"/>
      <c r="OZ772" s="1"/>
      <c r="PA772" s="1"/>
      <c r="PB772" s="1"/>
      <c r="PC772" s="1"/>
      <c r="PD772" s="1"/>
      <c r="PE772" s="1"/>
      <c r="PF772" s="1"/>
      <c r="PG772" s="1"/>
      <c r="PH772" s="1"/>
      <c r="PI772" s="1"/>
      <c r="PJ772" s="1"/>
      <c r="PK772" s="1"/>
      <c r="PL772" s="1"/>
      <c r="PM772" s="1"/>
      <c r="PN772" s="1"/>
      <c r="PO772" s="1"/>
      <c r="PP772" s="1"/>
      <c r="PQ772" s="1"/>
      <c r="PR772" s="1"/>
      <c r="PS772" s="1"/>
      <c r="PT772" s="1"/>
      <c r="PU772" s="1"/>
      <c r="PV772" s="1"/>
      <c r="PW772" s="1"/>
      <c r="PX772" s="1"/>
      <c r="PY772" s="1"/>
      <c r="PZ772" s="1"/>
    </row>
    <row r="773" spans="1:442" s="92" customFormat="1" ht="56.65" customHeight="1" x14ac:dyDescent="0.2">
      <c r="A773" s="36"/>
      <c r="B773" s="215"/>
      <c r="C773" s="215"/>
      <c r="D773" s="215"/>
      <c r="E773" s="252"/>
      <c r="F773" s="252"/>
      <c r="G773" s="252"/>
      <c r="H773" s="215"/>
      <c r="I773" s="215"/>
      <c r="J773" s="20" t="s">
        <v>111</v>
      </c>
      <c r="K773" s="27" t="s">
        <v>112</v>
      </c>
      <c r="L773" s="27" t="s">
        <v>85</v>
      </c>
      <c r="M773" s="27">
        <v>4</v>
      </c>
      <c r="N773" s="264"/>
      <c r="O773" s="215"/>
      <c r="P773" s="215"/>
      <c r="Q773" s="215"/>
      <c r="R773" s="273"/>
      <c r="S773" s="273"/>
      <c r="T773" s="287"/>
      <c r="U773" s="287"/>
      <c r="V773" s="237"/>
      <c r="W773" s="237"/>
      <c r="X773" s="237"/>
      <c r="Y773" s="237"/>
      <c r="Z773" s="237"/>
      <c r="AA773" s="237"/>
      <c r="AB773" s="237"/>
      <c r="AC773" s="264"/>
      <c r="AD773" s="263"/>
      <c r="AE773" s="263"/>
      <c r="AF773" s="215"/>
      <c r="AG773" s="264"/>
      <c r="AH773" s="264"/>
      <c r="AI773" s="264"/>
      <c r="AJ773" s="215"/>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c r="KJ773" s="1"/>
      <c r="KK773" s="1"/>
      <c r="KL773" s="1"/>
      <c r="KM773" s="1"/>
      <c r="KN773" s="1"/>
      <c r="KO773" s="1"/>
      <c r="KP773" s="1"/>
      <c r="KQ773" s="1"/>
      <c r="KR773" s="1"/>
      <c r="KS773" s="1"/>
      <c r="KT773" s="1"/>
      <c r="KU773" s="1"/>
      <c r="KV773" s="1"/>
      <c r="KW773" s="1"/>
      <c r="KX773" s="1"/>
      <c r="KY773" s="1"/>
      <c r="KZ773" s="1"/>
      <c r="LA773" s="1"/>
      <c r="LB773" s="1"/>
      <c r="LC773" s="1"/>
      <c r="LD773" s="1"/>
      <c r="LE773" s="1"/>
      <c r="LF773" s="1"/>
      <c r="LG773" s="1"/>
      <c r="LH773" s="1"/>
      <c r="LI773" s="1"/>
      <c r="LJ773" s="1"/>
      <c r="LK773" s="1"/>
      <c r="LL773" s="1"/>
      <c r="LM773" s="1"/>
      <c r="LN773" s="1"/>
      <c r="LO773" s="1"/>
      <c r="LP773" s="1"/>
      <c r="LQ773" s="1"/>
      <c r="LR773" s="1"/>
      <c r="LS773" s="1"/>
      <c r="LT773" s="1"/>
      <c r="LU773" s="1"/>
      <c r="LV773" s="1"/>
      <c r="LW773" s="1"/>
      <c r="LX773" s="1"/>
      <c r="LY773" s="1"/>
      <c r="LZ773" s="1"/>
      <c r="MA773" s="1"/>
      <c r="MB773" s="1"/>
      <c r="MC773" s="1"/>
      <c r="MD773" s="1"/>
      <c r="ME773" s="1"/>
      <c r="MF773" s="1"/>
      <c r="MG773" s="1"/>
      <c r="MH773" s="1"/>
      <c r="MI773" s="1"/>
      <c r="MJ773" s="1"/>
      <c r="MK773" s="1"/>
      <c r="ML773" s="1"/>
      <c r="MM773" s="1"/>
      <c r="MN773" s="1"/>
      <c r="MO773" s="1"/>
      <c r="MP773" s="1"/>
      <c r="MQ773" s="1"/>
      <c r="MR773" s="1"/>
      <c r="MS773" s="1"/>
      <c r="MT773" s="1"/>
      <c r="MU773" s="1"/>
      <c r="MV773" s="1"/>
      <c r="MW773" s="1"/>
      <c r="MX773" s="1"/>
      <c r="MY773" s="1"/>
      <c r="MZ773" s="1"/>
      <c r="NA773" s="1"/>
      <c r="NB773" s="1"/>
      <c r="NC773" s="1"/>
      <c r="ND773" s="1"/>
      <c r="NE773" s="1"/>
      <c r="NF773" s="1"/>
      <c r="NG773" s="1"/>
      <c r="NH773" s="1"/>
      <c r="NI773" s="1"/>
      <c r="NJ773" s="1"/>
      <c r="NK773" s="1"/>
      <c r="NL773" s="1"/>
      <c r="NM773" s="1"/>
      <c r="NN773" s="1"/>
      <c r="NO773" s="1"/>
      <c r="NP773" s="1"/>
      <c r="NQ773" s="1"/>
      <c r="NR773" s="1"/>
      <c r="NS773" s="1"/>
      <c r="NT773" s="1"/>
      <c r="NU773" s="1"/>
      <c r="NV773" s="1"/>
      <c r="NW773" s="1"/>
      <c r="NX773" s="1"/>
      <c r="NY773" s="1"/>
      <c r="NZ773" s="1"/>
      <c r="OA773" s="1"/>
      <c r="OB773" s="1"/>
      <c r="OC773" s="1"/>
      <c r="OD773" s="1"/>
      <c r="OE773" s="1"/>
      <c r="OF773" s="1"/>
      <c r="OG773" s="1"/>
      <c r="OH773" s="1"/>
      <c r="OI773" s="1"/>
      <c r="OJ773" s="1"/>
      <c r="OK773" s="1"/>
      <c r="OL773" s="1"/>
      <c r="OM773" s="1"/>
      <c r="ON773" s="1"/>
      <c r="OO773" s="1"/>
      <c r="OP773" s="1"/>
      <c r="OQ773" s="1"/>
      <c r="OR773" s="1"/>
      <c r="OS773" s="1"/>
      <c r="OT773" s="1"/>
      <c r="OU773" s="1"/>
      <c r="OV773" s="1"/>
      <c r="OW773" s="1"/>
      <c r="OX773" s="1"/>
      <c r="OY773" s="1"/>
      <c r="OZ773" s="1"/>
      <c r="PA773" s="1"/>
      <c r="PB773" s="1"/>
      <c r="PC773" s="1"/>
      <c r="PD773" s="1"/>
      <c r="PE773" s="1"/>
      <c r="PF773" s="1"/>
      <c r="PG773" s="1"/>
      <c r="PH773" s="1"/>
      <c r="PI773" s="1"/>
      <c r="PJ773" s="1"/>
      <c r="PK773" s="1"/>
      <c r="PL773" s="1"/>
      <c r="PM773" s="1"/>
      <c r="PN773" s="1"/>
      <c r="PO773" s="1"/>
      <c r="PP773" s="1"/>
      <c r="PQ773" s="1"/>
      <c r="PR773" s="1"/>
      <c r="PS773" s="1"/>
      <c r="PT773" s="1"/>
      <c r="PU773" s="1"/>
      <c r="PV773" s="1"/>
      <c r="PW773" s="1"/>
      <c r="PX773" s="1"/>
      <c r="PY773" s="1"/>
      <c r="PZ773" s="1"/>
    </row>
    <row r="774" spans="1:442" s="92" customFormat="1" ht="64.5" customHeight="1" x14ac:dyDescent="0.2">
      <c r="A774" s="36"/>
      <c r="B774" s="215"/>
      <c r="C774" s="215"/>
      <c r="D774" s="215"/>
      <c r="E774" s="252"/>
      <c r="F774" s="252"/>
      <c r="G774" s="252"/>
      <c r="H774" s="215"/>
      <c r="I774" s="215"/>
      <c r="J774" s="20" t="s">
        <v>127</v>
      </c>
      <c r="K774" s="27" t="s">
        <v>128</v>
      </c>
      <c r="L774" s="27" t="s">
        <v>85</v>
      </c>
      <c r="M774" s="61">
        <v>4</v>
      </c>
      <c r="N774" s="264"/>
      <c r="O774" s="215"/>
      <c r="P774" s="215"/>
      <c r="Q774" s="215"/>
      <c r="R774" s="273"/>
      <c r="S774" s="273"/>
      <c r="T774" s="287"/>
      <c r="U774" s="287"/>
      <c r="V774" s="237"/>
      <c r="W774" s="237"/>
      <c r="X774" s="237"/>
      <c r="Y774" s="237"/>
      <c r="Z774" s="237"/>
      <c r="AA774" s="237"/>
      <c r="AB774" s="237"/>
      <c r="AC774" s="264"/>
      <c r="AD774" s="263"/>
      <c r="AE774" s="263"/>
      <c r="AF774" s="215"/>
      <c r="AG774" s="264"/>
      <c r="AH774" s="264"/>
      <c r="AI774" s="264"/>
      <c r="AJ774" s="215"/>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c r="KJ774" s="1"/>
      <c r="KK774" s="1"/>
      <c r="KL774" s="1"/>
      <c r="KM774" s="1"/>
      <c r="KN774" s="1"/>
      <c r="KO774" s="1"/>
      <c r="KP774" s="1"/>
      <c r="KQ774" s="1"/>
      <c r="KR774" s="1"/>
      <c r="KS774" s="1"/>
      <c r="KT774" s="1"/>
      <c r="KU774" s="1"/>
      <c r="KV774" s="1"/>
      <c r="KW774" s="1"/>
      <c r="KX774" s="1"/>
      <c r="KY774" s="1"/>
      <c r="KZ774" s="1"/>
      <c r="LA774" s="1"/>
      <c r="LB774" s="1"/>
      <c r="LC774" s="1"/>
      <c r="LD774" s="1"/>
      <c r="LE774" s="1"/>
      <c r="LF774" s="1"/>
      <c r="LG774" s="1"/>
      <c r="LH774" s="1"/>
      <c r="LI774" s="1"/>
      <c r="LJ774" s="1"/>
      <c r="LK774" s="1"/>
      <c r="LL774" s="1"/>
      <c r="LM774" s="1"/>
      <c r="LN774" s="1"/>
      <c r="LO774" s="1"/>
      <c r="LP774" s="1"/>
      <c r="LQ774" s="1"/>
      <c r="LR774" s="1"/>
      <c r="LS774" s="1"/>
      <c r="LT774" s="1"/>
      <c r="LU774" s="1"/>
      <c r="LV774" s="1"/>
      <c r="LW774" s="1"/>
      <c r="LX774" s="1"/>
      <c r="LY774" s="1"/>
      <c r="LZ774" s="1"/>
      <c r="MA774" s="1"/>
      <c r="MB774" s="1"/>
      <c r="MC774" s="1"/>
      <c r="MD774" s="1"/>
      <c r="ME774" s="1"/>
      <c r="MF774" s="1"/>
      <c r="MG774" s="1"/>
      <c r="MH774" s="1"/>
      <c r="MI774" s="1"/>
      <c r="MJ774" s="1"/>
      <c r="MK774" s="1"/>
      <c r="ML774" s="1"/>
      <c r="MM774" s="1"/>
      <c r="MN774" s="1"/>
      <c r="MO774" s="1"/>
      <c r="MP774" s="1"/>
      <c r="MQ774" s="1"/>
      <c r="MR774" s="1"/>
      <c r="MS774" s="1"/>
      <c r="MT774" s="1"/>
      <c r="MU774" s="1"/>
      <c r="MV774" s="1"/>
      <c r="MW774" s="1"/>
      <c r="MX774" s="1"/>
      <c r="MY774" s="1"/>
      <c r="MZ774" s="1"/>
      <c r="NA774" s="1"/>
      <c r="NB774" s="1"/>
      <c r="NC774" s="1"/>
      <c r="ND774" s="1"/>
      <c r="NE774" s="1"/>
      <c r="NF774" s="1"/>
      <c r="NG774" s="1"/>
      <c r="NH774" s="1"/>
      <c r="NI774" s="1"/>
      <c r="NJ774" s="1"/>
      <c r="NK774" s="1"/>
      <c r="NL774" s="1"/>
      <c r="NM774" s="1"/>
      <c r="NN774" s="1"/>
      <c r="NO774" s="1"/>
      <c r="NP774" s="1"/>
      <c r="NQ774" s="1"/>
      <c r="NR774" s="1"/>
      <c r="NS774" s="1"/>
      <c r="NT774" s="1"/>
      <c r="NU774" s="1"/>
      <c r="NV774" s="1"/>
      <c r="NW774" s="1"/>
      <c r="NX774" s="1"/>
      <c r="NY774" s="1"/>
      <c r="NZ774" s="1"/>
      <c r="OA774" s="1"/>
      <c r="OB774" s="1"/>
      <c r="OC774" s="1"/>
      <c r="OD774" s="1"/>
      <c r="OE774" s="1"/>
      <c r="OF774" s="1"/>
      <c r="OG774" s="1"/>
      <c r="OH774" s="1"/>
      <c r="OI774" s="1"/>
      <c r="OJ774" s="1"/>
      <c r="OK774" s="1"/>
      <c r="OL774" s="1"/>
      <c r="OM774" s="1"/>
      <c r="ON774" s="1"/>
      <c r="OO774" s="1"/>
      <c r="OP774" s="1"/>
      <c r="OQ774" s="1"/>
      <c r="OR774" s="1"/>
      <c r="OS774" s="1"/>
      <c r="OT774" s="1"/>
      <c r="OU774" s="1"/>
      <c r="OV774" s="1"/>
      <c r="OW774" s="1"/>
      <c r="OX774" s="1"/>
      <c r="OY774" s="1"/>
      <c r="OZ774" s="1"/>
      <c r="PA774" s="1"/>
      <c r="PB774" s="1"/>
      <c r="PC774" s="1"/>
      <c r="PD774" s="1"/>
      <c r="PE774" s="1"/>
      <c r="PF774" s="1"/>
      <c r="PG774" s="1"/>
      <c r="PH774" s="1"/>
      <c r="PI774" s="1"/>
      <c r="PJ774" s="1"/>
      <c r="PK774" s="1"/>
      <c r="PL774" s="1"/>
      <c r="PM774" s="1"/>
      <c r="PN774" s="1"/>
      <c r="PO774" s="1"/>
      <c r="PP774" s="1"/>
      <c r="PQ774" s="1"/>
      <c r="PR774" s="1"/>
      <c r="PS774" s="1"/>
      <c r="PT774" s="1"/>
      <c r="PU774" s="1"/>
      <c r="PV774" s="1"/>
      <c r="PW774" s="1"/>
      <c r="PX774" s="1"/>
      <c r="PY774" s="1"/>
      <c r="PZ774" s="1"/>
    </row>
    <row r="775" spans="1:442" s="93" customFormat="1" ht="66.599999999999994" customHeight="1" x14ac:dyDescent="0.2">
      <c r="A775" s="36"/>
      <c r="B775" s="215" t="s">
        <v>1195</v>
      </c>
      <c r="C775" s="215" t="s">
        <v>580</v>
      </c>
      <c r="D775" s="215" t="s">
        <v>66</v>
      </c>
      <c r="E775" s="252" t="s">
        <v>67</v>
      </c>
      <c r="F775" s="252" t="s">
        <v>132</v>
      </c>
      <c r="G775" s="252" t="s">
        <v>69</v>
      </c>
      <c r="H775" s="215" t="s">
        <v>70</v>
      </c>
      <c r="I775" s="215" t="s">
        <v>79</v>
      </c>
      <c r="J775" s="20" t="s">
        <v>113</v>
      </c>
      <c r="K775" s="27" t="s">
        <v>114</v>
      </c>
      <c r="L775" s="27" t="s">
        <v>115</v>
      </c>
      <c r="M775" s="27">
        <v>2</v>
      </c>
      <c r="N775" s="264" t="s">
        <v>108</v>
      </c>
      <c r="O775" s="312" t="s">
        <v>579</v>
      </c>
      <c r="P775" s="215" t="s">
        <v>75</v>
      </c>
      <c r="Q775" s="215" t="s">
        <v>76</v>
      </c>
      <c r="R775" s="273" t="s">
        <v>77</v>
      </c>
      <c r="S775" s="273" t="s">
        <v>109</v>
      </c>
      <c r="T775" s="287">
        <f>V775+Y775</f>
        <v>106465.01</v>
      </c>
      <c r="U775" s="287" t="s">
        <v>79</v>
      </c>
      <c r="V775" s="237">
        <v>90495.25</v>
      </c>
      <c r="W775" s="237" t="s">
        <v>79</v>
      </c>
      <c r="X775" s="237" t="s">
        <v>79</v>
      </c>
      <c r="Y775" s="237">
        <v>15969.76</v>
      </c>
      <c r="Z775" s="237" t="s">
        <v>79</v>
      </c>
      <c r="AA775" s="237" t="s">
        <v>79</v>
      </c>
      <c r="AB775" s="237">
        <v>35376.019999999997</v>
      </c>
      <c r="AC775" s="264" t="s">
        <v>80</v>
      </c>
      <c r="AD775" s="263" t="s">
        <v>79</v>
      </c>
      <c r="AE775" s="263">
        <f>V775+Y775</f>
        <v>106465.01</v>
      </c>
      <c r="AF775" s="215" t="s">
        <v>79</v>
      </c>
      <c r="AG775" s="264" t="s">
        <v>33</v>
      </c>
      <c r="AH775" s="264" t="s">
        <v>248</v>
      </c>
      <c r="AI775" s="264" t="s">
        <v>253</v>
      </c>
      <c r="AJ775" s="215"/>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c r="KJ775" s="1"/>
      <c r="KK775" s="1"/>
      <c r="KL775" s="1"/>
      <c r="KM775" s="1"/>
      <c r="KN775" s="1"/>
      <c r="KO775" s="1"/>
      <c r="KP775" s="1"/>
      <c r="KQ775" s="1"/>
      <c r="KR775" s="1"/>
      <c r="KS775" s="1"/>
      <c r="KT775" s="1"/>
      <c r="KU775" s="1"/>
      <c r="KV775" s="1"/>
      <c r="KW775" s="1"/>
      <c r="KX775" s="1"/>
      <c r="KY775" s="1"/>
      <c r="KZ775" s="1"/>
      <c r="LA775" s="1"/>
      <c r="LB775" s="1"/>
      <c r="LC775" s="1"/>
      <c r="LD775" s="1"/>
      <c r="LE775" s="1"/>
      <c r="LF775" s="1"/>
      <c r="LG775" s="1"/>
      <c r="LH775" s="1"/>
      <c r="LI775" s="1"/>
      <c r="LJ775" s="1"/>
      <c r="LK775" s="1"/>
      <c r="LL775" s="1"/>
      <c r="LM775" s="1"/>
      <c r="LN775" s="1"/>
      <c r="LO775" s="1"/>
      <c r="LP775" s="1"/>
      <c r="LQ775" s="1"/>
      <c r="LR775" s="1"/>
      <c r="LS775" s="1"/>
      <c r="LT775" s="1"/>
      <c r="LU775" s="1"/>
      <c r="LV775" s="1"/>
      <c r="LW775" s="1"/>
      <c r="LX775" s="1"/>
      <c r="LY775" s="1"/>
      <c r="LZ775" s="1"/>
      <c r="MA775" s="1"/>
      <c r="MB775" s="1"/>
      <c r="MC775" s="1"/>
      <c r="MD775" s="1"/>
      <c r="ME775" s="1"/>
      <c r="MF775" s="1"/>
      <c r="MG775" s="1"/>
      <c r="MH775" s="1"/>
      <c r="MI775" s="1"/>
      <c r="MJ775" s="1"/>
      <c r="MK775" s="1"/>
      <c r="ML775" s="1"/>
      <c r="MM775" s="1"/>
      <c r="MN775" s="1"/>
      <c r="MO775" s="1"/>
      <c r="MP775" s="1"/>
      <c r="MQ775" s="1"/>
      <c r="MR775" s="1"/>
      <c r="MS775" s="1"/>
      <c r="MT775" s="1"/>
      <c r="MU775" s="1"/>
      <c r="MV775" s="1"/>
      <c r="MW775" s="1"/>
      <c r="MX775" s="1"/>
      <c r="MY775" s="1"/>
      <c r="MZ775" s="1"/>
      <c r="NA775" s="1"/>
      <c r="NB775" s="1"/>
      <c r="NC775" s="1"/>
      <c r="ND775" s="1"/>
      <c r="NE775" s="1"/>
      <c r="NF775" s="1"/>
      <c r="NG775" s="1"/>
      <c r="NH775" s="1"/>
      <c r="NI775" s="1"/>
      <c r="NJ775" s="1"/>
      <c r="NK775" s="1"/>
      <c r="NL775" s="1"/>
      <c r="NM775" s="1"/>
      <c r="NN775" s="1"/>
      <c r="NO775" s="1"/>
      <c r="NP775" s="1"/>
      <c r="NQ775" s="1"/>
      <c r="NR775" s="1"/>
      <c r="NS775" s="1"/>
      <c r="NT775" s="1"/>
      <c r="NU775" s="1"/>
      <c r="NV775" s="1"/>
      <c r="NW775" s="1"/>
      <c r="NX775" s="1"/>
      <c r="NY775" s="1"/>
      <c r="NZ775" s="1"/>
      <c r="OA775" s="1"/>
      <c r="OB775" s="1"/>
      <c r="OC775" s="1"/>
      <c r="OD775" s="1"/>
      <c r="OE775" s="1"/>
      <c r="OF775" s="1"/>
      <c r="OG775" s="1"/>
      <c r="OH775" s="1"/>
      <c r="OI775" s="1"/>
      <c r="OJ775" s="1"/>
      <c r="OK775" s="1"/>
      <c r="OL775" s="1"/>
      <c r="OM775" s="1"/>
      <c r="ON775" s="1"/>
      <c r="OO775" s="1"/>
      <c r="OP775" s="1"/>
      <c r="OQ775" s="1"/>
      <c r="OR775" s="1"/>
      <c r="OS775" s="1"/>
      <c r="OT775" s="1"/>
      <c r="OU775" s="1"/>
      <c r="OV775" s="1"/>
      <c r="OW775" s="1"/>
      <c r="OX775" s="1"/>
      <c r="OY775" s="1"/>
      <c r="OZ775" s="1"/>
      <c r="PA775" s="1"/>
      <c r="PB775" s="1"/>
      <c r="PC775" s="1"/>
      <c r="PD775" s="1"/>
      <c r="PE775" s="1"/>
      <c r="PF775" s="1"/>
      <c r="PG775" s="1"/>
      <c r="PH775" s="1"/>
      <c r="PI775" s="1"/>
      <c r="PJ775" s="1"/>
      <c r="PK775" s="1"/>
      <c r="PL775" s="1"/>
      <c r="PM775" s="1"/>
      <c r="PN775" s="1"/>
      <c r="PO775" s="1"/>
      <c r="PP775" s="1"/>
      <c r="PQ775" s="1"/>
      <c r="PR775" s="1"/>
      <c r="PS775" s="1"/>
      <c r="PT775" s="1"/>
      <c r="PU775" s="1"/>
      <c r="PV775" s="1"/>
      <c r="PW775" s="1"/>
      <c r="PX775" s="1"/>
      <c r="PY775" s="1"/>
      <c r="PZ775" s="1"/>
    </row>
    <row r="776" spans="1:442" s="93" customFormat="1" ht="73.150000000000006" customHeight="1" x14ac:dyDescent="0.2">
      <c r="A776" s="36"/>
      <c r="B776" s="215"/>
      <c r="C776" s="215"/>
      <c r="D776" s="215"/>
      <c r="E776" s="252"/>
      <c r="F776" s="252"/>
      <c r="G776" s="252"/>
      <c r="H776" s="215"/>
      <c r="I776" s="215"/>
      <c r="J776" s="20" t="s">
        <v>116</v>
      </c>
      <c r="K776" s="27" t="s">
        <v>117</v>
      </c>
      <c r="L776" s="27" t="s">
        <v>85</v>
      </c>
      <c r="M776" s="27">
        <v>2</v>
      </c>
      <c r="N776" s="264"/>
      <c r="O776" s="312"/>
      <c r="P776" s="215"/>
      <c r="Q776" s="215"/>
      <c r="R776" s="273"/>
      <c r="S776" s="273"/>
      <c r="T776" s="287"/>
      <c r="U776" s="287"/>
      <c r="V776" s="237"/>
      <c r="W776" s="237"/>
      <c r="X776" s="237"/>
      <c r="Y776" s="237"/>
      <c r="Z776" s="237"/>
      <c r="AA776" s="237"/>
      <c r="AB776" s="237"/>
      <c r="AC776" s="264"/>
      <c r="AD776" s="263"/>
      <c r="AE776" s="263"/>
      <c r="AF776" s="215"/>
      <c r="AG776" s="264"/>
      <c r="AH776" s="264"/>
      <c r="AI776" s="264"/>
      <c r="AJ776" s="215"/>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c r="KJ776" s="1"/>
      <c r="KK776" s="1"/>
      <c r="KL776" s="1"/>
      <c r="KM776" s="1"/>
      <c r="KN776" s="1"/>
      <c r="KO776" s="1"/>
      <c r="KP776" s="1"/>
      <c r="KQ776" s="1"/>
      <c r="KR776" s="1"/>
      <c r="KS776" s="1"/>
      <c r="KT776" s="1"/>
      <c r="KU776" s="1"/>
      <c r="KV776" s="1"/>
      <c r="KW776" s="1"/>
      <c r="KX776" s="1"/>
      <c r="KY776" s="1"/>
      <c r="KZ776" s="1"/>
      <c r="LA776" s="1"/>
      <c r="LB776" s="1"/>
      <c r="LC776" s="1"/>
      <c r="LD776" s="1"/>
      <c r="LE776" s="1"/>
      <c r="LF776" s="1"/>
      <c r="LG776" s="1"/>
      <c r="LH776" s="1"/>
      <c r="LI776" s="1"/>
      <c r="LJ776" s="1"/>
      <c r="LK776" s="1"/>
      <c r="LL776" s="1"/>
      <c r="LM776" s="1"/>
      <c r="LN776" s="1"/>
      <c r="LO776" s="1"/>
      <c r="LP776" s="1"/>
      <c r="LQ776" s="1"/>
      <c r="LR776" s="1"/>
      <c r="LS776" s="1"/>
      <c r="LT776" s="1"/>
      <c r="LU776" s="1"/>
      <c r="LV776" s="1"/>
      <c r="LW776" s="1"/>
      <c r="LX776" s="1"/>
      <c r="LY776" s="1"/>
      <c r="LZ776" s="1"/>
      <c r="MA776" s="1"/>
      <c r="MB776" s="1"/>
      <c r="MC776" s="1"/>
      <c r="MD776" s="1"/>
      <c r="ME776" s="1"/>
      <c r="MF776" s="1"/>
      <c r="MG776" s="1"/>
      <c r="MH776" s="1"/>
      <c r="MI776" s="1"/>
      <c r="MJ776" s="1"/>
      <c r="MK776" s="1"/>
      <c r="ML776" s="1"/>
      <c r="MM776" s="1"/>
      <c r="MN776" s="1"/>
      <c r="MO776" s="1"/>
      <c r="MP776" s="1"/>
      <c r="MQ776" s="1"/>
      <c r="MR776" s="1"/>
      <c r="MS776" s="1"/>
      <c r="MT776" s="1"/>
      <c r="MU776" s="1"/>
      <c r="MV776" s="1"/>
      <c r="MW776" s="1"/>
      <c r="MX776" s="1"/>
      <c r="MY776" s="1"/>
      <c r="MZ776" s="1"/>
      <c r="NA776" s="1"/>
      <c r="NB776" s="1"/>
      <c r="NC776" s="1"/>
      <c r="ND776" s="1"/>
      <c r="NE776" s="1"/>
      <c r="NF776" s="1"/>
      <c r="NG776" s="1"/>
      <c r="NH776" s="1"/>
      <c r="NI776" s="1"/>
      <c r="NJ776" s="1"/>
      <c r="NK776" s="1"/>
      <c r="NL776" s="1"/>
      <c r="NM776" s="1"/>
      <c r="NN776" s="1"/>
      <c r="NO776" s="1"/>
      <c r="NP776" s="1"/>
      <c r="NQ776" s="1"/>
      <c r="NR776" s="1"/>
      <c r="NS776" s="1"/>
      <c r="NT776" s="1"/>
      <c r="NU776" s="1"/>
      <c r="NV776" s="1"/>
      <c r="NW776" s="1"/>
      <c r="NX776" s="1"/>
      <c r="NY776" s="1"/>
      <c r="NZ776" s="1"/>
      <c r="OA776" s="1"/>
      <c r="OB776" s="1"/>
      <c r="OC776" s="1"/>
      <c r="OD776" s="1"/>
      <c r="OE776" s="1"/>
      <c r="OF776" s="1"/>
      <c r="OG776" s="1"/>
      <c r="OH776" s="1"/>
      <c r="OI776" s="1"/>
      <c r="OJ776" s="1"/>
      <c r="OK776" s="1"/>
      <c r="OL776" s="1"/>
      <c r="OM776" s="1"/>
      <c r="ON776" s="1"/>
      <c r="OO776" s="1"/>
      <c r="OP776" s="1"/>
      <c r="OQ776" s="1"/>
      <c r="OR776" s="1"/>
      <c r="OS776" s="1"/>
      <c r="OT776" s="1"/>
      <c r="OU776" s="1"/>
      <c r="OV776" s="1"/>
      <c r="OW776" s="1"/>
      <c r="OX776" s="1"/>
      <c r="OY776" s="1"/>
      <c r="OZ776" s="1"/>
      <c r="PA776" s="1"/>
      <c r="PB776" s="1"/>
      <c r="PC776" s="1"/>
      <c r="PD776" s="1"/>
      <c r="PE776" s="1"/>
      <c r="PF776" s="1"/>
      <c r="PG776" s="1"/>
      <c r="PH776" s="1"/>
      <c r="PI776" s="1"/>
      <c r="PJ776" s="1"/>
      <c r="PK776" s="1"/>
      <c r="PL776" s="1"/>
      <c r="PM776" s="1"/>
      <c r="PN776" s="1"/>
      <c r="PO776" s="1"/>
      <c r="PP776" s="1"/>
      <c r="PQ776" s="1"/>
      <c r="PR776" s="1"/>
      <c r="PS776" s="1"/>
      <c r="PT776" s="1"/>
      <c r="PU776" s="1"/>
      <c r="PV776" s="1"/>
      <c r="PW776" s="1"/>
      <c r="PX776" s="1"/>
      <c r="PY776" s="1"/>
      <c r="PZ776" s="1"/>
    </row>
    <row r="777" spans="1:442" s="93" customFormat="1" ht="67.5" customHeight="1" x14ac:dyDescent="0.2">
      <c r="A777" s="36"/>
      <c r="B777" s="215"/>
      <c r="C777" s="215"/>
      <c r="D777" s="215"/>
      <c r="E777" s="252"/>
      <c r="F777" s="252"/>
      <c r="G777" s="252"/>
      <c r="H777" s="215"/>
      <c r="I777" s="215"/>
      <c r="J777" s="20" t="s">
        <v>209</v>
      </c>
      <c r="K777" s="27" t="s">
        <v>118</v>
      </c>
      <c r="L777" s="27" t="s">
        <v>119</v>
      </c>
      <c r="M777" s="27">
        <v>2</v>
      </c>
      <c r="N777" s="264"/>
      <c r="O777" s="312"/>
      <c r="P777" s="215"/>
      <c r="Q777" s="215"/>
      <c r="R777" s="273"/>
      <c r="S777" s="273"/>
      <c r="T777" s="287"/>
      <c r="U777" s="287"/>
      <c r="V777" s="237"/>
      <c r="W777" s="237"/>
      <c r="X777" s="237"/>
      <c r="Y777" s="237"/>
      <c r="Z777" s="237"/>
      <c r="AA777" s="237"/>
      <c r="AB777" s="237"/>
      <c r="AC777" s="264"/>
      <c r="AD777" s="263"/>
      <c r="AE777" s="263"/>
      <c r="AF777" s="215"/>
      <c r="AG777" s="264"/>
      <c r="AH777" s="264"/>
      <c r="AI777" s="264"/>
      <c r="AJ777" s="215"/>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c r="KJ777" s="1"/>
      <c r="KK777" s="1"/>
      <c r="KL777" s="1"/>
      <c r="KM777" s="1"/>
      <c r="KN777" s="1"/>
      <c r="KO777" s="1"/>
      <c r="KP777" s="1"/>
      <c r="KQ777" s="1"/>
      <c r="KR777" s="1"/>
      <c r="KS777" s="1"/>
      <c r="KT777" s="1"/>
      <c r="KU777" s="1"/>
      <c r="KV777" s="1"/>
      <c r="KW777" s="1"/>
      <c r="KX777" s="1"/>
      <c r="KY777" s="1"/>
      <c r="KZ777" s="1"/>
      <c r="LA777" s="1"/>
      <c r="LB777" s="1"/>
      <c r="LC777" s="1"/>
      <c r="LD777" s="1"/>
      <c r="LE777" s="1"/>
      <c r="LF777" s="1"/>
      <c r="LG777" s="1"/>
      <c r="LH777" s="1"/>
      <c r="LI777" s="1"/>
      <c r="LJ777" s="1"/>
      <c r="LK777" s="1"/>
      <c r="LL777" s="1"/>
      <c r="LM777" s="1"/>
      <c r="LN777" s="1"/>
      <c r="LO777" s="1"/>
      <c r="LP777" s="1"/>
      <c r="LQ777" s="1"/>
      <c r="LR777" s="1"/>
      <c r="LS777" s="1"/>
      <c r="LT777" s="1"/>
      <c r="LU777" s="1"/>
      <c r="LV777" s="1"/>
      <c r="LW777" s="1"/>
      <c r="LX777" s="1"/>
      <c r="LY777" s="1"/>
      <c r="LZ777" s="1"/>
      <c r="MA777" s="1"/>
      <c r="MB777" s="1"/>
      <c r="MC777" s="1"/>
      <c r="MD777" s="1"/>
      <c r="ME777" s="1"/>
      <c r="MF777" s="1"/>
      <c r="MG777" s="1"/>
      <c r="MH777" s="1"/>
      <c r="MI777" s="1"/>
      <c r="MJ777" s="1"/>
      <c r="MK777" s="1"/>
      <c r="ML777" s="1"/>
      <c r="MM777" s="1"/>
      <c r="MN777" s="1"/>
      <c r="MO777" s="1"/>
      <c r="MP777" s="1"/>
      <c r="MQ777" s="1"/>
      <c r="MR777" s="1"/>
      <c r="MS777" s="1"/>
      <c r="MT777" s="1"/>
      <c r="MU777" s="1"/>
      <c r="MV777" s="1"/>
      <c r="MW777" s="1"/>
      <c r="MX777" s="1"/>
      <c r="MY777" s="1"/>
      <c r="MZ777" s="1"/>
      <c r="NA777" s="1"/>
      <c r="NB777" s="1"/>
      <c r="NC777" s="1"/>
      <c r="ND777" s="1"/>
      <c r="NE777" s="1"/>
      <c r="NF777" s="1"/>
      <c r="NG777" s="1"/>
      <c r="NH777" s="1"/>
      <c r="NI777" s="1"/>
      <c r="NJ777" s="1"/>
      <c r="NK777" s="1"/>
      <c r="NL777" s="1"/>
      <c r="NM777" s="1"/>
      <c r="NN777" s="1"/>
      <c r="NO777" s="1"/>
      <c r="NP777" s="1"/>
      <c r="NQ777" s="1"/>
      <c r="NR777" s="1"/>
      <c r="NS777" s="1"/>
      <c r="NT777" s="1"/>
      <c r="NU777" s="1"/>
      <c r="NV777" s="1"/>
      <c r="NW777" s="1"/>
      <c r="NX777" s="1"/>
      <c r="NY777" s="1"/>
      <c r="NZ777" s="1"/>
      <c r="OA777" s="1"/>
      <c r="OB777" s="1"/>
      <c r="OC777" s="1"/>
      <c r="OD777" s="1"/>
      <c r="OE777" s="1"/>
      <c r="OF777" s="1"/>
      <c r="OG777" s="1"/>
      <c r="OH777" s="1"/>
      <c r="OI777" s="1"/>
      <c r="OJ777" s="1"/>
      <c r="OK777" s="1"/>
      <c r="OL777" s="1"/>
      <c r="OM777" s="1"/>
      <c r="ON777" s="1"/>
      <c r="OO777" s="1"/>
      <c r="OP777" s="1"/>
      <c r="OQ777" s="1"/>
      <c r="OR777" s="1"/>
      <c r="OS777" s="1"/>
      <c r="OT777" s="1"/>
      <c r="OU777" s="1"/>
      <c r="OV777" s="1"/>
      <c r="OW777" s="1"/>
      <c r="OX777" s="1"/>
      <c r="OY777" s="1"/>
      <c r="OZ777" s="1"/>
      <c r="PA777" s="1"/>
      <c r="PB777" s="1"/>
      <c r="PC777" s="1"/>
      <c r="PD777" s="1"/>
      <c r="PE777" s="1"/>
      <c r="PF777" s="1"/>
      <c r="PG777" s="1"/>
      <c r="PH777" s="1"/>
      <c r="PI777" s="1"/>
      <c r="PJ777" s="1"/>
      <c r="PK777" s="1"/>
      <c r="PL777" s="1"/>
      <c r="PM777" s="1"/>
      <c r="PN777" s="1"/>
      <c r="PO777" s="1"/>
      <c r="PP777" s="1"/>
      <c r="PQ777" s="1"/>
      <c r="PR777" s="1"/>
      <c r="PS777" s="1"/>
      <c r="PT777" s="1"/>
      <c r="PU777" s="1"/>
      <c r="PV777" s="1"/>
      <c r="PW777" s="1"/>
      <c r="PX777" s="1"/>
      <c r="PY777" s="1"/>
      <c r="PZ777" s="1"/>
    </row>
    <row r="778" spans="1:442" s="93" customFormat="1" ht="25.5" x14ac:dyDescent="0.2">
      <c r="A778" s="36"/>
      <c r="B778" s="215"/>
      <c r="C778" s="215"/>
      <c r="D778" s="215"/>
      <c r="E778" s="252"/>
      <c r="F778" s="252"/>
      <c r="G778" s="252"/>
      <c r="H778" s="215"/>
      <c r="I778" s="215"/>
      <c r="J778" s="20" t="s">
        <v>120</v>
      </c>
      <c r="K778" s="27" t="s">
        <v>121</v>
      </c>
      <c r="L778" s="27" t="s">
        <v>119</v>
      </c>
      <c r="M778" s="61">
        <v>2</v>
      </c>
      <c r="N778" s="264"/>
      <c r="O778" s="312"/>
      <c r="P778" s="215"/>
      <c r="Q778" s="215"/>
      <c r="R778" s="273"/>
      <c r="S778" s="273"/>
      <c r="T778" s="287"/>
      <c r="U778" s="287"/>
      <c r="V778" s="237"/>
      <c r="W778" s="237"/>
      <c r="X778" s="237"/>
      <c r="Y778" s="237"/>
      <c r="Z778" s="237"/>
      <c r="AA778" s="237"/>
      <c r="AB778" s="237"/>
      <c r="AC778" s="264"/>
      <c r="AD778" s="263"/>
      <c r="AE778" s="263"/>
      <c r="AF778" s="215"/>
      <c r="AG778" s="264"/>
      <c r="AH778" s="264"/>
      <c r="AI778" s="264"/>
      <c r="AJ778" s="215"/>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c r="KJ778" s="1"/>
      <c r="KK778" s="1"/>
      <c r="KL778" s="1"/>
      <c r="KM778" s="1"/>
      <c r="KN778" s="1"/>
      <c r="KO778" s="1"/>
      <c r="KP778" s="1"/>
      <c r="KQ778" s="1"/>
      <c r="KR778" s="1"/>
      <c r="KS778" s="1"/>
      <c r="KT778" s="1"/>
      <c r="KU778" s="1"/>
      <c r="KV778" s="1"/>
      <c r="KW778" s="1"/>
      <c r="KX778" s="1"/>
      <c r="KY778" s="1"/>
      <c r="KZ778" s="1"/>
      <c r="LA778" s="1"/>
      <c r="LB778" s="1"/>
      <c r="LC778" s="1"/>
      <c r="LD778" s="1"/>
      <c r="LE778" s="1"/>
      <c r="LF778" s="1"/>
      <c r="LG778" s="1"/>
      <c r="LH778" s="1"/>
      <c r="LI778" s="1"/>
      <c r="LJ778" s="1"/>
      <c r="LK778" s="1"/>
      <c r="LL778" s="1"/>
      <c r="LM778" s="1"/>
      <c r="LN778" s="1"/>
      <c r="LO778" s="1"/>
      <c r="LP778" s="1"/>
      <c r="LQ778" s="1"/>
      <c r="LR778" s="1"/>
      <c r="LS778" s="1"/>
      <c r="LT778" s="1"/>
      <c r="LU778" s="1"/>
      <c r="LV778" s="1"/>
      <c r="LW778" s="1"/>
      <c r="LX778" s="1"/>
      <c r="LY778" s="1"/>
      <c r="LZ778" s="1"/>
      <c r="MA778" s="1"/>
      <c r="MB778" s="1"/>
      <c r="MC778" s="1"/>
      <c r="MD778" s="1"/>
      <c r="ME778" s="1"/>
      <c r="MF778" s="1"/>
      <c r="MG778" s="1"/>
      <c r="MH778" s="1"/>
      <c r="MI778" s="1"/>
      <c r="MJ778" s="1"/>
      <c r="MK778" s="1"/>
      <c r="ML778" s="1"/>
      <c r="MM778" s="1"/>
      <c r="MN778" s="1"/>
      <c r="MO778" s="1"/>
      <c r="MP778" s="1"/>
      <c r="MQ778" s="1"/>
      <c r="MR778" s="1"/>
      <c r="MS778" s="1"/>
      <c r="MT778" s="1"/>
      <c r="MU778" s="1"/>
      <c r="MV778" s="1"/>
      <c r="MW778" s="1"/>
      <c r="MX778" s="1"/>
      <c r="MY778" s="1"/>
      <c r="MZ778" s="1"/>
      <c r="NA778" s="1"/>
      <c r="NB778" s="1"/>
      <c r="NC778" s="1"/>
      <c r="ND778" s="1"/>
      <c r="NE778" s="1"/>
      <c r="NF778" s="1"/>
      <c r="NG778" s="1"/>
      <c r="NH778" s="1"/>
      <c r="NI778" s="1"/>
      <c r="NJ778" s="1"/>
      <c r="NK778" s="1"/>
      <c r="NL778" s="1"/>
      <c r="NM778" s="1"/>
      <c r="NN778" s="1"/>
      <c r="NO778" s="1"/>
      <c r="NP778" s="1"/>
      <c r="NQ778" s="1"/>
      <c r="NR778" s="1"/>
      <c r="NS778" s="1"/>
      <c r="NT778" s="1"/>
      <c r="NU778" s="1"/>
      <c r="NV778" s="1"/>
      <c r="NW778" s="1"/>
      <c r="NX778" s="1"/>
      <c r="NY778" s="1"/>
      <c r="NZ778" s="1"/>
      <c r="OA778" s="1"/>
      <c r="OB778" s="1"/>
      <c r="OC778" s="1"/>
      <c r="OD778" s="1"/>
      <c r="OE778" s="1"/>
      <c r="OF778" s="1"/>
      <c r="OG778" s="1"/>
      <c r="OH778" s="1"/>
      <c r="OI778" s="1"/>
      <c r="OJ778" s="1"/>
      <c r="OK778" s="1"/>
      <c r="OL778" s="1"/>
      <c r="OM778" s="1"/>
      <c r="ON778" s="1"/>
      <c r="OO778" s="1"/>
      <c r="OP778" s="1"/>
      <c r="OQ778" s="1"/>
      <c r="OR778" s="1"/>
      <c r="OS778" s="1"/>
      <c r="OT778" s="1"/>
      <c r="OU778" s="1"/>
      <c r="OV778" s="1"/>
      <c r="OW778" s="1"/>
      <c r="OX778" s="1"/>
      <c r="OY778" s="1"/>
      <c r="OZ778" s="1"/>
      <c r="PA778" s="1"/>
      <c r="PB778" s="1"/>
      <c r="PC778" s="1"/>
      <c r="PD778" s="1"/>
      <c r="PE778" s="1"/>
      <c r="PF778" s="1"/>
      <c r="PG778" s="1"/>
      <c r="PH778" s="1"/>
      <c r="PI778" s="1"/>
      <c r="PJ778" s="1"/>
      <c r="PK778" s="1"/>
      <c r="PL778" s="1"/>
      <c r="PM778" s="1"/>
      <c r="PN778" s="1"/>
      <c r="PO778" s="1"/>
      <c r="PP778" s="1"/>
      <c r="PQ778" s="1"/>
      <c r="PR778" s="1"/>
      <c r="PS778" s="1"/>
      <c r="PT778" s="1"/>
      <c r="PU778" s="1"/>
      <c r="PV778" s="1"/>
      <c r="PW778" s="1"/>
      <c r="PX778" s="1"/>
      <c r="PY778" s="1"/>
      <c r="PZ778" s="1"/>
    </row>
    <row r="779" spans="1:442" s="92" customFormat="1" ht="89.25" x14ac:dyDescent="0.2">
      <c r="A779" s="36"/>
      <c r="B779" s="204" t="s">
        <v>581</v>
      </c>
      <c r="C779" s="204" t="s">
        <v>573</v>
      </c>
      <c r="D779" s="204" t="s">
        <v>106</v>
      </c>
      <c r="E779" s="235" t="s">
        <v>67</v>
      </c>
      <c r="F779" s="235" t="s">
        <v>134</v>
      </c>
      <c r="G779" s="235" t="s">
        <v>147</v>
      </c>
      <c r="H779" s="204" t="s">
        <v>70</v>
      </c>
      <c r="I779" s="204" t="s">
        <v>79</v>
      </c>
      <c r="J779" s="11" t="s">
        <v>208</v>
      </c>
      <c r="K779" s="7" t="s">
        <v>107</v>
      </c>
      <c r="L779" s="7" t="s">
        <v>86</v>
      </c>
      <c r="M779" s="7">
        <v>40</v>
      </c>
      <c r="N779" s="202" t="s">
        <v>108</v>
      </c>
      <c r="O779" s="204" t="s">
        <v>577</v>
      </c>
      <c r="P779" s="204" t="s">
        <v>75</v>
      </c>
      <c r="Q779" s="204" t="s">
        <v>76</v>
      </c>
      <c r="R779" s="217" t="s">
        <v>77</v>
      </c>
      <c r="S779" s="217" t="s">
        <v>109</v>
      </c>
      <c r="T779" s="219">
        <f>V779+Y779</f>
        <v>142374.45000000001</v>
      </c>
      <c r="U779" s="219" t="s">
        <v>79</v>
      </c>
      <c r="V779" s="221">
        <v>121018.32</v>
      </c>
      <c r="W779" s="221" t="s">
        <v>98</v>
      </c>
      <c r="X779" s="221" t="s">
        <v>98</v>
      </c>
      <c r="Y779" s="221">
        <v>21356.13</v>
      </c>
      <c r="Z779" s="221" t="s">
        <v>98</v>
      </c>
      <c r="AA779" s="221" t="s">
        <v>79</v>
      </c>
      <c r="AB779" s="221">
        <v>47291.77</v>
      </c>
      <c r="AC779" s="202" t="s">
        <v>149</v>
      </c>
      <c r="AD779" s="203" t="s">
        <v>79</v>
      </c>
      <c r="AE779" s="203">
        <f>V779+Y779</f>
        <v>142374.45000000001</v>
      </c>
      <c r="AF779" s="204" t="s">
        <v>79</v>
      </c>
      <c r="AG779" s="202" t="s">
        <v>33</v>
      </c>
      <c r="AH779" s="202" t="s">
        <v>167</v>
      </c>
      <c r="AI779" s="202" t="s">
        <v>233</v>
      </c>
      <c r="AJ779" s="204"/>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c r="KJ779" s="1"/>
      <c r="KK779" s="1"/>
      <c r="KL779" s="1"/>
      <c r="KM779" s="1"/>
      <c r="KN779" s="1"/>
      <c r="KO779" s="1"/>
      <c r="KP779" s="1"/>
      <c r="KQ779" s="1"/>
      <c r="KR779" s="1"/>
      <c r="KS779" s="1"/>
      <c r="KT779" s="1"/>
      <c r="KU779" s="1"/>
      <c r="KV779" s="1"/>
      <c r="KW779" s="1"/>
      <c r="KX779" s="1"/>
      <c r="KY779" s="1"/>
      <c r="KZ779" s="1"/>
      <c r="LA779" s="1"/>
      <c r="LB779" s="1"/>
      <c r="LC779" s="1"/>
      <c r="LD779" s="1"/>
      <c r="LE779" s="1"/>
      <c r="LF779" s="1"/>
      <c r="LG779" s="1"/>
      <c r="LH779" s="1"/>
      <c r="LI779" s="1"/>
      <c r="LJ779" s="1"/>
      <c r="LK779" s="1"/>
      <c r="LL779" s="1"/>
      <c r="LM779" s="1"/>
      <c r="LN779" s="1"/>
      <c r="LO779" s="1"/>
      <c r="LP779" s="1"/>
      <c r="LQ779" s="1"/>
      <c r="LR779" s="1"/>
      <c r="LS779" s="1"/>
      <c r="LT779" s="1"/>
      <c r="LU779" s="1"/>
      <c r="LV779" s="1"/>
      <c r="LW779" s="1"/>
      <c r="LX779" s="1"/>
      <c r="LY779" s="1"/>
      <c r="LZ779" s="1"/>
      <c r="MA779" s="1"/>
      <c r="MB779" s="1"/>
      <c r="MC779" s="1"/>
      <c r="MD779" s="1"/>
      <c r="ME779" s="1"/>
      <c r="MF779" s="1"/>
      <c r="MG779" s="1"/>
      <c r="MH779" s="1"/>
      <c r="MI779" s="1"/>
      <c r="MJ779" s="1"/>
      <c r="MK779" s="1"/>
      <c r="ML779" s="1"/>
      <c r="MM779" s="1"/>
      <c r="MN779" s="1"/>
      <c r="MO779" s="1"/>
      <c r="MP779" s="1"/>
      <c r="MQ779" s="1"/>
      <c r="MR779" s="1"/>
      <c r="MS779" s="1"/>
      <c r="MT779" s="1"/>
      <c r="MU779" s="1"/>
      <c r="MV779" s="1"/>
      <c r="MW779" s="1"/>
      <c r="MX779" s="1"/>
      <c r="MY779" s="1"/>
      <c r="MZ779" s="1"/>
      <c r="NA779" s="1"/>
      <c r="NB779" s="1"/>
      <c r="NC779" s="1"/>
      <c r="ND779" s="1"/>
      <c r="NE779" s="1"/>
      <c r="NF779" s="1"/>
      <c r="NG779" s="1"/>
      <c r="NH779" s="1"/>
      <c r="NI779" s="1"/>
      <c r="NJ779" s="1"/>
      <c r="NK779" s="1"/>
      <c r="NL779" s="1"/>
      <c r="NM779" s="1"/>
      <c r="NN779" s="1"/>
      <c r="NO779" s="1"/>
      <c r="NP779" s="1"/>
      <c r="NQ779" s="1"/>
      <c r="NR779" s="1"/>
      <c r="NS779" s="1"/>
      <c r="NT779" s="1"/>
      <c r="NU779" s="1"/>
      <c r="NV779" s="1"/>
      <c r="NW779" s="1"/>
      <c r="NX779" s="1"/>
      <c r="NY779" s="1"/>
      <c r="NZ779" s="1"/>
      <c r="OA779" s="1"/>
      <c r="OB779" s="1"/>
      <c r="OC779" s="1"/>
      <c r="OD779" s="1"/>
      <c r="OE779" s="1"/>
      <c r="OF779" s="1"/>
      <c r="OG779" s="1"/>
      <c r="OH779" s="1"/>
      <c r="OI779" s="1"/>
      <c r="OJ779" s="1"/>
      <c r="OK779" s="1"/>
      <c r="OL779" s="1"/>
      <c r="OM779" s="1"/>
      <c r="ON779" s="1"/>
      <c r="OO779" s="1"/>
      <c r="OP779" s="1"/>
      <c r="OQ779" s="1"/>
      <c r="OR779" s="1"/>
      <c r="OS779" s="1"/>
      <c r="OT779" s="1"/>
      <c r="OU779" s="1"/>
      <c r="OV779" s="1"/>
      <c r="OW779" s="1"/>
      <c r="OX779" s="1"/>
      <c r="OY779" s="1"/>
      <c r="OZ779" s="1"/>
      <c r="PA779" s="1"/>
      <c r="PB779" s="1"/>
      <c r="PC779" s="1"/>
      <c r="PD779" s="1"/>
      <c r="PE779" s="1"/>
      <c r="PF779" s="1"/>
      <c r="PG779" s="1"/>
      <c r="PH779" s="1"/>
      <c r="PI779" s="1"/>
      <c r="PJ779" s="1"/>
      <c r="PK779" s="1"/>
      <c r="PL779" s="1"/>
      <c r="PM779" s="1"/>
      <c r="PN779" s="1"/>
      <c r="PO779" s="1"/>
      <c r="PP779" s="1"/>
      <c r="PQ779" s="1"/>
      <c r="PR779" s="1"/>
      <c r="PS779" s="1"/>
      <c r="PT779" s="1"/>
      <c r="PU779" s="1"/>
      <c r="PV779" s="1"/>
      <c r="PW779" s="1"/>
      <c r="PX779" s="1"/>
      <c r="PY779" s="1"/>
      <c r="PZ779" s="1"/>
    </row>
    <row r="780" spans="1:442" s="92" customFormat="1" ht="38.25" x14ac:dyDescent="0.2">
      <c r="A780" s="36"/>
      <c r="B780" s="204"/>
      <c r="C780" s="204"/>
      <c r="D780" s="204"/>
      <c r="E780" s="235"/>
      <c r="F780" s="235"/>
      <c r="G780" s="235"/>
      <c r="H780" s="204"/>
      <c r="I780" s="204"/>
      <c r="J780" s="11" t="s">
        <v>111</v>
      </c>
      <c r="K780" s="7" t="s">
        <v>112</v>
      </c>
      <c r="L780" s="7" t="s">
        <v>85</v>
      </c>
      <c r="M780" s="7">
        <v>6</v>
      </c>
      <c r="N780" s="202"/>
      <c r="O780" s="204"/>
      <c r="P780" s="204"/>
      <c r="Q780" s="204"/>
      <c r="R780" s="217"/>
      <c r="S780" s="217"/>
      <c r="T780" s="219"/>
      <c r="U780" s="219"/>
      <c r="V780" s="221"/>
      <c r="W780" s="221"/>
      <c r="X780" s="221"/>
      <c r="Y780" s="221"/>
      <c r="Z780" s="221"/>
      <c r="AA780" s="221"/>
      <c r="AB780" s="221"/>
      <c r="AC780" s="202"/>
      <c r="AD780" s="203"/>
      <c r="AE780" s="203"/>
      <c r="AF780" s="204"/>
      <c r="AG780" s="202"/>
      <c r="AH780" s="202"/>
      <c r="AI780" s="202"/>
      <c r="AJ780" s="204"/>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c r="KJ780" s="1"/>
      <c r="KK780" s="1"/>
      <c r="KL780" s="1"/>
      <c r="KM780" s="1"/>
      <c r="KN780" s="1"/>
      <c r="KO780" s="1"/>
      <c r="KP780" s="1"/>
      <c r="KQ780" s="1"/>
      <c r="KR780" s="1"/>
      <c r="KS780" s="1"/>
      <c r="KT780" s="1"/>
      <c r="KU780" s="1"/>
      <c r="KV780" s="1"/>
      <c r="KW780" s="1"/>
      <c r="KX780" s="1"/>
      <c r="KY780" s="1"/>
      <c r="KZ780" s="1"/>
      <c r="LA780" s="1"/>
      <c r="LB780" s="1"/>
      <c r="LC780" s="1"/>
      <c r="LD780" s="1"/>
      <c r="LE780" s="1"/>
      <c r="LF780" s="1"/>
      <c r="LG780" s="1"/>
      <c r="LH780" s="1"/>
      <c r="LI780" s="1"/>
      <c r="LJ780" s="1"/>
      <c r="LK780" s="1"/>
      <c r="LL780" s="1"/>
      <c r="LM780" s="1"/>
      <c r="LN780" s="1"/>
      <c r="LO780" s="1"/>
      <c r="LP780" s="1"/>
      <c r="LQ780" s="1"/>
      <c r="LR780" s="1"/>
      <c r="LS780" s="1"/>
      <c r="LT780" s="1"/>
      <c r="LU780" s="1"/>
      <c r="LV780" s="1"/>
      <c r="LW780" s="1"/>
      <c r="LX780" s="1"/>
      <c r="LY780" s="1"/>
      <c r="LZ780" s="1"/>
      <c r="MA780" s="1"/>
      <c r="MB780" s="1"/>
      <c r="MC780" s="1"/>
      <c r="MD780" s="1"/>
      <c r="ME780" s="1"/>
      <c r="MF780" s="1"/>
      <c r="MG780" s="1"/>
      <c r="MH780" s="1"/>
      <c r="MI780" s="1"/>
      <c r="MJ780" s="1"/>
      <c r="MK780" s="1"/>
      <c r="ML780" s="1"/>
      <c r="MM780" s="1"/>
      <c r="MN780" s="1"/>
      <c r="MO780" s="1"/>
      <c r="MP780" s="1"/>
      <c r="MQ780" s="1"/>
      <c r="MR780" s="1"/>
      <c r="MS780" s="1"/>
      <c r="MT780" s="1"/>
      <c r="MU780" s="1"/>
      <c r="MV780" s="1"/>
      <c r="MW780" s="1"/>
      <c r="MX780" s="1"/>
      <c r="MY780" s="1"/>
      <c r="MZ780" s="1"/>
      <c r="NA780" s="1"/>
      <c r="NB780" s="1"/>
      <c r="NC780" s="1"/>
      <c r="ND780" s="1"/>
      <c r="NE780" s="1"/>
      <c r="NF780" s="1"/>
      <c r="NG780" s="1"/>
      <c r="NH780" s="1"/>
      <c r="NI780" s="1"/>
      <c r="NJ780" s="1"/>
      <c r="NK780" s="1"/>
      <c r="NL780" s="1"/>
      <c r="NM780" s="1"/>
      <c r="NN780" s="1"/>
      <c r="NO780" s="1"/>
      <c r="NP780" s="1"/>
      <c r="NQ780" s="1"/>
      <c r="NR780" s="1"/>
      <c r="NS780" s="1"/>
      <c r="NT780" s="1"/>
      <c r="NU780" s="1"/>
      <c r="NV780" s="1"/>
      <c r="NW780" s="1"/>
      <c r="NX780" s="1"/>
      <c r="NY780" s="1"/>
      <c r="NZ780" s="1"/>
      <c r="OA780" s="1"/>
      <c r="OB780" s="1"/>
      <c r="OC780" s="1"/>
      <c r="OD780" s="1"/>
      <c r="OE780" s="1"/>
      <c r="OF780" s="1"/>
      <c r="OG780" s="1"/>
      <c r="OH780" s="1"/>
      <c r="OI780" s="1"/>
      <c r="OJ780" s="1"/>
      <c r="OK780" s="1"/>
      <c r="OL780" s="1"/>
      <c r="OM780" s="1"/>
      <c r="ON780" s="1"/>
      <c r="OO780" s="1"/>
      <c r="OP780" s="1"/>
      <c r="OQ780" s="1"/>
      <c r="OR780" s="1"/>
      <c r="OS780" s="1"/>
      <c r="OT780" s="1"/>
      <c r="OU780" s="1"/>
      <c r="OV780" s="1"/>
      <c r="OW780" s="1"/>
      <c r="OX780" s="1"/>
      <c r="OY780" s="1"/>
      <c r="OZ780" s="1"/>
      <c r="PA780" s="1"/>
      <c r="PB780" s="1"/>
      <c r="PC780" s="1"/>
      <c r="PD780" s="1"/>
      <c r="PE780" s="1"/>
      <c r="PF780" s="1"/>
      <c r="PG780" s="1"/>
      <c r="PH780" s="1"/>
      <c r="PI780" s="1"/>
      <c r="PJ780" s="1"/>
      <c r="PK780" s="1"/>
      <c r="PL780" s="1"/>
      <c r="PM780" s="1"/>
      <c r="PN780" s="1"/>
      <c r="PO780" s="1"/>
      <c r="PP780" s="1"/>
      <c r="PQ780" s="1"/>
      <c r="PR780" s="1"/>
      <c r="PS780" s="1"/>
      <c r="PT780" s="1"/>
      <c r="PU780" s="1"/>
      <c r="PV780" s="1"/>
      <c r="PW780" s="1"/>
      <c r="PX780" s="1"/>
      <c r="PY780" s="1"/>
      <c r="PZ780" s="1"/>
    </row>
    <row r="781" spans="1:442" s="92" customFormat="1" ht="25.5" x14ac:dyDescent="0.2">
      <c r="A781" s="36"/>
      <c r="B781" s="204"/>
      <c r="C781" s="204"/>
      <c r="D781" s="204"/>
      <c r="E781" s="235"/>
      <c r="F781" s="235"/>
      <c r="G781" s="235"/>
      <c r="H781" s="204"/>
      <c r="I781" s="204"/>
      <c r="J781" s="11" t="s">
        <v>127</v>
      </c>
      <c r="K781" s="7" t="s">
        <v>128</v>
      </c>
      <c r="L781" s="7" t="s">
        <v>85</v>
      </c>
      <c r="M781" s="63">
        <v>133</v>
      </c>
      <c r="N781" s="202"/>
      <c r="O781" s="204"/>
      <c r="P781" s="204"/>
      <c r="Q781" s="204"/>
      <c r="R781" s="217"/>
      <c r="S781" s="217"/>
      <c r="T781" s="219"/>
      <c r="U781" s="219"/>
      <c r="V781" s="221"/>
      <c r="W781" s="221"/>
      <c r="X781" s="221"/>
      <c r="Y781" s="221"/>
      <c r="Z781" s="221"/>
      <c r="AA781" s="221"/>
      <c r="AB781" s="221"/>
      <c r="AC781" s="202"/>
      <c r="AD781" s="203"/>
      <c r="AE781" s="203"/>
      <c r="AF781" s="204"/>
      <c r="AG781" s="202"/>
      <c r="AH781" s="202"/>
      <c r="AI781" s="202"/>
      <c r="AJ781" s="204"/>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c r="KJ781" s="1"/>
      <c r="KK781" s="1"/>
      <c r="KL781" s="1"/>
      <c r="KM781" s="1"/>
      <c r="KN781" s="1"/>
      <c r="KO781" s="1"/>
      <c r="KP781" s="1"/>
      <c r="KQ781" s="1"/>
      <c r="KR781" s="1"/>
      <c r="KS781" s="1"/>
      <c r="KT781" s="1"/>
      <c r="KU781" s="1"/>
      <c r="KV781" s="1"/>
      <c r="KW781" s="1"/>
      <c r="KX781" s="1"/>
      <c r="KY781" s="1"/>
      <c r="KZ781" s="1"/>
      <c r="LA781" s="1"/>
      <c r="LB781" s="1"/>
      <c r="LC781" s="1"/>
      <c r="LD781" s="1"/>
      <c r="LE781" s="1"/>
      <c r="LF781" s="1"/>
      <c r="LG781" s="1"/>
      <c r="LH781" s="1"/>
      <c r="LI781" s="1"/>
      <c r="LJ781" s="1"/>
      <c r="LK781" s="1"/>
      <c r="LL781" s="1"/>
      <c r="LM781" s="1"/>
      <c r="LN781" s="1"/>
      <c r="LO781" s="1"/>
      <c r="LP781" s="1"/>
      <c r="LQ781" s="1"/>
      <c r="LR781" s="1"/>
      <c r="LS781" s="1"/>
      <c r="LT781" s="1"/>
      <c r="LU781" s="1"/>
      <c r="LV781" s="1"/>
      <c r="LW781" s="1"/>
      <c r="LX781" s="1"/>
      <c r="LY781" s="1"/>
      <c r="LZ781" s="1"/>
      <c r="MA781" s="1"/>
      <c r="MB781" s="1"/>
      <c r="MC781" s="1"/>
      <c r="MD781" s="1"/>
      <c r="ME781" s="1"/>
      <c r="MF781" s="1"/>
      <c r="MG781" s="1"/>
      <c r="MH781" s="1"/>
      <c r="MI781" s="1"/>
      <c r="MJ781" s="1"/>
      <c r="MK781" s="1"/>
      <c r="ML781" s="1"/>
      <c r="MM781" s="1"/>
      <c r="MN781" s="1"/>
      <c r="MO781" s="1"/>
      <c r="MP781" s="1"/>
      <c r="MQ781" s="1"/>
      <c r="MR781" s="1"/>
      <c r="MS781" s="1"/>
      <c r="MT781" s="1"/>
      <c r="MU781" s="1"/>
      <c r="MV781" s="1"/>
      <c r="MW781" s="1"/>
      <c r="MX781" s="1"/>
      <c r="MY781" s="1"/>
      <c r="MZ781" s="1"/>
      <c r="NA781" s="1"/>
      <c r="NB781" s="1"/>
      <c r="NC781" s="1"/>
      <c r="ND781" s="1"/>
      <c r="NE781" s="1"/>
      <c r="NF781" s="1"/>
      <c r="NG781" s="1"/>
      <c r="NH781" s="1"/>
      <c r="NI781" s="1"/>
      <c r="NJ781" s="1"/>
      <c r="NK781" s="1"/>
      <c r="NL781" s="1"/>
      <c r="NM781" s="1"/>
      <c r="NN781" s="1"/>
      <c r="NO781" s="1"/>
      <c r="NP781" s="1"/>
      <c r="NQ781" s="1"/>
      <c r="NR781" s="1"/>
      <c r="NS781" s="1"/>
      <c r="NT781" s="1"/>
      <c r="NU781" s="1"/>
      <c r="NV781" s="1"/>
      <c r="NW781" s="1"/>
      <c r="NX781" s="1"/>
      <c r="NY781" s="1"/>
      <c r="NZ781" s="1"/>
      <c r="OA781" s="1"/>
      <c r="OB781" s="1"/>
      <c r="OC781" s="1"/>
      <c r="OD781" s="1"/>
      <c r="OE781" s="1"/>
      <c r="OF781" s="1"/>
      <c r="OG781" s="1"/>
      <c r="OH781" s="1"/>
      <c r="OI781" s="1"/>
      <c r="OJ781" s="1"/>
      <c r="OK781" s="1"/>
      <c r="OL781" s="1"/>
      <c r="OM781" s="1"/>
      <c r="ON781" s="1"/>
      <c r="OO781" s="1"/>
      <c r="OP781" s="1"/>
      <c r="OQ781" s="1"/>
      <c r="OR781" s="1"/>
      <c r="OS781" s="1"/>
      <c r="OT781" s="1"/>
      <c r="OU781" s="1"/>
      <c r="OV781" s="1"/>
      <c r="OW781" s="1"/>
      <c r="OX781" s="1"/>
      <c r="OY781" s="1"/>
      <c r="OZ781" s="1"/>
      <c r="PA781" s="1"/>
      <c r="PB781" s="1"/>
      <c r="PC781" s="1"/>
      <c r="PD781" s="1"/>
      <c r="PE781" s="1"/>
      <c r="PF781" s="1"/>
      <c r="PG781" s="1"/>
      <c r="PH781" s="1"/>
      <c r="PI781" s="1"/>
      <c r="PJ781" s="1"/>
      <c r="PK781" s="1"/>
      <c r="PL781" s="1"/>
      <c r="PM781" s="1"/>
      <c r="PN781" s="1"/>
      <c r="PO781" s="1"/>
      <c r="PP781" s="1"/>
      <c r="PQ781" s="1"/>
      <c r="PR781" s="1"/>
      <c r="PS781" s="1"/>
      <c r="PT781" s="1"/>
      <c r="PU781" s="1"/>
      <c r="PV781" s="1"/>
      <c r="PW781" s="1"/>
      <c r="PX781" s="1"/>
      <c r="PY781" s="1"/>
      <c r="PZ781" s="1"/>
    </row>
    <row r="782" spans="1:442" s="92" customFormat="1" ht="89.25" x14ac:dyDescent="0.2">
      <c r="A782" s="36"/>
      <c r="B782" s="204" t="s">
        <v>1191</v>
      </c>
      <c r="C782" s="204" t="s">
        <v>575</v>
      </c>
      <c r="D782" s="204" t="s">
        <v>106</v>
      </c>
      <c r="E782" s="235" t="s">
        <v>67</v>
      </c>
      <c r="F782" s="235" t="s">
        <v>134</v>
      </c>
      <c r="G782" s="235" t="s">
        <v>147</v>
      </c>
      <c r="H782" s="204" t="s">
        <v>70</v>
      </c>
      <c r="I782" s="204" t="s">
        <v>79</v>
      </c>
      <c r="J782" s="11" t="s">
        <v>208</v>
      </c>
      <c r="K782" s="7" t="s">
        <v>107</v>
      </c>
      <c r="L782" s="7" t="s">
        <v>86</v>
      </c>
      <c r="M782" s="7">
        <v>40</v>
      </c>
      <c r="N782" s="202" t="s">
        <v>108</v>
      </c>
      <c r="O782" s="204" t="s">
        <v>577</v>
      </c>
      <c r="P782" s="204" t="s">
        <v>75</v>
      </c>
      <c r="Q782" s="204" t="s">
        <v>76</v>
      </c>
      <c r="R782" s="217" t="s">
        <v>77</v>
      </c>
      <c r="S782" s="217" t="s">
        <v>109</v>
      </c>
      <c r="T782" s="219">
        <f>V782+Y782</f>
        <v>33649.24</v>
      </c>
      <c r="U782" s="219" t="s">
        <v>79</v>
      </c>
      <c r="V782" s="221">
        <v>28601.86</v>
      </c>
      <c r="W782" s="221" t="s">
        <v>98</v>
      </c>
      <c r="X782" s="221" t="s">
        <v>79</v>
      </c>
      <c r="Y782" s="221">
        <v>5047.38</v>
      </c>
      <c r="Z782" s="221" t="s">
        <v>98</v>
      </c>
      <c r="AA782" s="221" t="s">
        <v>79</v>
      </c>
      <c r="AB782" s="221">
        <v>11181</v>
      </c>
      <c r="AC782" s="202" t="s">
        <v>149</v>
      </c>
      <c r="AD782" s="203" t="s">
        <v>79</v>
      </c>
      <c r="AE782" s="203">
        <f>V782+Y782</f>
        <v>33649.24</v>
      </c>
      <c r="AF782" s="204" t="s">
        <v>79</v>
      </c>
      <c r="AG782" s="202" t="s">
        <v>33</v>
      </c>
      <c r="AH782" s="202" t="s">
        <v>167</v>
      </c>
      <c r="AI782" s="202" t="s">
        <v>233</v>
      </c>
      <c r="AJ782" s="204"/>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c r="KU782" s="1"/>
      <c r="KV782" s="1"/>
      <c r="KW782" s="1"/>
      <c r="KX782" s="1"/>
      <c r="KY782" s="1"/>
      <c r="KZ782" s="1"/>
      <c r="LA782" s="1"/>
      <c r="LB782" s="1"/>
      <c r="LC782" s="1"/>
      <c r="LD782" s="1"/>
      <c r="LE782" s="1"/>
      <c r="LF782" s="1"/>
      <c r="LG782" s="1"/>
      <c r="LH782" s="1"/>
      <c r="LI782" s="1"/>
      <c r="LJ782" s="1"/>
      <c r="LK782" s="1"/>
      <c r="LL782" s="1"/>
      <c r="LM782" s="1"/>
      <c r="LN782" s="1"/>
      <c r="LO782" s="1"/>
      <c r="LP782" s="1"/>
      <c r="LQ782" s="1"/>
      <c r="LR782" s="1"/>
      <c r="LS782" s="1"/>
      <c r="LT782" s="1"/>
      <c r="LU782" s="1"/>
      <c r="LV782" s="1"/>
      <c r="LW782" s="1"/>
      <c r="LX782" s="1"/>
      <c r="LY782" s="1"/>
      <c r="LZ782" s="1"/>
      <c r="MA782" s="1"/>
      <c r="MB782" s="1"/>
      <c r="MC782" s="1"/>
      <c r="MD782" s="1"/>
      <c r="ME782" s="1"/>
      <c r="MF782" s="1"/>
      <c r="MG782" s="1"/>
      <c r="MH782" s="1"/>
      <c r="MI782" s="1"/>
      <c r="MJ782" s="1"/>
      <c r="MK782" s="1"/>
      <c r="ML782" s="1"/>
      <c r="MM782" s="1"/>
      <c r="MN782" s="1"/>
      <c r="MO782" s="1"/>
      <c r="MP782" s="1"/>
      <c r="MQ782" s="1"/>
      <c r="MR782" s="1"/>
      <c r="MS782" s="1"/>
      <c r="MT782" s="1"/>
      <c r="MU782" s="1"/>
      <c r="MV782" s="1"/>
      <c r="MW782" s="1"/>
      <c r="MX782" s="1"/>
      <c r="MY782" s="1"/>
      <c r="MZ782" s="1"/>
      <c r="NA782" s="1"/>
      <c r="NB782" s="1"/>
      <c r="NC782" s="1"/>
      <c r="ND782" s="1"/>
      <c r="NE782" s="1"/>
      <c r="NF782" s="1"/>
      <c r="NG782" s="1"/>
      <c r="NH782" s="1"/>
      <c r="NI782" s="1"/>
      <c r="NJ782" s="1"/>
      <c r="NK782" s="1"/>
      <c r="NL782" s="1"/>
      <c r="NM782" s="1"/>
      <c r="NN782" s="1"/>
      <c r="NO782" s="1"/>
      <c r="NP782" s="1"/>
      <c r="NQ782" s="1"/>
      <c r="NR782" s="1"/>
      <c r="NS782" s="1"/>
      <c r="NT782" s="1"/>
      <c r="NU782" s="1"/>
      <c r="NV782" s="1"/>
      <c r="NW782" s="1"/>
      <c r="NX782" s="1"/>
      <c r="NY782" s="1"/>
      <c r="NZ782" s="1"/>
      <c r="OA782" s="1"/>
      <c r="OB782" s="1"/>
      <c r="OC782" s="1"/>
      <c r="OD782" s="1"/>
      <c r="OE782" s="1"/>
      <c r="OF782" s="1"/>
      <c r="OG782" s="1"/>
      <c r="OH782" s="1"/>
      <c r="OI782" s="1"/>
      <c r="OJ782" s="1"/>
      <c r="OK782" s="1"/>
      <c r="OL782" s="1"/>
      <c r="OM782" s="1"/>
      <c r="ON782" s="1"/>
      <c r="OO782" s="1"/>
      <c r="OP782" s="1"/>
      <c r="OQ782" s="1"/>
      <c r="OR782" s="1"/>
      <c r="OS782" s="1"/>
      <c r="OT782" s="1"/>
      <c r="OU782" s="1"/>
      <c r="OV782" s="1"/>
      <c r="OW782" s="1"/>
      <c r="OX782" s="1"/>
      <c r="OY782" s="1"/>
      <c r="OZ782" s="1"/>
      <c r="PA782" s="1"/>
      <c r="PB782" s="1"/>
      <c r="PC782" s="1"/>
      <c r="PD782" s="1"/>
      <c r="PE782" s="1"/>
      <c r="PF782" s="1"/>
      <c r="PG782" s="1"/>
      <c r="PH782" s="1"/>
      <c r="PI782" s="1"/>
      <c r="PJ782" s="1"/>
      <c r="PK782" s="1"/>
      <c r="PL782" s="1"/>
      <c r="PM782" s="1"/>
      <c r="PN782" s="1"/>
      <c r="PO782" s="1"/>
      <c r="PP782" s="1"/>
      <c r="PQ782" s="1"/>
      <c r="PR782" s="1"/>
      <c r="PS782" s="1"/>
      <c r="PT782" s="1"/>
      <c r="PU782" s="1"/>
      <c r="PV782" s="1"/>
      <c r="PW782" s="1"/>
      <c r="PX782" s="1"/>
      <c r="PY782" s="1"/>
      <c r="PZ782" s="1"/>
    </row>
    <row r="783" spans="1:442" s="92" customFormat="1" ht="56.65" customHeight="1" x14ac:dyDescent="0.2">
      <c r="A783" s="36"/>
      <c r="B783" s="204"/>
      <c r="C783" s="204"/>
      <c r="D783" s="204"/>
      <c r="E783" s="235"/>
      <c r="F783" s="235"/>
      <c r="G783" s="235"/>
      <c r="H783" s="204"/>
      <c r="I783" s="204"/>
      <c r="J783" s="11" t="s">
        <v>111</v>
      </c>
      <c r="K783" s="7" t="s">
        <v>112</v>
      </c>
      <c r="L783" s="7" t="s">
        <v>85</v>
      </c>
      <c r="M783" s="7">
        <v>3</v>
      </c>
      <c r="N783" s="202"/>
      <c r="O783" s="204"/>
      <c r="P783" s="204"/>
      <c r="Q783" s="204"/>
      <c r="R783" s="217"/>
      <c r="S783" s="217"/>
      <c r="T783" s="219"/>
      <c r="U783" s="219"/>
      <c r="V783" s="221"/>
      <c r="W783" s="221"/>
      <c r="X783" s="221"/>
      <c r="Y783" s="221"/>
      <c r="Z783" s="221"/>
      <c r="AA783" s="221"/>
      <c r="AB783" s="221"/>
      <c r="AC783" s="202"/>
      <c r="AD783" s="203"/>
      <c r="AE783" s="203"/>
      <c r="AF783" s="204"/>
      <c r="AG783" s="202"/>
      <c r="AH783" s="202"/>
      <c r="AI783" s="202"/>
      <c r="AJ783" s="204"/>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row>
    <row r="784" spans="1:442" s="92" customFormat="1" ht="64.5" customHeight="1" x14ac:dyDescent="0.2">
      <c r="A784" s="36"/>
      <c r="B784" s="204"/>
      <c r="C784" s="204"/>
      <c r="D784" s="204"/>
      <c r="E784" s="235"/>
      <c r="F784" s="235"/>
      <c r="G784" s="235"/>
      <c r="H784" s="204"/>
      <c r="I784" s="204"/>
      <c r="J784" s="11" t="s">
        <v>127</v>
      </c>
      <c r="K784" s="7" t="s">
        <v>128</v>
      </c>
      <c r="L784" s="7" t="s">
        <v>85</v>
      </c>
      <c r="M784" s="63">
        <v>34</v>
      </c>
      <c r="N784" s="202"/>
      <c r="O784" s="204"/>
      <c r="P784" s="204"/>
      <c r="Q784" s="204"/>
      <c r="R784" s="217"/>
      <c r="S784" s="217"/>
      <c r="T784" s="219"/>
      <c r="U784" s="219"/>
      <c r="V784" s="221"/>
      <c r="W784" s="221"/>
      <c r="X784" s="221"/>
      <c r="Y784" s="221"/>
      <c r="Z784" s="221"/>
      <c r="AA784" s="221"/>
      <c r="AB784" s="221"/>
      <c r="AC784" s="202"/>
      <c r="AD784" s="203"/>
      <c r="AE784" s="203"/>
      <c r="AF784" s="204"/>
      <c r="AG784" s="202"/>
      <c r="AH784" s="202"/>
      <c r="AI784" s="202"/>
      <c r="AJ784" s="204"/>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row>
    <row r="785" spans="1:442" s="92" customFormat="1" ht="89.25" x14ac:dyDescent="0.2">
      <c r="A785" s="36"/>
      <c r="B785" s="204" t="s">
        <v>1192</v>
      </c>
      <c r="C785" s="204" t="s">
        <v>578</v>
      </c>
      <c r="D785" s="204" t="s">
        <v>106</v>
      </c>
      <c r="E785" s="235" t="s">
        <v>67</v>
      </c>
      <c r="F785" s="235" t="s">
        <v>134</v>
      </c>
      <c r="G785" s="235" t="s">
        <v>147</v>
      </c>
      <c r="H785" s="204" t="s">
        <v>70</v>
      </c>
      <c r="I785" s="204" t="s">
        <v>79</v>
      </c>
      <c r="J785" s="11" t="s">
        <v>208</v>
      </c>
      <c r="K785" s="7" t="s">
        <v>107</v>
      </c>
      <c r="L785" s="7" t="s">
        <v>86</v>
      </c>
      <c r="M785" s="7">
        <v>40</v>
      </c>
      <c r="N785" s="202" t="s">
        <v>108</v>
      </c>
      <c r="O785" s="204" t="s">
        <v>577</v>
      </c>
      <c r="P785" s="204" t="s">
        <v>75</v>
      </c>
      <c r="Q785" s="204" t="s">
        <v>76</v>
      </c>
      <c r="R785" s="217" t="s">
        <v>77</v>
      </c>
      <c r="S785" s="217" t="s">
        <v>109</v>
      </c>
      <c r="T785" s="219">
        <f>V785+Y785</f>
        <v>26163.43</v>
      </c>
      <c r="U785" s="219" t="s">
        <v>79</v>
      </c>
      <c r="V785" s="221">
        <v>22238.91</v>
      </c>
      <c r="W785" s="221" t="s">
        <v>98</v>
      </c>
      <c r="X785" s="221" t="s">
        <v>79</v>
      </c>
      <c r="Y785" s="221">
        <v>3924.52</v>
      </c>
      <c r="Z785" s="221" t="s">
        <v>98</v>
      </c>
      <c r="AA785" s="221" t="s">
        <v>79</v>
      </c>
      <c r="AB785" s="221">
        <v>8693.5400000000009</v>
      </c>
      <c r="AC785" s="202" t="s">
        <v>149</v>
      </c>
      <c r="AD785" s="203" t="s">
        <v>79</v>
      </c>
      <c r="AE785" s="203">
        <f>V785+Y785</f>
        <v>26163.43</v>
      </c>
      <c r="AF785" s="204" t="s">
        <v>79</v>
      </c>
      <c r="AG785" s="202" t="s">
        <v>33</v>
      </c>
      <c r="AH785" s="202" t="s">
        <v>167</v>
      </c>
      <c r="AI785" s="202" t="s">
        <v>233</v>
      </c>
      <c r="AJ785" s="204"/>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row>
    <row r="786" spans="1:442" s="92" customFormat="1" ht="56.65" customHeight="1" x14ac:dyDescent="0.2">
      <c r="A786" s="36"/>
      <c r="B786" s="204"/>
      <c r="C786" s="204"/>
      <c r="D786" s="204"/>
      <c r="E786" s="235"/>
      <c r="F786" s="235"/>
      <c r="G786" s="235"/>
      <c r="H786" s="204"/>
      <c r="I786" s="204"/>
      <c r="J786" s="11" t="s">
        <v>111</v>
      </c>
      <c r="K786" s="7" t="s">
        <v>112</v>
      </c>
      <c r="L786" s="7" t="s">
        <v>85</v>
      </c>
      <c r="M786" s="7">
        <v>4</v>
      </c>
      <c r="N786" s="202"/>
      <c r="O786" s="204"/>
      <c r="P786" s="204"/>
      <c r="Q786" s="204"/>
      <c r="R786" s="217"/>
      <c r="S786" s="217"/>
      <c r="T786" s="219"/>
      <c r="U786" s="219"/>
      <c r="V786" s="221"/>
      <c r="W786" s="221"/>
      <c r="X786" s="221"/>
      <c r="Y786" s="221"/>
      <c r="Z786" s="221"/>
      <c r="AA786" s="221"/>
      <c r="AB786" s="221"/>
      <c r="AC786" s="202"/>
      <c r="AD786" s="203"/>
      <c r="AE786" s="203"/>
      <c r="AF786" s="204"/>
      <c r="AG786" s="202"/>
      <c r="AH786" s="202"/>
      <c r="AI786" s="202"/>
      <c r="AJ786" s="204"/>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c r="KU786" s="1"/>
      <c r="KV786" s="1"/>
      <c r="KW786" s="1"/>
      <c r="KX786" s="1"/>
      <c r="KY786" s="1"/>
      <c r="KZ786" s="1"/>
      <c r="LA786" s="1"/>
      <c r="LB786" s="1"/>
      <c r="LC786" s="1"/>
      <c r="LD786" s="1"/>
      <c r="LE786" s="1"/>
      <c r="LF786" s="1"/>
      <c r="LG786" s="1"/>
      <c r="LH786" s="1"/>
      <c r="LI786" s="1"/>
      <c r="LJ786" s="1"/>
      <c r="LK786" s="1"/>
      <c r="LL786" s="1"/>
      <c r="LM786" s="1"/>
      <c r="LN786" s="1"/>
      <c r="LO786" s="1"/>
      <c r="LP786" s="1"/>
      <c r="LQ786" s="1"/>
      <c r="LR786" s="1"/>
      <c r="LS786" s="1"/>
      <c r="LT786" s="1"/>
      <c r="LU786" s="1"/>
      <c r="LV786" s="1"/>
      <c r="LW786" s="1"/>
      <c r="LX786" s="1"/>
      <c r="LY786" s="1"/>
      <c r="LZ786" s="1"/>
      <c r="MA786" s="1"/>
      <c r="MB786" s="1"/>
      <c r="MC786" s="1"/>
      <c r="MD786" s="1"/>
      <c r="ME786" s="1"/>
      <c r="MF786" s="1"/>
      <c r="MG786" s="1"/>
      <c r="MH786" s="1"/>
      <c r="MI786" s="1"/>
      <c r="MJ786" s="1"/>
      <c r="MK786" s="1"/>
      <c r="ML786" s="1"/>
      <c r="MM786" s="1"/>
      <c r="MN786" s="1"/>
      <c r="MO786" s="1"/>
      <c r="MP786" s="1"/>
      <c r="MQ786" s="1"/>
      <c r="MR786" s="1"/>
      <c r="MS786" s="1"/>
      <c r="MT786" s="1"/>
      <c r="MU786" s="1"/>
      <c r="MV786" s="1"/>
      <c r="MW786" s="1"/>
      <c r="MX786" s="1"/>
      <c r="MY786" s="1"/>
      <c r="MZ786" s="1"/>
      <c r="NA786" s="1"/>
      <c r="NB786" s="1"/>
      <c r="NC786" s="1"/>
      <c r="ND786" s="1"/>
      <c r="NE786" s="1"/>
      <c r="NF786" s="1"/>
      <c r="NG786" s="1"/>
      <c r="NH786" s="1"/>
      <c r="NI786" s="1"/>
      <c r="NJ786" s="1"/>
      <c r="NK786" s="1"/>
      <c r="NL786" s="1"/>
      <c r="NM786" s="1"/>
      <c r="NN786" s="1"/>
      <c r="NO786" s="1"/>
      <c r="NP786" s="1"/>
      <c r="NQ786" s="1"/>
      <c r="NR786" s="1"/>
      <c r="NS786" s="1"/>
      <c r="NT786" s="1"/>
      <c r="NU786" s="1"/>
      <c r="NV786" s="1"/>
      <c r="NW786" s="1"/>
      <c r="NX786" s="1"/>
      <c r="NY786" s="1"/>
      <c r="NZ786" s="1"/>
      <c r="OA786" s="1"/>
      <c r="OB786" s="1"/>
      <c r="OC786" s="1"/>
      <c r="OD786" s="1"/>
      <c r="OE786" s="1"/>
      <c r="OF786" s="1"/>
      <c r="OG786" s="1"/>
      <c r="OH786" s="1"/>
      <c r="OI786" s="1"/>
      <c r="OJ786" s="1"/>
      <c r="OK786" s="1"/>
      <c r="OL786" s="1"/>
      <c r="OM786" s="1"/>
      <c r="ON786" s="1"/>
      <c r="OO786" s="1"/>
      <c r="OP786" s="1"/>
      <c r="OQ786" s="1"/>
      <c r="OR786" s="1"/>
      <c r="OS786" s="1"/>
      <c r="OT786" s="1"/>
      <c r="OU786" s="1"/>
      <c r="OV786" s="1"/>
      <c r="OW786" s="1"/>
      <c r="OX786" s="1"/>
      <c r="OY786" s="1"/>
      <c r="OZ786" s="1"/>
      <c r="PA786" s="1"/>
      <c r="PB786" s="1"/>
      <c r="PC786" s="1"/>
      <c r="PD786" s="1"/>
      <c r="PE786" s="1"/>
      <c r="PF786" s="1"/>
      <c r="PG786" s="1"/>
      <c r="PH786" s="1"/>
      <c r="PI786" s="1"/>
      <c r="PJ786" s="1"/>
      <c r="PK786" s="1"/>
      <c r="PL786" s="1"/>
      <c r="PM786" s="1"/>
      <c r="PN786" s="1"/>
      <c r="PO786" s="1"/>
      <c r="PP786" s="1"/>
      <c r="PQ786" s="1"/>
      <c r="PR786" s="1"/>
      <c r="PS786" s="1"/>
      <c r="PT786" s="1"/>
      <c r="PU786" s="1"/>
      <c r="PV786" s="1"/>
      <c r="PW786" s="1"/>
      <c r="PX786" s="1"/>
      <c r="PY786" s="1"/>
      <c r="PZ786" s="1"/>
    </row>
    <row r="787" spans="1:442" s="92" customFormat="1" ht="64.5" customHeight="1" x14ac:dyDescent="0.2">
      <c r="A787" s="36"/>
      <c r="B787" s="204"/>
      <c r="C787" s="204"/>
      <c r="D787" s="204"/>
      <c r="E787" s="235"/>
      <c r="F787" s="235"/>
      <c r="G787" s="235"/>
      <c r="H787" s="204"/>
      <c r="I787" s="204"/>
      <c r="J787" s="11" t="s">
        <v>127</v>
      </c>
      <c r="K787" s="7" t="s">
        <v>128</v>
      </c>
      <c r="L787" s="7" t="s">
        <v>85</v>
      </c>
      <c r="M787" s="63">
        <v>4</v>
      </c>
      <c r="N787" s="202"/>
      <c r="O787" s="204"/>
      <c r="P787" s="204"/>
      <c r="Q787" s="204"/>
      <c r="R787" s="217"/>
      <c r="S787" s="217"/>
      <c r="T787" s="219"/>
      <c r="U787" s="219"/>
      <c r="V787" s="221"/>
      <c r="W787" s="221"/>
      <c r="X787" s="221"/>
      <c r="Y787" s="221"/>
      <c r="Z787" s="221"/>
      <c r="AA787" s="221"/>
      <c r="AB787" s="221"/>
      <c r="AC787" s="202"/>
      <c r="AD787" s="203"/>
      <c r="AE787" s="203"/>
      <c r="AF787" s="204"/>
      <c r="AG787" s="202"/>
      <c r="AH787" s="202"/>
      <c r="AI787" s="202"/>
      <c r="AJ787" s="204"/>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c r="KU787" s="1"/>
      <c r="KV787" s="1"/>
      <c r="KW787" s="1"/>
      <c r="KX787" s="1"/>
      <c r="KY787" s="1"/>
      <c r="KZ787" s="1"/>
      <c r="LA787" s="1"/>
      <c r="LB787" s="1"/>
      <c r="LC787" s="1"/>
      <c r="LD787" s="1"/>
      <c r="LE787" s="1"/>
      <c r="LF787" s="1"/>
      <c r="LG787" s="1"/>
      <c r="LH787" s="1"/>
      <c r="LI787" s="1"/>
      <c r="LJ787" s="1"/>
      <c r="LK787" s="1"/>
      <c r="LL787" s="1"/>
      <c r="LM787" s="1"/>
      <c r="LN787" s="1"/>
      <c r="LO787" s="1"/>
      <c r="LP787" s="1"/>
      <c r="LQ787" s="1"/>
      <c r="LR787" s="1"/>
      <c r="LS787" s="1"/>
      <c r="LT787" s="1"/>
      <c r="LU787" s="1"/>
      <c r="LV787" s="1"/>
      <c r="LW787" s="1"/>
      <c r="LX787" s="1"/>
      <c r="LY787" s="1"/>
      <c r="LZ787" s="1"/>
      <c r="MA787" s="1"/>
      <c r="MB787" s="1"/>
      <c r="MC787" s="1"/>
      <c r="MD787" s="1"/>
      <c r="ME787" s="1"/>
      <c r="MF787" s="1"/>
      <c r="MG787" s="1"/>
      <c r="MH787" s="1"/>
      <c r="MI787" s="1"/>
      <c r="MJ787" s="1"/>
      <c r="MK787" s="1"/>
      <c r="ML787" s="1"/>
      <c r="MM787" s="1"/>
      <c r="MN787" s="1"/>
      <c r="MO787" s="1"/>
      <c r="MP787" s="1"/>
      <c r="MQ787" s="1"/>
      <c r="MR787" s="1"/>
      <c r="MS787" s="1"/>
      <c r="MT787" s="1"/>
      <c r="MU787" s="1"/>
      <c r="MV787" s="1"/>
      <c r="MW787" s="1"/>
      <c r="MX787" s="1"/>
      <c r="MY787" s="1"/>
      <c r="MZ787" s="1"/>
      <c r="NA787" s="1"/>
      <c r="NB787" s="1"/>
      <c r="NC787" s="1"/>
      <c r="ND787" s="1"/>
      <c r="NE787" s="1"/>
      <c r="NF787" s="1"/>
      <c r="NG787" s="1"/>
      <c r="NH787" s="1"/>
      <c r="NI787" s="1"/>
      <c r="NJ787" s="1"/>
      <c r="NK787" s="1"/>
      <c r="NL787" s="1"/>
      <c r="NM787" s="1"/>
      <c r="NN787" s="1"/>
      <c r="NO787" s="1"/>
      <c r="NP787" s="1"/>
      <c r="NQ787" s="1"/>
      <c r="NR787" s="1"/>
      <c r="NS787" s="1"/>
      <c r="NT787" s="1"/>
      <c r="NU787" s="1"/>
      <c r="NV787" s="1"/>
      <c r="NW787" s="1"/>
      <c r="NX787" s="1"/>
      <c r="NY787" s="1"/>
      <c r="NZ787" s="1"/>
      <c r="OA787" s="1"/>
      <c r="OB787" s="1"/>
      <c r="OC787" s="1"/>
      <c r="OD787" s="1"/>
      <c r="OE787" s="1"/>
      <c r="OF787" s="1"/>
      <c r="OG787" s="1"/>
      <c r="OH787" s="1"/>
      <c r="OI787" s="1"/>
      <c r="OJ787" s="1"/>
      <c r="OK787" s="1"/>
      <c r="OL787" s="1"/>
      <c r="OM787" s="1"/>
      <c r="ON787" s="1"/>
      <c r="OO787" s="1"/>
      <c r="OP787" s="1"/>
      <c r="OQ787" s="1"/>
      <c r="OR787" s="1"/>
      <c r="OS787" s="1"/>
      <c r="OT787" s="1"/>
      <c r="OU787" s="1"/>
      <c r="OV787" s="1"/>
      <c r="OW787" s="1"/>
      <c r="OX787" s="1"/>
      <c r="OY787" s="1"/>
      <c r="OZ787" s="1"/>
      <c r="PA787" s="1"/>
      <c r="PB787" s="1"/>
      <c r="PC787" s="1"/>
      <c r="PD787" s="1"/>
      <c r="PE787" s="1"/>
      <c r="PF787" s="1"/>
      <c r="PG787" s="1"/>
      <c r="PH787" s="1"/>
      <c r="PI787" s="1"/>
      <c r="PJ787" s="1"/>
      <c r="PK787" s="1"/>
      <c r="PL787" s="1"/>
      <c r="PM787" s="1"/>
      <c r="PN787" s="1"/>
      <c r="PO787" s="1"/>
      <c r="PP787" s="1"/>
      <c r="PQ787" s="1"/>
      <c r="PR787" s="1"/>
      <c r="PS787" s="1"/>
      <c r="PT787" s="1"/>
      <c r="PU787" s="1"/>
      <c r="PV787" s="1"/>
      <c r="PW787" s="1"/>
      <c r="PX787" s="1"/>
      <c r="PY787" s="1"/>
      <c r="PZ787" s="1"/>
    </row>
    <row r="788" spans="1:442" s="93" customFormat="1" ht="66.599999999999994" customHeight="1" x14ac:dyDescent="0.2">
      <c r="A788" s="36"/>
      <c r="B788" s="204" t="s">
        <v>1193</v>
      </c>
      <c r="C788" s="204" t="s">
        <v>580</v>
      </c>
      <c r="D788" s="204" t="s">
        <v>66</v>
      </c>
      <c r="E788" s="235" t="s">
        <v>67</v>
      </c>
      <c r="F788" s="235" t="s">
        <v>132</v>
      </c>
      <c r="G788" s="235" t="s">
        <v>69</v>
      </c>
      <c r="H788" s="204" t="s">
        <v>70</v>
      </c>
      <c r="I788" s="204" t="s">
        <v>79</v>
      </c>
      <c r="J788" s="11" t="s">
        <v>113</v>
      </c>
      <c r="K788" s="7" t="s">
        <v>114</v>
      </c>
      <c r="L788" s="7" t="s">
        <v>115</v>
      </c>
      <c r="M788" s="7">
        <v>2</v>
      </c>
      <c r="N788" s="202" t="s">
        <v>108</v>
      </c>
      <c r="O788" s="280" t="s">
        <v>579</v>
      </c>
      <c r="P788" s="204" t="s">
        <v>75</v>
      </c>
      <c r="Q788" s="204" t="s">
        <v>76</v>
      </c>
      <c r="R788" s="217" t="s">
        <v>77</v>
      </c>
      <c r="S788" s="217" t="s">
        <v>109</v>
      </c>
      <c r="T788" s="219">
        <f>V788+Y788</f>
        <v>106465.01</v>
      </c>
      <c r="U788" s="219" t="s">
        <v>79</v>
      </c>
      <c r="V788" s="221">
        <v>90495.25</v>
      </c>
      <c r="W788" s="221" t="s">
        <v>79</v>
      </c>
      <c r="X788" s="221" t="s">
        <v>79</v>
      </c>
      <c r="Y788" s="221">
        <v>15969.76</v>
      </c>
      <c r="Z788" s="221" t="s">
        <v>79</v>
      </c>
      <c r="AA788" s="221" t="s">
        <v>79</v>
      </c>
      <c r="AB788" s="221">
        <v>35376.019999999997</v>
      </c>
      <c r="AC788" s="202" t="s">
        <v>80</v>
      </c>
      <c r="AD788" s="203" t="s">
        <v>79</v>
      </c>
      <c r="AE788" s="203">
        <f>V788+Y788</f>
        <v>106465.01</v>
      </c>
      <c r="AF788" s="204" t="s">
        <v>79</v>
      </c>
      <c r="AG788" s="202" t="s">
        <v>33</v>
      </c>
      <c r="AH788" s="202" t="s">
        <v>167</v>
      </c>
      <c r="AI788" s="202" t="s">
        <v>233</v>
      </c>
      <c r="AJ788" s="204"/>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c r="KJ788" s="1"/>
      <c r="KK788" s="1"/>
      <c r="KL788" s="1"/>
      <c r="KM788" s="1"/>
      <c r="KN788" s="1"/>
      <c r="KO788" s="1"/>
      <c r="KP788" s="1"/>
      <c r="KQ788" s="1"/>
      <c r="KR788" s="1"/>
      <c r="KS788" s="1"/>
      <c r="KT788" s="1"/>
      <c r="KU788" s="1"/>
      <c r="KV788" s="1"/>
      <c r="KW788" s="1"/>
      <c r="KX788" s="1"/>
      <c r="KY788" s="1"/>
      <c r="KZ788" s="1"/>
      <c r="LA788" s="1"/>
      <c r="LB788" s="1"/>
      <c r="LC788" s="1"/>
      <c r="LD788" s="1"/>
      <c r="LE788" s="1"/>
      <c r="LF788" s="1"/>
      <c r="LG788" s="1"/>
      <c r="LH788" s="1"/>
      <c r="LI788" s="1"/>
      <c r="LJ788" s="1"/>
      <c r="LK788" s="1"/>
      <c r="LL788" s="1"/>
      <c r="LM788" s="1"/>
      <c r="LN788" s="1"/>
      <c r="LO788" s="1"/>
      <c r="LP788" s="1"/>
      <c r="LQ788" s="1"/>
      <c r="LR788" s="1"/>
      <c r="LS788" s="1"/>
      <c r="LT788" s="1"/>
      <c r="LU788" s="1"/>
      <c r="LV788" s="1"/>
      <c r="LW788" s="1"/>
      <c r="LX788" s="1"/>
      <c r="LY788" s="1"/>
      <c r="LZ788" s="1"/>
      <c r="MA788" s="1"/>
      <c r="MB788" s="1"/>
      <c r="MC788" s="1"/>
      <c r="MD788" s="1"/>
      <c r="ME788" s="1"/>
      <c r="MF788" s="1"/>
      <c r="MG788" s="1"/>
      <c r="MH788" s="1"/>
      <c r="MI788" s="1"/>
      <c r="MJ788" s="1"/>
      <c r="MK788" s="1"/>
      <c r="ML788" s="1"/>
      <c r="MM788" s="1"/>
      <c r="MN788" s="1"/>
      <c r="MO788" s="1"/>
      <c r="MP788" s="1"/>
      <c r="MQ788" s="1"/>
      <c r="MR788" s="1"/>
      <c r="MS788" s="1"/>
      <c r="MT788" s="1"/>
      <c r="MU788" s="1"/>
      <c r="MV788" s="1"/>
      <c r="MW788" s="1"/>
      <c r="MX788" s="1"/>
      <c r="MY788" s="1"/>
      <c r="MZ788" s="1"/>
      <c r="NA788" s="1"/>
      <c r="NB788" s="1"/>
      <c r="NC788" s="1"/>
      <c r="ND788" s="1"/>
      <c r="NE788" s="1"/>
      <c r="NF788" s="1"/>
      <c r="NG788" s="1"/>
      <c r="NH788" s="1"/>
      <c r="NI788" s="1"/>
      <c r="NJ788" s="1"/>
      <c r="NK788" s="1"/>
      <c r="NL788" s="1"/>
      <c r="NM788" s="1"/>
      <c r="NN788" s="1"/>
      <c r="NO788" s="1"/>
      <c r="NP788" s="1"/>
      <c r="NQ788" s="1"/>
      <c r="NR788" s="1"/>
      <c r="NS788" s="1"/>
      <c r="NT788" s="1"/>
      <c r="NU788" s="1"/>
      <c r="NV788" s="1"/>
      <c r="NW788" s="1"/>
      <c r="NX788" s="1"/>
      <c r="NY788" s="1"/>
      <c r="NZ788" s="1"/>
      <c r="OA788" s="1"/>
      <c r="OB788" s="1"/>
      <c r="OC788" s="1"/>
      <c r="OD788" s="1"/>
      <c r="OE788" s="1"/>
      <c r="OF788" s="1"/>
      <c r="OG788" s="1"/>
      <c r="OH788" s="1"/>
      <c r="OI788" s="1"/>
      <c r="OJ788" s="1"/>
      <c r="OK788" s="1"/>
      <c r="OL788" s="1"/>
      <c r="OM788" s="1"/>
      <c r="ON788" s="1"/>
      <c r="OO788" s="1"/>
      <c r="OP788" s="1"/>
      <c r="OQ788" s="1"/>
      <c r="OR788" s="1"/>
      <c r="OS788" s="1"/>
      <c r="OT788" s="1"/>
      <c r="OU788" s="1"/>
      <c r="OV788" s="1"/>
      <c r="OW788" s="1"/>
      <c r="OX788" s="1"/>
      <c r="OY788" s="1"/>
      <c r="OZ788" s="1"/>
      <c r="PA788" s="1"/>
      <c r="PB788" s="1"/>
      <c r="PC788" s="1"/>
      <c r="PD788" s="1"/>
      <c r="PE788" s="1"/>
      <c r="PF788" s="1"/>
      <c r="PG788" s="1"/>
      <c r="PH788" s="1"/>
      <c r="PI788" s="1"/>
      <c r="PJ788" s="1"/>
      <c r="PK788" s="1"/>
      <c r="PL788" s="1"/>
      <c r="PM788" s="1"/>
      <c r="PN788" s="1"/>
      <c r="PO788" s="1"/>
      <c r="PP788" s="1"/>
      <c r="PQ788" s="1"/>
      <c r="PR788" s="1"/>
      <c r="PS788" s="1"/>
      <c r="PT788" s="1"/>
      <c r="PU788" s="1"/>
      <c r="PV788" s="1"/>
      <c r="PW788" s="1"/>
      <c r="PX788" s="1"/>
      <c r="PY788" s="1"/>
      <c r="PZ788" s="1"/>
    </row>
    <row r="789" spans="1:442" s="93" customFormat="1" ht="73.150000000000006" customHeight="1" x14ac:dyDescent="0.2">
      <c r="A789" s="36"/>
      <c r="B789" s="204"/>
      <c r="C789" s="204"/>
      <c r="D789" s="204"/>
      <c r="E789" s="235"/>
      <c r="F789" s="235"/>
      <c r="G789" s="235"/>
      <c r="H789" s="204"/>
      <c r="I789" s="204"/>
      <c r="J789" s="11" t="s">
        <v>116</v>
      </c>
      <c r="K789" s="7" t="s">
        <v>117</v>
      </c>
      <c r="L789" s="7" t="s">
        <v>85</v>
      </c>
      <c r="M789" s="7">
        <v>2</v>
      </c>
      <c r="N789" s="202"/>
      <c r="O789" s="280"/>
      <c r="P789" s="204"/>
      <c r="Q789" s="204"/>
      <c r="R789" s="217"/>
      <c r="S789" s="217"/>
      <c r="T789" s="219"/>
      <c r="U789" s="219"/>
      <c r="V789" s="221"/>
      <c r="W789" s="221"/>
      <c r="X789" s="221"/>
      <c r="Y789" s="221"/>
      <c r="Z789" s="221"/>
      <c r="AA789" s="221"/>
      <c r="AB789" s="221"/>
      <c r="AC789" s="202"/>
      <c r="AD789" s="203"/>
      <c r="AE789" s="203"/>
      <c r="AF789" s="204"/>
      <c r="AG789" s="202"/>
      <c r="AH789" s="202"/>
      <c r="AI789" s="202"/>
      <c r="AJ789" s="204"/>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c r="KU789" s="1"/>
      <c r="KV789" s="1"/>
      <c r="KW789" s="1"/>
      <c r="KX789" s="1"/>
      <c r="KY789" s="1"/>
      <c r="KZ789" s="1"/>
      <c r="LA789" s="1"/>
      <c r="LB789" s="1"/>
      <c r="LC789" s="1"/>
      <c r="LD789" s="1"/>
      <c r="LE789" s="1"/>
      <c r="LF789" s="1"/>
      <c r="LG789" s="1"/>
      <c r="LH789" s="1"/>
      <c r="LI789" s="1"/>
      <c r="LJ789" s="1"/>
      <c r="LK789" s="1"/>
      <c r="LL789" s="1"/>
      <c r="LM789" s="1"/>
      <c r="LN789" s="1"/>
      <c r="LO789" s="1"/>
      <c r="LP789" s="1"/>
      <c r="LQ789" s="1"/>
      <c r="LR789" s="1"/>
      <c r="LS789" s="1"/>
      <c r="LT789" s="1"/>
      <c r="LU789" s="1"/>
      <c r="LV789" s="1"/>
      <c r="LW789" s="1"/>
      <c r="LX789" s="1"/>
      <c r="LY789" s="1"/>
      <c r="LZ789" s="1"/>
      <c r="MA789" s="1"/>
      <c r="MB789" s="1"/>
      <c r="MC789" s="1"/>
      <c r="MD789" s="1"/>
      <c r="ME789" s="1"/>
      <c r="MF789" s="1"/>
      <c r="MG789" s="1"/>
      <c r="MH789" s="1"/>
      <c r="MI789" s="1"/>
      <c r="MJ789" s="1"/>
      <c r="MK789" s="1"/>
      <c r="ML789" s="1"/>
      <c r="MM789" s="1"/>
      <c r="MN789" s="1"/>
      <c r="MO789" s="1"/>
      <c r="MP789" s="1"/>
      <c r="MQ789" s="1"/>
      <c r="MR789" s="1"/>
      <c r="MS789" s="1"/>
      <c r="MT789" s="1"/>
      <c r="MU789" s="1"/>
      <c r="MV789" s="1"/>
      <c r="MW789" s="1"/>
      <c r="MX789" s="1"/>
      <c r="MY789" s="1"/>
      <c r="MZ789" s="1"/>
      <c r="NA789" s="1"/>
      <c r="NB789" s="1"/>
      <c r="NC789" s="1"/>
      <c r="ND789" s="1"/>
      <c r="NE789" s="1"/>
      <c r="NF789" s="1"/>
      <c r="NG789" s="1"/>
      <c r="NH789" s="1"/>
      <c r="NI789" s="1"/>
      <c r="NJ789" s="1"/>
      <c r="NK789" s="1"/>
      <c r="NL789" s="1"/>
      <c r="NM789" s="1"/>
      <c r="NN789" s="1"/>
      <c r="NO789" s="1"/>
      <c r="NP789" s="1"/>
      <c r="NQ789" s="1"/>
      <c r="NR789" s="1"/>
      <c r="NS789" s="1"/>
      <c r="NT789" s="1"/>
      <c r="NU789" s="1"/>
      <c r="NV789" s="1"/>
      <c r="NW789" s="1"/>
      <c r="NX789" s="1"/>
      <c r="NY789" s="1"/>
      <c r="NZ789" s="1"/>
      <c r="OA789" s="1"/>
      <c r="OB789" s="1"/>
      <c r="OC789" s="1"/>
      <c r="OD789" s="1"/>
      <c r="OE789" s="1"/>
      <c r="OF789" s="1"/>
      <c r="OG789" s="1"/>
      <c r="OH789" s="1"/>
      <c r="OI789" s="1"/>
      <c r="OJ789" s="1"/>
      <c r="OK789" s="1"/>
      <c r="OL789" s="1"/>
      <c r="OM789" s="1"/>
      <c r="ON789" s="1"/>
      <c r="OO789" s="1"/>
      <c r="OP789" s="1"/>
      <c r="OQ789" s="1"/>
      <c r="OR789" s="1"/>
      <c r="OS789" s="1"/>
      <c r="OT789" s="1"/>
      <c r="OU789" s="1"/>
      <c r="OV789" s="1"/>
      <c r="OW789" s="1"/>
      <c r="OX789" s="1"/>
      <c r="OY789" s="1"/>
      <c r="OZ789" s="1"/>
      <c r="PA789" s="1"/>
      <c r="PB789" s="1"/>
      <c r="PC789" s="1"/>
      <c r="PD789" s="1"/>
      <c r="PE789" s="1"/>
      <c r="PF789" s="1"/>
      <c r="PG789" s="1"/>
      <c r="PH789" s="1"/>
      <c r="PI789" s="1"/>
      <c r="PJ789" s="1"/>
      <c r="PK789" s="1"/>
      <c r="PL789" s="1"/>
      <c r="PM789" s="1"/>
      <c r="PN789" s="1"/>
      <c r="PO789" s="1"/>
      <c r="PP789" s="1"/>
      <c r="PQ789" s="1"/>
      <c r="PR789" s="1"/>
      <c r="PS789" s="1"/>
      <c r="PT789" s="1"/>
      <c r="PU789" s="1"/>
      <c r="PV789" s="1"/>
      <c r="PW789" s="1"/>
      <c r="PX789" s="1"/>
      <c r="PY789" s="1"/>
      <c r="PZ789" s="1"/>
    </row>
    <row r="790" spans="1:442" s="93" customFormat="1" ht="67.5" customHeight="1" x14ac:dyDescent="0.2">
      <c r="A790" s="36"/>
      <c r="B790" s="204"/>
      <c r="C790" s="204"/>
      <c r="D790" s="204"/>
      <c r="E790" s="235"/>
      <c r="F790" s="235"/>
      <c r="G790" s="235"/>
      <c r="H790" s="204"/>
      <c r="I790" s="204"/>
      <c r="J790" s="11" t="s">
        <v>209</v>
      </c>
      <c r="K790" s="7" t="s">
        <v>118</v>
      </c>
      <c r="L790" s="7" t="s">
        <v>119</v>
      </c>
      <c r="M790" s="7">
        <v>2</v>
      </c>
      <c r="N790" s="202"/>
      <c r="O790" s="280"/>
      <c r="P790" s="204"/>
      <c r="Q790" s="204"/>
      <c r="R790" s="217"/>
      <c r="S790" s="217"/>
      <c r="T790" s="219"/>
      <c r="U790" s="219"/>
      <c r="V790" s="221"/>
      <c r="W790" s="221"/>
      <c r="X790" s="221"/>
      <c r="Y790" s="221"/>
      <c r="Z790" s="221"/>
      <c r="AA790" s="221"/>
      <c r="AB790" s="221"/>
      <c r="AC790" s="202"/>
      <c r="AD790" s="203"/>
      <c r="AE790" s="203"/>
      <c r="AF790" s="204"/>
      <c r="AG790" s="202"/>
      <c r="AH790" s="202"/>
      <c r="AI790" s="202"/>
      <c r="AJ790" s="204"/>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row>
    <row r="791" spans="1:442" s="93" customFormat="1" ht="50.25" customHeight="1" x14ac:dyDescent="0.2">
      <c r="A791" s="36"/>
      <c r="B791" s="204"/>
      <c r="C791" s="204"/>
      <c r="D791" s="204"/>
      <c r="E791" s="235"/>
      <c r="F791" s="235"/>
      <c r="G791" s="235"/>
      <c r="H791" s="204"/>
      <c r="I791" s="204"/>
      <c r="J791" s="11" t="s">
        <v>120</v>
      </c>
      <c r="K791" s="7" t="s">
        <v>121</v>
      </c>
      <c r="L791" s="7" t="s">
        <v>119</v>
      </c>
      <c r="M791" s="63">
        <v>2</v>
      </c>
      <c r="N791" s="202"/>
      <c r="O791" s="280"/>
      <c r="P791" s="204"/>
      <c r="Q791" s="204"/>
      <c r="R791" s="217"/>
      <c r="S791" s="217"/>
      <c r="T791" s="219"/>
      <c r="U791" s="219"/>
      <c r="V791" s="221"/>
      <c r="W791" s="221"/>
      <c r="X791" s="221"/>
      <c r="Y791" s="221"/>
      <c r="Z791" s="221"/>
      <c r="AA791" s="221"/>
      <c r="AB791" s="221"/>
      <c r="AC791" s="202"/>
      <c r="AD791" s="203"/>
      <c r="AE791" s="203"/>
      <c r="AF791" s="204"/>
      <c r="AG791" s="202"/>
      <c r="AH791" s="202"/>
      <c r="AI791" s="202"/>
      <c r="AJ791" s="204"/>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row>
    <row r="792" spans="1:442" s="36" customFormat="1" ht="52.15" customHeight="1" x14ac:dyDescent="0.2">
      <c r="B792" s="208" t="s">
        <v>410</v>
      </c>
      <c r="C792" s="208" t="s">
        <v>411</v>
      </c>
      <c r="D792" s="208" t="s">
        <v>106</v>
      </c>
      <c r="E792" s="229" t="s">
        <v>67</v>
      </c>
      <c r="F792" s="439" t="s">
        <v>134</v>
      </c>
      <c r="G792" s="229" t="s">
        <v>147</v>
      </c>
      <c r="H792" s="281" t="s">
        <v>70</v>
      </c>
      <c r="I792" s="281" t="s">
        <v>79</v>
      </c>
      <c r="J792" s="72" t="s">
        <v>208</v>
      </c>
      <c r="K792" s="22" t="s">
        <v>107</v>
      </c>
      <c r="L792" s="16" t="s">
        <v>86</v>
      </c>
      <c r="M792" s="16">
        <v>40</v>
      </c>
      <c r="N792" s="419" t="s">
        <v>108</v>
      </c>
      <c r="O792" s="208" t="s">
        <v>344</v>
      </c>
      <c r="P792" s="208" t="s">
        <v>75</v>
      </c>
      <c r="Q792" s="208" t="s">
        <v>76</v>
      </c>
      <c r="R792" s="211" t="s">
        <v>77</v>
      </c>
      <c r="S792" s="211" t="s">
        <v>109</v>
      </c>
      <c r="T792" s="253">
        <f>V792+Y792</f>
        <v>179955.7</v>
      </c>
      <c r="U792" s="253" t="s">
        <v>79</v>
      </c>
      <c r="V792" s="271">
        <v>152962.34</v>
      </c>
      <c r="W792" s="271" t="s">
        <v>79</v>
      </c>
      <c r="X792" s="271" t="s">
        <v>79</v>
      </c>
      <c r="Y792" s="271">
        <v>26993.360000000001</v>
      </c>
      <c r="Z792" s="271" t="s">
        <v>98</v>
      </c>
      <c r="AA792" s="271" t="s">
        <v>79</v>
      </c>
      <c r="AB792" s="271">
        <v>31756.89</v>
      </c>
      <c r="AC792" s="243" t="s">
        <v>149</v>
      </c>
      <c r="AD792" s="225" t="s">
        <v>79</v>
      </c>
      <c r="AE792" s="225">
        <f>V792+Y792</f>
        <v>179955.7</v>
      </c>
      <c r="AF792" s="208" t="s">
        <v>79</v>
      </c>
      <c r="AG792" s="243" t="s">
        <v>33</v>
      </c>
      <c r="AH792" s="243" t="s">
        <v>157</v>
      </c>
      <c r="AI792" s="243" t="s">
        <v>158</v>
      </c>
      <c r="AJ792" s="208"/>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row>
    <row r="793" spans="1:442" s="36" customFormat="1" ht="86.1" customHeight="1" x14ac:dyDescent="0.2">
      <c r="B793" s="209"/>
      <c r="C793" s="209"/>
      <c r="D793" s="209"/>
      <c r="E793" s="230"/>
      <c r="F793" s="230"/>
      <c r="G793" s="230"/>
      <c r="H793" s="209"/>
      <c r="I793" s="209"/>
      <c r="J793" s="11" t="s">
        <v>111</v>
      </c>
      <c r="K793" s="7" t="s">
        <v>112</v>
      </c>
      <c r="L793" s="7" t="s">
        <v>85</v>
      </c>
      <c r="M793" s="7">
        <v>2</v>
      </c>
      <c r="N793" s="224"/>
      <c r="O793" s="209"/>
      <c r="P793" s="209"/>
      <c r="Q793" s="209"/>
      <c r="R793" s="212"/>
      <c r="S793" s="212"/>
      <c r="T793" s="218"/>
      <c r="U793" s="218"/>
      <c r="V793" s="220"/>
      <c r="W793" s="220"/>
      <c r="X793" s="220"/>
      <c r="Y793" s="220"/>
      <c r="Z793" s="220"/>
      <c r="AA793" s="220"/>
      <c r="AB793" s="220"/>
      <c r="AC793" s="224"/>
      <c r="AD793" s="227"/>
      <c r="AE793" s="227"/>
      <c r="AF793" s="209"/>
      <c r="AG793" s="224"/>
      <c r="AH793" s="224"/>
      <c r="AI793" s="224"/>
      <c r="AJ793" s="209"/>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row>
    <row r="794" spans="1:442" s="36" customFormat="1" ht="51.6" customHeight="1" x14ac:dyDescent="0.2">
      <c r="B794" s="210"/>
      <c r="C794" s="210"/>
      <c r="D794" s="210"/>
      <c r="E794" s="231"/>
      <c r="F794" s="231"/>
      <c r="G794" s="231"/>
      <c r="H794" s="210"/>
      <c r="I794" s="210"/>
      <c r="J794" s="11" t="s">
        <v>127</v>
      </c>
      <c r="K794" s="7" t="s">
        <v>128</v>
      </c>
      <c r="L794" s="7" t="s">
        <v>85</v>
      </c>
      <c r="M794" s="63">
        <v>100</v>
      </c>
      <c r="N794" s="228"/>
      <c r="O794" s="210"/>
      <c r="P794" s="210"/>
      <c r="Q794" s="210"/>
      <c r="R794" s="213"/>
      <c r="S794" s="213"/>
      <c r="T794" s="254"/>
      <c r="U794" s="254"/>
      <c r="V794" s="272"/>
      <c r="W794" s="272"/>
      <c r="X794" s="272"/>
      <c r="Y794" s="272"/>
      <c r="Z794" s="272"/>
      <c r="AA794" s="272"/>
      <c r="AB794" s="272"/>
      <c r="AC794" s="228"/>
      <c r="AD794" s="226"/>
      <c r="AE794" s="226"/>
      <c r="AF794" s="210"/>
      <c r="AG794" s="228"/>
      <c r="AH794" s="228"/>
      <c r="AI794" s="228"/>
      <c r="AJ794" s="210"/>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row>
    <row r="795" spans="1:442" s="36" customFormat="1" ht="105.6" customHeight="1" x14ac:dyDescent="0.2">
      <c r="B795" s="208" t="s">
        <v>413</v>
      </c>
      <c r="C795" s="208" t="s">
        <v>412</v>
      </c>
      <c r="D795" s="208" t="s">
        <v>106</v>
      </c>
      <c r="E795" s="229" t="s">
        <v>67</v>
      </c>
      <c r="F795" s="439" t="s">
        <v>134</v>
      </c>
      <c r="G795" s="229" t="s">
        <v>147</v>
      </c>
      <c r="H795" s="281" t="s">
        <v>70</v>
      </c>
      <c r="I795" s="281" t="s">
        <v>79</v>
      </c>
      <c r="J795" s="11" t="s">
        <v>208</v>
      </c>
      <c r="K795" s="7" t="s">
        <v>107</v>
      </c>
      <c r="L795" s="14" t="s">
        <v>86</v>
      </c>
      <c r="M795" s="14">
        <v>40</v>
      </c>
      <c r="N795" s="419" t="s">
        <v>108</v>
      </c>
      <c r="O795" s="208" t="s">
        <v>344</v>
      </c>
      <c r="P795" s="208" t="s">
        <v>75</v>
      </c>
      <c r="Q795" s="208" t="s">
        <v>76</v>
      </c>
      <c r="R795" s="211" t="s">
        <v>77</v>
      </c>
      <c r="S795" s="211" t="s">
        <v>109</v>
      </c>
      <c r="T795" s="253">
        <f>V795+Y795</f>
        <v>187000</v>
      </c>
      <c r="U795" s="253" t="s">
        <v>79</v>
      </c>
      <c r="V795" s="271">
        <v>158950</v>
      </c>
      <c r="W795" s="271" t="s">
        <v>79</v>
      </c>
      <c r="X795" s="271" t="s">
        <v>79</v>
      </c>
      <c r="Y795" s="271">
        <v>28050</v>
      </c>
      <c r="Z795" s="271" t="s">
        <v>98</v>
      </c>
      <c r="AA795" s="271" t="s">
        <v>79</v>
      </c>
      <c r="AB795" s="271">
        <v>33000</v>
      </c>
      <c r="AC795" s="243" t="s">
        <v>149</v>
      </c>
      <c r="AD795" s="225" t="s">
        <v>79</v>
      </c>
      <c r="AE795" s="225">
        <f>V795+Y795</f>
        <v>187000</v>
      </c>
      <c r="AF795" s="243" t="s">
        <v>79</v>
      </c>
      <c r="AG795" s="243" t="s">
        <v>33</v>
      </c>
      <c r="AH795" s="243" t="s">
        <v>157</v>
      </c>
      <c r="AI795" s="243" t="s">
        <v>158</v>
      </c>
      <c r="AJ795" s="243"/>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row>
    <row r="796" spans="1:442" s="36" customFormat="1" ht="86.1" customHeight="1" x14ac:dyDescent="0.2">
      <c r="B796" s="209"/>
      <c r="C796" s="209"/>
      <c r="D796" s="209"/>
      <c r="E796" s="230"/>
      <c r="F796" s="230"/>
      <c r="G796" s="230"/>
      <c r="H796" s="209"/>
      <c r="I796" s="209"/>
      <c r="J796" s="11" t="s">
        <v>111</v>
      </c>
      <c r="K796" s="7" t="s">
        <v>112</v>
      </c>
      <c r="L796" s="7" t="s">
        <v>85</v>
      </c>
      <c r="M796" s="7">
        <v>1</v>
      </c>
      <c r="N796" s="224"/>
      <c r="O796" s="209"/>
      <c r="P796" s="209"/>
      <c r="Q796" s="209"/>
      <c r="R796" s="212"/>
      <c r="S796" s="212"/>
      <c r="T796" s="218"/>
      <c r="U796" s="218"/>
      <c r="V796" s="220"/>
      <c r="W796" s="220"/>
      <c r="X796" s="220"/>
      <c r="Y796" s="220"/>
      <c r="Z796" s="220"/>
      <c r="AA796" s="220"/>
      <c r="AB796" s="220"/>
      <c r="AC796" s="224"/>
      <c r="AD796" s="227"/>
      <c r="AE796" s="227"/>
      <c r="AF796" s="209"/>
      <c r="AG796" s="224"/>
      <c r="AH796" s="224"/>
      <c r="AI796" s="224"/>
      <c r="AJ796" s="209"/>
      <c r="AK796" s="1"/>
      <c r="AL796" s="1"/>
    </row>
    <row r="797" spans="1:442" s="36" customFormat="1" ht="51.6" customHeight="1" x14ac:dyDescent="0.25">
      <c r="B797" s="210"/>
      <c r="C797" s="210"/>
      <c r="D797" s="210"/>
      <c r="E797" s="231"/>
      <c r="F797" s="231"/>
      <c r="G797" s="231"/>
      <c r="H797" s="210"/>
      <c r="I797" s="210"/>
      <c r="J797" s="11" t="s">
        <v>127</v>
      </c>
      <c r="K797" s="7" t="s">
        <v>128</v>
      </c>
      <c r="L797" s="7" t="s">
        <v>85</v>
      </c>
      <c r="M797" s="63">
        <v>136</v>
      </c>
      <c r="N797" s="228"/>
      <c r="O797" s="210"/>
      <c r="P797" s="210"/>
      <c r="Q797" s="210"/>
      <c r="R797" s="213"/>
      <c r="S797" s="213"/>
      <c r="T797" s="254"/>
      <c r="U797" s="254"/>
      <c r="V797" s="272"/>
      <c r="W797" s="272"/>
      <c r="X797" s="272"/>
      <c r="Y797" s="272"/>
      <c r="Z797" s="272"/>
      <c r="AA797" s="272"/>
      <c r="AB797" s="272"/>
      <c r="AC797" s="228"/>
      <c r="AD797" s="226"/>
      <c r="AE797" s="226"/>
      <c r="AF797" s="210"/>
      <c r="AG797" s="228"/>
      <c r="AH797" s="228"/>
      <c r="AI797" s="228"/>
      <c r="AJ797" s="210"/>
    </row>
    <row r="798" spans="1:442" s="36" customFormat="1" ht="105.6" customHeight="1" x14ac:dyDescent="0.25">
      <c r="B798" s="246" t="s">
        <v>1070</v>
      </c>
      <c r="C798" s="246" t="s">
        <v>414</v>
      </c>
      <c r="D798" s="246" t="s">
        <v>106</v>
      </c>
      <c r="E798" s="232" t="s">
        <v>67</v>
      </c>
      <c r="F798" s="449" t="s">
        <v>134</v>
      </c>
      <c r="G798" s="232" t="s">
        <v>147</v>
      </c>
      <c r="H798" s="450" t="s">
        <v>70</v>
      </c>
      <c r="I798" s="450" t="s">
        <v>79</v>
      </c>
      <c r="J798" s="20" t="s">
        <v>208</v>
      </c>
      <c r="K798" s="27" t="s">
        <v>107</v>
      </c>
      <c r="L798" s="57" t="s">
        <v>86</v>
      </c>
      <c r="M798" s="57">
        <v>40</v>
      </c>
      <c r="N798" s="445" t="s">
        <v>108</v>
      </c>
      <c r="O798" s="246" t="s">
        <v>344</v>
      </c>
      <c r="P798" s="246" t="s">
        <v>75</v>
      </c>
      <c r="Q798" s="246" t="s">
        <v>76</v>
      </c>
      <c r="R798" s="420" t="s">
        <v>77</v>
      </c>
      <c r="S798" s="420" t="s">
        <v>109</v>
      </c>
      <c r="T798" s="328">
        <f>V798+Y798</f>
        <v>80792.5</v>
      </c>
      <c r="U798" s="328" t="s">
        <v>79</v>
      </c>
      <c r="V798" s="238">
        <v>68673.63</v>
      </c>
      <c r="W798" s="238" t="s">
        <v>79</v>
      </c>
      <c r="X798" s="238" t="s">
        <v>79</v>
      </c>
      <c r="Y798" s="238">
        <v>12118.87</v>
      </c>
      <c r="Z798" s="238" t="s">
        <v>98</v>
      </c>
      <c r="AA798" s="238" t="s">
        <v>79</v>
      </c>
      <c r="AB798" s="238">
        <v>14257.5</v>
      </c>
      <c r="AC798" s="205" t="s">
        <v>149</v>
      </c>
      <c r="AD798" s="240" t="s">
        <v>79</v>
      </c>
      <c r="AE798" s="240">
        <f>V798+Y798</f>
        <v>80792.5</v>
      </c>
      <c r="AF798" s="205" t="s">
        <v>79</v>
      </c>
      <c r="AG798" s="205" t="s">
        <v>33</v>
      </c>
      <c r="AH798" s="445" t="s">
        <v>157</v>
      </c>
      <c r="AI798" s="205" t="s">
        <v>158</v>
      </c>
      <c r="AJ798" s="205"/>
    </row>
    <row r="799" spans="1:442" s="36" customFormat="1" ht="86.1" customHeight="1" x14ac:dyDescent="0.25">
      <c r="B799" s="247"/>
      <c r="C799" s="247"/>
      <c r="D799" s="247"/>
      <c r="E799" s="233"/>
      <c r="F799" s="233"/>
      <c r="G799" s="233"/>
      <c r="H799" s="247"/>
      <c r="I799" s="247"/>
      <c r="J799" s="20" t="s">
        <v>111</v>
      </c>
      <c r="K799" s="27" t="s">
        <v>112</v>
      </c>
      <c r="L799" s="27" t="s">
        <v>85</v>
      </c>
      <c r="M799" s="27">
        <v>2</v>
      </c>
      <c r="N799" s="206"/>
      <c r="O799" s="247"/>
      <c r="P799" s="247"/>
      <c r="Q799" s="247"/>
      <c r="R799" s="354"/>
      <c r="S799" s="354"/>
      <c r="T799" s="329"/>
      <c r="U799" s="329"/>
      <c r="V799" s="244"/>
      <c r="W799" s="244"/>
      <c r="X799" s="244"/>
      <c r="Y799" s="244"/>
      <c r="Z799" s="244"/>
      <c r="AA799" s="244"/>
      <c r="AB799" s="244"/>
      <c r="AC799" s="206"/>
      <c r="AD799" s="241"/>
      <c r="AE799" s="241"/>
      <c r="AF799" s="247"/>
      <c r="AG799" s="206"/>
      <c r="AH799" s="206"/>
      <c r="AI799" s="206"/>
      <c r="AJ799" s="247"/>
    </row>
    <row r="800" spans="1:442" s="36" customFormat="1" ht="51.6" customHeight="1" x14ac:dyDescent="0.25">
      <c r="B800" s="248"/>
      <c r="C800" s="248"/>
      <c r="D800" s="248"/>
      <c r="E800" s="234"/>
      <c r="F800" s="234"/>
      <c r="G800" s="234"/>
      <c r="H800" s="248"/>
      <c r="I800" s="248"/>
      <c r="J800" s="20" t="s">
        <v>127</v>
      </c>
      <c r="K800" s="27" t="s">
        <v>128</v>
      </c>
      <c r="L800" s="27" t="s">
        <v>85</v>
      </c>
      <c r="M800" s="61">
        <v>38</v>
      </c>
      <c r="N800" s="207"/>
      <c r="O800" s="248"/>
      <c r="P800" s="248"/>
      <c r="Q800" s="248"/>
      <c r="R800" s="386"/>
      <c r="S800" s="386"/>
      <c r="T800" s="330"/>
      <c r="U800" s="330"/>
      <c r="V800" s="245"/>
      <c r="W800" s="245"/>
      <c r="X800" s="245"/>
      <c r="Y800" s="245"/>
      <c r="Z800" s="245"/>
      <c r="AA800" s="245"/>
      <c r="AB800" s="245"/>
      <c r="AC800" s="207"/>
      <c r="AD800" s="242"/>
      <c r="AE800" s="242"/>
      <c r="AF800" s="248"/>
      <c r="AG800" s="207"/>
      <c r="AH800" s="207"/>
      <c r="AI800" s="207"/>
      <c r="AJ800" s="248"/>
    </row>
    <row r="801" spans="2:36" s="36" customFormat="1" ht="105.6" customHeight="1" x14ac:dyDescent="0.25">
      <c r="B801" s="246" t="s">
        <v>1071</v>
      </c>
      <c r="C801" s="246" t="s">
        <v>415</v>
      </c>
      <c r="D801" s="246" t="s">
        <v>106</v>
      </c>
      <c r="E801" s="232" t="s">
        <v>67</v>
      </c>
      <c r="F801" s="449" t="s">
        <v>134</v>
      </c>
      <c r="G801" s="232" t="s">
        <v>147</v>
      </c>
      <c r="H801" s="450" t="s">
        <v>70</v>
      </c>
      <c r="I801" s="450" t="s">
        <v>79</v>
      </c>
      <c r="J801" s="20" t="s">
        <v>208</v>
      </c>
      <c r="K801" s="27" t="s">
        <v>107</v>
      </c>
      <c r="L801" s="57" t="s">
        <v>86</v>
      </c>
      <c r="M801" s="57">
        <v>40</v>
      </c>
      <c r="N801" s="445" t="s">
        <v>108</v>
      </c>
      <c r="O801" s="246" t="s">
        <v>344</v>
      </c>
      <c r="P801" s="246" t="s">
        <v>75</v>
      </c>
      <c r="Q801" s="246" t="s">
        <v>76</v>
      </c>
      <c r="R801" s="420" t="s">
        <v>77</v>
      </c>
      <c r="S801" s="420" t="s">
        <v>109</v>
      </c>
      <c r="T801" s="328">
        <f>V801+Y801</f>
        <v>127500</v>
      </c>
      <c r="U801" s="328" t="s">
        <v>79</v>
      </c>
      <c r="V801" s="238">
        <v>108375</v>
      </c>
      <c r="W801" s="238" t="s">
        <v>79</v>
      </c>
      <c r="X801" s="238" t="s">
        <v>79</v>
      </c>
      <c r="Y801" s="238">
        <v>19125</v>
      </c>
      <c r="Z801" s="238" t="s">
        <v>98</v>
      </c>
      <c r="AA801" s="238" t="s">
        <v>79</v>
      </c>
      <c r="AB801" s="238">
        <v>22500</v>
      </c>
      <c r="AC801" s="205" t="s">
        <v>149</v>
      </c>
      <c r="AD801" s="240" t="s">
        <v>79</v>
      </c>
      <c r="AE801" s="240">
        <f>V801+Y801</f>
        <v>127500</v>
      </c>
      <c r="AF801" s="205" t="s">
        <v>79</v>
      </c>
      <c r="AG801" s="205" t="s">
        <v>33</v>
      </c>
      <c r="AH801" s="445" t="s">
        <v>157</v>
      </c>
      <c r="AI801" s="205" t="s">
        <v>158</v>
      </c>
      <c r="AJ801" s="205"/>
    </row>
    <row r="802" spans="2:36" s="36" customFormat="1" ht="86.1" customHeight="1" x14ac:dyDescent="0.25">
      <c r="B802" s="247"/>
      <c r="C802" s="247"/>
      <c r="D802" s="247"/>
      <c r="E802" s="233"/>
      <c r="F802" s="233"/>
      <c r="G802" s="233"/>
      <c r="H802" s="247"/>
      <c r="I802" s="247"/>
      <c r="J802" s="20" t="s">
        <v>111</v>
      </c>
      <c r="K802" s="27" t="s">
        <v>112</v>
      </c>
      <c r="L802" s="27" t="s">
        <v>85</v>
      </c>
      <c r="M802" s="27">
        <v>2</v>
      </c>
      <c r="N802" s="206"/>
      <c r="O802" s="247"/>
      <c r="P802" s="247"/>
      <c r="Q802" s="247"/>
      <c r="R802" s="354"/>
      <c r="S802" s="354"/>
      <c r="T802" s="329"/>
      <c r="U802" s="329"/>
      <c r="V802" s="244"/>
      <c r="W802" s="244"/>
      <c r="X802" s="244"/>
      <c r="Y802" s="244"/>
      <c r="Z802" s="244"/>
      <c r="AA802" s="244"/>
      <c r="AB802" s="244"/>
      <c r="AC802" s="206"/>
      <c r="AD802" s="241"/>
      <c r="AE802" s="241"/>
      <c r="AF802" s="247"/>
      <c r="AG802" s="206"/>
      <c r="AH802" s="206"/>
      <c r="AI802" s="206"/>
      <c r="AJ802" s="247"/>
    </row>
    <row r="803" spans="2:36" s="36" customFormat="1" ht="51.6" customHeight="1" x14ac:dyDescent="0.25">
      <c r="B803" s="248"/>
      <c r="C803" s="248"/>
      <c r="D803" s="248"/>
      <c r="E803" s="234"/>
      <c r="F803" s="234"/>
      <c r="G803" s="234"/>
      <c r="H803" s="248"/>
      <c r="I803" s="248"/>
      <c r="J803" s="20" t="s">
        <v>127</v>
      </c>
      <c r="K803" s="27" t="s">
        <v>128</v>
      </c>
      <c r="L803" s="27" t="s">
        <v>85</v>
      </c>
      <c r="M803" s="61">
        <v>10</v>
      </c>
      <c r="N803" s="207"/>
      <c r="O803" s="248"/>
      <c r="P803" s="248"/>
      <c r="Q803" s="248"/>
      <c r="R803" s="386"/>
      <c r="S803" s="386"/>
      <c r="T803" s="330"/>
      <c r="U803" s="330"/>
      <c r="V803" s="245"/>
      <c r="W803" s="245"/>
      <c r="X803" s="245"/>
      <c r="Y803" s="245"/>
      <c r="Z803" s="245"/>
      <c r="AA803" s="245"/>
      <c r="AB803" s="245"/>
      <c r="AC803" s="207"/>
      <c r="AD803" s="242"/>
      <c r="AE803" s="242"/>
      <c r="AF803" s="248"/>
      <c r="AG803" s="207"/>
      <c r="AH803" s="207"/>
      <c r="AI803" s="207"/>
      <c r="AJ803" s="248"/>
    </row>
    <row r="804" spans="2:36" s="36" customFormat="1" ht="105.6" customHeight="1" x14ac:dyDescent="0.25">
      <c r="B804" s="208" t="s">
        <v>416</v>
      </c>
      <c r="C804" s="208" t="s">
        <v>417</v>
      </c>
      <c r="D804" s="208" t="s">
        <v>106</v>
      </c>
      <c r="E804" s="229" t="s">
        <v>67</v>
      </c>
      <c r="F804" s="439" t="s">
        <v>134</v>
      </c>
      <c r="G804" s="229" t="s">
        <v>147</v>
      </c>
      <c r="H804" s="281" t="s">
        <v>70</v>
      </c>
      <c r="I804" s="281" t="s">
        <v>79</v>
      </c>
      <c r="J804" s="11" t="s">
        <v>208</v>
      </c>
      <c r="K804" s="7" t="s">
        <v>107</v>
      </c>
      <c r="L804" s="14" t="s">
        <v>86</v>
      </c>
      <c r="M804" s="14">
        <v>40</v>
      </c>
      <c r="N804" s="419" t="s">
        <v>108</v>
      </c>
      <c r="O804" s="208" t="s">
        <v>344</v>
      </c>
      <c r="P804" s="208" t="s">
        <v>75</v>
      </c>
      <c r="Q804" s="208" t="s">
        <v>76</v>
      </c>
      <c r="R804" s="211" t="s">
        <v>77</v>
      </c>
      <c r="S804" s="211" t="s">
        <v>109</v>
      </c>
      <c r="T804" s="253">
        <f>V804+Y804</f>
        <v>51000</v>
      </c>
      <c r="U804" s="253" t="s">
        <v>79</v>
      </c>
      <c r="V804" s="271">
        <v>43350</v>
      </c>
      <c r="W804" s="271" t="s">
        <v>79</v>
      </c>
      <c r="X804" s="271" t="s">
        <v>79</v>
      </c>
      <c r="Y804" s="271">
        <v>7650</v>
      </c>
      <c r="Z804" s="271" t="s">
        <v>98</v>
      </c>
      <c r="AA804" s="271" t="s">
        <v>79</v>
      </c>
      <c r="AB804" s="271">
        <v>9000</v>
      </c>
      <c r="AC804" s="243" t="s">
        <v>149</v>
      </c>
      <c r="AD804" s="225" t="s">
        <v>79</v>
      </c>
      <c r="AE804" s="225">
        <f>V804+Y804</f>
        <v>51000</v>
      </c>
      <c r="AF804" s="243" t="s">
        <v>79</v>
      </c>
      <c r="AG804" s="243" t="s">
        <v>33</v>
      </c>
      <c r="AH804" s="419" t="s">
        <v>158</v>
      </c>
      <c r="AI804" s="243" t="s">
        <v>176</v>
      </c>
      <c r="AJ804" s="243"/>
    </row>
    <row r="805" spans="2:36" s="36" customFormat="1" ht="86.1" customHeight="1" x14ac:dyDescent="0.25">
      <c r="B805" s="209"/>
      <c r="C805" s="209"/>
      <c r="D805" s="209"/>
      <c r="E805" s="230"/>
      <c r="F805" s="230"/>
      <c r="G805" s="230"/>
      <c r="H805" s="209"/>
      <c r="I805" s="209"/>
      <c r="J805" s="11" t="s">
        <v>111</v>
      </c>
      <c r="K805" s="7" t="s">
        <v>112</v>
      </c>
      <c r="L805" s="7" t="s">
        <v>85</v>
      </c>
      <c r="M805" s="7">
        <v>1</v>
      </c>
      <c r="N805" s="224"/>
      <c r="O805" s="209"/>
      <c r="P805" s="209"/>
      <c r="Q805" s="209"/>
      <c r="R805" s="212"/>
      <c r="S805" s="212"/>
      <c r="T805" s="218"/>
      <c r="U805" s="218"/>
      <c r="V805" s="220"/>
      <c r="W805" s="220"/>
      <c r="X805" s="220"/>
      <c r="Y805" s="220"/>
      <c r="Z805" s="220"/>
      <c r="AA805" s="220"/>
      <c r="AB805" s="220"/>
      <c r="AC805" s="224"/>
      <c r="AD805" s="227"/>
      <c r="AE805" s="227"/>
      <c r="AF805" s="209"/>
      <c r="AG805" s="224"/>
      <c r="AH805" s="224"/>
      <c r="AI805" s="224"/>
      <c r="AJ805" s="209"/>
    </row>
    <row r="806" spans="2:36" s="36" customFormat="1" ht="51.6" customHeight="1" x14ac:dyDescent="0.25">
      <c r="B806" s="210"/>
      <c r="C806" s="210"/>
      <c r="D806" s="210"/>
      <c r="E806" s="231"/>
      <c r="F806" s="231"/>
      <c r="G806" s="231"/>
      <c r="H806" s="210"/>
      <c r="I806" s="210"/>
      <c r="J806" s="11" t="s">
        <v>127</v>
      </c>
      <c r="K806" s="7" t="s">
        <v>128</v>
      </c>
      <c r="L806" s="7" t="s">
        <v>85</v>
      </c>
      <c r="M806" s="63">
        <v>30</v>
      </c>
      <c r="N806" s="228"/>
      <c r="O806" s="210"/>
      <c r="P806" s="210"/>
      <c r="Q806" s="210"/>
      <c r="R806" s="213"/>
      <c r="S806" s="213"/>
      <c r="T806" s="254"/>
      <c r="U806" s="254"/>
      <c r="V806" s="272"/>
      <c r="W806" s="272"/>
      <c r="X806" s="272"/>
      <c r="Y806" s="272"/>
      <c r="Z806" s="272"/>
      <c r="AA806" s="272"/>
      <c r="AB806" s="272"/>
      <c r="AC806" s="228"/>
      <c r="AD806" s="226"/>
      <c r="AE806" s="226"/>
      <c r="AF806" s="210"/>
      <c r="AG806" s="228"/>
      <c r="AH806" s="228"/>
      <c r="AI806" s="228"/>
      <c r="AJ806" s="210"/>
    </row>
    <row r="807" spans="2:36" s="36" customFormat="1" ht="105.6" customHeight="1" x14ac:dyDescent="0.25">
      <c r="B807" s="208" t="s">
        <v>418</v>
      </c>
      <c r="C807" s="208" t="s">
        <v>419</v>
      </c>
      <c r="D807" s="208" t="s">
        <v>106</v>
      </c>
      <c r="E807" s="229" t="s">
        <v>67</v>
      </c>
      <c r="F807" s="439" t="s">
        <v>134</v>
      </c>
      <c r="G807" s="229" t="s">
        <v>147</v>
      </c>
      <c r="H807" s="281" t="s">
        <v>70</v>
      </c>
      <c r="I807" s="281" t="s">
        <v>79</v>
      </c>
      <c r="J807" s="11" t="s">
        <v>208</v>
      </c>
      <c r="K807" s="7" t="s">
        <v>107</v>
      </c>
      <c r="L807" s="14" t="s">
        <v>86</v>
      </c>
      <c r="M807" s="14">
        <v>40</v>
      </c>
      <c r="N807" s="419" t="s">
        <v>108</v>
      </c>
      <c r="O807" s="208" t="s">
        <v>344</v>
      </c>
      <c r="P807" s="208" t="s">
        <v>75</v>
      </c>
      <c r="Q807" s="208" t="s">
        <v>76</v>
      </c>
      <c r="R807" s="211" t="s">
        <v>77</v>
      </c>
      <c r="S807" s="211" t="s">
        <v>109</v>
      </c>
      <c r="T807" s="253">
        <f>V807+Y807</f>
        <v>74041.8</v>
      </c>
      <c r="U807" s="253" t="s">
        <v>79</v>
      </c>
      <c r="V807" s="271">
        <v>62935.53</v>
      </c>
      <c r="W807" s="271" t="s">
        <v>79</v>
      </c>
      <c r="X807" s="271" t="s">
        <v>79</v>
      </c>
      <c r="Y807" s="271">
        <v>11106.27</v>
      </c>
      <c r="Z807" s="271" t="s">
        <v>98</v>
      </c>
      <c r="AA807" s="271" t="s">
        <v>79</v>
      </c>
      <c r="AB807" s="271">
        <v>13066.2</v>
      </c>
      <c r="AC807" s="243" t="s">
        <v>149</v>
      </c>
      <c r="AD807" s="225" t="s">
        <v>79</v>
      </c>
      <c r="AE807" s="225">
        <f>V807+Y807</f>
        <v>74041.8</v>
      </c>
      <c r="AF807" s="243" t="s">
        <v>79</v>
      </c>
      <c r="AG807" s="243" t="s">
        <v>33</v>
      </c>
      <c r="AH807" s="419" t="s">
        <v>248</v>
      </c>
      <c r="AI807" s="243" t="s">
        <v>251</v>
      </c>
      <c r="AJ807" s="243"/>
    </row>
    <row r="808" spans="2:36" s="36" customFormat="1" ht="86.1" customHeight="1" x14ac:dyDescent="0.25">
      <c r="B808" s="209"/>
      <c r="C808" s="209"/>
      <c r="D808" s="209"/>
      <c r="E808" s="230"/>
      <c r="F808" s="230"/>
      <c r="G808" s="230"/>
      <c r="H808" s="209"/>
      <c r="I808" s="209"/>
      <c r="J808" s="11" t="s">
        <v>111</v>
      </c>
      <c r="K808" s="7" t="s">
        <v>112</v>
      </c>
      <c r="L808" s="7" t="s">
        <v>85</v>
      </c>
      <c r="M808" s="7">
        <v>1</v>
      </c>
      <c r="N808" s="224"/>
      <c r="O808" s="209"/>
      <c r="P808" s="209"/>
      <c r="Q808" s="209"/>
      <c r="R808" s="212"/>
      <c r="S808" s="212"/>
      <c r="T808" s="218"/>
      <c r="U808" s="218"/>
      <c r="V808" s="220"/>
      <c r="W808" s="220"/>
      <c r="X808" s="220"/>
      <c r="Y808" s="220"/>
      <c r="Z808" s="220"/>
      <c r="AA808" s="220"/>
      <c r="AB808" s="220"/>
      <c r="AC808" s="224"/>
      <c r="AD808" s="227"/>
      <c r="AE808" s="227"/>
      <c r="AF808" s="209"/>
      <c r="AG808" s="224"/>
      <c r="AH808" s="224"/>
      <c r="AI808" s="224"/>
      <c r="AJ808" s="209"/>
    </row>
    <row r="809" spans="2:36" s="36" customFormat="1" ht="51.6" customHeight="1" x14ac:dyDescent="0.25">
      <c r="B809" s="210"/>
      <c r="C809" s="210"/>
      <c r="D809" s="210"/>
      <c r="E809" s="231"/>
      <c r="F809" s="231"/>
      <c r="G809" s="231"/>
      <c r="H809" s="210"/>
      <c r="I809" s="210"/>
      <c r="J809" s="11" t="s">
        <v>127</v>
      </c>
      <c r="K809" s="7" t="s">
        <v>128</v>
      </c>
      <c r="L809" s="7" t="s">
        <v>85</v>
      </c>
      <c r="M809" s="63">
        <v>36</v>
      </c>
      <c r="N809" s="228"/>
      <c r="O809" s="210"/>
      <c r="P809" s="210"/>
      <c r="Q809" s="210"/>
      <c r="R809" s="213"/>
      <c r="S809" s="213"/>
      <c r="T809" s="254"/>
      <c r="U809" s="254"/>
      <c r="V809" s="272"/>
      <c r="W809" s="272"/>
      <c r="X809" s="272"/>
      <c r="Y809" s="272"/>
      <c r="Z809" s="272"/>
      <c r="AA809" s="272"/>
      <c r="AB809" s="272"/>
      <c r="AC809" s="228"/>
      <c r="AD809" s="226"/>
      <c r="AE809" s="226"/>
      <c r="AF809" s="210"/>
      <c r="AG809" s="228"/>
      <c r="AH809" s="228"/>
      <c r="AI809" s="228"/>
      <c r="AJ809" s="210"/>
    </row>
    <row r="810" spans="2:36" ht="52.15" customHeight="1" x14ac:dyDescent="0.2">
      <c r="B810" s="215" t="s">
        <v>1177</v>
      </c>
      <c r="C810" s="215" t="s">
        <v>420</v>
      </c>
      <c r="D810" s="215" t="s">
        <v>66</v>
      </c>
      <c r="E810" s="252" t="s">
        <v>67</v>
      </c>
      <c r="F810" s="252" t="s">
        <v>132</v>
      </c>
      <c r="G810" s="252" t="s">
        <v>69</v>
      </c>
      <c r="H810" s="215" t="s">
        <v>70</v>
      </c>
      <c r="I810" s="215" t="s">
        <v>79</v>
      </c>
      <c r="J810" s="20" t="s">
        <v>113</v>
      </c>
      <c r="K810" s="27" t="s">
        <v>114</v>
      </c>
      <c r="L810" s="27" t="s">
        <v>115</v>
      </c>
      <c r="M810" s="27">
        <v>4</v>
      </c>
      <c r="N810" s="264" t="s">
        <v>108</v>
      </c>
      <c r="O810" s="215" t="s">
        <v>344</v>
      </c>
      <c r="P810" s="215" t="s">
        <v>75</v>
      </c>
      <c r="Q810" s="215" t="s">
        <v>76</v>
      </c>
      <c r="R810" s="273" t="s">
        <v>77</v>
      </c>
      <c r="S810" s="273" t="s">
        <v>109</v>
      </c>
      <c r="T810" s="287">
        <f>V810+Y810</f>
        <v>299710</v>
      </c>
      <c r="U810" s="287" t="s">
        <v>79</v>
      </c>
      <c r="V810" s="237">
        <v>254753.5</v>
      </c>
      <c r="W810" s="237" t="s">
        <v>79</v>
      </c>
      <c r="X810" s="237" t="s">
        <v>79</v>
      </c>
      <c r="Y810" s="237">
        <v>44956.5</v>
      </c>
      <c r="Z810" s="237" t="s">
        <v>79</v>
      </c>
      <c r="AA810" s="237" t="s">
        <v>79</v>
      </c>
      <c r="AB810" s="237">
        <v>52890</v>
      </c>
      <c r="AC810" s="264" t="s">
        <v>80</v>
      </c>
      <c r="AD810" s="263" t="s">
        <v>79</v>
      </c>
      <c r="AE810" s="263">
        <f>V810+Y810</f>
        <v>299710</v>
      </c>
      <c r="AF810" s="264" t="s">
        <v>79</v>
      </c>
      <c r="AG810" s="264" t="s">
        <v>33</v>
      </c>
      <c r="AH810" s="264" t="s">
        <v>251</v>
      </c>
      <c r="AI810" s="264" t="s">
        <v>254</v>
      </c>
      <c r="AJ810" s="264"/>
    </row>
    <row r="811" spans="2:36" ht="51" x14ac:dyDescent="0.2">
      <c r="B811" s="215"/>
      <c r="C811" s="215"/>
      <c r="D811" s="215"/>
      <c r="E811" s="252"/>
      <c r="F811" s="252"/>
      <c r="G811" s="252"/>
      <c r="H811" s="215"/>
      <c r="I811" s="215"/>
      <c r="J811" s="20" t="s">
        <v>116</v>
      </c>
      <c r="K811" s="27" t="s">
        <v>117</v>
      </c>
      <c r="L811" s="27" t="s">
        <v>85</v>
      </c>
      <c r="M811" s="27">
        <v>2</v>
      </c>
      <c r="N811" s="264"/>
      <c r="O811" s="215"/>
      <c r="P811" s="215"/>
      <c r="Q811" s="215"/>
      <c r="R811" s="273"/>
      <c r="S811" s="273"/>
      <c r="T811" s="287"/>
      <c r="U811" s="287"/>
      <c r="V811" s="237"/>
      <c r="W811" s="237"/>
      <c r="X811" s="237"/>
      <c r="Y811" s="237"/>
      <c r="Z811" s="237"/>
      <c r="AA811" s="237"/>
      <c r="AB811" s="237"/>
      <c r="AC811" s="264"/>
      <c r="AD811" s="263"/>
      <c r="AE811" s="263"/>
      <c r="AF811" s="215"/>
      <c r="AG811" s="264"/>
      <c r="AH811" s="264"/>
      <c r="AI811" s="264"/>
      <c r="AJ811" s="215"/>
    </row>
    <row r="812" spans="2:36" ht="38.25" x14ac:dyDescent="0.2">
      <c r="B812" s="215"/>
      <c r="C812" s="215"/>
      <c r="D812" s="215"/>
      <c r="E812" s="252"/>
      <c r="F812" s="252"/>
      <c r="G812" s="252"/>
      <c r="H812" s="215"/>
      <c r="I812" s="215"/>
      <c r="J812" s="20" t="s">
        <v>209</v>
      </c>
      <c r="K812" s="27" t="s">
        <v>118</v>
      </c>
      <c r="L812" s="27" t="s">
        <v>119</v>
      </c>
      <c r="M812" s="27">
        <v>2</v>
      </c>
      <c r="N812" s="264"/>
      <c r="O812" s="215"/>
      <c r="P812" s="215"/>
      <c r="Q812" s="215"/>
      <c r="R812" s="273"/>
      <c r="S812" s="273"/>
      <c r="T812" s="287"/>
      <c r="U812" s="287"/>
      <c r="V812" s="237"/>
      <c r="W812" s="237"/>
      <c r="X812" s="237"/>
      <c r="Y812" s="237"/>
      <c r="Z812" s="237"/>
      <c r="AA812" s="237"/>
      <c r="AB812" s="237"/>
      <c r="AC812" s="264"/>
      <c r="AD812" s="263"/>
      <c r="AE812" s="263"/>
      <c r="AF812" s="215"/>
      <c r="AG812" s="264"/>
      <c r="AH812" s="264"/>
      <c r="AI812" s="264"/>
      <c r="AJ812" s="215"/>
    </row>
    <row r="813" spans="2:36" ht="25.5" x14ac:dyDescent="0.2">
      <c r="B813" s="215"/>
      <c r="C813" s="215"/>
      <c r="D813" s="215"/>
      <c r="E813" s="252"/>
      <c r="F813" s="252"/>
      <c r="G813" s="252"/>
      <c r="H813" s="215"/>
      <c r="I813" s="215"/>
      <c r="J813" s="20" t="s">
        <v>120</v>
      </c>
      <c r="K813" s="27" t="s">
        <v>121</v>
      </c>
      <c r="L813" s="27" t="s">
        <v>119</v>
      </c>
      <c r="M813" s="61">
        <v>2</v>
      </c>
      <c r="N813" s="264"/>
      <c r="O813" s="215"/>
      <c r="P813" s="215"/>
      <c r="Q813" s="215"/>
      <c r="R813" s="273"/>
      <c r="S813" s="273"/>
      <c r="T813" s="287"/>
      <c r="U813" s="287"/>
      <c r="V813" s="237"/>
      <c r="W813" s="237"/>
      <c r="X813" s="237"/>
      <c r="Y813" s="237"/>
      <c r="Z813" s="237"/>
      <c r="AA813" s="237"/>
      <c r="AB813" s="237"/>
      <c r="AC813" s="264"/>
      <c r="AD813" s="263"/>
      <c r="AE813" s="263"/>
      <c r="AF813" s="215"/>
      <c r="AG813" s="264"/>
      <c r="AH813" s="264"/>
      <c r="AI813" s="264"/>
      <c r="AJ813" s="215"/>
    </row>
    <row r="814" spans="2:36" s="36" customFormat="1" ht="105.6" customHeight="1" x14ac:dyDescent="0.25">
      <c r="B814" s="246" t="s">
        <v>1178</v>
      </c>
      <c r="C814" s="246" t="s">
        <v>414</v>
      </c>
      <c r="D814" s="246" t="s">
        <v>106</v>
      </c>
      <c r="E814" s="232" t="s">
        <v>67</v>
      </c>
      <c r="F814" s="449" t="s">
        <v>134</v>
      </c>
      <c r="G814" s="232" t="s">
        <v>147</v>
      </c>
      <c r="H814" s="450" t="s">
        <v>70</v>
      </c>
      <c r="I814" s="450" t="s">
        <v>79</v>
      </c>
      <c r="J814" s="20" t="s">
        <v>208</v>
      </c>
      <c r="K814" s="27" t="s">
        <v>107</v>
      </c>
      <c r="L814" s="57" t="s">
        <v>86</v>
      </c>
      <c r="M814" s="57">
        <v>40</v>
      </c>
      <c r="N814" s="445" t="s">
        <v>108</v>
      </c>
      <c r="O814" s="246" t="s">
        <v>344</v>
      </c>
      <c r="P814" s="246" t="s">
        <v>75</v>
      </c>
      <c r="Q814" s="246" t="s">
        <v>76</v>
      </c>
      <c r="R814" s="420" t="s">
        <v>77</v>
      </c>
      <c r="S814" s="420" t="s">
        <v>109</v>
      </c>
      <c r="T814" s="328">
        <f>V814+Y814</f>
        <v>80792.5</v>
      </c>
      <c r="U814" s="328" t="s">
        <v>79</v>
      </c>
      <c r="V814" s="238">
        <v>68673.63</v>
      </c>
      <c r="W814" s="238" t="s">
        <v>79</v>
      </c>
      <c r="X814" s="238" t="s">
        <v>79</v>
      </c>
      <c r="Y814" s="238">
        <v>12118.87</v>
      </c>
      <c r="Z814" s="238" t="s">
        <v>98</v>
      </c>
      <c r="AA814" s="238" t="s">
        <v>79</v>
      </c>
      <c r="AB814" s="238">
        <v>14257.5</v>
      </c>
      <c r="AC814" s="205" t="s">
        <v>149</v>
      </c>
      <c r="AD814" s="240" t="s">
        <v>79</v>
      </c>
      <c r="AE814" s="240">
        <f>V814+Y814</f>
        <v>80792.5</v>
      </c>
      <c r="AF814" s="205" t="s">
        <v>79</v>
      </c>
      <c r="AG814" s="205" t="s">
        <v>33</v>
      </c>
      <c r="AH814" s="445" t="s">
        <v>248</v>
      </c>
      <c r="AI814" s="205" t="s">
        <v>251</v>
      </c>
      <c r="AJ814" s="205"/>
    </row>
    <row r="815" spans="2:36" s="36" customFormat="1" ht="86.1" customHeight="1" x14ac:dyDescent="0.25">
      <c r="B815" s="247"/>
      <c r="C815" s="247"/>
      <c r="D815" s="247"/>
      <c r="E815" s="233"/>
      <c r="F815" s="233"/>
      <c r="G815" s="233"/>
      <c r="H815" s="247"/>
      <c r="I815" s="247"/>
      <c r="J815" s="20" t="s">
        <v>111</v>
      </c>
      <c r="K815" s="27" t="s">
        <v>112</v>
      </c>
      <c r="L815" s="27" t="s">
        <v>85</v>
      </c>
      <c r="M815" s="27">
        <v>2</v>
      </c>
      <c r="N815" s="206"/>
      <c r="O815" s="247"/>
      <c r="P815" s="247"/>
      <c r="Q815" s="247"/>
      <c r="R815" s="354"/>
      <c r="S815" s="354"/>
      <c r="T815" s="329"/>
      <c r="U815" s="329"/>
      <c r="V815" s="244"/>
      <c r="W815" s="244"/>
      <c r="X815" s="244"/>
      <c r="Y815" s="244"/>
      <c r="Z815" s="244"/>
      <c r="AA815" s="244"/>
      <c r="AB815" s="244"/>
      <c r="AC815" s="206"/>
      <c r="AD815" s="241"/>
      <c r="AE815" s="241"/>
      <c r="AF815" s="247"/>
      <c r="AG815" s="206"/>
      <c r="AH815" s="206"/>
      <c r="AI815" s="206"/>
      <c r="AJ815" s="247"/>
    </row>
    <row r="816" spans="2:36" s="36" customFormat="1" ht="51.6" customHeight="1" x14ac:dyDescent="0.25">
      <c r="B816" s="248"/>
      <c r="C816" s="248"/>
      <c r="D816" s="248"/>
      <c r="E816" s="234"/>
      <c r="F816" s="234"/>
      <c r="G816" s="234"/>
      <c r="H816" s="248"/>
      <c r="I816" s="248"/>
      <c r="J816" s="20" t="s">
        <v>127</v>
      </c>
      <c r="K816" s="27" t="s">
        <v>128</v>
      </c>
      <c r="L816" s="27" t="s">
        <v>85</v>
      </c>
      <c r="M816" s="61">
        <v>38</v>
      </c>
      <c r="N816" s="207"/>
      <c r="O816" s="248"/>
      <c r="P816" s="248"/>
      <c r="Q816" s="248"/>
      <c r="R816" s="386"/>
      <c r="S816" s="386"/>
      <c r="T816" s="330"/>
      <c r="U816" s="330"/>
      <c r="V816" s="245"/>
      <c r="W816" s="245"/>
      <c r="X816" s="245"/>
      <c r="Y816" s="245"/>
      <c r="Z816" s="245"/>
      <c r="AA816" s="245"/>
      <c r="AB816" s="245"/>
      <c r="AC816" s="207"/>
      <c r="AD816" s="242"/>
      <c r="AE816" s="242"/>
      <c r="AF816" s="248"/>
      <c r="AG816" s="207"/>
      <c r="AH816" s="207"/>
      <c r="AI816" s="207"/>
      <c r="AJ816" s="248"/>
    </row>
    <row r="817" spans="2:442" s="36" customFormat="1" ht="105.6" customHeight="1" x14ac:dyDescent="0.25">
      <c r="B817" s="246" t="s">
        <v>1179</v>
      </c>
      <c r="C817" s="246" t="s">
        <v>415</v>
      </c>
      <c r="D817" s="246" t="s">
        <v>106</v>
      </c>
      <c r="E817" s="232" t="s">
        <v>67</v>
      </c>
      <c r="F817" s="449" t="s">
        <v>134</v>
      </c>
      <c r="G817" s="232" t="s">
        <v>147</v>
      </c>
      <c r="H817" s="450" t="s">
        <v>70</v>
      </c>
      <c r="I817" s="450" t="s">
        <v>79</v>
      </c>
      <c r="J817" s="20" t="s">
        <v>208</v>
      </c>
      <c r="K817" s="27" t="s">
        <v>107</v>
      </c>
      <c r="L817" s="57" t="s">
        <v>86</v>
      </c>
      <c r="M817" s="57">
        <v>40</v>
      </c>
      <c r="N817" s="445" t="s">
        <v>108</v>
      </c>
      <c r="O817" s="246" t="s">
        <v>344</v>
      </c>
      <c r="P817" s="246" t="s">
        <v>75</v>
      </c>
      <c r="Q817" s="246" t="s">
        <v>76</v>
      </c>
      <c r="R817" s="420" t="s">
        <v>77</v>
      </c>
      <c r="S817" s="420" t="s">
        <v>109</v>
      </c>
      <c r="T817" s="328">
        <f>V817+Y817</f>
        <v>127500</v>
      </c>
      <c r="U817" s="328" t="s">
        <v>79</v>
      </c>
      <c r="V817" s="238">
        <v>108375</v>
      </c>
      <c r="W817" s="238" t="s">
        <v>79</v>
      </c>
      <c r="X817" s="238" t="s">
        <v>79</v>
      </c>
      <c r="Y817" s="238">
        <v>19125</v>
      </c>
      <c r="Z817" s="238" t="s">
        <v>98</v>
      </c>
      <c r="AA817" s="238" t="s">
        <v>79</v>
      </c>
      <c r="AB817" s="238">
        <v>22500</v>
      </c>
      <c r="AC817" s="205" t="s">
        <v>149</v>
      </c>
      <c r="AD817" s="240" t="s">
        <v>79</v>
      </c>
      <c r="AE817" s="240">
        <f>V817+Y817</f>
        <v>127500</v>
      </c>
      <c r="AF817" s="205" t="s">
        <v>79</v>
      </c>
      <c r="AG817" s="205" t="s">
        <v>33</v>
      </c>
      <c r="AH817" s="445" t="s">
        <v>248</v>
      </c>
      <c r="AI817" s="205" t="s">
        <v>251</v>
      </c>
      <c r="AJ817" s="205"/>
    </row>
    <row r="818" spans="2:442" s="36" customFormat="1" ht="86.1" customHeight="1" x14ac:dyDescent="0.25">
      <c r="B818" s="247"/>
      <c r="C818" s="247"/>
      <c r="D818" s="247"/>
      <c r="E818" s="233"/>
      <c r="F818" s="233"/>
      <c r="G818" s="233"/>
      <c r="H818" s="247"/>
      <c r="I818" s="247"/>
      <c r="J818" s="20" t="s">
        <v>111</v>
      </c>
      <c r="K818" s="27" t="s">
        <v>112</v>
      </c>
      <c r="L818" s="27" t="s">
        <v>85</v>
      </c>
      <c r="M818" s="27">
        <v>2</v>
      </c>
      <c r="N818" s="206"/>
      <c r="O818" s="247"/>
      <c r="P818" s="247"/>
      <c r="Q818" s="247"/>
      <c r="R818" s="354"/>
      <c r="S818" s="354"/>
      <c r="T818" s="329"/>
      <c r="U818" s="329"/>
      <c r="V818" s="244"/>
      <c r="W818" s="244"/>
      <c r="X818" s="244"/>
      <c r="Y818" s="244"/>
      <c r="Z818" s="244"/>
      <c r="AA818" s="244"/>
      <c r="AB818" s="244"/>
      <c r="AC818" s="206"/>
      <c r="AD818" s="241"/>
      <c r="AE818" s="241"/>
      <c r="AF818" s="247"/>
      <c r="AG818" s="206"/>
      <c r="AH818" s="206"/>
      <c r="AI818" s="206"/>
      <c r="AJ818" s="247"/>
    </row>
    <row r="819" spans="2:442" s="36" customFormat="1" ht="51.6" customHeight="1" x14ac:dyDescent="0.25">
      <c r="B819" s="248"/>
      <c r="C819" s="248"/>
      <c r="D819" s="248"/>
      <c r="E819" s="234"/>
      <c r="F819" s="234"/>
      <c r="G819" s="234"/>
      <c r="H819" s="248"/>
      <c r="I819" s="248"/>
      <c r="J819" s="20" t="s">
        <v>127</v>
      </c>
      <c r="K819" s="27" t="s">
        <v>128</v>
      </c>
      <c r="L819" s="27" t="s">
        <v>85</v>
      </c>
      <c r="M819" s="61">
        <v>10</v>
      </c>
      <c r="N819" s="207"/>
      <c r="O819" s="248"/>
      <c r="P819" s="248"/>
      <c r="Q819" s="248"/>
      <c r="R819" s="386"/>
      <c r="S819" s="386"/>
      <c r="T819" s="330"/>
      <c r="U819" s="330"/>
      <c r="V819" s="245"/>
      <c r="W819" s="245"/>
      <c r="X819" s="245"/>
      <c r="Y819" s="245"/>
      <c r="Z819" s="245"/>
      <c r="AA819" s="245"/>
      <c r="AB819" s="245"/>
      <c r="AC819" s="207"/>
      <c r="AD819" s="242"/>
      <c r="AE819" s="242"/>
      <c r="AF819" s="248"/>
      <c r="AG819" s="207"/>
      <c r="AH819" s="207"/>
      <c r="AI819" s="207"/>
      <c r="AJ819" s="248"/>
    </row>
    <row r="820" spans="2:442" s="36" customFormat="1" ht="105.6" customHeight="1" x14ac:dyDescent="0.2">
      <c r="B820" s="208" t="s">
        <v>1006</v>
      </c>
      <c r="C820" s="208" t="s">
        <v>412</v>
      </c>
      <c r="D820" s="208" t="s">
        <v>106</v>
      </c>
      <c r="E820" s="229" t="s">
        <v>67</v>
      </c>
      <c r="F820" s="439" t="s">
        <v>134</v>
      </c>
      <c r="G820" s="229" t="s">
        <v>147</v>
      </c>
      <c r="H820" s="281" t="s">
        <v>70</v>
      </c>
      <c r="I820" s="281" t="s">
        <v>79</v>
      </c>
      <c r="J820" s="11" t="s">
        <v>208</v>
      </c>
      <c r="K820" s="7" t="s">
        <v>107</v>
      </c>
      <c r="L820" s="14" t="s">
        <v>86</v>
      </c>
      <c r="M820" s="14">
        <v>40</v>
      </c>
      <c r="N820" s="419" t="s">
        <v>108</v>
      </c>
      <c r="O820" s="208" t="s">
        <v>344</v>
      </c>
      <c r="P820" s="208" t="s">
        <v>75</v>
      </c>
      <c r="Q820" s="208" t="s">
        <v>76</v>
      </c>
      <c r="R820" s="211" t="s">
        <v>77</v>
      </c>
      <c r="S820" s="211" t="s">
        <v>109</v>
      </c>
      <c r="T820" s="253">
        <f>V820+Y820</f>
        <v>114515.79999999999</v>
      </c>
      <c r="U820" s="253" t="s">
        <v>79</v>
      </c>
      <c r="V820" s="271">
        <v>97338.43</v>
      </c>
      <c r="W820" s="271" t="s">
        <v>79</v>
      </c>
      <c r="X820" s="271" t="s">
        <v>79</v>
      </c>
      <c r="Y820" s="271">
        <v>17177.37</v>
      </c>
      <c r="Z820" s="271" t="s">
        <v>98</v>
      </c>
      <c r="AA820" s="271" t="s">
        <v>79</v>
      </c>
      <c r="AB820" s="271">
        <v>20209.849999999999</v>
      </c>
      <c r="AC820" s="243" t="s">
        <v>149</v>
      </c>
      <c r="AD820" s="225" t="s">
        <v>79</v>
      </c>
      <c r="AE820" s="225">
        <f>V820+Y820</f>
        <v>114515.79999999999</v>
      </c>
      <c r="AF820" s="243" t="s">
        <v>79</v>
      </c>
      <c r="AG820" s="243" t="s">
        <v>33</v>
      </c>
      <c r="AH820" s="243" t="s">
        <v>167</v>
      </c>
      <c r="AI820" s="243" t="s">
        <v>233</v>
      </c>
      <c r="AJ820" s="243"/>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row>
    <row r="821" spans="2:442" s="36" customFormat="1" ht="86.1" customHeight="1" x14ac:dyDescent="0.2">
      <c r="B821" s="209"/>
      <c r="C821" s="209"/>
      <c r="D821" s="209"/>
      <c r="E821" s="230"/>
      <c r="F821" s="230"/>
      <c r="G821" s="230"/>
      <c r="H821" s="209"/>
      <c r="I821" s="209"/>
      <c r="J821" s="11" t="s">
        <v>111</v>
      </c>
      <c r="K821" s="7" t="s">
        <v>112</v>
      </c>
      <c r="L821" s="7" t="s">
        <v>85</v>
      </c>
      <c r="M821" s="7">
        <v>1</v>
      </c>
      <c r="N821" s="224"/>
      <c r="O821" s="209"/>
      <c r="P821" s="209"/>
      <c r="Q821" s="209"/>
      <c r="R821" s="212"/>
      <c r="S821" s="212"/>
      <c r="T821" s="218"/>
      <c r="U821" s="218"/>
      <c r="V821" s="220"/>
      <c r="W821" s="220"/>
      <c r="X821" s="220"/>
      <c r="Y821" s="220"/>
      <c r="Z821" s="220"/>
      <c r="AA821" s="220"/>
      <c r="AB821" s="220"/>
      <c r="AC821" s="224"/>
      <c r="AD821" s="227"/>
      <c r="AE821" s="227"/>
      <c r="AF821" s="209"/>
      <c r="AG821" s="224"/>
      <c r="AH821" s="224"/>
      <c r="AI821" s="224"/>
      <c r="AJ821" s="209"/>
      <c r="AK821" s="1"/>
      <c r="AL821" s="1"/>
    </row>
    <row r="822" spans="2:442" s="36" customFormat="1" ht="90" customHeight="1" x14ac:dyDescent="0.25">
      <c r="B822" s="210"/>
      <c r="C822" s="210"/>
      <c r="D822" s="210"/>
      <c r="E822" s="231"/>
      <c r="F822" s="231"/>
      <c r="G822" s="231"/>
      <c r="H822" s="210"/>
      <c r="I822" s="210"/>
      <c r="J822" s="11" t="s">
        <v>127</v>
      </c>
      <c r="K822" s="7" t="s">
        <v>128</v>
      </c>
      <c r="L822" s="7" t="s">
        <v>85</v>
      </c>
      <c r="M822" s="63">
        <v>58</v>
      </c>
      <c r="N822" s="228"/>
      <c r="O822" s="210"/>
      <c r="P822" s="210"/>
      <c r="Q822" s="210"/>
      <c r="R822" s="213"/>
      <c r="S822" s="213"/>
      <c r="T822" s="254"/>
      <c r="U822" s="254"/>
      <c r="V822" s="272"/>
      <c r="W822" s="272"/>
      <c r="X822" s="272"/>
      <c r="Y822" s="272"/>
      <c r="Z822" s="272"/>
      <c r="AA822" s="272"/>
      <c r="AB822" s="272"/>
      <c r="AC822" s="228"/>
      <c r="AD822" s="226"/>
      <c r="AE822" s="226"/>
      <c r="AF822" s="210"/>
      <c r="AG822" s="228"/>
      <c r="AH822" s="228"/>
      <c r="AI822" s="228"/>
      <c r="AJ822" s="210"/>
    </row>
    <row r="823" spans="2:442" ht="52.15" customHeight="1" x14ac:dyDescent="0.2">
      <c r="B823" s="204" t="s">
        <v>1158</v>
      </c>
      <c r="C823" s="204" t="s">
        <v>420</v>
      </c>
      <c r="D823" s="204" t="s">
        <v>66</v>
      </c>
      <c r="E823" s="235" t="s">
        <v>67</v>
      </c>
      <c r="F823" s="235" t="s">
        <v>132</v>
      </c>
      <c r="G823" s="235" t="s">
        <v>69</v>
      </c>
      <c r="H823" s="204" t="s">
        <v>70</v>
      </c>
      <c r="I823" s="204" t="s">
        <v>79</v>
      </c>
      <c r="J823" s="11" t="s">
        <v>113</v>
      </c>
      <c r="K823" s="7" t="s">
        <v>114</v>
      </c>
      <c r="L823" s="7" t="s">
        <v>115</v>
      </c>
      <c r="M823" s="7">
        <v>4</v>
      </c>
      <c r="N823" s="202" t="s">
        <v>108</v>
      </c>
      <c r="O823" s="204" t="s">
        <v>344</v>
      </c>
      <c r="P823" s="204" t="s">
        <v>75</v>
      </c>
      <c r="Q823" s="204" t="s">
        <v>76</v>
      </c>
      <c r="R823" s="217" t="s">
        <v>77</v>
      </c>
      <c r="S823" s="217" t="s">
        <v>109</v>
      </c>
      <c r="T823" s="219">
        <f>V823+Y823</f>
        <v>299710</v>
      </c>
      <c r="U823" s="219" t="s">
        <v>79</v>
      </c>
      <c r="V823" s="221">
        <v>254753.5</v>
      </c>
      <c r="W823" s="221" t="s">
        <v>79</v>
      </c>
      <c r="X823" s="221" t="s">
        <v>79</v>
      </c>
      <c r="Y823" s="221">
        <v>44956.5</v>
      </c>
      <c r="Z823" s="221" t="s">
        <v>79</v>
      </c>
      <c r="AA823" s="221" t="s">
        <v>79</v>
      </c>
      <c r="AB823" s="221">
        <v>52890</v>
      </c>
      <c r="AC823" s="202" t="s">
        <v>80</v>
      </c>
      <c r="AD823" s="203" t="s">
        <v>79</v>
      </c>
      <c r="AE823" s="203">
        <f>V823+Y823</f>
        <v>299710</v>
      </c>
      <c r="AF823" s="202" t="s">
        <v>79</v>
      </c>
      <c r="AG823" s="202" t="s">
        <v>33</v>
      </c>
      <c r="AH823" s="202" t="s">
        <v>176</v>
      </c>
      <c r="AI823" s="202" t="s">
        <v>408</v>
      </c>
      <c r="AJ823" s="202"/>
    </row>
    <row r="824" spans="2:442" ht="51" x14ac:dyDescent="0.2">
      <c r="B824" s="204"/>
      <c r="C824" s="204"/>
      <c r="D824" s="204"/>
      <c r="E824" s="235"/>
      <c r="F824" s="235"/>
      <c r="G824" s="235"/>
      <c r="H824" s="204"/>
      <c r="I824" s="204"/>
      <c r="J824" s="11" t="s">
        <v>116</v>
      </c>
      <c r="K824" s="7" t="s">
        <v>117</v>
      </c>
      <c r="L824" s="7" t="s">
        <v>85</v>
      </c>
      <c r="M824" s="7">
        <v>2</v>
      </c>
      <c r="N824" s="202"/>
      <c r="O824" s="204"/>
      <c r="P824" s="204"/>
      <c r="Q824" s="204"/>
      <c r="R824" s="217"/>
      <c r="S824" s="217"/>
      <c r="T824" s="219"/>
      <c r="U824" s="219"/>
      <c r="V824" s="221"/>
      <c r="W824" s="221"/>
      <c r="X824" s="221"/>
      <c r="Y824" s="221"/>
      <c r="Z824" s="221"/>
      <c r="AA824" s="221"/>
      <c r="AB824" s="221"/>
      <c r="AC824" s="202"/>
      <c r="AD824" s="203"/>
      <c r="AE824" s="203"/>
      <c r="AF824" s="204"/>
      <c r="AG824" s="202"/>
      <c r="AH824" s="202"/>
      <c r="AI824" s="202"/>
      <c r="AJ824" s="204"/>
    </row>
    <row r="825" spans="2:442" ht="38.25" x14ac:dyDescent="0.2">
      <c r="B825" s="204"/>
      <c r="C825" s="204"/>
      <c r="D825" s="204"/>
      <c r="E825" s="235"/>
      <c r="F825" s="235"/>
      <c r="G825" s="235"/>
      <c r="H825" s="204"/>
      <c r="I825" s="204"/>
      <c r="J825" s="11" t="s">
        <v>209</v>
      </c>
      <c r="K825" s="7" t="s">
        <v>118</v>
      </c>
      <c r="L825" s="7" t="s">
        <v>119</v>
      </c>
      <c r="M825" s="7">
        <v>2</v>
      </c>
      <c r="N825" s="202"/>
      <c r="O825" s="204"/>
      <c r="P825" s="204"/>
      <c r="Q825" s="204"/>
      <c r="R825" s="217"/>
      <c r="S825" s="217"/>
      <c r="T825" s="219"/>
      <c r="U825" s="219"/>
      <c r="V825" s="221"/>
      <c r="W825" s="221"/>
      <c r="X825" s="221"/>
      <c r="Y825" s="221"/>
      <c r="Z825" s="221"/>
      <c r="AA825" s="221"/>
      <c r="AB825" s="221"/>
      <c r="AC825" s="202"/>
      <c r="AD825" s="203"/>
      <c r="AE825" s="203"/>
      <c r="AF825" s="204"/>
      <c r="AG825" s="202"/>
      <c r="AH825" s="202"/>
      <c r="AI825" s="202"/>
      <c r="AJ825" s="204"/>
    </row>
    <row r="826" spans="2:442" ht="25.5" x14ac:dyDescent="0.2">
      <c r="B826" s="204"/>
      <c r="C826" s="204"/>
      <c r="D826" s="204"/>
      <c r="E826" s="235"/>
      <c r="F826" s="235"/>
      <c r="G826" s="235"/>
      <c r="H826" s="204"/>
      <c r="I826" s="204"/>
      <c r="J826" s="11" t="s">
        <v>120</v>
      </c>
      <c r="K826" s="7" t="s">
        <v>121</v>
      </c>
      <c r="L826" s="7" t="s">
        <v>119</v>
      </c>
      <c r="M826" s="63">
        <v>2</v>
      </c>
      <c r="N826" s="202"/>
      <c r="O826" s="204"/>
      <c r="P826" s="204"/>
      <c r="Q826" s="204"/>
      <c r="R826" s="217"/>
      <c r="S826" s="217"/>
      <c r="T826" s="219"/>
      <c r="U826" s="219"/>
      <c r="V826" s="221"/>
      <c r="W826" s="221"/>
      <c r="X826" s="221"/>
      <c r="Y826" s="221"/>
      <c r="Z826" s="221"/>
      <c r="AA826" s="221"/>
      <c r="AB826" s="221"/>
      <c r="AC826" s="202"/>
      <c r="AD826" s="203"/>
      <c r="AE826" s="203"/>
      <c r="AF826" s="204"/>
      <c r="AG826" s="202"/>
      <c r="AH826" s="202"/>
      <c r="AI826" s="202"/>
      <c r="AJ826" s="204"/>
    </row>
    <row r="827" spans="2:442" s="36" customFormat="1" ht="105.6" customHeight="1" x14ac:dyDescent="0.25">
      <c r="B827" s="208" t="s">
        <v>1159</v>
      </c>
      <c r="C827" s="208" t="s">
        <v>414</v>
      </c>
      <c r="D827" s="208" t="s">
        <v>106</v>
      </c>
      <c r="E827" s="229" t="s">
        <v>67</v>
      </c>
      <c r="F827" s="439" t="s">
        <v>134</v>
      </c>
      <c r="G827" s="229" t="s">
        <v>147</v>
      </c>
      <c r="H827" s="281" t="s">
        <v>70</v>
      </c>
      <c r="I827" s="281" t="s">
        <v>79</v>
      </c>
      <c r="J827" s="11" t="s">
        <v>208</v>
      </c>
      <c r="K827" s="7" t="s">
        <v>107</v>
      </c>
      <c r="L827" s="14" t="s">
        <v>86</v>
      </c>
      <c r="M827" s="14">
        <v>40</v>
      </c>
      <c r="N827" s="419" t="s">
        <v>108</v>
      </c>
      <c r="O827" s="208" t="s">
        <v>344</v>
      </c>
      <c r="P827" s="208" t="s">
        <v>75</v>
      </c>
      <c r="Q827" s="208" t="s">
        <v>76</v>
      </c>
      <c r="R827" s="211" t="s">
        <v>77</v>
      </c>
      <c r="S827" s="211" t="s">
        <v>109</v>
      </c>
      <c r="T827" s="253">
        <f>V827+Y827</f>
        <v>80792.5</v>
      </c>
      <c r="U827" s="253" t="s">
        <v>79</v>
      </c>
      <c r="V827" s="271">
        <v>68673.63</v>
      </c>
      <c r="W827" s="271" t="s">
        <v>79</v>
      </c>
      <c r="X827" s="271" t="s">
        <v>79</v>
      </c>
      <c r="Y827" s="271">
        <v>12118.87</v>
      </c>
      <c r="Z827" s="271" t="s">
        <v>98</v>
      </c>
      <c r="AA827" s="271" t="s">
        <v>79</v>
      </c>
      <c r="AB827" s="271">
        <v>14257.5</v>
      </c>
      <c r="AC827" s="243" t="s">
        <v>149</v>
      </c>
      <c r="AD827" s="225" t="s">
        <v>79</v>
      </c>
      <c r="AE827" s="225">
        <f>V827+Y827</f>
        <v>80792.5</v>
      </c>
      <c r="AF827" s="243" t="s">
        <v>79</v>
      </c>
      <c r="AG827" s="243" t="s">
        <v>33</v>
      </c>
      <c r="AH827" s="419" t="s">
        <v>176</v>
      </c>
      <c r="AI827" s="243" t="s">
        <v>161</v>
      </c>
      <c r="AJ827" s="243"/>
    </row>
    <row r="828" spans="2:442" s="36" customFormat="1" ht="86.1" customHeight="1" x14ac:dyDescent="0.25">
      <c r="B828" s="209"/>
      <c r="C828" s="209"/>
      <c r="D828" s="209"/>
      <c r="E828" s="230"/>
      <c r="F828" s="230"/>
      <c r="G828" s="230"/>
      <c r="H828" s="209"/>
      <c r="I828" s="209"/>
      <c r="J828" s="11" t="s">
        <v>111</v>
      </c>
      <c r="K828" s="7" t="s">
        <v>112</v>
      </c>
      <c r="L828" s="7" t="s">
        <v>85</v>
      </c>
      <c r="M828" s="7">
        <v>2</v>
      </c>
      <c r="N828" s="224"/>
      <c r="O828" s="209"/>
      <c r="P828" s="209"/>
      <c r="Q828" s="209"/>
      <c r="R828" s="212"/>
      <c r="S828" s="212"/>
      <c r="T828" s="218"/>
      <c r="U828" s="218"/>
      <c r="V828" s="220"/>
      <c r="W828" s="220"/>
      <c r="X828" s="220"/>
      <c r="Y828" s="220"/>
      <c r="Z828" s="220"/>
      <c r="AA828" s="220"/>
      <c r="AB828" s="220"/>
      <c r="AC828" s="224"/>
      <c r="AD828" s="227"/>
      <c r="AE828" s="227"/>
      <c r="AF828" s="209"/>
      <c r="AG828" s="224"/>
      <c r="AH828" s="224"/>
      <c r="AI828" s="224"/>
      <c r="AJ828" s="209"/>
    </row>
    <row r="829" spans="2:442" s="36" customFormat="1" ht="51.6" customHeight="1" x14ac:dyDescent="0.25">
      <c r="B829" s="210"/>
      <c r="C829" s="210"/>
      <c r="D829" s="210"/>
      <c r="E829" s="231"/>
      <c r="F829" s="231"/>
      <c r="G829" s="231"/>
      <c r="H829" s="210"/>
      <c r="I829" s="210"/>
      <c r="J829" s="11" t="s">
        <v>127</v>
      </c>
      <c r="K829" s="7" t="s">
        <v>128</v>
      </c>
      <c r="L829" s="7" t="s">
        <v>85</v>
      </c>
      <c r="M829" s="63">
        <v>38</v>
      </c>
      <c r="N829" s="228"/>
      <c r="O829" s="210"/>
      <c r="P829" s="210"/>
      <c r="Q829" s="210"/>
      <c r="R829" s="213"/>
      <c r="S829" s="213"/>
      <c r="T829" s="254"/>
      <c r="U829" s="254"/>
      <c r="V829" s="272"/>
      <c r="W829" s="272"/>
      <c r="X829" s="272"/>
      <c r="Y829" s="272"/>
      <c r="Z829" s="272"/>
      <c r="AA829" s="272"/>
      <c r="AB829" s="272"/>
      <c r="AC829" s="228"/>
      <c r="AD829" s="226"/>
      <c r="AE829" s="226"/>
      <c r="AF829" s="210"/>
      <c r="AG829" s="228"/>
      <c r="AH829" s="228"/>
      <c r="AI829" s="228"/>
      <c r="AJ829" s="210"/>
    </row>
    <row r="830" spans="2:442" s="36" customFormat="1" ht="105.6" customHeight="1" x14ac:dyDescent="0.25">
      <c r="B830" s="208" t="s">
        <v>1160</v>
      </c>
      <c r="C830" s="208" t="s">
        <v>415</v>
      </c>
      <c r="D830" s="208" t="s">
        <v>106</v>
      </c>
      <c r="E830" s="229" t="s">
        <v>67</v>
      </c>
      <c r="F830" s="439" t="s">
        <v>134</v>
      </c>
      <c r="G830" s="229" t="s">
        <v>147</v>
      </c>
      <c r="H830" s="281" t="s">
        <v>70</v>
      </c>
      <c r="I830" s="281" t="s">
        <v>79</v>
      </c>
      <c r="J830" s="11" t="s">
        <v>208</v>
      </c>
      <c r="K830" s="7" t="s">
        <v>107</v>
      </c>
      <c r="L830" s="14" t="s">
        <v>86</v>
      </c>
      <c r="M830" s="14">
        <v>40</v>
      </c>
      <c r="N830" s="419" t="s">
        <v>108</v>
      </c>
      <c r="O830" s="208" t="s">
        <v>344</v>
      </c>
      <c r="P830" s="208" t="s">
        <v>75</v>
      </c>
      <c r="Q830" s="208" t="s">
        <v>76</v>
      </c>
      <c r="R830" s="211" t="s">
        <v>77</v>
      </c>
      <c r="S830" s="211" t="s">
        <v>109</v>
      </c>
      <c r="T830" s="253">
        <f>V830+Y830</f>
        <v>127500</v>
      </c>
      <c r="U830" s="253" t="s">
        <v>79</v>
      </c>
      <c r="V830" s="271">
        <v>108375</v>
      </c>
      <c r="W830" s="271" t="s">
        <v>79</v>
      </c>
      <c r="X830" s="271" t="s">
        <v>79</v>
      </c>
      <c r="Y830" s="271">
        <v>19125</v>
      </c>
      <c r="Z830" s="271" t="s">
        <v>98</v>
      </c>
      <c r="AA830" s="271" t="s">
        <v>79</v>
      </c>
      <c r="AB830" s="271">
        <v>22500</v>
      </c>
      <c r="AC830" s="243" t="s">
        <v>149</v>
      </c>
      <c r="AD830" s="225" t="s">
        <v>79</v>
      </c>
      <c r="AE830" s="225">
        <f>V830+Y830</f>
        <v>127500</v>
      </c>
      <c r="AF830" s="243" t="s">
        <v>79</v>
      </c>
      <c r="AG830" s="243" t="s">
        <v>33</v>
      </c>
      <c r="AH830" s="419" t="s">
        <v>176</v>
      </c>
      <c r="AI830" s="243" t="s">
        <v>161</v>
      </c>
      <c r="AJ830" s="243"/>
    </row>
    <row r="831" spans="2:442" s="36" customFormat="1" ht="86.1" customHeight="1" x14ac:dyDescent="0.25">
      <c r="B831" s="209"/>
      <c r="C831" s="209"/>
      <c r="D831" s="209"/>
      <c r="E831" s="230"/>
      <c r="F831" s="230"/>
      <c r="G831" s="230"/>
      <c r="H831" s="209"/>
      <c r="I831" s="209"/>
      <c r="J831" s="11" t="s">
        <v>111</v>
      </c>
      <c r="K831" s="7" t="s">
        <v>112</v>
      </c>
      <c r="L831" s="7" t="s">
        <v>85</v>
      </c>
      <c r="M831" s="7">
        <v>2</v>
      </c>
      <c r="N831" s="224"/>
      <c r="O831" s="209"/>
      <c r="P831" s="209"/>
      <c r="Q831" s="209"/>
      <c r="R831" s="212"/>
      <c r="S831" s="212"/>
      <c r="T831" s="218"/>
      <c r="U831" s="218"/>
      <c r="V831" s="220"/>
      <c r="W831" s="220"/>
      <c r="X831" s="220"/>
      <c r="Y831" s="220"/>
      <c r="Z831" s="220"/>
      <c r="AA831" s="220"/>
      <c r="AB831" s="220"/>
      <c r="AC831" s="224"/>
      <c r="AD831" s="227"/>
      <c r="AE831" s="227"/>
      <c r="AF831" s="209"/>
      <c r="AG831" s="224"/>
      <c r="AH831" s="224"/>
      <c r="AI831" s="224"/>
      <c r="AJ831" s="209"/>
    </row>
    <row r="832" spans="2:442" s="36" customFormat="1" ht="51.6" customHeight="1" x14ac:dyDescent="0.25">
      <c r="B832" s="210"/>
      <c r="C832" s="210"/>
      <c r="D832" s="210"/>
      <c r="E832" s="231"/>
      <c r="F832" s="231"/>
      <c r="G832" s="231"/>
      <c r="H832" s="210"/>
      <c r="I832" s="210"/>
      <c r="J832" s="11" t="s">
        <v>127</v>
      </c>
      <c r="K832" s="7" t="s">
        <v>128</v>
      </c>
      <c r="L832" s="7" t="s">
        <v>85</v>
      </c>
      <c r="M832" s="63">
        <v>10</v>
      </c>
      <c r="N832" s="228"/>
      <c r="O832" s="210"/>
      <c r="P832" s="210"/>
      <c r="Q832" s="210"/>
      <c r="R832" s="213"/>
      <c r="S832" s="213"/>
      <c r="T832" s="254"/>
      <c r="U832" s="254"/>
      <c r="V832" s="272"/>
      <c r="W832" s="272"/>
      <c r="X832" s="272"/>
      <c r="Y832" s="272"/>
      <c r="Z832" s="272"/>
      <c r="AA832" s="272"/>
      <c r="AB832" s="272"/>
      <c r="AC832" s="228"/>
      <c r="AD832" s="226"/>
      <c r="AE832" s="226"/>
      <c r="AF832" s="210"/>
      <c r="AG832" s="228"/>
      <c r="AH832" s="228"/>
      <c r="AI832" s="228"/>
      <c r="AJ832" s="210"/>
    </row>
    <row r="833" spans="2:36" s="36" customFormat="1" ht="76.150000000000006" customHeight="1" x14ac:dyDescent="0.25">
      <c r="B833" s="208" t="s">
        <v>330</v>
      </c>
      <c r="C833" s="208" t="s">
        <v>331</v>
      </c>
      <c r="D833" s="208" t="s">
        <v>106</v>
      </c>
      <c r="E833" s="229" t="s">
        <v>67</v>
      </c>
      <c r="F833" s="439" t="s">
        <v>134</v>
      </c>
      <c r="G833" s="229" t="s">
        <v>147</v>
      </c>
      <c r="H833" s="281" t="s">
        <v>70</v>
      </c>
      <c r="I833" s="281" t="s">
        <v>79</v>
      </c>
      <c r="J833" s="451" t="s">
        <v>111</v>
      </c>
      <c r="K833" s="208" t="s">
        <v>112</v>
      </c>
      <c r="L833" s="208" t="s">
        <v>85</v>
      </c>
      <c r="M833" s="208">
        <v>6</v>
      </c>
      <c r="N833" s="419" t="s">
        <v>108</v>
      </c>
      <c r="O833" s="208" t="s">
        <v>332</v>
      </c>
      <c r="P833" s="208" t="s">
        <v>75</v>
      </c>
      <c r="Q833" s="208" t="s">
        <v>76</v>
      </c>
      <c r="R833" s="211" t="s">
        <v>77</v>
      </c>
      <c r="S833" s="211" t="s">
        <v>109</v>
      </c>
      <c r="T833" s="253">
        <f>V833+Y833</f>
        <v>510378</v>
      </c>
      <c r="U833" s="253" t="s">
        <v>79</v>
      </c>
      <c r="V833" s="271">
        <v>433821.3</v>
      </c>
      <c r="W833" s="271" t="s">
        <v>79</v>
      </c>
      <c r="X833" s="271" t="s">
        <v>79</v>
      </c>
      <c r="Y833" s="271">
        <v>76556.7</v>
      </c>
      <c r="Z833" s="271" t="s">
        <v>98</v>
      </c>
      <c r="AA833" s="271" t="s">
        <v>79</v>
      </c>
      <c r="AB833" s="271">
        <v>41382</v>
      </c>
      <c r="AC833" s="243" t="s">
        <v>149</v>
      </c>
      <c r="AD833" s="225" t="s">
        <v>79</v>
      </c>
      <c r="AE833" s="225">
        <f>V833+Y833</f>
        <v>510378</v>
      </c>
      <c r="AF833" s="243" t="s">
        <v>79</v>
      </c>
      <c r="AG833" s="243" t="s">
        <v>33</v>
      </c>
      <c r="AH833" s="419" t="s">
        <v>174</v>
      </c>
      <c r="AI833" s="243" t="s">
        <v>157</v>
      </c>
      <c r="AJ833" s="243"/>
    </row>
    <row r="834" spans="2:36" s="36" customFormat="1" ht="86.1" customHeight="1" x14ac:dyDescent="0.25">
      <c r="B834" s="209"/>
      <c r="C834" s="209"/>
      <c r="D834" s="209"/>
      <c r="E834" s="230"/>
      <c r="F834" s="230"/>
      <c r="G834" s="230"/>
      <c r="H834" s="209"/>
      <c r="I834" s="209"/>
      <c r="J834" s="452"/>
      <c r="K834" s="210"/>
      <c r="L834" s="210"/>
      <c r="M834" s="210"/>
      <c r="N834" s="224"/>
      <c r="O834" s="209"/>
      <c r="P834" s="209"/>
      <c r="Q834" s="209"/>
      <c r="R834" s="212"/>
      <c r="S834" s="212"/>
      <c r="T834" s="218"/>
      <c r="U834" s="218"/>
      <c r="V834" s="220"/>
      <c r="W834" s="220"/>
      <c r="X834" s="220"/>
      <c r="Y834" s="220"/>
      <c r="Z834" s="220"/>
      <c r="AA834" s="220"/>
      <c r="AB834" s="220"/>
      <c r="AC834" s="224"/>
      <c r="AD834" s="227"/>
      <c r="AE834" s="227"/>
      <c r="AF834" s="209"/>
      <c r="AG834" s="224"/>
      <c r="AH834" s="224"/>
      <c r="AI834" s="224"/>
      <c r="AJ834" s="209"/>
    </row>
    <row r="835" spans="2:36" s="36" customFormat="1" ht="142.5" customHeight="1" x14ac:dyDescent="0.25">
      <c r="B835" s="210"/>
      <c r="C835" s="210"/>
      <c r="D835" s="210"/>
      <c r="E835" s="231"/>
      <c r="F835" s="231"/>
      <c r="G835" s="231"/>
      <c r="H835" s="210"/>
      <c r="I835" s="210"/>
      <c r="J835" s="11" t="s">
        <v>127</v>
      </c>
      <c r="K835" s="7" t="s">
        <v>128</v>
      </c>
      <c r="L835" s="7" t="s">
        <v>85</v>
      </c>
      <c r="M835" s="63">
        <v>270</v>
      </c>
      <c r="N835" s="228"/>
      <c r="O835" s="210"/>
      <c r="P835" s="210"/>
      <c r="Q835" s="210"/>
      <c r="R835" s="213"/>
      <c r="S835" s="213"/>
      <c r="T835" s="254"/>
      <c r="U835" s="254"/>
      <c r="V835" s="272"/>
      <c r="W835" s="272"/>
      <c r="X835" s="272"/>
      <c r="Y835" s="272"/>
      <c r="Z835" s="272"/>
      <c r="AA835" s="272"/>
      <c r="AB835" s="272"/>
      <c r="AC835" s="228"/>
      <c r="AD835" s="226"/>
      <c r="AE835" s="226"/>
      <c r="AF835" s="210"/>
      <c r="AG835" s="228"/>
      <c r="AH835" s="228"/>
      <c r="AI835" s="228"/>
      <c r="AJ835" s="210"/>
    </row>
    <row r="836" spans="2:36" ht="52.15" customHeight="1" x14ac:dyDescent="0.2">
      <c r="B836" s="204" t="s">
        <v>333</v>
      </c>
      <c r="C836" s="204" t="s">
        <v>334</v>
      </c>
      <c r="D836" s="204" t="s">
        <v>66</v>
      </c>
      <c r="E836" s="235" t="s">
        <v>67</v>
      </c>
      <c r="F836" s="235" t="s">
        <v>132</v>
      </c>
      <c r="G836" s="235" t="s">
        <v>69</v>
      </c>
      <c r="H836" s="204" t="s">
        <v>70</v>
      </c>
      <c r="I836" s="204" t="s">
        <v>79</v>
      </c>
      <c r="J836" s="11" t="s">
        <v>113</v>
      </c>
      <c r="K836" s="7" t="s">
        <v>114</v>
      </c>
      <c r="L836" s="7" t="s">
        <v>115</v>
      </c>
      <c r="M836" s="7">
        <v>2</v>
      </c>
      <c r="N836" s="202" t="s">
        <v>108</v>
      </c>
      <c r="O836" s="204" t="s">
        <v>335</v>
      </c>
      <c r="P836" s="204" t="s">
        <v>75</v>
      </c>
      <c r="Q836" s="204" t="s">
        <v>76</v>
      </c>
      <c r="R836" s="217" t="s">
        <v>77</v>
      </c>
      <c r="S836" s="217" t="s">
        <v>109</v>
      </c>
      <c r="T836" s="219">
        <f>V836+Y836</f>
        <v>140600</v>
      </c>
      <c r="U836" s="219" t="s">
        <v>79</v>
      </c>
      <c r="V836" s="221">
        <v>119510</v>
      </c>
      <c r="W836" s="221" t="s">
        <v>79</v>
      </c>
      <c r="X836" s="221" t="s">
        <v>79</v>
      </c>
      <c r="Y836" s="221">
        <v>21090</v>
      </c>
      <c r="Z836" s="221" t="s">
        <v>79</v>
      </c>
      <c r="AA836" s="221" t="s">
        <v>79</v>
      </c>
      <c r="AB836" s="221">
        <v>11400</v>
      </c>
      <c r="AC836" s="202" t="s">
        <v>80</v>
      </c>
      <c r="AD836" s="203" t="s">
        <v>79</v>
      </c>
      <c r="AE836" s="203">
        <f>V836+Y836</f>
        <v>140600</v>
      </c>
      <c r="AF836" s="202" t="s">
        <v>79</v>
      </c>
      <c r="AG836" s="202" t="s">
        <v>33</v>
      </c>
      <c r="AH836" s="202" t="s">
        <v>160</v>
      </c>
      <c r="AI836" s="202" t="s">
        <v>161</v>
      </c>
      <c r="AJ836" s="202"/>
    </row>
    <row r="837" spans="2:36" ht="51" x14ac:dyDescent="0.2">
      <c r="B837" s="204"/>
      <c r="C837" s="204"/>
      <c r="D837" s="204"/>
      <c r="E837" s="235"/>
      <c r="F837" s="235"/>
      <c r="G837" s="235"/>
      <c r="H837" s="204"/>
      <c r="I837" s="204"/>
      <c r="J837" s="11" t="s">
        <v>116</v>
      </c>
      <c r="K837" s="7" t="s">
        <v>117</v>
      </c>
      <c r="L837" s="7" t="s">
        <v>85</v>
      </c>
      <c r="M837" s="7">
        <v>1</v>
      </c>
      <c r="N837" s="202"/>
      <c r="O837" s="204"/>
      <c r="P837" s="204"/>
      <c r="Q837" s="204"/>
      <c r="R837" s="217"/>
      <c r="S837" s="217"/>
      <c r="T837" s="219"/>
      <c r="U837" s="219"/>
      <c r="V837" s="221"/>
      <c r="W837" s="221"/>
      <c r="X837" s="221"/>
      <c r="Y837" s="221"/>
      <c r="Z837" s="221"/>
      <c r="AA837" s="221"/>
      <c r="AB837" s="221"/>
      <c r="AC837" s="202"/>
      <c r="AD837" s="203"/>
      <c r="AE837" s="203"/>
      <c r="AF837" s="204"/>
      <c r="AG837" s="202"/>
      <c r="AH837" s="202"/>
      <c r="AI837" s="202"/>
      <c r="AJ837" s="204"/>
    </row>
    <row r="838" spans="2:36" ht="38.25" x14ac:dyDescent="0.2">
      <c r="B838" s="204"/>
      <c r="C838" s="204"/>
      <c r="D838" s="204"/>
      <c r="E838" s="235"/>
      <c r="F838" s="235"/>
      <c r="G838" s="235"/>
      <c r="H838" s="204"/>
      <c r="I838" s="204"/>
      <c r="J838" s="11" t="s">
        <v>209</v>
      </c>
      <c r="K838" s="7" t="s">
        <v>118</v>
      </c>
      <c r="L838" s="7" t="s">
        <v>119</v>
      </c>
      <c r="M838" s="7">
        <v>1</v>
      </c>
      <c r="N838" s="202"/>
      <c r="O838" s="204"/>
      <c r="P838" s="204"/>
      <c r="Q838" s="204"/>
      <c r="R838" s="217"/>
      <c r="S838" s="217"/>
      <c r="T838" s="219"/>
      <c r="U838" s="219"/>
      <c r="V838" s="221"/>
      <c r="W838" s="221"/>
      <c r="X838" s="221"/>
      <c r="Y838" s="221"/>
      <c r="Z838" s="221"/>
      <c r="AA838" s="221"/>
      <c r="AB838" s="221"/>
      <c r="AC838" s="202"/>
      <c r="AD838" s="203"/>
      <c r="AE838" s="203"/>
      <c r="AF838" s="204"/>
      <c r="AG838" s="202"/>
      <c r="AH838" s="202"/>
      <c r="AI838" s="202"/>
      <c r="AJ838" s="204"/>
    </row>
    <row r="839" spans="2:36" ht="47.25" customHeight="1" x14ac:dyDescent="0.2">
      <c r="B839" s="204"/>
      <c r="C839" s="204"/>
      <c r="D839" s="204"/>
      <c r="E839" s="235"/>
      <c r="F839" s="235"/>
      <c r="G839" s="235"/>
      <c r="H839" s="204"/>
      <c r="I839" s="204"/>
      <c r="J839" s="11" t="s">
        <v>120</v>
      </c>
      <c r="K839" s="7" t="s">
        <v>121</v>
      </c>
      <c r="L839" s="7" t="s">
        <v>119</v>
      </c>
      <c r="M839" s="63">
        <v>1</v>
      </c>
      <c r="N839" s="202"/>
      <c r="O839" s="204"/>
      <c r="P839" s="204"/>
      <c r="Q839" s="204"/>
      <c r="R839" s="217"/>
      <c r="S839" s="217"/>
      <c r="T839" s="219"/>
      <c r="U839" s="219"/>
      <c r="V839" s="221"/>
      <c r="W839" s="221"/>
      <c r="X839" s="221"/>
      <c r="Y839" s="221"/>
      <c r="Z839" s="221"/>
      <c r="AA839" s="221"/>
      <c r="AB839" s="221"/>
      <c r="AC839" s="202"/>
      <c r="AD839" s="203"/>
      <c r="AE839" s="203"/>
      <c r="AF839" s="204"/>
      <c r="AG839" s="202"/>
      <c r="AH839" s="202"/>
      <c r="AI839" s="202"/>
      <c r="AJ839" s="204"/>
    </row>
    <row r="840" spans="2:36" s="36" customFormat="1" ht="93" customHeight="1" x14ac:dyDescent="0.25">
      <c r="B840" s="204" t="s">
        <v>336</v>
      </c>
      <c r="C840" s="204" t="s">
        <v>337</v>
      </c>
      <c r="D840" s="204" t="s">
        <v>106</v>
      </c>
      <c r="E840" s="235" t="s">
        <v>67</v>
      </c>
      <c r="F840" s="235" t="s">
        <v>134</v>
      </c>
      <c r="G840" s="235" t="s">
        <v>147</v>
      </c>
      <c r="H840" s="204" t="s">
        <v>70</v>
      </c>
      <c r="I840" s="204" t="s">
        <v>79</v>
      </c>
      <c r="J840" s="451" t="s">
        <v>111</v>
      </c>
      <c r="K840" s="208" t="s">
        <v>112</v>
      </c>
      <c r="L840" s="208" t="s">
        <v>85</v>
      </c>
      <c r="M840" s="208">
        <v>1</v>
      </c>
      <c r="N840" s="202" t="s">
        <v>108</v>
      </c>
      <c r="O840" s="204" t="s">
        <v>332</v>
      </c>
      <c r="P840" s="204" t="s">
        <v>75</v>
      </c>
      <c r="Q840" s="204" t="s">
        <v>76</v>
      </c>
      <c r="R840" s="217" t="s">
        <v>77</v>
      </c>
      <c r="S840" s="217" t="s">
        <v>109</v>
      </c>
      <c r="T840" s="219">
        <f>V840+Y840</f>
        <v>29600</v>
      </c>
      <c r="U840" s="219" t="s">
        <v>79</v>
      </c>
      <c r="V840" s="271">
        <v>25160</v>
      </c>
      <c r="W840" s="221" t="s">
        <v>79</v>
      </c>
      <c r="X840" s="221" t="s">
        <v>79</v>
      </c>
      <c r="Y840" s="221">
        <v>4440</v>
      </c>
      <c r="Z840" s="221" t="s">
        <v>98</v>
      </c>
      <c r="AA840" s="221" t="s">
        <v>79</v>
      </c>
      <c r="AB840" s="221">
        <v>2400</v>
      </c>
      <c r="AC840" s="202" t="s">
        <v>149</v>
      </c>
      <c r="AD840" s="203" t="s">
        <v>79</v>
      </c>
      <c r="AE840" s="203">
        <f>V840+Y840</f>
        <v>29600</v>
      </c>
      <c r="AF840" s="202" t="s">
        <v>79</v>
      </c>
      <c r="AG840" s="202" t="s">
        <v>33</v>
      </c>
      <c r="AH840" s="202" t="s">
        <v>160</v>
      </c>
      <c r="AI840" s="202" t="s">
        <v>161</v>
      </c>
      <c r="AJ840" s="202"/>
    </row>
    <row r="841" spans="2:36" s="36" customFormat="1" ht="33.75" customHeight="1" x14ac:dyDescent="0.25">
      <c r="B841" s="204"/>
      <c r="C841" s="204"/>
      <c r="D841" s="204"/>
      <c r="E841" s="235"/>
      <c r="F841" s="235"/>
      <c r="G841" s="235"/>
      <c r="H841" s="204"/>
      <c r="I841" s="204"/>
      <c r="J841" s="452"/>
      <c r="K841" s="210"/>
      <c r="L841" s="210"/>
      <c r="M841" s="210"/>
      <c r="N841" s="202"/>
      <c r="O841" s="204"/>
      <c r="P841" s="204"/>
      <c r="Q841" s="204"/>
      <c r="R841" s="217"/>
      <c r="S841" s="217"/>
      <c r="T841" s="219"/>
      <c r="U841" s="219"/>
      <c r="V841" s="220"/>
      <c r="W841" s="221"/>
      <c r="X841" s="221"/>
      <c r="Y841" s="221"/>
      <c r="Z841" s="221"/>
      <c r="AA841" s="221"/>
      <c r="AB841" s="221"/>
      <c r="AC841" s="202"/>
      <c r="AD841" s="203"/>
      <c r="AE841" s="203"/>
      <c r="AF841" s="204"/>
      <c r="AG841" s="202"/>
      <c r="AH841" s="202"/>
      <c r="AI841" s="202"/>
      <c r="AJ841" s="204"/>
    </row>
    <row r="842" spans="2:36" s="36" customFormat="1" ht="155.25" customHeight="1" x14ac:dyDescent="0.25">
      <c r="B842" s="204"/>
      <c r="C842" s="204"/>
      <c r="D842" s="204"/>
      <c r="E842" s="235"/>
      <c r="F842" s="235"/>
      <c r="G842" s="235"/>
      <c r="H842" s="204"/>
      <c r="I842" s="204"/>
      <c r="J842" s="11" t="s">
        <v>127</v>
      </c>
      <c r="K842" s="7" t="s">
        <v>128</v>
      </c>
      <c r="L842" s="7" t="s">
        <v>85</v>
      </c>
      <c r="M842" s="63">
        <v>20</v>
      </c>
      <c r="N842" s="202"/>
      <c r="O842" s="204"/>
      <c r="P842" s="204"/>
      <c r="Q842" s="204"/>
      <c r="R842" s="217"/>
      <c r="S842" s="217"/>
      <c r="T842" s="219"/>
      <c r="U842" s="219"/>
      <c r="V842" s="272"/>
      <c r="W842" s="221"/>
      <c r="X842" s="221"/>
      <c r="Y842" s="221"/>
      <c r="Z842" s="221"/>
      <c r="AA842" s="221"/>
      <c r="AB842" s="221"/>
      <c r="AC842" s="202"/>
      <c r="AD842" s="203"/>
      <c r="AE842" s="203"/>
      <c r="AF842" s="204"/>
      <c r="AG842" s="202"/>
      <c r="AH842" s="202"/>
      <c r="AI842" s="202"/>
      <c r="AJ842" s="204"/>
    </row>
    <row r="843" spans="2:36" s="36" customFormat="1" ht="132" customHeight="1" x14ac:dyDescent="0.25">
      <c r="B843" s="204" t="s">
        <v>338</v>
      </c>
      <c r="C843" s="204" t="s">
        <v>339</v>
      </c>
      <c r="D843" s="204" t="s">
        <v>106</v>
      </c>
      <c r="E843" s="235" t="s">
        <v>67</v>
      </c>
      <c r="F843" s="235" t="s">
        <v>134</v>
      </c>
      <c r="G843" s="235" t="s">
        <v>147</v>
      </c>
      <c r="H843" s="204" t="s">
        <v>70</v>
      </c>
      <c r="I843" s="204" t="s">
        <v>79</v>
      </c>
      <c r="J843" s="451" t="s">
        <v>127</v>
      </c>
      <c r="K843" s="208" t="s">
        <v>128</v>
      </c>
      <c r="L843" s="208" t="s">
        <v>85</v>
      </c>
      <c r="M843" s="462">
        <v>20</v>
      </c>
      <c r="N843" s="202" t="s">
        <v>108</v>
      </c>
      <c r="O843" s="204" t="s">
        <v>332</v>
      </c>
      <c r="P843" s="204" t="s">
        <v>75</v>
      </c>
      <c r="Q843" s="204" t="s">
        <v>76</v>
      </c>
      <c r="R843" s="217" t="s">
        <v>77</v>
      </c>
      <c r="S843" s="217" t="s">
        <v>109</v>
      </c>
      <c r="T843" s="219">
        <f>V843+Y843</f>
        <v>78625</v>
      </c>
      <c r="U843" s="219" t="s">
        <v>79</v>
      </c>
      <c r="V843" s="271">
        <v>66831.25</v>
      </c>
      <c r="W843" s="221" t="s">
        <v>79</v>
      </c>
      <c r="X843" s="221" t="s">
        <v>79</v>
      </c>
      <c r="Y843" s="221">
        <v>11793.75</v>
      </c>
      <c r="Z843" s="221" t="s">
        <v>98</v>
      </c>
      <c r="AA843" s="221" t="s">
        <v>79</v>
      </c>
      <c r="AB843" s="221">
        <v>6375</v>
      </c>
      <c r="AC843" s="202" t="s">
        <v>149</v>
      </c>
      <c r="AD843" s="203" t="s">
        <v>79</v>
      </c>
      <c r="AE843" s="203">
        <f>V843+Y843</f>
        <v>78625</v>
      </c>
      <c r="AF843" s="202" t="s">
        <v>79</v>
      </c>
      <c r="AG843" s="202" t="s">
        <v>33</v>
      </c>
      <c r="AH843" s="202" t="s">
        <v>160</v>
      </c>
      <c r="AI843" s="202" t="s">
        <v>161</v>
      </c>
      <c r="AJ843" s="202"/>
    </row>
    <row r="844" spans="2:36" s="36" customFormat="1" ht="85.15" customHeight="1" x14ac:dyDescent="0.25">
      <c r="B844" s="204"/>
      <c r="C844" s="204"/>
      <c r="D844" s="204"/>
      <c r="E844" s="235"/>
      <c r="F844" s="235"/>
      <c r="G844" s="235"/>
      <c r="H844" s="204"/>
      <c r="I844" s="204"/>
      <c r="J844" s="459"/>
      <c r="K844" s="209"/>
      <c r="L844" s="209"/>
      <c r="M844" s="463"/>
      <c r="N844" s="202"/>
      <c r="O844" s="204"/>
      <c r="P844" s="204"/>
      <c r="Q844" s="204"/>
      <c r="R844" s="217"/>
      <c r="S844" s="217"/>
      <c r="T844" s="219"/>
      <c r="U844" s="219"/>
      <c r="V844" s="220"/>
      <c r="W844" s="221"/>
      <c r="X844" s="221"/>
      <c r="Y844" s="221"/>
      <c r="Z844" s="221"/>
      <c r="AA844" s="221"/>
      <c r="AB844" s="221"/>
      <c r="AC844" s="202"/>
      <c r="AD844" s="203"/>
      <c r="AE844" s="203"/>
      <c r="AF844" s="204"/>
      <c r="AG844" s="202"/>
      <c r="AH844" s="202"/>
      <c r="AI844" s="202"/>
      <c r="AJ844" s="204"/>
    </row>
    <row r="845" spans="2:36" s="36" customFormat="1" ht="59.1" customHeight="1" x14ac:dyDescent="0.25">
      <c r="B845" s="204"/>
      <c r="C845" s="204"/>
      <c r="D845" s="204"/>
      <c r="E845" s="235"/>
      <c r="F845" s="235"/>
      <c r="G845" s="235"/>
      <c r="H845" s="204"/>
      <c r="I845" s="204"/>
      <c r="J845" s="452"/>
      <c r="K845" s="210"/>
      <c r="L845" s="210"/>
      <c r="M845" s="464"/>
      <c r="N845" s="202"/>
      <c r="O845" s="204"/>
      <c r="P845" s="204"/>
      <c r="Q845" s="204"/>
      <c r="R845" s="217"/>
      <c r="S845" s="217"/>
      <c r="T845" s="219"/>
      <c r="U845" s="219"/>
      <c r="V845" s="272"/>
      <c r="W845" s="221"/>
      <c r="X845" s="221"/>
      <c r="Y845" s="221"/>
      <c r="Z845" s="221"/>
      <c r="AA845" s="221"/>
      <c r="AB845" s="221"/>
      <c r="AC845" s="202"/>
      <c r="AD845" s="203"/>
      <c r="AE845" s="203"/>
      <c r="AF845" s="204"/>
      <c r="AG845" s="202"/>
      <c r="AH845" s="202"/>
      <c r="AI845" s="202"/>
      <c r="AJ845" s="204"/>
    </row>
    <row r="846" spans="2:36" s="36" customFormat="1" ht="131.65" customHeight="1" x14ac:dyDescent="0.25">
      <c r="B846" s="204" t="s">
        <v>340</v>
      </c>
      <c r="C846" s="204" t="s">
        <v>341</v>
      </c>
      <c r="D846" s="204" t="s">
        <v>106</v>
      </c>
      <c r="E846" s="235" t="s">
        <v>67</v>
      </c>
      <c r="F846" s="235" t="s">
        <v>134</v>
      </c>
      <c r="G846" s="235" t="s">
        <v>147</v>
      </c>
      <c r="H846" s="204" t="s">
        <v>70</v>
      </c>
      <c r="I846" s="204" t="s">
        <v>79</v>
      </c>
      <c r="J846" s="28" t="s">
        <v>111</v>
      </c>
      <c r="K846" s="14" t="s">
        <v>112</v>
      </c>
      <c r="L846" s="14" t="s">
        <v>85</v>
      </c>
      <c r="M846" s="14">
        <v>2</v>
      </c>
      <c r="N846" s="202" t="s">
        <v>108</v>
      </c>
      <c r="O846" s="204" t="s">
        <v>332</v>
      </c>
      <c r="P846" s="204" t="s">
        <v>75</v>
      </c>
      <c r="Q846" s="204" t="s">
        <v>76</v>
      </c>
      <c r="R846" s="217" t="s">
        <v>77</v>
      </c>
      <c r="S846" s="217"/>
      <c r="T846" s="219">
        <f>V846+Y846</f>
        <v>65900.930000000008</v>
      </c>
      <c r="U846" s="219" t="s">
        <v>79</v>
      </c>
      <c r="V846" s="271">
        <v>56015.83</v>
      </c>
      <c r="W846" s="221" t="s">
        <v>79</v>
      </c>
      <c r="X846" s="221" t="s">
        <v>79</v>
      </c>
      <c r="Y846" s="221">
        <v>9885.1</v>
      </c>
      <c r="Z846" s="221" t="s">
        <v>98</v>
      </c>
      <c r="AA846" s="221" t="s">
        <v>79</v>
      </c>
      <c r="AB846" s="221">
        <v>5343.32</v>
      </c>
      <c r="AC846" s="202" t="s">
        <v>149</v>
      </c>
      <c r="AD846" s="203" t="s">
        <v>79</v>
      </c>
      <c r="AE846" s="203">
        <f>V846+Y846</f>
        <v>65900.930000000008</v>
      </c>
      <c r="AF846" s="202" t="s">
        <v>79</v>
      </c>
      <c r="AG846" s="202" t="s">
        <v>33</v>
      </c>
      <c r="AH846" s="202" t="s">
        <v>233</v>
      </c>
      <c r="AI846" s="202" t="s">
        <v>408</v>
      </c>
      <c r="AJ846" s="202"/>
    </row>
    <row r="847" spans="2:36" s="36" customFormat="1" ht="159.6" customHeight="1" x14ac:dyDescent="0.25">
      <c r="B847" s="208"/>
      <c r="C847" s="208"/>
      <c r="D847" s="208"/>
      <c r="E847" s="229"/>
      <c r="F847" s="229"/>
      <c r="G847" s="229"/>
      <c r="H847" s="208"/>
      <c r="I847" s="208"/>
      <c r="J847" s="28" t="s">
        <v>127</v>
      </c>
      <c r="K847" s="14" t="s">
        <v>128</v>
      </c>
      <c r="L847" s="14" t="s">
        <v>85</v>
      </c>
      <c r="M847" s="71">
        <v>40</v>
      </c>
      <c r="N847" s="243"/>
      <c r="O847" s="208"/>
      <c r="P847" s="208"/>
      <c r="Q847" s="208"/>
      <c r="R847" s="211"/>
      <c r="S847" s="211"/>
      <c r="T847" s="253"/>
      <c r="U847" s="253"/>
      <c r="V847" s="220"/>
      <c r="W847" s="221"/>
      <c r="X847" s="221"/>
      <c r="Y847" s="221"/>
      <c r="Z847" s="221"/>
      <c r="AA847" s="221"/>
      <c r="AB847" s="221"/>
      <c r="AC847" s="202"/>
      <c r="AD847" s="203"/>
      <c r="AE847" s="225"/>
      <c r="AF847" s="208"/>
      <c r="AG847" s="243"/>
      <c r="AH847" s="243"/>
      <c r="AI847" s="243"/>
      <c r="AJ847" s="204"/>
    </row>
    <row r="848" spans="2:36" s="36" customFormat="1" ht="79.5" customHeight="1" x14ac:dyDescent="0.25">
      <c r="B848" s="204" t="s">
        <v>662</v>
      </c>
      <c r="C848" s="204" t="s">
        <v>651</v>
      </c>
      <c r="D848" s="204" t="s">
        <v>88</v>
      </c>
      <c r="E848" s="260" t="s">
        <v>67</v>
      </c>
      <c r="F848" s="260" t="s">
        <v>132</v>
      </c>
      <c r="G848" s="235" t="s">
        <v>652</v>
      </c>
      <c r="H848" s="208" t="s">
        <v>70</v>
      </c>
      <c r="I848" s="208" t="s">
        <v>98</v>
      </c>
      <c r="J848" s="11" t="s">
        <v>113</v>
      </c>
      <c r="K848" s="7" t="s">
        <v>114</v>
      </c>
      <c r="L848" s="7" t="s">
        <v>115</v>
      </c>
      <c r="M848" s="7">
        <v>3</v>
      </c>
      <c r="N848" s="202" t="s">
        <v>108</v>
      </c>
      <c r="O848" s="204" t="s">
        <v>335</v>
      </c>
      <c r="P848" s="204" t="s">
        <v>75</v>
      </c>
      <c r="Q848" s="204" t="s">
        <v>76</v>
      </c>
      <c r="R848" s="217" t="s">
        <v>77</v>
      </c>
      <c r="S848" s="217" t="s">
        <v>109</v>
      </c>
      <c r="T848" s="219">
        <f>V848+Y848</f>
        <v>203300.75</v>
      </c>
      <c r="U848" s="219">
        <f>+T848/M849</f>
        <v>203300.75</v>
      </c>
      <c r="V848" s="221">
        <v>172805.64</v>
      </c>
      <c r="W848" s="221" t="s">
        <v>79</v>
      </c>
      <c r="X848" s="221" t="s">
        <v>79</v>
      </c>
      <c r="Y848" s="378">
        <v>30495.11</v>
      </c>
      <c r="Z848" s="221" t="s">
        <v>79</v>
      </c>
      <c r="AA848" s="221" t="s">
        <v>79</v>
      </c>
      <c r="AB848" s="378">
        <v>51143.24</v>
      </c>
      <c r="AC848" s="202" t="s">
        <v>80</v>
      </c>
      <c r="AD848" s="203" t="s">
        <v>79</v>
      </c>
      <c r="AE848" s="203">
        <f>V848+Y848</f>
        <v>203300.75</v>
      </c>
      <c r="AF848" s="202" t="s">
        <v>79</v>
      </c>
      <c r="AG848" s="202" t="s">
        <v>33</v>
      </c>
      <c r="AH848" s="202" t="s">
        <v>174</v>
      </c>
      <c r="AI848" s="202" t="s">
        <v>158</v>
      </c>
      <c r="AJ848" s="202"/>
    </row>
    <row r="849" spans="2:36" s="36" customFormat="1" ht="78" customHeight="1" x14ac:dyDescent="0.25">
      <c r="B849" s="280"/>
      <c r="C849" s="280"/>
      <c r="D849" s="280"/>
      <c r="E849" s="260"/>
      <c r="F849" s="260"/>
      <c r="G849" s="260"/>
      <c r="H849" s="209"/>
      <c r="I849" s="209"/>
      <c r="J849" s="11" t="s">
        <v>116</v>
      </c>
      <c r="K849" s="7" t="s">
        <v>117</v>
      </c>
      <c r="L849" s="7" t="s">
        <v>85</v>
      </c>
      <c r="M849" s="7">
        <v>1</v>
      </c>
      <c r="N849" s="202"/>
      <c r="O849" s="204"/>
      <c r="P849" s="204"/>
      <c r="Q849" s="204"/>
      <c r="R849" s="217"/>
      <c r="S849" s="217"/>
      <c r="T849" s="219"/>
      <c r="U849" s="219"/>
      <c r="V849" s="221"/>
      <c r="W849" s="221"/>
      <c r="X849" s="221"/>
      <c r="Y849" s="298"/>
      <c r="Z849" s="221"/>
      <c r="AA849" s="221"/>
      <c r="AB849" s="298"/>
      <c r="AC849" s="202"/>
      <c r="AD849" s="203"/>
      <c r="AE849" s="203"/>
      <c r="AF849" s="204"/>
      <c r="AG849" s="202"/>
      <c r="AH849" s="202"/>
      <c r="AI849" s="202"/>
      <c r="AJ849" s="204"/>
    </row>
    <row r="850" spans="2:36" s="36" customFormat="1" ht="57.6" customHeight="1" x14ac:dyDescent="0.25">
      <c r="B850" s="280"/>
      <c r="C850" s="280"/>
      <c r="D850" s="280"/>
      <c r="E850" s="260"/>
      <c r="F850" s="260"/>
      <c r="G850" s="260"/>
      <c r="H850" s="209"/>
      <c r="I850" s="209"/>
      <c r="J850" s="11" t="s">
        <v>209</v>
      </c>
      <c r="K850" s="7" t="s">
        <v>118</v>
      </c>
      <c r="L850" s="7" t="s">
        <v>119</v>
      </c>
      <c r="M850" s="7">
        <v>1</v>
      </c>
      <c r="N850" s="202"/>
      <c r="O850" s="204"/>
      <c r="P850" s="204"/>
      <c r="Q850" s="204"/>
      <c r="R850" s="217"/>
      <c r="S850" s="217"/>
      <c r="T850" s="219"/>
      <c r="U850" s="219"/>
      <c r="V850" s="221"/>
      <c r="W850" s="221"/>
      <c r="X850" s="221"/>
      <c r="Y850" s="298"/>
      <c r="Z850" s="221"/>
      <c r="AA850" s="221"/>
      <c r="AB850" s="298"/>
      <c r="AC850" s="202"/>
      <c r="AD850" s="203"/>
      <c r="AE850" s="203"/>
      <c r="AF850" s="204"/>
      <c r="AG850" s="202"/>
      <c r="AH850" s="202"/>
      <c r="AI850" s="202"/>
      <c r="AJ850" s="204"/>
    </row>
    <row r="851" spans="2:36" s="36" customFormat="1" ht="59.65" customHeight="1" thickBot="1" x14ac:dyDescent="0.3">
      <c r="B851" s="280"/>
      <c r="C851" s="280"/>
      <c r="D851" s="280"/>
      <c r="E851" s="260"/>
      <c r="F851" s="260"/>
      <c r="G851" s="260"/>
      <c r="H851" s="210"/>
      <c r="I851" s="210"/>
      <c r="J851" s="11" t="s">
        <v>120</v>
      </c>
      <c r="K851" s="7" t="s">
        <v>121</v>
      </c>
      <c r="L851" s="7" t="s">
        <v>119</v>
      </c>
      <c r="M851" s="63">
        <v>1</v>
      </c>
      <c r="N851" s="202"/>
      <c r="O851" s="204"/>
      <c r="P851" s="204"/>
      <c r="Q851" s="204"/>
      <c r="R851" s="217"/>
      <c r="S851" s="217"/>
      <c r="T851" s="219"/>
      <c r="U851" s="219"/>
      <c r="V851" s="221"/>
      <c r="W851" s="221"/>
      <c r="X851" s="221"/>
      <c r="Y851" s="298"/>
      <c r="Z851" s="221"/>
      <c r="AA851" s="221"/>
      <c r="AB851" s="298"/>
      <c r="AC851" s="202"/>
      <c r="AD851" s="203"/>
      <c r="AE851" s="203"/>
      <c r="AF851" s="204"/>
      <c r="AG851" s="202"/>
      <c r="AH851" s="202"/>
      <c r="AI851" s="202"/>
      <c r="AJ851" s="204"/>
    </row>
    <row r="852" spans="2:36" s="36" customFormat="1" ht="132.6" customHeight="1" x14ac:dyDescent="0.25">
      <c r="B852" s="204" t="s">
        <v>663</v>
      </c>
      <c r="C852" s="204" t="s">
        <v>653</v>
      </c>
      <c r="D852" s="204" t="s">
        <v>88</v>
      </c>
      <c r="E852" s="260" t="s">
        <v>67</v>
      </c>
      <c r="F852" s="260" t="s">
        <v>134</v>
      </c>
      <c r="G852" s="235" t="s">
        <v>638</v>
      </c>
      <c r="H852" s="208" t="s">
        <v>70</v>
      </c>
      <c r="I852" s="208" t="s">
        <v>98</v>
      </c>
      <c r="J852" s="94" t="s">
        <v>644</v>
      </c>
      <c r="K852" s="95" t="s">
        <v>107</v>
      </c>
      <c r="L852" s="96" t="s">
        <v>86</v>
      </c>
      <c r="M852" s="97">
        <v>40</v>
      </c>
      <c r="N852" s="457" t="s">
        <v>659</v>
      </c>
      <c r="O852" s="475" t="s">
        <v>660</v>
      </c>
      <c r="P852" s="208" t="s">
        <v>75</v>
      </c>
      <c r="Q852" s="208" t="s">
        <v>76</v>
      </c>
      <c r="R852" s="208" t="s">
        <v>77</v>
      </c>
      <c r="S852" s="211" t="s">
        <v>109</v>
      </c>
      <c r="T852" s="253">
        <f>V852+Y852</f>
        <v>141240.83000000002</v>
      </c>
      <c r="U852" s="218">
        <f>+T852/M853</f>
        <v>47080.276666666672</v>
      </c>
      <c r="V852" s="297">
        <v>120054.71</v>
      </c>
      <c r="W852" s="220" t="s">
        <v>98</v>
      </c>
      <c r="X852" s="220" t="s">
        <v>98</v>
      </c>
      <c r="Y852" s="297">
        <v>21186.12</v>
      </c>
      <c r="Z852" s="220" t="s">
        <v>98</v>
      </c>
      <c r="AA852" s="220" t="s">
        <v>98</v>
      </c>
      <c r="AB852" s="297">
        <v>35531.17</v>
      </c>
      <c r="AC852" s="224" t="s">
        <v>149</v>
      </c>
      <c r="AD852" s="227" t="s">
        <v>79</v>
      </c>
      <c r="AE852" s="227">
        <f>V852+Y852</f>
        <v>141240.83000000002</v>
      </c>
      <c r="AF852" s="243" t="s">
        <v>79</v>
      </c>
      <c r="AG852" s="243" t="s">
        <v>33</v>
      </c>
      <c r="AH852" s="419" t="s">
        <v>157</v>
      </c>
      <c r="AI852" s="243" t="s">
        <v>158</v>
      </c>
      <c r="AJ852" s="243"/>
    </row>
    <row r="853" spans="2:36" s="36" customFormat="1" ht="95.1" customHeight="1" x14ac:dyDescent="0.25">
      <c r="B853" s="280"/>
      <c r="C853" s="280"/>
      <c r="D853" s="280"/>
      <c r="E853" s="260"/>
      <c r="F853" s="260"/>
      <c r="G853" s="260"/>
      <c r="H853" s="209"/>
      <c r="I853" s="209"/>
      <c r="J853" s="28" t="s">
        <v>111</v>
      </c>
      <c r="K853" s="80" t="s">
        <v>112</v>
      </c>
      <c r="L853" s="98" t="s">
        <v>85</v>
      </c>
      <c r="M853" s="87">
        <v>3</v>
      </c>
      <c r="N853" s="308"/>
      <c r="O853" s="421"/>
      <c r="P853" s="209"/>
      <c r="Q853" s="209"/>
      <c r="R853" s="209"/>
      <c r="S853" s="212"/>
      <c r="T853" s="218"/>
      <c r="U853" s="218"/>
      <c r="V853" s="298"/>
      <c r="W853" s="220"/>
      <c r="X853" s="220"/>
      <c r="Y853" s="298"/>
      <c r="Z853" s="220"/>
      <c r="AA853" s="220"/>
      <c r="AB853" s="298"/>
      <c r="AC853" s="224"/>
      <c r="AD853" s="227"/>
      <c r="AE853" s="227"/>
      <c r="AF853" s="209"/>
      <c r="AG853" s="224"/>
      <c r="AH853" s="224"/>
      <c r="AI853" s="224"/>
      <c r="AJ853" s="209"/>
    </row>
    <row r="854" spans="2:36" s="36" customFormat="1" ht="196.5" customHeight="1" thickBot="1" x14ac:dyDescent="0.3">
      <c r="B854" s="280"/>
      <c r="C854" s="280"/>
      <c r="D854" s="280"/>
      <c r="E854" s="260"/>
      <c r="F854" s="260"/>
      <c r="G854" s="260"/>
      <c r="H854" s="210"/>
      <c r="I854" s="210"/>
      <c r="J854" s="99" t="s">
        <v>658</v>
      </c>
      <c r="K854" s="100" t="s">
        <v>645</v>
      </c>
      <c r="L854" s="101" t="s">
        <v>85</v>
      </c>
      <c r="M854" s="102">
        <v>69</v>
      </c>
      <c r="N854" s="458"/>
      <c r="O854" s="476"/>
      <c r="P854" s="210"/>
      <c r="Q854" s="210"/>
      <c r="R854" s="210"/>
      <c r="S854" s="213"/>
      <c r="T854" s="254"/>
      <c r="U854" s="254"/>
      <c r="V854" s="298"/>
      <c r="W854" s="272"/>
      <c r="X854" s="272"/>
      <c r="Y854" s="298"/>
      <c r="Z854" s="272"/>
      <c r="AA854" s="272"/>
      <c r="AB854" s="298"/>
      <c r="AC854" s="228"/>
      <c r="AD854" s="226"/>
      <c r="AE854" s="226"/>
      <c r="AF854" s="210"/>
      <c r="AG854" s="228"/>
      <c r="AH854" s="228"/>
      <c r="AI854" s="228"/>
      <c r="AJ854" s="210"/>
    </row>
    <row r="855" spans="2:36" s="36" customFormat="1" ht="132.6" customHeight="1" x14ac:dyDescent="0.25">
      <c r="B855" s="204" t="s">
        <v>664</v>
      </c>
      <c r="C855" s="204" t="s">
        <v>654</v>
      </c>
      <c r="D855" s="204" t="s">
        <v>88</v>
      </c>
      <c r="E855" s="260" t="s">
        <v>67</v>
      </c>
      <c r="F855" s="260" t="s">
        <v>134</v>
      </c>
      <c r="G855" s="235" t="s">
        <v>638</v>
      </c>
      <c r="H855" s="208" t="s">
        <v>70</v>
      </c>
      <c r="I855" s="208" t="s">
        <v>98</v>
      </c>
      <c r="J855" s="94" t="s">
        <v>644</v>
      </c>
      <c r="K855" s="95" t="s">
        <v>107</v>
      </c>
      <c r="L855" s="96" t="s">
        <v>86</v>
      </c>
      <c r="M855" s="97">
        <v>40</v>
      </c>
      <c r="N855" s="590" t="s">
        <v>659</v>
      </c>
      <c r="O855" s="588" t="s">
        <v>660</v>
      </c>
      <c r="P855" s="208" t="s">
        <v>75</v>
      </c>
      <c r="Q855" s="208" t="s">
        <v>76</v>
      </c>
      <c r="R855" s="208" t="s">
        <v>77</v>
      </c>
      <c r="S855" s="211" t="s">
        <v>109</v>
      </c>
      <c r="T855" s="218">
        <f>V855+Y855</f>
        <v>310306.32</v>
      </c>
      <c r="U855" s="218">
        <f>+T855/M856</f>
        <v>31030.632000000001</v>
      </c>
      <c r="V855" s="226">
        <v>263760.37</v>
      </c>
      <c r="W855" s="220" t="s">
        <v>98</v>
      </c>
      <c r="X855" s="220" t="s">
        <v>98</v>
      </c>
      <c r="Y855" s="226">
        <v>46545.95</v>
      </c>
      <c r="Z855" s="220" t="s">
        <v>98</v>
      </c>
      <c r="AA855" s="220" t="s">
        <v>98</v>
      </c>
      <c r="AB855" s="226">
        <v>78062.039999999994</v>
      </c>
      <c r="AC855" s="224" t="s">
        <v>149</v>
      </c>
      <c r="AD855" s="227" t="s">
        <v>79</v>
      </c>
      <c r="AE855" s="225">
        <f>V855+Y855</f>
        <v>310306.32</v>
      </c>
      <c r="AF855" s="243" t="s">
        <v>79</v>
      </c>
      <c r="AG855" s="243" t="s">
        <v>33</v>
      </c>
      <c r="AH855" s="419" t="s">
        <v>157</v>
      </c>
      <c r="AI855" s="243" t="s">
        <v>176</v>
      </c>
      <c r="AJ855" s="243"/>
    </row>
    <row r="856" spans="2:36" s="36" customFormat="1" ht="108.6" customHeight="1" x14ac:dyDescent="0.25">
      <c r="B856" s="280"/>
      <c r="C856" s="280"/>
      <c r="D856" s="280"/>
      <c r="E856" s="260"/>
      <c r="F856" s="260"/>
      <c r="G856" s="260"/>
      <c r="H856" s="209"/>
      <c r="I856" s="209"/>
      <c r="J856" s="28" t="s">
        <v>111</v>
      </c>
      <c r="K856" s="80" t="s">
        <v>112</v>
      </c>
      <c r="L856" s="98" t="s">
        <v>85</v>
      </c>
      <c r="M856" s="87">
        <v>10</v>
      </c>
      <c r="N856" s="261"/>
      <c r="O856" s="260"/>
      <c r="P856" s="209"/>
      <c r="Q856" s="209"/>
      <c r="R856" s="209"/>
      <c r="S856" s="212"/>
      <c r="T856" s="218"/>
      <c r="U856" s="218"/>
      <c r="V856" s="283"/>
      <c r="W856" s="220"/>
      <c r="X856" s="220"/>
      <c r="Y856" s="283"/>
      <c r="Z856" s="220"/>
      <c r="AA856" s="220"/>
      <c r="AB856" s="283"/>
      <c r="AC856" s="224"/>
      <c r="AD856" s="227"/>
      <c r="AE856" s="227"/>
      <c r="AF856" s="209"/>
      <c r="AG856" s="224"/>
      <c r="AH856" s="224"/>
      <c r="AI856" s="224"/>
      <c r="AJ856" s="209"/>
    </row>
    <row r="857" spans="2:36" s="36" customFormat="1" ht="90.6" customHeight="1" thickBot="1" x14ac:dyDescent="0.3">
      <c r="B857" s="280"/>
      <c r="C857" s="280"/>
      <c r="D857" s="280"/>
      <c r="E857" s="260"/>
      <c r="F857" s="260"/>
      <c r="G857" s="260"/>
      <c r="H857" s="210"/>
      <c r="I857" s="210"/>
      <c r="J857" s="99" t="s">
        <v>658</v>
      </c>
      <c r="K857" s="100" t="s">
        <v>645</v>
      </c>
      <c r="L857" s="101" t="s">
        <v>85</v>
      </c>
      <c r="M857" s="102">
        <v>230</v>
      </c>
      <c r="N857" s="606"/>
      <c r="O857" s="589"/>
      <c r="P857" s="210"/>
      <c r="Q857" s="210"/>
      <c r="R857" s="210"/>
      <c r="S857" s="213"/>
      <c r="T857" s="254"/>
      <c r="U857" s="254"/>
      <c r="V857" s="283"/>
      <c r="W857" s="272"/>
      <c r="X857" s="272"/>
      <c r="Y857" s="283"/>
      <c r="Z857" s="272"/>
      <c r="AA857" s="272"/>
      <c r="AB857" s="283"/>
      <c r="AC857" s="228"/>
      <c r="AD857" s="226"/>
      <c r="AE857" s="226"/>
      <c r="AF857" s="210"/>
      <c r="AG857" s="228"/>
      <c r="AH857" s="228"/>
      <c r="AI857" s="228"/>
      <c r="AJ857" s="210"/>
    </row>
    <row r="858" spans="2:36" s="36" customFormat="1" ht="152.1" customHeight="1" x14ac:dyDescent="0.25">
      <c r="B858" s="208" t="s">
        <v>665</v>
      </c>
      <c r="C858" s="208" t="s">
        <v>655</v>
      </c>
      <c r="D858" s="208" t="s">
        <v>66</v>
      </c>
      <c r="E858" s="208" t="s">
        <v>67</v>
      </c>
      <c r="F858" s="208" t="s">
        <v>134</v>
      </c>
      <c r="G858" s="208" t="s">
        <v>638</v>
      </c>
      <c r="H858" s="208" t="s">
        <v>70</v>
      </c>
      <c r="I858" s="208" t="s">
        <v>98</v>
      </c>
      <c r="J858" s="103" t="s">
        <v>658</v>
      </c>
      <c r="K858" s="104" t="s">
        <v>645</v>
      </c>
      <c r="L858" s="105" t="s">
        <v>85</v>
      </c>
      <c r="M858" s="105">
        <v>10</v>
      </c>
      <c r="N858" s="595" t="s">
        <v>659</v>
      </c>
      <c r="O858" s="597" t="s">
        <v>661</v>
      </c>
      <c r="P858" s="208" t="s">
        <v>75</v>
      </c>
      <c r="Q858" s="208" t="s">
        <v>76</v>
      </c>
      <c r="R858" s="211" t="s">
        <v>77</v>
      </c>
      <c r="S858" s="211" t="s">
        <v>109</v>
      </c>
      <c r="T858" s="25">
        <f>+V858+Y858</f>
        <v>117700.3</v>
      </c>
      <c r="U858" s="25">
        <f>+T858/1</f>
        <v>117700.3</v>
      </c>
      <c r="V858" s="86">
        <v>100045.25</v>
      </c>
      <c r="W858" s="26" t="s">
        <v>98</v>
      </c>
      <c r="X858" s="26" t="s">
        <v>98</v>
      </c>
      <c r="Y858" s="86">
        <v>17655.05</v>
      </c>
      <c r="Z858" s="26" t="s">
        <v>98</v>
      </c>
      <c r="AA858" s="26" t="s">
        <v>98</v>
      </c>
      <c r="AB858" s="86">
        <v>29609.21</v>
      </c>
      <c r="AC858" s="17"/>
      <c r="AD858" s="42"/>
      <c r="AE858" s="42">
        <f>+V858+Y858</f>
        <v>117700.3</v>
      </c>
      <c r="AF858" s="16"/>
      <c r="AG858" s="17" t="s">
        <v>33</v>
      </c>
      <c r="AH858" s="17" t="s">
        <v>248</v>
      </c>
      <c r="AI858" s="243" t="s">
        <v>251</v>
      </c>
      <c r="AJ858" s="208"/>
    </row>
    <row r="859" spans="2:36" s="36" customFormat="1" ht="95.1" customHeight="1" thickBot="1" x14ac:dyDescent="0.3">
      <c r="B859" s="210"/>
      <c r="C859" s="210"/>
      <c r="D859" s="210"/>
      <c r="E859" s="210"/>
      <c r="F859" s="210"/>
      <c r="G859" s="210"/>
      <c r="H859" s="210"/>
      <c r="I859" s="210"/>
      <c r="J859" s="28" t="s">
        <v>111</v>
      </c>
      <c r="K859" s="80" t="s">
        <v>112</v>
      </c>
      <c r="L859" s="98" t="s">
        <v>85</v>
      </c>
      <c r="M859" s="52">
        <v>0</v>
      </c>
      <c r="N859" s="596"/>
      <c r="O859" s="598"/>
      <c r="P859" s="210"/>
      <c r="Q859" s="210"/>
      <c r="R859" s="213"/>
      <c r="S859" s="213"/>
      <c r="T859" s="25"/>
      <c r="U859" s="25"/>
      <c r="V859" s="86"/>
      <c r="W859" s="26"/>
      <c r="X859" s="26"/>
      <c r="Y859" s="86"/>
      <c r="Z859" s="26"/>
      <c r="AA859" s="26"/>
      <c r="AB859" s="86"/>
      <c r="AC859" s="17"/>
      <c r="AD859" s="42"/>
      <c r="AE859" s="42"/>
      <c r="AF859" s="16"/>
      <c r="AG859" s="17"/>
      <c r="AH859" s="17"/>
      <c r="AI859" s="228"/>
      <c r="AJ859" s="210"/>
    </row>
    <row r="860" spans="2:36" s="36" customFormat="1" ht="111.6" customHeight="1" x14ac:dyDescent="0.25">
      <c r="B860" s="204" t="s">
        <v>666</v>
      </c>
      <c r="C860" s="204" t="s">
        <v>654</v>
      </c>
      <c r="D860" s="204" t="s">
        <v>88</v>
      </c>
      <c r="E860" s="260" t="s">
        <v>67</v>
      </c>
      <c r="F860" s="260" t="s">
        <v>134</v>
      </c>
      <c r="G860" s="235" t="s">
        <v>638</v>
      </c>
      <c r="H860" s="208" t="s">
        <v>70</v>
      </c>
      <c r="I860" s="208" t="s">
        <v>98</v>
      </c>
      <c r="J860" s="94" t="s">
        <v>644</v>
      </c>
      <c r="K860" s="95" t="s">
        <v>107</v>
      </c>
      <c r="L860" s="96" t="s">
        <v>86</v>
      </c>
      <c r="M860" s="97">
        <v>40</v>
      </c>
      <c r="N860" s="590" t="s">
        <v>659</v>
      </c>
      <c r="O860" s="588" t="s">
        <v>660</v>
      </c>
      <c r="P860" s="208" t="s">
        <v>75</v>
      </c>
      <c r="Q860" s="208" t="s">
        <v>76</v>
      </c>
      <c r="R860" s="204" t="s">
        <v>77</v>
      </c>
      <c r="S860" s="217" t="s">
        <v>109</v>
      </c>
      <c r="T860" s="219">
        <f>V860+Y860</f>
        <v>62061.26</v>
      </c>
      <c r="U860" s="219">
        <f>+T860/M861</f>
        <v>31030.63</v>
      </c>
      <c r="V860" s="203">
        <v>52752.07</v>
      </c>
      <c r="W860" s="221" t="s">
        <v>98</v>
      </c>
      <c r="X860" s="221" t="s">
        <v>98</v>
      </c>
      <c r="Y860" s="203">
        <v>9309.19</v>
      </c>
      <c r="Z860" s="221" t="s">
        <v>98</v>
      </c>
      <c r="AA860" s="221" t="s">
        <v>98</v>
      </c>
      <c r="AB860" s="203">
        <v>15612.41</v>
      </c>
      <c r="AC860" s="202" t="s">
        <v>149</v>
      </c>
      <c r="AD860" s="203" t="s">
        <v>79</v>
      </c>
      <c r="AE860" s="203">
        <f>V860+Y860</f>
        <v>62061.26</v>
      </c>
      <c r="AF860" s="202" t="s">
        <v>79</v>
      </c>
      <c r="AG860" s="202" t="s">
        <v>33</v>
      </c>
      <c r="AH860" s="202" t="s">
        <v>233</v>
      </c>
      <c r="AI860" s="243" t="s">
        <v>408</v>
      </c>
      <c r="AJ860" s="243"/>
    </row>
    <row r="861" spans="2:36" s="36" customFormat="1" ht="102" customHeight="1" x14ac:dyDescent="0.25">
      <c r="B861" s="280"/>
      <c r="C861" s="280"/>
      <c r="D861" s="280"/>
      <c r="E861" s="260"/>
      <c r="F861" s="260"/>
      <c r="G861" s="260"/>
      <c r="H861" s="209"/>
      <c r="I861" s="209"/>
      <c r="J861" s="28" t="s">
        <v>111</v>
      </c>
      <c r="K861" s="80" t="s">
        <v>112</v>
      </c>
      <c r="L861" s="98" t="s">
        <v>85</v>
      </c>
      <c r="M861" s="52">
        <v>2</v>
      </c>
      <c r="N861" s="261"/>
      <c r="O861" s="260"/>
      <c r="P861" s="209"/>
      <c r="Q861" s="209"/>
      <c r="R861" s="209"/>
      <c r="S861" s="212"/>
      <c r="T861" s="218"/>
      <c r="U861" s="218"/>
      <c r="V861" s="375"/>
      <c r="W861" s="220"/>
      <c r="X861" s="220"/>
      <c r="Y861" s="375"/>
      <c r="Z861" s="220"/>
      <c r="AA861" s="220"/>
      <c r="AB861" s="375"/>
      <c r="AC861" s="224"/>
      <c r="AD861" s="227"/>
      <c r="AE861" s="227"/>
      <c r="AF861" s="209"/>
      <c r="AG861" s="224"/>
      <c r="AH861" s="224"/>
      <c r="AI861" s="224"/>
      <c r="AJ861" s="209"/>
    </row>
    <row r="862" spans="2:36" s="36" customFormat="1" ht="117" customHeight="1" thickBot="1" x14ac:dyDescent="0.3">
      <c r="B862" s="364"/>
      <c r="C862" s="364"/>
      <c r="D862" s="364"/>
      <c r="E862" s="410"/>
      <c r="F862" s="410"/>
      <c r="G862" s="410"/>
      <c r="H862" s="210"/>
      <c r="I862" s="209"/>
      <c r="J862" s="28" t="s">
        <v>658</v>
      </c>
      <c r="K862" s="53" t="s">
        <v>645</v>
      </c>
      <c r="L862" s="184" t="s">
        <v>85</v>
      </c>
      <c r="M862" s="106">
        <v>46</v>
      </c>
      <c r="N862" s="428"/>
      <c r="O862" s="410"/>
      <c r="P862" s="209"/>
      <c r="Q862" s="210"/>
      <c r="R862" s="210"/>
      <c r="S862" s="213"/>
      <c r="T862" s="254"/>
      <c r="U862" s="254"/>
      <c r="V862" s="591"/>
      <c r="W862" s="272"/>
      <c r="X862" s="272"/>
      <c r="Y862" s="283"/>
      <c r="Z862" s="272"/>
      <c r="AA862" s="272"/>
      <c r="AB862" s="283"/>
      <c r="AC862" s="228"/>
      <c r="AD862" s="226"/>
      <c r="AE862" s="226"/>
      <c r="AF862" s="210"/>
      <c r="AG862" s="228"/>
      <c r="AH862" s="228"/>
      <c r="AI862" s="228"/>
      <c r="AJ862" s="210"/>
    </row>
    <row r="863" spans="2:36" s="36" customFormat="1" ht="166.5" customHeight="1" x14ac:dyDescent="0.25">
      <c r="B863" s="208" t="s">
        <v>656</v>
      </c>
      <c r="C863" s="208" t="s">
        <v>657</v>
      </c>
      <c r="D863" s="208" t="s">
        <v>66</v>
      </c>
      <c r="E863" s="208" t="s">
        <v>67</v>
      </c>
      <c r="F863" s="208" t="s">
        <v>134</v>
      </c>
      <c r="G863" s="208" t="s">
        <v>638</v>
      </c>
      <c r="H863" s="208" t="s">
        <v>70</v>
      </c>
      <c r="I863" s="208" t="s">
        <v>98</v>
      </c>
      <c r="J863" s="11" t="s">
        <v>658</v>
      </c>
      <c r="K863" s="80" t="s">
        <v>645</v>
      </c>
      <c r="L863" s="98" t="s">
        <v>85</v>
      </c>
      <c r="M863" s="52">
        <v>10</v>
      </c>
      <c r="N863" s="243" t="s">
        <v>659</v>
      </c>
      <c r="O863" s="208" t="s">
        <v>661</v>
      </c>
      <c r="P863" s="208" t="s">
        <v>75</v>
      </c>
      <c r="Q863" s="208" t="s">
        <v>76</v>
      </c>
      <c r="R863" s="211" t="s">
        <v>77</v>
      </c>
      <c r="S863" s="211" t="s">
        <v>109</v>
      </c>
      <c r="T863" s="253">
        <f>+V863+Y863</f>
        <v>117700.28</v>
      </c>
      <c r="U863" s="253">
        <f>+T863</f>
        <v>117700.28</v>
      </c>
      <c r="V863" s="185">
        <v>100045.24</v>
      </c>
      <c r="W863" s="271" t="s">
        <v>98</v>
      </c>
      <c r="X863" s="271" t="s">
        <v>98</v>
      </c>
      <c r="Y863" s="86">
        <v>17655.04</v>
      </c>
      <c r="Z863" s="220" t="s">
        <v>98</v>
      </c>
      <c r="AA863" s="220" t="s">
        <v>98</v>
      </c>
      <c r="AB863" s="292">
        <v>29609.21</v>
      </c>
      <c r="AC863" s="224"/>
      <c r="AD863" s="225"/>
      <c r="AE863" s="225">
        <f>+Y863+V863</f>
        <v>117700.28</v>
      </c>
      <c r="AF863" s="208"/>
      <c r="AG863" s="243" t="s">
        <v>33</v>
      </c>
      <c r="AH863" s="243" t="s">
        <v>233</v>
      </c>
      <c r="AI863" s="243" t="s">
        <v>408</v>
      </c>
      <c r="AJ863" s="208"/>
    </row>
    <row r="864" spans="2:36" s="36" customFormat="1" ht="105" customHeight="1" x14ac:dyDescent="0.25">
      <c r="B864" s="210"/>
      <c r="C864" s="210"/>
      <c r="D864" s="210"/>
      <c r="E864" s="210"/>
      <c r="F864" s="210"/>
      <c r="G864" s="210"/>
      <c r="H864" s="210"/>
      <c r="I864" s="210"/>
      <c r="J864" s="11" t="s">
        <v>111</v>
      </c>
      <c r="K864" s="80" t="s">
        <v>112</v>
      </c>
      <c r="L864" s="98" t="s">
        <v>85</v>
      </c>
      <c r="M864" s="52">
        <v>0</v>
      </c>
      <c r="N864" s="228"/>
      <c r="O864" s="210"/>
      <c r="P864" s="209"/>
      <c r="Q864" s="210"/>
      <c r="R864" s="213"/>
      <c r="S864" s="213"/>
      <c r="T864" s="254"/>
      <c r="U864" s="254"/>
      <c r="V864" s="86"/>
      <c r="W864" s="272"/>
      <c r="X864" s="272"/>
      <c r="Y864" s="86"/>
      <c r="Z864" s="272"/>
      <c r="AA864" s="272"/>
      <c r="AB864" s="293"/>
      <c r="AC864" s="228"/>
      <c r="AD864" s="226"/>
      <c r="AE864" s="226"/>
      <c r="AF864" s="210"/>
      <c r="AG864" s="228"/>
      <c r="AH864" s="228"/>
      <c r="AI864" s="228"/>
      <c r="AJ864" s="210"/>
    </row>
    <row r="865" spans="2:36" s="36" customFormat="1" ht="89.25" x14ac:dyDescent="0.25">
      <c r="B865" s="213" t="s">
        <v>637</v>
      </c>
      <c r="C865" s="210" t="s">
        <v>649</v>
      </c>
      <c r="D865" s="231" t="s">
        <v>66</v>
      </c>
      <c r="E865" s="231" t="s">
        <v>67</v>
      </c>
      <c r="F865" s="231" t="s">
        <v>134</v>
      </c>
      <c r="G865" s="231" t="s">
        <v>638</v>
      </c>
      <c r="H865" s="208" t="s">
        <v>70</v>
      </c>
      <c r="I865" s="366" t="s">
        <v>98</v>
      </c>
      <c r="J865" s="107" t="s">
        <v>644</v>
      </c>
      <c r="K865" s="55" t="s">
        <v>107</v>
      </c>
      <c r="L865" s="82" t="s">
        <v>86</v>
      </c>
      <c r="M865" s="88">
        <v>40</v>
      </c>
      <c r="N865" s="430" t="s">
        <v>648</v>
      </c>
      <c r="O865" s="422" t="s">
        <v>361</v>
      </c>
      <c r="P865" s="209" t="s">
        <v>75</v>
      </c>
      <c r="Q865" s="208" t="s">
        <v>76</v>
      </c>
      <c r="R865" s="208" t="s">
        <v>77</v>
      </c>
      <c r="S865" s="217" t="s">
        <v>109</v>
      </c>
      <c r="T865" s="219">
        <f>V865+Y865</f>
        <v>291040</v>
      </c>
      <c r="U865" s="219">
        <f>+T865/M866</f>
        <v>72760</v>
      </c>
      <c r="V865" s="203">
        <v>247384</v>
      </c>
      <c r="W865" s="221" t="s">
        <v>98</v>
      </c>
      <c r="X865" s="221" t="s">
        <v>98</v>
      </c>
      <c r="Y865" s="203">
        <v>43656</v>
      </c>
      <c r="Z865" s="221" t="s">
        <v>98</v>
      </c>
      <c r="AA865" s="221" t="s">
        <v>98</v>
      </c>
      <c r="AB865" s="392">
        <v>23597.84</v>
      </c>
      <c r="AC865" s="202" t="s">
        <v>149</v>
      </c>
      <c r="AD865" s="203" t="s">
        <v>79</v>
      </c>
      <c r="AE865" s="203">
        <f>V865+Y865</f>
        <v>291040</v>
      </c>
      <c r="AF865" s="202" t="s">
        <v>79</v>
      </c>
      <c r="AG865" s="202" t="s">
        <v>33</v>
      </c>
      <c r="AH865" s="202" t="s">
        <v>176</v>
      </c>
      <c r="AI865" s="202" t="s">
        <v>161</v>
      </c>
      <c r="AJ865" s="243"/>
    </row>
    <row r="866" spans="2:36" s="36" customFormat="1" ht="68.650000000000006" customHeight="1" x14ac:dyDescent="0.25">
      <c r="B866" s="217"/>
      <c r="C866" s="204"/>
      <c r="D866" s="235"/>
      <c r="E866" s="235"/>
      <c r="F866" s="235"/>
      <c r="G866" s="235"/>
      <c r="H866" s="209"/>
      <c r="I866" s="280"/>
      <c r="J866" s="28" t="s">
        <v>111</v>
      </c>
      <c r="K866" s="80" t="s">
        <v>112</v>
      </c>
      <c r="L866" s="98" t="s">
        <v>85</v>
      </c>
      <c r="M866" s="87">
        <v>4</v>
      </c>
      <c r="N866" s="261"/>
      <c r="O866" s="260"/>
      <c r="P866" s="209"/>
      <c r="Q866" s="209"/>
      <c r="R866" s="209"/>
      <c r="S866" s="217"/>
      <c r="T866" s="219"/>
      <c r="U866" s="219"/>
      <c r="V866" s="283"/>
      <c r="W866" s="221"/>
      <c r="X866" s="221"/>
      <c r="Y866" s="283"/>
      <c r="Z866" s="221"/>
      <c r="AA866" s="221"/>
      <c r="AB866" s="393"/>
      <c r="AC866" s="202"/>
      <c r="AD866" s="203"/>
      <c r="AE866" s="203"/>
      <c r="AF866" s="204"/>
      <c r="AG866" s="202"/>
      <c r="AH866" s="202"/>
      <c r="AI866" s="202"/>
      <c r="AJ866" s="209"/>
    </row>
    <row r="867" spans="2:36" s="36" customFormat="1" ht="87.6" customHeight="1" x14ac:dyDescent="0.25">
      <c r="B867" s="217"/>
      <c r="C867" s="204"/>
      <c r="D867" s="235"/>
      <c r="E867" s="235"/>
      <c r="F867" s="235"/>
      <c r="G867" s="235"/>
      <c r="H867" s="210"/>
      <c r="I867" s="280"/>
      <c r="J867" s="11" t="s">
        <v>127</v>
      </c>
      <c r="K867" s="80" t="s">
        <v>645</v>
      </c>
      <c r="L867" s="98" t="s">
        <v>85</v>
      </c>
      <c r="M867" s="87">
        <v>228</v>
      </c>
      <c r="N867" s="261"/>
      <c r="O867" s="260"/>
      <c r="P867" s="210"/>
      <c r="Q867" s="210"/>
      <c r="R867" s="210"/>
      <c r="S867" s="217"/>
      <c r="T867" s="219"/>
      <c r="U867" s="219"/>
      <c r="V867" s="283"/>
      <c r="W867" s="221"/>
      <c r="X867" s="221"/>
      <c r="Y867" s="283"/>
      <c r="Z867" s="221"/>
      <c r="AA867" s="221"/>
      <c r="AB867" s="393"/>
      <c r="AC867" s="202"/>
      <c r="AD867" s="203"/>
      <c r="AE867" s="203"/>
      <c r="AF867" s="204"/>
      <c r="AG867" s="202"/>
      <c r="AH867" s="202"/>
      <c r="AI867" s="202"/>
      <c r="AJ867" s="210"/>
    </row>
    <row r="868" spans="2:36" s="36" customFormat="1" ht="89.25" x14ac:dyDescent="0.25">
      <c r="B868" s="204" t="s">
        <v>639</v>
      </c>
      <c r="C868" s="204" t="s">
        <v>650</v>
      </c>
      <c r="D868" s="235" t="s">
        <v>66</v>
      </c>
      <c r="E868" s="235" t="s">
        <v>67</v>
      </c>
      <c r="F868" s="235" t="s">
        <v>134</v>
      </c>
      <c r="G868" s="235" t="s">
        <v>638</v>
      </c>
      <c r="H868" s="208" t="s">
        <v>70</v>
      </c>
      <c r="I868" s="280" t="s">
        <v>98</v>
      </c>
      <c r="J868" s="108" t="s">
        <v>644</v>
      </c>
      <c r="K868" s="80" t="s">
        <v>107</v>
      </c>
      <c r="L868" s="98" t="s">
        <v>86</v>
      </c>
      <c r="M868" s="87">
        <v>40</v>
      </c>
      <c r="N868" s="261" t="s">
        <v>648</v>
      </c>
      <c r="O868" s="260" t="s">
        <v>361</v>
      </c>
      <c r="P868" s="208" t="s">
        <v>75</v>
      </c>
      <c r="Q868" s="208" t="s">
        <v>76</v>
      </c>
      <c r="R868" s="208" t="s">
        <v>77</v>
      </c>
      <c r="S868" s="217" t="s">
        <v>611</v>
      </c>
      <c r="T868" s="219">
        <f>V868+Y868</f>
        <v>42799.99</v>
      </c>
      <c r="U868" s="219">
        <f>+T868/M869</f>
        <v>42799.99</v>
      </c>
      <c r="V868" s="325">
        <v>36379.99</v>
      </c>
      <c r="W868" s="221" t="s">
        <v>98</v>
      </c>
      <c r="X868" s="221" t="s">
        <v>98</v>
      </c>
      <c r="Y868" s="325">
        <v>6420</v>
      </c>
      <c r="Z868" s="221" t="s">
        <v>98</v>
      </c>
      <c r="AA868" s="221" t="s">
        <v>98</v>
      </c>
      <c r="AB868" s="551">
        <v>3470.27</v>
      </c>
      <c r="AC868" s="202" t="s">
        <v>149</v>
      </c>
      <c r="AD868" s="203" t="s">
        <v>79</v>
      </c>
      <c r="AE868" s="203">
        <f>V868+Y868</f>
        <v>42799.99</v>
      </c>
      <c r="AF868" s="202" t="s">
        <v>79</v>
      </c>
      <c r="AG868" s="202" t="s">
        <v>33</v>
      </c>
      <c r="AH868" s="202" t="s">
        <v>176</v>
      </c>
      <c r="AI868" s="202" t="s">
        <v>161</v>
      </c>
      <c r="AJ868" s="243"/>
    </row>
    <row r="869" spans="2:36" s="36" customFormat="1" ht="77.650000000000006" customHeight="1" x14ac:dyDescent="0.25">
      <c r="B869" s="278"/>
      <c r="C869" s="204"/>
      <c r="D869" s="260"/>
      <c r="E869" s="260"/>
      <c r="F869" s="235"/>
      <c r="G869" s="260"/>
      <c r="H869" s="209"/>
      <c r="I869" s="280"/>
      <c r="J869" s="28" t="s">
        <v>111</v>
      </c>
      <c r="K869" s="80" t="s">
        <v>112</v>
      </c>
      <c r="L869" s="98" t="s">
        <v>85</v>
      </c>
      <c r="M869" s="87">
        <v>1</v>
      </c>
      <c r="N869" s="261"/>
      <c r="O869" s="260"/>
      <c r="P869" s="209"/>
      <c r="Q869" s="209"/>
      <c r="R869" s="209"/>
      <c r="S869" s="217"/>
      <c r="T869" s="219"/>
      <c r="U869" s="219"/>
      <c r="V869" s="298"/>
      <c r="W869" s="221"/>
      <c r="X869" s="221"/>
      <c r="Y869" s="298"/>
      <c r="Z869" s="221"/>
      <c r="AA869" s="221"/>
      <c r="AB869" s="262"/>
      <c r="AC869" s="202"/>
      <c r="AD869" s="203"/>
      <c r="AE869" s="203"/>
      <c r="AF869" s="204"/>
      <c r="AG869" s="202"/>
      <c r="AH869" s="202"/>
      <c r="AI869" s="202"/>
      <c r="AJ869" s="209"/>
    </row>
    <row r="870" spans="2:36" s="36" customFormat="1" ht="87.6" customHeight="1" x14ac:dyDescent="0.25">
      <c r="B870" s="278"/>
      <c r="C870" s="204"/>
      <c r="D870" s="260"/>
      <c r="E870" s="260"/>
      <c r="F870" s="235"/>
      <c r="G870" s="260"/>
      <c r="H870" s="210"/>
      <c r="I870" s="280"/>
      <c r="J870" s="11" t="s">
        <v>127</v>
      </c>
      <c r="K870" s="80" t="s">
        <v>645</v>
      </c>
      <c r="L870" s="98" t="s">
        <v>85</v>
      </c>
      <c r="M870" s="87">
        <v>20</v>
      </c>
      <c r="N870" s="261"/>
      <c r="O870" s="260"/>
      <c r="P870" s="210"/>
      <c r="Q870" s="210"/>
      <c r="R870" s="210"/>
      <c r="S870" s="217"/>
      <c r="T870" s="219"/>
      <c r="U870" s="219"/>
      <c r="V870" s="298"/>
      <c r="W870" s="221"/>
      <c r="X870" s="221"/>
      <c r="Y870" s="298"/>
      <c r="Z870" s="221"/>
      <c r="AA870" s="221"/>
      <c r="AB870" s="262"/>
      <c r="AC870" s="202"/>
      <c r="AD870" s="203"/>
      <c r="AE870" s="203"/>
      <c r="AF870" s="204"/>
      <c r="AG870" s="202"/>
      <c r="AH870" s="202"/>
      <c r="AI870" s="202"/>
      <c r="AJ870" s="210"/>
    </row>
    <row r="871" spans="2:36" s="36" customFormat="1" ht="87.6" customHeight="1" x14ac:dyDescent="0.25">
      <c r="B871" s="204" t="s">
        <v>640</v>
      </c>
      <c r="C871" s="204" t="s">
        <v>641</v>
      </c>
      <c r="D871" s="235" t="s">
        <v>66</v>
      </c>
      <c r="E871" s="235" t="s">
        <v>67</v>
      </c>
      <c r="F871" s="235" t="s">
        <v>132</v>
      </c>
      <c r="G871" s="235" t="s">
        <v>642</v>
      </c>
      <c r="H871" s="208" t="s">
        <v>70</v>
      </c>
      <c r="I871" s="280" t="s">
        <v>98</v>
      </c>
      <c r="J871" s="108" t="s">
        <v>113</v>
      </c>
      <c r="K871" s="80" t="s">
        <v>114</v>
      </c>
      <c r="L871" s="7" t="s">
        <v>115</v>
      </c>
      <c r="M871" s="63">
        <v>1</v>
      </c>
      <c r="N871" s="261" t="s">
        <v>648</v>
      </c>
      <c r="O871" s="260" t="s">
        <v>361</v>
      </c>
      <c r="P871" s="208" t="s">
        <v>75</v>
      </c>
      <c r="Q871" s="208" t="s">
        <v>76</v>
      </c>
      <c r="R871" s="208" t="s">
        <v>77</v>
      </c>
      <c r="S871" s="217" t="s">
        <v>109</v>
      </c>
      <c r="T871" s="219">
        <f>V871+Y871</f>
        <v>75970</v>
      </c>
      <c r="U871" s="219">
        <f>+T871/M872</f>
        <v>75970</v>
      </c>
      <c r="V871" s="378">
        <v>64574.5</v>
      </c>
      <c r="W871" s="221" t="s">
        <v>98</v>
      </c>
      <c r="X871" s="221" t="s">
        <v>98</v>
      </c>
      <c r="Y871" s="378">
        <v>11395.5</v>
      </c>
      <c r="Z871" s="221" t="s">
        <v>98</v>
      </c>
      <c r="AA871" s="221" t="s">
        <v>98</v>
      </c>
      <c r="AB871" s="456">
        <v>6159.73</v>
      </c>
      <c r="AC871" s="202" t="s">
        <v>80</v>
      </c>
      <c r="AD871" s="203" t="s">
        <v>79</v>
      </c>
      <c r="AE871" s="203">
        <f>V871+Y871</f>
        <v>75970</v>
      </c>
      <c r="AF871" s="202" t="s">
        <v>79</v>
      </c>
      <c r="AG871" s="202" t="s">
        <v>33</v>
      </c>
      <c r="AH871" s="202" t="s">
        <v>166</v>
      </c>
      <c r="AI871" s="202" t="s">
        <v>167</v>
      </c>
      <c r="AJ871" s="202"/>
    </row>
    <row r="872" spans="2:36" s="36" customFormat="1" ht="106.5" customHeight="1" x14ac:dyDescent="0.25">
      <c r="B872" s="204"/>
      <c r="C872" s="204"/>
      <c r="D872" s="235"/>
      <c r="E872" s="235"/>
      <c r="F872" s="235"/>
      <c r="G872" s="235"/>
      <c r="H872" s="209"/>
      <c r="I872" s="280"/>
      <c r="J872" s="108" t="s">
        <v>646</v>
      </c>
      <c r="K872" s="80" t="s">
        <v>117</v>
      </c>
      <c r="L872" s="7" t="s">
        <v>85</v>
      </c>
      <c r="M872" s="63">
        <v>1</v>
      </c>
      <c r="N872" s="261"/>
      <c r="O872" s="260"/>
      <c r="P872" s="209"/>
      <c r="Q872" s="209"/>
      <c r="R872" s="209"/>
      <c r="S872" s="217"/>
      <c r="T872" s="219"/>
      <c r="U872" s="219"/>
      <c r="V872" s="378"/>
      <c r="W872" s="221"/>
      <c r="X872" s="221"/>
      <c r="Y872" s="378"/>
      <c r="Z872" s="221"/>
      <c r="AA872" s="221"/>
      <c r="AB872" s="456"/>
      <c r="AC872" s="202"/>
      <c r="AD872" s="203"/>
      <c r="AE872" s="203"/>
      <c r="AF872" s="204"/>
      <c r="AG872" s="202"/>
      <c r="AH872" s="202"/>
      <c r="AI872" s="202"/>
      <c r="AJ872" s="204"/>
    </row>
    <row r="873" spans="2:36" s="36" customFormat="1" ht="87.6" customHeight="1" x14ac:dyDescent="0.25">
      <c r="B873" s="204"/>
      <c r="C873" s="204"/>
      <c r="D873" s="235"/>
      <c r="E873" s="235"/>
      <c r="F873" s="235"/>
      <c r="G873" s="235"/>
      <c r="H873" s="209"/>
      <c r="I873" s="280"/>
      <c r="J873" s="108" t="s">
        <v>647</v>
      </c>
      <c r="K873" s="80" t="s">
        <v>118</v>
      </c>
      <c r="L873" s="7" t="s">
        <v>119</v>
      </c>
      <c r="M873" s="63">
        <v>1</v>
      </c>
      <c r="N873" s="261"/>
      <c r="O873" s="260"/>
      <c r="P873" s="209"/>
      <c r="Q873" s="209"/>
      <c r="R873" s="209"/>
      <c r="S873" s="217"/>
      <c r="T873" s="219"/>
      <c r="U873" s="219"/>
      <c r="V873" s="378"/>
      <c r="W873" s="221"/>
      <c r="X873" s="221"/>
      <c r="Y873" s="378"/>
      <c r="Z873" s="221"/>
      <c r="AA873" s="221"/>
      <c r="AB873" s="456"/>
      <c r="AC873" s="202"/>
      <c r="AD873" s="203"/>
      <c r="AE873" s="203"/>
      <c r="AF873" s="204"/>
      <c r="AG873" s="202"/>
      <c r="AH873" s="202"/>
      <c r="AI873" s="202"/>
      <c r="AJ873" s="204"/>
    </row>
    <row r="874" spans="2:36" s="36" customFormat="1" ht="87.6" customHeight="1" x14ac:dyDescent="0.25">
      <c r="B874" s="204"/>
      <c r="C874" s="204"/>
      <c r="D874" s="235"/>
      <c r="E874" s="235"/>
      <c r="F874" s="235"/>
      <c r="G874" s="235"/>
      <c r="H874" s="210"/>
      <c r="I874" s="280"/>
      <c r="J874" s="11" t="s">
        <v>120</v>
      </c>
      <c r="K874" s="80" t="s">
        <v>121</v>
      </c>
      <c r="L874" s="7" t="s">
        <v>119</v>
      </c>
      <c r="M874" s="63">
        <v>1</v>
      </c>
      <c r="N874" s="261"/>
      <c r="O874" s="260"/>
      <c r="P874" s="210"/>
      <c r="Q874" s="210"/>
      <c r="R874" s="210"/>
      <c r="S874" s="217"/>
      <c r="T874" s="219"/>
      <c r="U874" s="219"/>
      <c r="V874" s="378"/>
      <c r="W874" s="221"/>
      <c r="X874" s="221"/>
      <c r="Y874" s="378"/>
      <c r="Z874" s="221"/>
      <c r="AA874" s="221"/>
      <c r="AB874" s="456"/>
      <c r="AC874" s="202"/>
      <c r="AD874" s="203"/>
      <c r="AE874" s="203"/>
      <c r="AF874" s="204"/>
      <c r="AG874" s="202"/>
      <c r="AH874" s="202"/>
      <c r="AI874" s="202"/>
      <c r="AJ874" s="204"/>
    </row>
    <row r="875" spans="2:36" s="36" customFormat="1" ht="89.25" x14ac:dyDescent="0.25">
      <c r="B875" s="217" t="s">
        <v>643</v>
      </c>
      <c r="C875" s="204" t="s">
        <v>649</v>
      </c>
      <c r="D875" s="235" t="s">
        <v>66</v>
      </c>
      <c r="E875" s="235" t="s">
        <v>67</v>
      </c>
      <c r="F875" s="235" t="s">
        <v>134</v>
      </c>
      <c r="G875" s="235" t="s">
        <v>638</v>
      </c>
      <c r="H875" s="208" t="s">
        <v>70</v>
      </c>
      <c r="I875" s="280" t="s">
        <v>98</v>
      </c>
      <c r="J875" s="108" t="s">
        <v>644</v>
      </c>
      <c r="K875" s="80" t="s">
        <v>107</v>
      </c>
      <c r="L875" s="98" t="s">
        <v>86</v>
      </c>
      <c r="M875" s="87">
        <v>40</v>
      </c>
      <c r="N875" s="261" t="s">
        <v>648</v>
      </c>
      <c r="O875" s="260" t="s">
        <v>361</v>
      </c>
      <c r="P875" s="208" t="s">
        <v>75</v>
      </c>
      <c r="Q875" s="208" t="s">
        <v>76</v>
      </c>
      <c r="R875" s="208" t="s">
        <v>77</v>
      </c>
      <c r="S875" s="217" t="s">
        <v>109</v>
      </c>
      <c r="T875" s="219">
        <f>V875+Y875</f>
        <v>87570.450000000012</v>
      </c>
      <c r="U875" s="219" t="s">
        <v>79</v>
      </c>
      <c r="V875" s="203">
        <v>74434.91</v>
      </c>
      <c r="W875" s="221" t="s">
        <v>98</v>
      </c>
      <c r="X875" s="221" t="s">
        <v>98</v>
      </c>
      <c r="Y875" s="203">
        <v>13135.54</v>
      </c>
      <c r="Z875" s="221" t="s">
        <v>98</v>
      </c>
      <c r="AA875" s="221" t="s">
        <v>98</v>
      </c>
      <c r="AB875" s="392">
        <v>7100.19</v>
      </c>
      <c r="AC875" s="202" t="s">
        <v>149</v>
      </c>
      <c r="AD875" s="203" t="s">
        <v>79</v>
      </c>
      <c r="AE875" s="203">
        <f>V875+Y875</f>
        <v>87570.450000000012</v>
      </c>
      <c r="AF875" s="202" t="s">
        <v>79</v>
      </c>
      <c r="AG875" s="202" t="s">
        <v>33</v>
      </c>
      <c r="AH875" s="202" t="s">
        <v>166</v>
      </c>
      <c r="AI875" s="202" t="s">
        <v>167</v>
      </c>
      <c r="AJ875" s="243"/>
    </row>
    <row r="876" spans="2:36" s="36" customFormat="1" ht="69.599999999999994" customHeight="1" x14ac:dyDescent="0.25">
      <c r="B876" s="217"/>
      <c r="C876" s="204"/>
      <c r="D876" s="235"/>
      <c r="E876" s="235"/>
      <c r="F876" s="235"/>
      <c r="G876" s="235"/>
      <c r="H876" s="209"/>
      <c r="I876" s="280"/>
      <c r="J876" s="28" t="s">
        <v>111</v>
      </c>
      <c r="K876" s="80" t="s">
        <v>112</v>
      </c>
      <c r="L876" s="98" t="s">
        <v>85</v>
      </c>
      <c r="M876" s="87">
        <v>1</v>
      </c>
      <c r="N876" s="261"/>
      <c r="O876" s="260"/>
      <c r="P876" s="209"/>
      <c r="Q876" s="209"/>
      <c r="R876" s="209"/>
      <c r="S876" s="217"/>
      <c r="T876" s="219"/>
      <c r="U876" s="219"/>
      <c r="V876" s="283"/>
      <c r="W876" s="221"/>
      <c r="X876" s="221"/>
      <c r="Y876" s="283"/>
      <c r="Z876" s="221"/>
      <c r="AA876" s="221"/>
      <c r="AB876" s="393"/>
      <c r="AC876" s="202"/>
      <c r="AD876" s="203"/>
      <c r="AE876" s="203"/>
      <c r="AF876" s="204"/>
      <c r="AG876" s="202"/>
      <c r="AH876" s="202"/>
      <c r="AI876" s="202"/>
      <c r="AJ876" s="209"/>
    </row>
    <row r="877" spans="2:36" s="36" customFormat="1" ht="58.5" customHeight="1" x14ac:dyDescent="0.25">
      <c r="B877" s="217"/>
      <c r="C877" s="204"/>
      <c r="D877" s="235"/>
      <c r="E877" s="235"/>
      <c r="F877" s="235"/>
      <c r="G877" s="235"/>
      <c r="H877" s="210"/>
      <c r="I877" s="280"/>
      <c r="J877" s="11" t="s">
        <v>127</v>
      </c>
      <c r="K877" s="80" t="s">
        <v>645</v>
      </c>
      <c r="L877" s="98" t="s">
        <v>85</v>
      </c>
      <c r="M877" s="87">
        <v>56</v>
      </c>
      <c r="N877" s="261"/>
      <c r="O877" s="260"/>
      <c r="P877" s="210"/>
      <c r="Q877" s="210"/>
      <c r="R877" s="210"/>
      <c r="S877" s="217"/>
      <c r="T877" s="219"/>
      <c r="U877" s="219"/>
      <c r="V877" s="283"/>
      <c r="W877" s="221"/>
      <c r="X877" s="221"/>
      <c r="Y877" s="283"/>
      <c r="Z877" s="221"/>
      <c r="AA877" s="221"/>
      <c r="AB877" s="393"/>
      <c r="AC877" s="202"/>
      <c r="AD877" s="203"/>
      <c r="AE877" s="203"/>
      <c r="AF877" s="204"/>
      <c r="AG877" s="202"/>
      <c r="AH877" s="202"/>
      <c r="AI877" s="202"/>
      <c r="AJ877" s="210"/>
    </row>
    <row r="878" spans="2:36" s="36" customFormat="1" ht="132" customHeight="1" x14ac:dyDescent="0.25">
      <c r="B878" s="209" t="s">
        <v>168</v>
      </c>
      <c r="C878" s="209" t="s">
        <v>169</v>
      </c>
      <c r="D878" s="209" t="s">
        <v>106</v>
      </c>
      <c r="E878" s="230" t="s">
        <v>67</v>
      </c>
      <c r="F878" s="230" t="s">
        <v>134</v>
      </c>
      <c r="G878" s="230" t="s">
        <v>147</v>
      </c>
      <c r="H878" s="209" t="s">
        <v>70</v>
      </c>
      <c r="I878" s="209" t="s">
        <v>79</v>
      </c>
      <c r="J878" s="72" t="s">
        <v>208</v>
      </c>
      <c r="K878" s="22" t="s">
        <v>107</v>
      </c>
      <c r="L878" s="22" t="s">
        <v>86</v>
      </c>
      <c r="M878" s="22">
        <v>40</v>
      </c>
      <c r="N878" s="224" t="s">
        <v>108</v>
      </c>
      <c r="O878" s="209" t="s">
        <v>170</v>
      </c>
      <c r="P878" s="209" t="s">
        <v>75</v>
      </c>
      <c r="Q878" s="209" t="s">
        <v>76</v>
      </c>
      <c r="R878" s="212" t="s">
        <v>77</v>
      </c>
      <c r="S878" s="212" t="s">
        <v>109</v>
      </c>
      <c r="T878" s="218">
        <f>V878+Y878</f>
        <v>351052.49</v>
      </c>
      <c r="U878" s="218">
        <f>T878/M879</f>
        <v>70210.497999999992</v>
      </c>
      <c r="V878" s="220">
        <v>298394.62</v>
      </c>
      <c r="W878" s="220" t="s">
        <v>79</v>
      </c>
      <c r="X878" s="220" t="s">
        <v>79</v>
      </c>
      <c r="Y878" s="220">
        <v>52657.87</v>
      </c>
      <c r="Z878" s="220" t="s">
        <v>98</v>
      </c>
      <c r="AA878" s="220" t="s">
        <v>79</v>
      </c>
      <c r="AB878" s="220">
        <v>28463.72</v>
      </c>
      <c r="AC878" s="224" t="s">
        <v>149</v>
      </c>
      <c r="AD878" s="227" t="s">
        <v>79</v>
      </c>
      <c r="AE878" s="227">
        <f>V878+Y878</f>
        <v>351052.49</v>
      </c>
      <c r="AF878" s="224" t="s">
        <v>79</v>
      </c>
      <c r="AG878" s="224" t="s">
        <v>33</v>
      </c>
      <c r="AH878" s="224" t="s">
        <v>174</v>
      </c>
      <c r="AI878" s="224" t="s">
        <v>158</v>
      </c>
      <c r="AJ878" s="243"/>
    </row>
    <row r="879" spans="2:36" s="36" customFormat="1" ht="86.1" customHeight="1" x14ac:dyDescent="0.25">
      <c r="B879" s="209"/>
      <c r="C879" s="209"/>
      <c r="D879" s="209"/>
      <c r="E879" s="230"/>
      <c r="F879" s="230"/>
      <c r="G879" s="230"/>
      <c r="H879" s="209"/>
      <c r="I879" s="209"/>
      <c r="J879" s="11" t="s">
        <v>111</v>
      </c>
      <c r="K879" s="7" t="s">
        <v>112</v>
      </c>
      <c r="L879" s="7" t="s">
        <v>85</v>
      </c>
      <c r="M879" s="7">
        <v>5</v>
      </c>
      <c r="N879" s="224"/>
      <c r="O879" s="209"/>
      <c r="P879" s="209"/>
      <c r="Q879" s="209"/>
      <c r="R879" s="212"/>
      <c r="S879" s="212"/>
      <c r="T879" s="218"/>
      <c r="U879" s="218"/>
      <c r="V879" s="220"/>
      <c r="W879" s="220"/>
      <c r="X879" s="220"/>
      <c r="Y879" s="220"/>
      <c r="Z879" s="220"/>
      <c r="AA879" s="220"/>
      <c r="AB879" s="220"/>
      <c r="AC879" s="224"/>
      <c r="AD879" s="227"/>
      <c r="AE879" s="227"/>
      <c r="AF879" s="209"/>
      <c r="AG879" s="224"/>
      <c r="AH879" s="224"/>
      <c r="AI879" s="224"/>
      <c r="AJ879" s="209"/>
    </row>
    <row r="880" spans="2:36" s="36" customFormat="1" ht="59.1" customHeight="1" x14ac:dyDescent="0.25">
      <c r="B880" s="210"/>
      <c r="C880" s="210"/>
      <c r="D880" s="210"/>
      <c r="E880" s="231"/>
      <c r="F880" s="231"/>
      <c r="G880" s="231"/>
      <c r="H880" s="210"/>
      <c r="I880" s="210"/>
      <c r="J880" s="11" t="s">
        <v>127</v>
      </c>
      <c r="K880" s="7" t="s">
        <v>128</v>
      </c>
      <c r="L880" s="7" t="s">
        <v>85</v>
      </c>
      <c r="M880" s="63">
        <v>220</v>
      </c>
      <c r="N880" s="228"/>
      <c r="O880" s="210"/>
      <c r="P880" s="210"/>
      <c r="Q880" s="210"/>
      <c r="R880" s="213"/>
      <c r="S880" s="213"/>
      <c r="T880" s="254"/>
      <c r="U880" s="254"/>
      <c r="V880" s="272"/>
      <c r="W880" s="272"/>
      <c r="X880" s="272"/>
      <c r="Y880" s="272"/>
      <c r="Z880" s="272"/>
      <c r="AA880" s="272"/>
      <c r="AB880" s="272"/>
      <c r="AC880" s="228"/>
      <c r="AD880" s="226"/>
      <c r="AE880" s="226"/>
      <c r="AF880" s="210"/>
      <c r="AG880" s="228"/>
      <c r="AH880" s="228"/>
      <c r="AI880" s="228"/>
      <c r="AJ880" s="210"/>
    </row>
    <row r="881" spans="2:36" s="36" customFormat="1" ht="132" customHeight="1" x14ac:dyDescent="0.25">
      <c r="B881" s="204" t="s">
        <v>171</v>
      </c>
      <c r="C881" s="204" t="s">
        <v>172</v>
      </c>
      <c r="D881" s="204" t="s">
        <v>106</v>
      </c>
      <c r="E881" s="235" t="s">
        <v>67</v>
      </c>
      <c r="F881" s="235" t="s">
        <v>134</v>
      </c>
      <c r="G881" s="235" t="s">
        <v>147</v>
      </c>
      <c r="H881" s="204" t="s">
        <v>70</v>
      </c>
      <c r="I881" s="204" t="s">
        <v>79</v>
      </c>
      <c r="J881" s="11" t="s">
        <v>208</v>
      </c>
      <c r="K881" s="7" t="s">
        <v>107</v>
      </c>
      <c r="L881" s="7" t="s">
        <v>86</v>
      </c>
      <c r="M881" s="7">
        <v>40</v>
      </c>
      <c r="N881" s="202" t="s">
        <v>108</v>
      </c>
      <c r="O881" s="204" t="s">
        <v>170</v>
      </c>
      <c r="P881" s="204" t="s">
        <v>75</v>
      </c>
      <c r="Q881" s="204" t="s">
        <v>76</v>
      </c>
      <c r="R881" s="217" t="s">
        <v>77</v>
      </c>
      <c r="S881" s="217" t="s">
        <v>109</v>
      </c>
      <c r="T881" s="219">
        <f>V881+Y881</f>
        <v>59999.99</v>
      </c>
      <c r="U881" s="219">
        <f>T881</f>
        <v>59999.99</v>
      </c>
      <c r="V881" s="271">
        <v>51000</v>
      </c>
      <c r="W881" s="221" t="s">
        <v>79</v>
      </c>
      <c r="X881" s="221" t="s">
        <v>79</v>
      </c>
      <c r="Y881" s="221">
        <v>8999.99</v>
      </c>
      <c r="Z881" s="221" t="s">
        <v>98</v>
      </c>
      <c r="AA881" s="221" t="s">
        <v>79</v>
      </c>
      <c r="AB881" s="221">
        <v>4864.87</v>
      </c>
      <c r="AC881" s="202" t="s">
        <v>149</v>
      </c>
      <c r="AD881" s="203" t="s">
        <v>79</v>
      </c>
      <c r="AE881" s="203">
        <f>V881+Y881</f>
        <v>59999.99</v>
      </c>
      <c r="AF881" s="202" t="s">
        <v>79</v>
      </c>
      <c r="AG881" s="202" t="s">
        <v>33</v>
      </c>
      <c r="AH881" s="202" t="s">
        <v>157</v>
      </c>
      <c r="AI881" s="202" t="s">
        <v>158</v>
      </c>
      <c r="AJ881" s="202"/>
    </row>
    <row r="882" spans="2:36" s="36" customFormat="1" ht="86.1" customHeight="1" x14ac:dyDescent="0.25">
      <c r="B882" s="204"/>
      <c r="C882" s="204"/>
      <c r="D882" s="204"/>
      <c r="E882" s="235"/>
      <c r="F882" s="235"/>
      <c r="G882" s="235"/>
      <c r="H882" s="204"/>
      <c r="I882" s="204"/>
      <c r="J882" s="11" t="s">
        <v>111</v>
      </c>
      <c r="K882" s="7" t="s">
        <v>112</v>
      </c>
      <c r="L882" s="7" t="s">
        <v>85</v>
      </c>
      <c r="M882" s="7">
        <v>1</v>
      </c>
      <c r="N882" s="202"/>
      <c r="O882" s="204"/>
      <c r="P882" s="204"/>
      <c r="Q882" s="204"/>
      <c r="R882" s="217"/>
      <c r="S882" s="217"/>
      <c r="T882" s="219"/>
      <c r="U882" s="219"/>
      <c r="V882" s="220"/>
      <c r="W882" s="221"/>
      <c r="X882" s="221"/>
      <c r="Y882" s="221"/>
      <c r="Z882" s="221"/>
      <c r="AA882" s="221"/>
      <c r="AB882" s="221"/>
      <c r="AC882" s="202"/>
      <c r="AD882" s="203"/>
      <c r="AE882" s="203"/>
      <c r="AF882" s="204"/>
      <c r="AG882" s="202"/>
      <c r="AH882" s="202"/>
      <c r="AI882" s="202"/>
      <c r="AJ882" s="204"/>
    </row>
    <row r="883" spans="2:36" s="36" customFormat="1" ht="59.1" customHeight="1" x14ac:dyDescent="0.25">
      <c r="B883" s="204"/>
      <c r="C883" s="204"/>
      <c r="D883" s="204"/>
      <c r="E883" s="235"/>
      <c r="F883" s="235"/>
      <c r="G883" s="235"/>
      <c r="H883" s="204"/>
      <c r="I883" s="204"/>
      <c r="J883" s="11" t="s">
        <v>127</v>
      </c>
      <c r="K883" s="7" t="s">
        <v>128</v>
      </c>
      <c r="L883" s="7" t="s">
        <v>85</v>
      </c>
      <c r="M883" s="63">
        <v>30</v>
      </c>
      <c r="N883" s="202"/>
      <c r="O883" s="204"/>
      <c r="P883" s="204"/>
      <c r="Q883" s="204"/>
      <c r="R883" s="217"/>
      <c r="S883" s="217"/>
      <c r="T883" s="219"/>
      <c r="U883" s="219"/>
      <c r="V883" s="272"/>
      <c r="W883" s="221"/>
      <c r="X883" s="221"/>
      <c r="Y883" s="221"/>
      <c r="Z883" s="221"/>
      <c r="AA883" s="221"/>
      <c r="AB883" s="221"/>
      <c r="AC883" s="202"/>
      <c r="AD883" s="203"/>
      <c r="AE883" s="203"/>
      <c r="AF883" s="204"/>
      <c r="AG883" s="202"/>
      <c r="AH883" s="202"/>
      <c r="AI883" s="202"/>
      <c r="AJ883" s="204"/>
    </row>
    <row r="884" spans="2:36" s="36" customFormat="1" ht="132" customHeight="1" x14ac:dyDescent="0.25">
      <c r="B884" s="204" t="s">
        <v>173</v>
      </c>
      <c r="C884" s="204" t="s">
        <v>829</v>
      </c>
      <c r="D884" s="204" t="s">
        <v>106</v>
      </c>
      <c r="E884" s="235" t="s">
        <v>67</v>
      </c>
      <c r="F884" s="235" t="s">
        <v>134</v>
      </c>
      <c r="G884" s="235" t="s">
        <v>147</v>
      </c>
      <c r="H884" s="204" t="s">
        <v>70</v>
      </c>
      <c r="I884" s="204" t="s">
        <v>79</v>
      </c>
      <c r="J884" s="11" t="s">
        <v>208</v>
      </c>
      <c r="K884" s="7" t="s">
        <v>107</v>
      </c>
      <c r="L884" s="7" t="s">
        <v>86</v>
      </c>
      <c r="M884" s="7">
        <v>40</v>
      </c>
      <c r="N884" s="202" t="s">
        <v>108</v>
      </c>
      <c r="O884" s="204" t="s">
        <v>170</v>
      </c>
      <c r="P884" s="204" t="s">
        <v>75</v>
      </c>
      <c r="Q884" s="204" t="s">
        <v>76</v>
      </c>
      <c r="R884" s="217" t="s">
        <v>77</v>
      </c>
      <c r="S884" s="217" t="s">
        <v>109</v>
      </c>
      <c r="T884" s="219">
        <f>V884+Y884</f>
        <v>108000</v>
      </c>
      <c r="U884" s="219">
        <f>+T884/M885</f>
        <v>54000</v>
      </c>
      <c r="V884" s="271">
        <v>91800</v>
      </c>
      <c r="W884" s="221" t="s">
        <v>79</v>
      </c>
      <c r="X884" s="221" t="s">
        <v>79</v>
      </c>
      <c r="Y884" s="221">
        <v>16200</v>
      </c>
      <c r="Z884" s="221" t="s">
        <v>98</v>
      </c>
      <c r="AA884" s="221" t="s">
        <v>79</v>
      </c>
      <c r="AB884" s="221">
        <v>8756.76</v>
      </c>
      <c r="AC884" s="202" t="s">
        <v>149</v>
      </c>
      <c r="AD884" s="203" t="s">
        <v>79</v>
      </c>
      <c r="AE884" s="203">
        <f>V884+Y884</f>
        <v>108000</v>
      </c>
      <c r="AF884" s="202" t="s">
        <v>79</v>
      </c>
      <c r="AG884" s="202" t="s">
        <v>33</v>
      </c>
      <c r="AH884" s="202" t="s">
        <v>160</v>
      </c>
      <c r="AI884" s="202" t="s">
        <v>161</v>
      </c>
      <c r="AJ884" s="202"/>
    </row>
    <row r="885" spans="2:36" s="36" customFormat="1" ht="86.1" customHeight="1" x14ac:dyDescent="0.25">
      <c r="B885" s="204"/>
      <c r="C885" s="204"/>
      <c r="D885" s="204"/>
      <c r="E885" s="235"/>
      <c r="F885" s="235"/>
      <c r="G885" s="235"/>
      <c r="H885" s="204"/>
      <c r="I885" s="204"/>
      <c r="J885" s="11" t="s">
        <v>111</v>
      </c>
      <c r="K885" s="7" t="s">
        <v>112</v>
      </c>
      <c r="L885" s="7" t="s">
        <v>85</v>
      </c>
      <c r="M885" s="7">
        <v>2</v>
      </c>
      <c r="N885" s="202"/>
      <c r="O885" s="204"/>
      <c r="P885" s="204"/>
      <c r="Q885" s="204"/>
      <c r="R885" s="217"/>
      <c r="S885" s="217"/>
      <c r="T885" s="219"/>
      <c r="U885" s="219"/>
      <c r="V885" s="220"/>
      <c r="W885" s="221"/>
      <c r="X885" s="221"/>
      <c r="Y885" s="221"/>
      <c r="Z885" s="221"/>
      <c r="AA885" s="221"/>
      <c r="AB885" s="221"/>
      <c r="AC885" s="202"/>
      <c r="AD885" s="203"/>
      <c r="AE885" s="203"/>
      <c r="AF885" s="204"/>
      <c r="AG885" s="202"/>
      <c r="AH885" s="202"/>
      <c r="AI885" s="202"/>
      <c r="AJ885" s="204"/>
    </row>
    <row r="886" spans="2:36" s="36" customFormat="1" ht="59.1" customHeight="1" x14ac:dyDescent="0.25">
      <c r="B886" s="204"/>
      <c r="C886" s="204"/>
      <c r="D886" s="204"/>
      <c r="E886" s="235"/>
      <c r="F886" s="235"/>
      <c r="G886" s="235"/>
      <c r="H886" s="204"/>
      <c r="I886" s="204"/>
      <c r="J886" s="11" t="s">
        <v>127</v>
      </c>
      <c r="K886" s="7" t="s">
        <v>128</v>
      </c>
      <c r="L886" s="7" t="s">
        <v>85</v>
      </c>
      <c r="M886" s="63">
        <v>92</v>
      </c>
      <c r="N886" s="202"/>
      <c r="O886" s="204"/>
      <c r="P886" s="204"/>
      <c r="Q886" s="204"/>
      <c r="R886" s="217"/>
      <c r="S886" s="217"/>
      <c r="T886" s="219"/>
      <c r="U886" s="219"/>
      <c r="V886" s="272"/>
      <c r="W886" s="221"/>
      <c r="X886" s="221"/>
      <c r="Y886" s="221"/>
      <c r="Z886" s="221"/>
      <c r="AA886" s="221"/>
      <c r="AB886" s="221"/>
      <c r="AC886" s="202"/>
      <c r="AD886" s="203"/>
      <c r="AE886" s="203"/>
      <c r="AF886" s="204"/>
      <c r="AG886" s="202"/>
      <c r="AH886" s="202"/>
      <c r="AI886" s="202"/>
      <c r="AJ886" s="204"/>
    </row>
    <row r="887" spans="2:36" s="36" customFormat="1" ht="132" customHeight="1" x14ac:dyDescent="0.25">
      <c r="B887" s="204" t="s">
        <v>175</v>
      </c>
      <c r="C887" s="204" t="s">
        <v>830</v>
      </c>
      <c r="D887" s="204" t="s">
        <v>106</v>
      </c>
      <c r="E887" s="235" t="s">
        <v>67</v>
      </c>
      <c r="F887" s="235" t="s">
        <v>134</v>
      </c>
      <c r="G887" s="235" t="s">
        <v>147</v>
      </c>
      <c r="H887" s="204" t="s">
        <v>70</v>
      </c>
      <c r="I887" s="204" t="s">
        <v>79</v>
      </c>
      <c r="J887" s="11" t="s">
        <v>208</v>
      </c>
      <c r="K887" s="7" t="s">
        <v>107</v>
      </c>
      <c r="L887" s="7" t="s">
        <v>86</v>
      </c>
      <c r="M887" s="7">
        <v>40</v>
      </c>
      <c r="N887" s="202" t="s">
        <v>108</v>
      </c>
      <c r="O887" s="204" t="s">
        <v>170</v>
      </c>
      <c r="P887" s="204" t="s">
        <v>75</v>
      </c>
      <c r="Q887" s="204" t="s">
        <v>76</v>
      </c>
      <c r="R887" s="217" t="s">
        <v>77</v>
      </c>
      <c r="S887" s="217" t="s">
        <v>109</v>
      </c>
      <c r="T887" s="219">
        <f>V887+Y887</f>
        <v>99999.99</v>
      </c>
      <c r="U887" s="219">
        <f>T887/M888</f>
        <v>99999.99</v>
      </c>
      <c r="V887" s="271">
        <v>84999.99</v>
      </c>
      <c r="W887" s="221" t="s">
        <v>79</v>
      </c>
      <c r="X887" s="221" t="s">
        <v>79</v>
      </c>
      <c r="Y887" s="221">
        <v>15000</v>
      </c>
      <c r="Z887" s="221" t="s">
        <v>98</v>
      </c>
      <c r="AA887" s="221" t="s">
        <v>79</v>
      </c>
      <c r="AB887" s="221">
        <v>8108.11</v>
      </c>
      <c r="AC887" s="202" t="s">
        <v>149</v>
      </c>
      <c r="AD887" s="203" t="s">
        <v>79</v>
      </c>
      <c r="AE887" s="203">
        <f>V887+Y887</f>
        <v>99999.99</v>
      </c>
      <c r="AF887" s="202" t="s">
        <v>79</v>
      </c>
      <c r="AG887" s="202" t="s">
        <v>33</v>
      </c>
      <c r="AH887" s="202" t="s">
        <v>295</v>
      </c>
      <c r="AI887" s="202" t="s">
        <v>356</v>
      </c>
      <c r="AJ887" s="202"/>
    </row>
    <row r="888" spans="2:36" s="36" customFormat="1" ht="86.1" customHeight="1" x14ac:dyDescent="0.25">
      <c r="B888" s="204"/>
      <c r="C888" s="204"/>
      <c r="D888" s="204"/>
      <c r="E888" s="235"/>
      <c r="F888" s="235"/>
      <c r="G888" s="235"/>
      <c r="H888" s="204"/>
      <c r="I888" s="204"/>
      <c r="J888" s="11" t="s">
        <v>111</v>
      </c>
      <c r="K888" s="7" t="s">
        <v>112</v>
      </c>
      <c r="L888" s="7" t="s">
        <v>85</v>
      </c>
      <c r="M888" s="7">
        <v>1</v>
      </c>
      <c r="N888" s="202"/>
      <c r="O888" s="204"/>
      <c r="P888" s="204"/>
      <c r="Q888" s="204"/>
      <c r="R888" s="217"/>
      <c r="S888" s="217"/>
      <c r="T888" s="219"/>
      <c r="U888" s="219"/>
      <c r="V888" s="220"/>
      <c r="W888" s="221"/>
      <c r="X888" s="221"/>
      <c r="Y888" s="221"/>
      <c r="Z888" s="221"/>
      <c r="AA888" s="221"/>
      <c r="AB888" s="221"/>
      <c r="AC888" s="202"/>
      <c r="AD888" s="203"/>
      <c r="AE888" s="203"/>
      <c r="AF888" s="204"/>
      <c r="AG888" s="202"/>
      <c r="AH888" s="202"/>
      <c r="AI888" s="202"/>
      <c r="AJ888" s="204"/>
    </row>
    <row r="889" spans="2:36" s="36" customFormat="1" ht="59.1" customHeight="1" x14ac:dyDescent="0.25">
      <c r="B889" s="204"/>
      <c r="C889" s="204"/>
      <c r="D889" s="204"/>
      <c r="E889" s="235"/>
      <c r="F889" s="235"/>
      <c r="G889" s="235"/>
      <c r="H889" s="204"/>
      <c r="I889" s="204"/>
      <c r="J889" s="11" t="s">
        <v>127</v>
      </c>
      <c r="K889" s="7" t="s">
        <v>128</v>
      </c>
      <c r="L889" s="7" t="s">
        <v>85</v>
      </c>
      <c r="M889" s="63">
        <v>50</v>
      </c>
      <c r="N889" s="202"/>
      <c r="O889" s="204"/>
      <c r="P889" s="204"/>
      <c r="Q889" s="204"/>
      <c r="R889" s="217"/>
      <c r="S889" s="217"/>
      <c r="T889" s="219"/>
      <c r="U889" s="219"/>
      <c r="V889" s="272"/>
      <c r="W889" s="221"/>
      <c r="X889" s="221"/>
      <c r="Y889" s="221"/>
      <c r="Z889" s="221"/>
      <c r="AA889" s="221"/>
      <c r="AB889" s="221"/>
      <c r="AC889" s="202"/>
      <c r="AD889" s="203"/>
      <c r="AE889" s="203"/>
      <c r="AF889" s="204"/>
      <c r="AG889" s="202"/>
      <c r="AH889" s="202"/>
      <c r="AI889" s="202"/>
      <c r="AJ889" s="204"/>
    </row>
    <row r="890" spans="2:36" s="36" customFormat="1" ht="132" customHeight="1" x14ac:dyDescent="0.25">
      <c r="B890" s="204" t="s">
        <v>177</v>
      </c>
      <c r="C890" s="204" t="s">
        <v>178</v>
      </c>
      <c r="D890" s="204" t="s">
        <v>106</v>
      </c>
      <c r="E890" s="235" t="s">
        <v>67</v>
      </c>
      <c r="F890" s="235" t="s">
        <v>134</v>
      </c>
      <c r="G890" s="235" t="s">
        <v>147</v>
      </c>
      <c r="H890" s="204" t="s">
        <v>70</v>
      </c>
      <c r="I890" s="204" t="s">
        <v>79</v>
      </c>
      <c r="J890" s="11" t="s">
        <v>208</v>
      </c>
      <c r="K890" s="7" t="s">
        <v>107</v>
      </c>
      <c r="L890" s="7" t="s">
        <v>86</v>
      </c>
      <c r="M890" s="7">
        <v>40</v>
      </c>
      <c r="N890" s="202" t="s">
        <v>108</v>
      </c>
      <c r="O890" s="204" t="s">
        <v>170</v>
      </c>
      <c r="P890" s="204" t="s">
        <v>75</v>
      </c>
      <c r="Q890" s="204" t="s">
        <v>76</v>
      </c>
      <c r="R890" s="217" t="s">
        <v>77</v>
      </c>
      <c r="S890" s="217" t="s">
        <v>109</v>
      </c>
      <c r="T890" s="219">
        <f>V890+Y890</f>
        <v>247999.99</v>
      </c>
      <c r="U890" s="219">
        <v>123999.99</v>
      </c>
      <c r="V890" s="271">
        <v>210799.99</v>
      </c>
      <c r="W890" s="221" t="s">
        <v>79</v>
      </c>
      <c r="X890" s="221" t="s">
        <v>79</v>
      </c>
      <c r="Y890" s="221">
        <v>37200</v>
      </c>
      <c r="Z890" s="221" t="s">
        <v>98</v>
      </c>
      <c r="AA890" s="221" t="s">
        <v>79</v>
      </c>
      <c r="AB890" s="221">
        <v>20108.11</v>
      </c>
      <c r="AC890" s="202" t="s">
        <v>149</v>
      </c>
      <c r="AD890" s="203" t="s">
        <v>79</v>
      </c>
      <c r="AE890" s="203">
        <f>V890+Y890</f>
        <v>247999.99</v>
      </c>
      <c r="AF890" s="202" t="s">
        <v>79</v>
      </c>
      <c r="AG890" s="202" t="s">
        <v>33</v>
      </c>
      <c r="AH890" s="202" t="s">
        <v>248</v>
      </c>
      <c r="AI890" s="202" t="s">
        <v>253</v>
      </c>
      <c r="AJ890" s="202"/>
    </row>
    <row r="891" spans="2:36" s="36" customFormat="1" ht="86.1" customHeight="1" x14ac:dyDescent="0.25">
      <c r="B891" s="204"/>
      <c r="C891" s="204"/>
      <c r="D891" s="204"/>
      <c r="E891" s="235"/>
      <c r="F891" s="235"/>
      <c r="G891" s="235"/>
      <c r="H891" s="204"/>
      <c r="I891" s="204"/>
      <c r="J891" s="11" t="s">
        <v>111</v>
      </c>
      <c r="K891" s="7" t="s">
        <v>112</v>
      </c>
      <c r="L891" s="7" t="s">
        <v>85</v>
      </c>
      <c r="M891" s="7">
        <v>2</v>
      </c>
      <c r="N891" s="202"/>
      <c r="O891" s="204"/>
      <c r="P891" s="204"/>
      <c r="Q891" s="204"/>
      <c r="R891" s="217"/>
      <c r="S891" s="217"/>
      <c r="T891" s="219"/>
      <c r="U891" s="219"/>
      <c r="V891" s="220"/>
      <c r="W891" s="221"/>
      <c r="X891" s="221"/>
      <c r="Y891" s="221"/>
      <c r="Z891" s="221"/>
      <c r="AA891" s="221"/>
      <c r="AB891" s="221"/>
      <c r="AC891" s="202"/>
      <c r="AD891" s="203"/>
      <c r="AE891" s="203"/>
      <c r="AF891" s="204"/>
      <c r="AG891" s="202"/>
      <c r="AH891" s="202"/>
      <c r="AI891" s="202"/>
      <c r="AJ891" s="204"/>
    </row>
    <row r="892" spans="2:36" s="36" customFormat="1" ht="59.1" customHeight="1" x14ac:dyDescent="0.25">
      <c r="B892" s="204"/>
      <c r="C892" s="204"/>
      <c r="D892" s="204"/>
      <c r="E892" s="235"/>
      <c r="F892" s="235"/>
      <c r="G892" s="235"/>
      <c r="H892" s="204"/>
      <c r="I892" s="204"/>
      <c r="J892" s="11" t="s">
        <v>127</v>
      </c>
      <c r="K892" s="7" t="s">
        <v>128</v>
      </c>
      <c r="L892" s="7" t="s">
        <v>85</v>
      </c>
      <c r="M892" s="63">
        <v>116</v>
      </c>
      <c r="N892" s="202"/>
      <c r="O892" s="204"/>
      <c r="P892" s="204"/>
      <c r="Q892" s="204"/>
      <c r="R892" s="217"/>
      <c r="S892" s="217"/>
      <c r="T892" s="219"/>
      <c r="U892" s="219"/>
      <c r="V892" s="272"/>
      <c r="W892" s="221"/>
      <c r="X892" s="221"/>
      <c r="Y892" s="221"/>
      <c r="Z892" s="221"/>
      <c r="AA892" s="221"/>
      <c r="AB892" s="221"/>
      <c r="AC892" s="202"/>
      <c r="AD892" s="203"/>
      <c r="AE892" s="203"/>
      <c r="AF892" s="204"/>
      <c r="AG892" s="202"/>
      <c r="AH892" s="202"/>
      <c r="AI892" s="202"/>
      <c r="AJ892" s="204"/>
    </row>
    <row r="893" spans="2:36" ht="52.15" customHeight="1" x14ac:dyDescent="0.2">
      <c r="B893" s="204" t="s">
        <v>180</v>
      </c>
      <c r="C893" s="204" t="s">
        <v>181</v>
      </c>
      <c r="D893" s="204" t="s">
        <v>66</v>
      </c>
      <c r="E893" s="235" t="s">
        <v>67</v>
      </c>
      <c r="F893" s="235" t="s">
        <v>132</v>
      </c>
      <c r="G893" s="235" t="s">
        <v>69</v>
      </c>
      <c r="H893" s="204" t="s">
        <v>70</v>
      </c>
      <c r="I893" s="204" t="s">
        <v>79</v>
      </c>
      <c r="J893" s="11" t="s">
        <v>113</v>
      </c>
      <c r="K893" s="7" t="s">
        <v>114</v>
      </c>
      <c r="L893" s="7" t="s">
        <v>115</v>
      </c>
      <c r="M893" s="7">
        <v>2</v>
      </c>
      <c r="N893" s="202" t="s">
        <v>108</v>
      </c>
      <c r="O893" s="204" t="s">
        <v>170</v>
      </c>
      <c r="P893" s="204" t="s">
        <v>75</v>
      </c>
      <c r="Q893" s="204" t="s">
        <v>76</v>
      </c>
      <c r="R893" s="217" t="s">
        <v>77</v>
      </c>
      <c r="S893" s="217" t="s">
        <v>109</v>
      </c>
      <c r="T893" s="219">
        <f>V893+Y893</f>
        <v>132947.5</v>
      </c>
      <c r="U893" s="219">
        <f>T893/M894</f>
        <v>66473.75</v>
      </c>
      <c r="V893" s="221">
        <v>113005.38</v>
      </c>
      <c r="W893" s="221" t="s">
        <v>79</v>
      </c>
      <c r="X893" s="221" t="s">
        <v>79</v>
      </c>
      <c r="Y893" s="221">
        <v>19942.12</v>
      </c>
      <c r="Z893" s="221" t="s">
        <v>79</v>
      </c>
      <c r="AA893" s="221" t="s">
        <v>79</v>
      </c>
      <c r="AB893" s="221">
        <v>10779.53</v>
      </c>
      <c r="AC893" s="202" t="s">
        <v>80</v>
      </c>
      <c r="AD893" s="203" t="s">
        <v>79</v>
      </c>
      <c r="AE893" s="203">
        <f>V893+Y893</f>
        <v>132947.5</v>
      </c>
      <c r="AF893" s="202" t="s">
        <v>79</v>
      </c>
      <c r="AG893" s="202" t="s">
        <v>33</v>
      </c>
      <c r="AH893" s="202" t="s">
        <v>253</v>
      </c>
      <c r="AI893" s="202" t="s">
        <v>166</v>
      </c>
      <c r="AJ893" s="202"/>
    </row>
    <row r="894" spans="2:36" ht="51" x14ac:dyDescent="0.2">
      <c r="B894" s="204"/>
      <c r="C894" s="204"/>
      <c r="D894" s="204"/>
      <c r="E894" s="235"/>
      <c r="F894" s="235"/>
      <c r="G894" s="235"/>
      <c r="H894" s="204"/>
      <c r="I894" s="204"/>
      <c r="J894" s="11" t="s">
        <v>116</v>
      </c>
      <c r="K894" s="7" t="s">
        <v>117</v>
      </c>
      <c r="L894" s="7" t="s">
        <v>85</v>
      </c>
      <c r="M894" s="7">
        <v>2</v>
      </c>
      <c r="N894" s="202"/>
      <c r="O894" s="204"/>
      <c r="P894" s="204"/>
      <c r="Q894" s="204"/>
      <c r="R894" s="217"/>
      <c r="S894" s="217"/>
      <c r="T894" s="219"/>
      <c r="U894" s="219"/>
      <c r="V894" s="221"/>
      <c r="W894" s="221"/>
      <c r="X894" s="221"/>
      <c r="Y894" s="221"/>
      <c r="Z894" s="221"/>
      <c r="AA894" s="221"/>
      <c r="AB894" s="221"/>
      <c r="AC894" s="202"/>
      <c r="AD894" s="203"/>
      <c r="AE894" s="203"/>
      <c r="AF894" s="204"/>
      <c r="AG894" s="202"/>
      <c r="AH894" s="202"/>
      <c r="AI894" s="202"/>
      <c r="AJ894" s="204"/>
    </row>
    <row r="895" spans="2:36" ht="38.25" x14ac:dyDescent="0.2">
      <c r="B895" s="204"/>
      <c r="C895" s="204"/>
      <c r="D895" s="204"/>
      <c r="E895" s="235"/>
      <c r="F895" s="235"/>
      <c r="G895" s="235"/>
      <c r="H895" s="204"/>
      <c r="I895" s="204"/>
      <c r="J895" s="11" t="s">
        <v>209</v>
      </c>
      <c r="K895" s="7" t="s">
        <v>118</v>
      </c>
      <c r="L895" s="7" t="s">
        <v>119</v>
      </c>
      <c r="M895" s="7">
        <v>2</v>
      </c>
      <c r="N895" s="202"/>
      <c r="O895" s="204"/>
      <c r="P895" s="204"/>
      <c r="Q895" s="204"/>
      <c r="R895" s="217"/>
      <c r="S895" s="217"/>
      <c r="T895" s="219"/>
      <c r="U895" s="219"/>
      <c r="V895" s="221"/>
      <c r="W895" s="221"/>
      <c r="X895" s="221"/>
      <c r="Y895" s="221"/>
      <c r="Z895" s="221"/>
      <c r="AA895" s="221"/>
      <c r="AB895" s="221"/>
      <c r="AC895" s="202"/>
      <c r="AD895" s="203"/>
      <c r="AE895" s="203"/>
      <c r="AF895" s="204"/>
      <c r="AG895" s="202"/>
      <c r="AH895" s="202"/>
      <c r="AI895" s="202"/>
      <c r="AJ895" s="204"/>
    </row>
    <row r="896" spans="2:36" ht="47.65" customHeight="1" x14ac:dyDescent="0.2">
      <c r="B896" s="204"/>
      <c r="C896" s="204"/>
      <c r="D896" s="204"/>
      <c r="E896" s="235"/>
      <c r="F896" s="235"/>
      <c r="G896" s="235"/>
      <c r="H896" s="204"/>
      <c r="I896" s="204"/>
      <c r="J896" s="11" t="s">
        <v>120</v>
      </c>
      <c r="K896" s="7" t="s">
        <v>121</v>
      </c>
      <c r="L896" s="7" t="s">
        <v>119</v>
      </c>
      <c r="M896" s="63">
        <v>2</v>
      </c>
      <c r="N896" s="202"/>
      <c r="O896" s="204"/>
      <c r="P896" s="204"/>
      <c r="Q896" s="204"/>
      <c r="R896" s="217"/>
      <c r="S896" s="217"/>
      <c r="T896" s="219"/>
      <c r="U896" s="219"/>
      <c r="V896" s="221"/>
      <c r="W896" s="221"/>
      <c r="X896" s="221"/>
      <c r="Y896" s="221"/>
      <c r="Z896" s="221"/>
      <c r="AA896" s="221"/>
      <c r="AB896" s="221"/>
      <c r="AC896" s="202"/>
      <c r="AD896" s="203"/>
      <c r="AE896" s="203"/>
      <c r="AF896" s="204"/>
      <c r="AG896" s="202"/>
      <c r="AH896" s="202"/>
      <c r="AI896" s="202"/>
      <c r="AJ896" s="204"/>
    </row>
    <row r="897" spans="2:36" s="79" customFormat="1" ht="132" customHeight="1" x14ac:dyDescent="0.25">
      <c r="B897" s="208" t="s">
        <v>529</v>
      </c>
      <c r="C897" s="204" t="s">
        <v>544</v>
      </c>
      <c r="D897" s="208" t="s">
        <v>106</v>
      </c>
      <c r="E897" s="229" t="s">
        <v>67</v>
      </c>
      <c r="F897" s="439" t="s">
        <v>134</v>
      </c>
      <c r="G897" s="229" t="s">
        <v>147</v>
      </c>
      <c r="H897" s="281" t="s">
        <v>70</v>
      </c>
      <c r="I897" s="281" t="s">
        <v>79</v>
      </c>
      <c r="J897" s="11" t="s">
        <v>208</v>
      </c>
      <c r="K897" s="7" t="s">
        <v>107</v>
      </c>
      <c r="L897" s="7" t="s">
        <v>86</v>
      </c>
      <c r="M897" s="7">
        <v>40</v>
      </c>
      <c r="N897" s="419" t="s">
        <v>108</v>
      </c>
      <c r="O897" s="235" t="s">
        <v>530</v>
      </c>
      <c r="P897" s="208" t="s">
        <v>75</v>
      </c>
      <c r="Q897" s="208" t="s">
        <v>76</v>
      </c>
      <c r="R897" s="211" t="s">
        <v>77</v>
      </c>
      <c r="S897" s="211" t="s">
        <v>109</v>
      </c>
      <c r="T897" s="253">
        <f>V897+Y897</f>
        <v>119840.01</v>
      </c>
      <c r="U897" s="253" t="s">
        <v>79</v>
      </c>
      <c r="V897" s="291">
        <v>101864.01</v>
      </c>
      <c r="W897" s="453" t="s">
        <v>98</v>
      </c>
      <c r="X897" s="294" t="s">
        <v>98</v>
      </c>
      <c r="Y897" s="453">
        <v>17976</v>
      </c>
      <c r="Z897" s="453" t="s">
        <v>98</v>
      </c>
      <c r="AA897" s="294" t="s">
        <v>98</v>
      </c>
      <c r="AB897" s="294">
        <v>9716.76</v>
      </c>
      <c r="AC897" s="243" t="s">
        <v>149</v>
      </c>
      <c r="AD897" s="225" t="s">
        <v>79</v>
      </c>
      <c r="AE897" s="225">
        <f>V897+Y897</f>
        <v>119840.01</v>
      </c>
      <c r="AF897" s="243" t="s">
        <v>79</v>
      </c>
      <c r="AG897" s="243" t="s">
        <v>33</v>
      </c>
      <c r="AH897" s="243" t="s">
        <v>174</v>
      </c>
      <c r="AI897" s="243" t="s">
        <v>701</v>
      </c>
      <c r="AJ897" s="243"/>
    </row>
    <row r="898" spans="2:36" s="79" customFormat="1" ht="86.1" customHeight="1" x14ac:dyDescent="0.25">
      <c r="B898" s="209"/>
      <c r="C898" s="204"/>
      <c r="D898" s="209"/>
      <c r="E898" s="230"/>
      <c r="F898" s="230"/>
      <c r="G898" s="230"/>
      <c r="H898" s="209"/>
      <c r="I898" s="209"/>
      <c r="J898" s="11" t="s">
        <v>111</v>
      </c>
      <c r="K898" s="7" t="s">
        <v>112</v>
      </c>
      <c r="L898" s="7" t="s">
        <v>85</v>
      </c>
      <c r="M898" s="109">
        <v>1</v>
      </c>
      <c r="N898" s="224"/>
      <c r="O898" s="235"/>
      <c r="P898" s="209"/>
      <c r="Q898" s="209"/>
      <c r="R898" s="212"/>
      <c r="S898" s="212"/>
      <c r="T898" s="218"/>
      <c r="U898" s="218"/>
      <c r="V898" s="292"/>
      <c r="W898" s="454"/>
      <c r="X898" s="295"/>
      <c r="Y898" s="454"/>
      <c r="Z898" s="454"/>
      <c r="AA898" s="295"/>
      <c r="AB898" s="295"/>
      <c r="AC898" s="224"/>
      <c r="AD898" s="227"/>
      <c r="AE898" s="227"/>
      <c r="AF898" s="209"/>
      <c r="AG898" s="224"/>
      <c r="AH898" s="224"/>
      <c r="AI898" s="224"/>
      <c r="AJ898" s="209"/>
    </row>
    <row r="899" spans="2:36" s="79" customFormat="1" ht="59.1" customHeight="1" x14ac:dyDescent="0.25">
      <c r="B899" s="210"/>
      <c r="C899" s="204"/>
      <c r="D899" s="210"/>
      <c r="E899" s="231"/>
      <c r="F899" s="231"/>
      <c r="G899" s="231"/>
      <c r="H899" s="210"/>
      <c r="I899" s="210"/>
      <c r="J899" s="11" t="s">
        <v>127</v>
      </c>
      <c r="K899" s="7" t="s">
        <v>128</v>
      </c>
      <c r="L899" s="7" t="s">
        <v>85</v>
      </c>
      <c r="M899" s="7">
        <v>56</v>
      </c>
      <c r="N899" s="228"/>
      <c r="O899" s="235"/>
      <c r="P899" s="210"/>
      <c r="Q899" s="210"/>
      <c r="R899" s="213"/>
      <c r="S899" s="213"/>
      <c r="T899" s="254"/>
      <c r="U899" s="254"/>
      <c r="V899" s="293"/>
      <c r="W899" s="455"/>
      <c r="X899" s="296"/>
      <c r="Y899" s="455"/>
      <c r="Z899" s="455"/>
      <c r="AA899" s="296"/>
      <c r="AB899" s="296"/>
      <c r="AC899" s="228"/>
      <c r="AD899" s="226"/>
      <c r="AE899" s="226"/>
      <c r="AF899" s="210"/>
      <c r="AG899" s="228"/>
      <c r="AH899" s="228"/>
      <c r="AI899" s="228"/>
      <c r="AJ899" s="210"/>
    </row>
    <row r="900" spans="2:36" s="79" customFormat="1" ht="132" customHeight="1" x14ac:dyDescent="0.25">
      <c r="B900" s="208" t="s">
        <v>531</v>
      </c>
      <c r="C900" s="204" t="s">
        <v>545</v>
      </c>
      <c r="D900" s="208" t="s">
        <v>106</v>
      </c>
      <c r="E900" s="229" t="s">
        <v>67</v>
      </c>
      <c r="F900" s="439" t="s">
        <v>134</v>
      </c>
      <c r="G900" s="229" t="s">
        <v>147</v>
      </c>
      <c r="H900" s="281" t="s">
        <v>70</v>
      </c>
      <c r="I900" s="281" t="s">
        <v>79</v>
      </c>
      <c r="J900" s="11" t="s">
        <v>208</v>
      </c>
      <c r="K900" s="7" t="s">
        <v>107</v>
      </c>
      <c r="L900" s="7" t="s">
        <v>86</v>
      </c>
      <c r="M900" s="7">
        <v>40</v>
      </c>
      <c r="N900" s="419" t="s">
        <v>108</v>
      </c>
      <c r="O900" s="235" t="s">
        <v>530</v>
      </c>
      <c r="P900" s="208" t="s">
        <v>75</v>
      </c>
      <c r="Q900" s="208" t="s">
        <v>76</v>
      </c>
      <c r="R900" s="211" t="s">
        <v>77</v>
      </c>
      <c r="S900" s="211" t="s">
        <v>109</v>
      </c>
      <c r="T900" s="253">
        <f>V900+Y900</f>
        <v>47668.490000000005</v>
      </c>
      <c r="U900" s="253" t="s">
        <v>79</v>
      </c>
      <c r="V900" s="291">
        <v>40518.22</v>
      </c>
      <c r="W900" s="291" t="s">
        <v>98</v>
      </c>
      <c r="X900" s="294" t="s">
        <v>98</v>
      </c>
      <c r="Y900" s="291">
        <v>7150.27</v>
      </c>
      <c r="Z900" s="291" t="s">
        <v>98</v>
      </c>
      <c r="AA900" s="294" t="s">
        <v>98</v>
      </c>
      <c r="AB900" s="294">
        <v>3865.02</v>
      </c>
      <c r="AC900" s="243" t="s">
        <v>149</v>
      </c>
      <c r="AD900" s="225" t="s">
        <v>79</v>
      </c>
      <c r="AE900" s="225">
        <f>V900+Y900</f>
        <v>47668.490000000005</v>
      </c>
      <c r="AF900" s="243" t="s">
        <v>79</v>
      </c>
      <c r="AG900" s="243" t="s">
        <v>33</v>
      </c>
      <c r="AH900" s="243" t="s">
        <v>174</v>
      </c>
      <c r="AI900" s="243" t="s">
        <v>158</v>
      </c>
      <c r="AJ900" s="243"/>
    </row>
    <row r="901" spans="2:36" s="79" customFormat="1" ht="86.1" customHeight="1" x14ac:dyDescent="0.25">
      <c r="B901" s="209"/>
      <c r="C901" s="204"/>
      <c r="D901" s="209"/>
      <c r="E901" s="230"/>
      <c r="F901" s="230"/>
      <c r="G901" s="230"/>
      <c r="H901" s="209"/>
      <c r="I901" s="209"/>
      <c r="J901" s="11" t="s">
        <v>111</v>
      </c>
      <c r="K901" s="7" t="s">
        <v>112</v>
      </c>
      <c r="L901" s="7" t="s">
        <v>85</v>
      </c>
      <c r="M901" s="7">
        <v>1</v>
      </c>
      <c r="N901" s="224"/>
      <c r="O901" s="235"/>
      <c r="P901" s="209"/>
      <c r="Q901" s="209"/>
      <c r="R901" s="212"/>
      <c r="S901" s="212"/>
      <c r="T901" s="218"/>
      <c r="U901" s="218"/>
      <c r="V901" s="292"/>
      <c r="W901" s="292"/>
      <c r="X901" s="295"/>
      <c r="Y901" s="292"/>
      <c r="Z901" s="292"/>
      <c r="AA901" s="295"/>
      <c r="AB901" s="295"/>
      <c r="AC901" s="224"/>
      <c r="AD901" s="227"/>
      <c r="AE901" s="227"/>
      <c r="AF901" s="209"/>
      <c r="AG901" s="224"/>
      <c r="AH901" s="224"/>
      <c r="AI901" s="224"/>
      <c r="AJ901" s="209"/>
    </row>
    <row r="902" spans="2:36" s="79" customFormat="1" ht="59.1" customHeight="1" x14ac:dyDescent="0.25">
      <c r="B902" s="210"/>
      <c r="C902" s="204"/>
      <c r="D902" s="210"/>
      <c r="E902" s="231"/>
      <c r="F902" s="231"/>
      <c r="G902" s="231"/>
      <c r="H902" s="210"/>
      <c r="I902" s="210"/>
      <c r="J902" s="11" t="s">
        <v>127</v>
      </c>
      <c r="K902" s="7" t="s">
        <v>128</v>
      </c>
      <c r="L902" s="7" t="s">
        <v>85</v>
      </c>
      <c r="M902" s="7">
        <v>45</v>
      </c>
      <c r="N902" s="228"/>
      <c r="O902" s="235"/>
      <c r="P902" s="210"/>
      <c r="Q902" s="210"/>
      <c r="R902" s="213"/>
      <c r="S902" s="213"/>
      <c r="T902" s="254"/>
      <c r="U902" s="254"/>
      <c r="V902" s="293"/>
      <c r="W902" s="293"/>
      <c r="X902" s="296"/>
      <c r="Y902" s="293"/>
      <c r="Z902" s="293"/>
      <c r="AA902" s="296"/>
      <c r="AB902" s="296"/>
      <c r="AC902" s="228"/>
      <c r="AD902" s="226"/>
      <c r="AE902" s="226"/>
      <c r="AF902" s="210"/>
      <c r="AG902" s="228"/>
      <c r="AH902" s="228"/>
      <c r="AI902" s="228"/>
      <c r="AJ902" s="210"/>
    </row>
    <row r="903" spans="2:36" s="79" customFormat="1" ht="132" customHeight="1" x14ac:dyDescent="0.25">
      <c r="B903" s="208" t="s">
        <v>532</v>
      </c>
      <c r="C903" s="204" t="s">
        <v>546</v>
      </c>
      <c r="D903" s="208" t="s">
        <v>106</v>
      </c>
      <c r="E903" s="229" t="s">
        <v>67</v>
      </c>
      <c r="F903" s="439" t="s">
        <v>134</v>
      </c>
      <c r="G903" s="229" t="s">
        <v>147</v>
      </c>
      <c r="H903" s="281" t="s">
        <v>70</v>
      </c>
      <c r="I903" s="281" t="s">
        <v>79</v>
      </c>
      <c r="J903" s="11" t="s">
        <v>208</v>
      </c>
      <c r="K903" s="7" t="s">
        <v>107</v>
      </c>
      <c r="L903" s="7" t="s">
        <v>86</v>
      </c>
      <c r="M903" s="7">
        <v>40</v>
      </c>
      <c r="N903" s="419" t="s">
        <v>108</v>
      </c>
      <c r="O903" s="235" t="s">
        <v>530</v>
      </c>
      <c r="P903" s="208" t="s">
        <v>75</v>
      </c>
      <c r="Q903" s="208" t="s">
        <v>76</v>
      </c>
      <c r="R903" s="211" t="s">
        <v>77</v>
      </c>
      <c r="S903" s="211" t="s">
        <v>109</v>
      </c>
      <c r="T903" s="253">
        <f>V903+Y903</f>
        <v>54570</v>
      </c>
      <c r="U903" s="253" t="s">
        <v>79</v>
      </c>
      <c r="V903" s="291">
        <v>46384.5</v>
      </c>
      <c r="W903" s="291" t="s">
        <v>98</v>
      </c>
      <c r="X903" s="294" t="s">
        <v>98</v>
      </c>
      <c r="Y903" s="291">
        <v>8185.5</v>
      </c>
      <c r="Z903" s="291" t="s">
        <v>98</v>
      </c>
      <c r="AA903" s="294" t="s">
        <v>98</v>
      </c>
      <c r="AB903" s="294">
        <v>4424.59</v>
      </c>
      <c r="AC903" s="243" t="s">
        <v>149</v>
      </c>
      <c r="AD903" s="225" t="s">
        <v>79</v>
      </c>
      <c r="AE903" s="225">
        <f>V903+Y903</f>
        <v>54570</v>
      </c>
      <c r="AF903" s="243" t="s">
        <v>79</v>
      </c>
      <c r="AG903" s="243" t="s">
        <v>33</v>
      </c>
      <c r="AH903" s="243" t="s">
        <v>174</v>
      </c>
      <c r="AI903" s="243" t="s">
        <v>158</v>
      </c>
      <c r="AJ903" s="243"/>
    </row>
    <row r="904" spans="2:36" s="79" customFormat="1" ht="86.1" customHeight="1" x14ac:dyDescent="0.25">
      <c r="B904" s="209"/>
      <c r="C904" s="204"/>
      <c r="D904" s="209"/>
      <c r="E904" s="230"/>
      <c r="F904" s="230"/>
      <c r="G904" s="230"/>
      <c r="H904" s="209"/>
      <c r="I904" s="209"/>
      <c r="J904" s="11" t="s">
        <v>111</v>
      </c>
      <c r="K904" s="7" t="s">
        <v>112</v>
      </c>
      <c r="L904" s="7" t="s">
        <v>85</v>
      </c>
      <c r="M904" s="7">
        <v>1</v>
      </c>
      <c r="N904" s="224"/>
      <c r="O904" s="235"/>
      <c r="P904" s="209"/>
      <c r="Q904" s="209"/>
      <c r="R904" s="212"/>
      <c r="S904" s="212"/>
      <c r="T904" s="218"/>
      <c r="U904" s="218"/>
      <c r="V904" s="292"/>
      <c r="W904" s="292"/>
      <c r="X904" s="295"/>
      <c r="Y904" s="292"/>
      <c r="Z904" s="292"/>
      <c r="AA904" s="295"/>
      <c r="AB904" s="295"/>
      <c r="AC904" s="224"/>
      <c r="AD904" s="227"/>
      <c r="AE904" s="227"/>
      <c r="AF904" s="209"/>
      <c r="AG904" s="224"/>
      <c r="AH904" s="224"/>
      <c r="AI904" s="224"/>
      <c r="AJ904" s="209"/>
    </row>
    <row r="905" spans="2:36" s="79" customFormat="1" ht="59.1" customHeight="1" x14ac:dyDescent="0.25">
      <c r="B905" s="210"/>
      <c r="C905" s="204"/>
      <c r="D905" s="210"/>
      <c r="E905" s="231"/>
      <c r="F905" s="231"/>
      <c r="G905" s="231"/>
      <c r="H905" s="210"/>
      <c r="I905" s="210"/>
      <c r="J905" s="11" t="s">
        <v>127</v>
      </c>
      <c r="K905" s="7" t="s">
        <v>128</v>
      </c>
      <c r="L905" s="7" t="s">
        <v>85</v>
      </c>
      <c r="M905" s="7">
        <v>30</v>
      </c>
      <c r="N905" s="228"/>
      <c r="O905" s="235"/>
      <c r="P905" s="210"/>
      <c r="Q905" s="210"/>
      <c r="R905" s="213"/>
      <c r="S905" s="213"/>
      <c r="T905" s="254"/>
      <c r="U905" s="254"/>
      <c r="V905" s="293"/>
      <c r="W905" s="293"/>
      <c r="X905" s="296"/>
      <c r="Y905" s="293"/>
      <c r="Z905" s="293"/>
      <c r="AA905" s="296"/>
      <c r="AB905" s="296"/>
      <c r="AC905" s="228"/>
      <c r="AD905" s="226"/>
      <c r="AE905" s="226"/>
      <c r="AF905" s="210"/>
      <c r="AG905" s="228"/>
      <c r="AH905" s="228"/>
      <c r="AI905" s="228"/>
      <c r="AJ905" s="210"/>
    </row>
    <row r="906" spans="2:36" s="79" customFormat="1" ht="132" customHeight="1" x14ac:dyDescent="0.25">
      <c r="B906" s="208" t="s">
        <v>533</v>
      </c>
      <c r="C906" s="204" t="s">
        <v>547</v>
      </c>
      <c r="D906" s="208" t="s">
        <v>106</v>
      </c>
      <c r="E906" s="229" t="s">
        <v>67</v>
      </c>
      <c r="F906" s="439" t="s">
        <v>134</v>
      </c>
      <c r="G906" s="229" t="s">
        <v>147</v>
      </c>
      <c r="H906" s="281" t="s">
        <v>70</v>
      </c>
      <c r="I906" s="281" t="s">
        <v>79</v>
      </c>
      <c r="J906" s="11" t="s">
        <v>208</v>
      </c>
      <c r="K906" s="7" t="s">
        <v>107</v>
      </c>
      <c r="L906" s="7" t="s">
        <v>86</v>
      </c>
      <c r="M906" s="7">
        <v>40</v>
      </c>
      <c r="N906" s="419" t="s">
        <v>108</v>
      </c>
      <c r="O906" s="235" t="s">
        <v>530</v>
      </c>
      <c r="P906" s="208" t="s">
        <v>75</v>
      </c>
      <c r="Q906" s="208" t="s">
        <v>76</v>
      </c>
      <c r="R906" s="211" t="s">
        <v>77</v>
      </c>
      <c r="S906" s="211" t="s">
        <v>109</v>
      </c>
      <c r="T906" s="253">
        <f>V906+Y906</f>
        <v>109782</v>
      </c>
      <c r="U906" s="253" t="s">
        <v>79</v>
      </c>
      <c r="V906" s="291">
        <v>93314.7</v>
      </c>
      <c r="W906" s="291" t="s">
        <v>98</v>
      </c>
      <c r="X906" s="294" t="s">
        <v>98</v>
      </c>
      <c r="Y906" s="291">
        <v>16467.3</v>
      </c>
      <c r="Z906" s="291" t="s">
        <v>98</v>
      </c>
      <c r="AA906" s="294" t="s">
        <v>98</v>
      </c>
      <c r="AB906" s="294">
        <v>8901.24</v>
      </c>
      <c r="AC906" s="243" t="s">
        <v>149</v>
      </c>
      <c r="AD906" s="225" t="s">
        <v>79</v>
      </c>
      <c r="AE906" s="225">
        <f>V906+Y906</f>
        <v>109782</v>
      </c>
      <c r="AF906" s="243" t="s">
        <v>79</v>
      </c>
      <c r="AG906" s="243" t="s">
        <v>33</v>
      </c>
      <c r="AH906" s="243" t="s">
        <v>174</v>
      </c>
      <c r="AI906" s="243" t="s">
        <v>158</v>
      </c>
      <c r="AJ906" s="243"/>
    </row>
    <row r="907" spans="2:36" s="79" customFormat="1" ht="86.1" customHeight="1" x14ac:dyDescent="0.25">
      <c r="B907" s="209"/>
      <c r="C907" s="204"/>
      <c r="D907" s="209"/>
      <c r="E907" s="230"/>
      <c r="F907" s="230"/>
      <c r="G907" s="230"/>
      <c r="H907" s="209"/>
      <c r="I907" s="209"/>
      <c r="J907" s="11" t="s">
        <v>111</v>
      </c>
      <c r="K907" s="7" t="s">
        <v>112</v>
      </c>
      <c r="L907" s="7" t="s">
        <v>85</v>
      </c>
      <c r="M907" s="7">
        <v>1</v>
      </c>
      <c r="N907" s="224"/>
      <c r="O907" s="235"/>
      <c r="P907" s="209"/>
      <c r="Q907" s="209"/>
      <c r="R907" s="212"/>
      <c r="S907" s="212"/>
      <c r="T907" s="218"/>
      <c r="U907" s="218"/>
      <c r="V907" s="292"/>
      <c r="W907" s="292"/>
      <c r="X907" s="295"/>
      <c r="Y907" s="292"/>
      <c r="Z907" s="292"/>
      <c r="AA907" s="295"/>
      <c r="AB907" s="295"/>
      <c r="AC907" s="224"/>
      <c r="AD907" s="227"/>
      <c r="AE907" s="227"/>
      <c r="AF907" s="209"/>
      <c r="AG907" s="224"/>
      <c r="AH907" s="224"/>
      <c r="AI907" s="224"/>
      <c r="AJ907" s="209"/>
    </row>
    <row r="908" spans="2:36" s="79" customFormat="1" ht="59.1" customHeight="1" x14ac:dyDescent="0.25">
      <c r="B908" s="210"/>
      <c r="C908" s="204"/>
      <c r="D908" s="210"/>
      <c r="E908" s="231"/>
      <c r="F908" s="231"/>
      <c r="G908" s="231"/>
      <c r="H908" s="210"/>
      <c r="I908" s="210"/>
      <c r="J908" s="11" t="s">
        <v>127</v>
      </c>
      <c r="K908" s="7" t="s">
        <v>128</v>
      </c>
      <c r="L908" s="7" t="s">
        <v>85</v>
      </c>
      <c r="M908" s="7">
        <v>27</v>
      </c>
      <c r="N908" s="228"/>
      <c r="O908" s="235"/>
      <c r="P908" s="210"/>
      <c r="Q908" s="210"/>
      <c r="R908" s="213"/>
      <c r="S908" s="213"/>
      <c r="T908" s="254"/>
      <c r="U908" s="254"/>
      <c r="V908" s="293"/>
      <c r="W908" s="293"/>
      <c r="X908" s="296"/>
      <c r="Y908" s="293"/>
      <c r="Z908" s="293"/>
      <c r="AA908" s="296"/>
      <c r="AB908" s="296"/>
      <c r="AC908" s="228"/>
      <c r="AD908" s="226"/>
      <c r="AE908" s="226"/>
      <c r="AF908" s="210"/>
      <c r="AG908" s="228"/>
      <c r="AH908" s="228"/>
      <c r="AI908" s="228"/>
      <c r="AJ908" s="210"/>
    </row>
    <row r="909" spans="2:36" s="79" customFormat="1" ht="132" customHeight="1" x14ac:dyDescent="0.25">
      <c r="B909" s="208" t="s">
        <v>534</v>
      </c>
      <c r="C909" s="204" t="s">
        <v>548</v>
      </c>
      <c r="D909" s="208" t="s">
        <v>106</v>
      </c>
      <c r="E909" s="229" t="s">
        <v>67</v>
      </c>
      <c r="F909" s="439" t="s">
        <v>134</v>
      </c>
      <c r="G909" s="229" t="s">
        <v>147</v>
      </c>
      <c r="H909" s="281" t="s">
        <v>70</v>
      </c>
      <c r="I909" s="281" t="s">
        <v>79</v>
      </c>
      <c r="J909" s="11" t="s">
        <v>208</v>
      </c>
      <c r="K909" s="7" t="s">
        <v>107</v>
      </c>
      <c r="L909" s="7" t="s">
        <v>86</v>
      </c>
      <c r="M909" s="7">
        <v>40</v>
      </c>
      <c r="N909" s="419" t="s">
        <v>108</v>
      </c>
      <c r="O909" s="235" t="s">
        <v>530</v>
      </c>
      <c r="P909" s="208" t="s">
        <v>75</v>
      </c>
      <c r="Q909" s="208" t="s">
        <v>76</v>
      </c>
      <c r="R909" s="211" t="s">
        <v>77</v>
      </c>
      <c r="S909" s="211" t="s">
        <v>109</v>
      </c>
      <c r="T909" s="253">
        <f>V909+Y909</f>
        <v>72225</v>
      </c>
      <c r="U909" s="253" t="s">
        <v>79</v>
      </c>
      <c r="V909" s="291">
        <v>61391.25</v>
      </c>
      <c r="W909" s="291" t="s">
        <v>98</v>
      </c>
      <c r="X909" s="294" t="s">
        <v>98</v>
      </c>
      <c r="Y909" s="291">
        <v>10833.75</v>
      </c>
      <c r="Z909" s="291" t="s">
        <v>98</v>
      </c>
      <c r="AA909" s="294" t="s">
        <v>98</v>
      </c>
      <c r="AB909" s="294">
        <v>5856.08</v>
      </c>
      <c r="AC909" s="243" t="s">
        <v>149</v>
      </c>
      <c r="AD909" s="225" t="s">
        <v>79</v>
      </c>
      <c r="AE909" s="225">
        <f>V909+Y909</f>
        <v>72225</v>
      </c>
      <c r="AF909" s="243" t="s">
        <v>79</v>
      </c>
      <c r="AG909" s="243" t="s">
        <v>33</v>
      </c>
      <c r="AH909" s="243" t="s">
        <v>174</v>
      </c>
      <c r="AI909" s="243" t="s">
        <v>158</v>
      </c>
      <c r="AJ909" s="243"/>
    </row>
    <row r="910" spans="2:36" s="79" customFormat="1" ht="86.1" customHeight="1" x14ac:dyDescent="0.25">
      <c r="B910" s="209"/>
      <c r="C910" s="204"/>
      <c r="D910" s="209"/>
      <c r="E910" s="230"/>
      <c r="F910" s="230"/>
      <c r="G910" s="230"/>
      <c r="H910" s="209"/>
      <c r="I910" s="209"/>
      <c r="J910" s="11" t="s">
        <v>111</v>
      </c>
      <c r="K910" s="7" t="s">
        <v>112</v>
      </c>
      <c r="L910" s="7" t="s">
        <v>85</v>
      </c>
      <c r="M910" s="7">
        <v>1</v>
      </c>
      <c r="N910" s="224"/>
      <c r="O910" s="235"/>
      <c r="P910" s="209"/>
      <c r="Q910" s="209"/>
      <c r="R910" s="212"/>
      <c r="S910" s="212"/>
      <c r="T910" s="218"/>
      <c r="U910" s="218"/>
      <c r="V910" s="292"/>
      <c r="W910" s="292"/>
      <c r="X910" s="295"/>
      <c r="Y910" s="292"/>
      <c r="Z910" s="292"/>
      <c r="AA910" s="295"/>
      <c r="AB910" s="295"/>
      <c r="AC910" s="224"/>
      <c r="AD910" s="227"/>
      <c r="AE910" s="227"/>
      <c r="AF910" s="209"/>
      <c r="AG910" s="224"/>
      <c r="AH910" s="224"/>
      <c r="AI910" s="224"/>
      <c r="AJ910" s="209"/>
    </row>
    <row r="911" spans="2:36" s="79" customFormat="1" ht="59.1" customHeight="1" x14ac:dyDescent="0.25">
      <c r="B911" s="210"/>
      <c r="C911" s="204"/>
      <c r="D911" s="210"/>
      <c r="E911" s="231"/>
      <c r="F911" s="231"/>
      <c r="G911" s="231"/>
      <c r="H911" s="210"/>
      <c r="I911" s="210"/>
      <c r="J911" s="11" t="s">
        <v>127</v>
      </c>
      <c r="K911" s="7" t="s">
        <v>128</v>
      </c>
      <c r="L911" s="7" t="s">
        <v>85</v>
      </c>
      <c r="M911" s="7">
        <v>45</v>
      </c>
      <c r="N911" s="228"/>
      <c r="O911" s="235"/>
      <c r="P911" s="210"/>
      <c r="Q911" s="210"/>
      <c r="R911" s="213"/>
      <c r="S911" s="213"/>
      <c r="T911" s="254"/>
      <c r="U911" s="254"/>
      <c r="V911" s="293"/>
      <c r="W911" s="293"/>
      <c r="X911" s="296"/>
      <c r="Y911" s="293"/>
      <c r="Z911" s="293"/>
      <c r="AA911" s="296"/>
      <c r="AB911" s="296"/>
      <c r="AC911" s="228"/>
      <c r="AD911" s="226"/>
      <c r="AE911" s="226"/>
      <c r="AF911" s="210"/>
      <c r="AG911" s="228"/>
      <c r="AH911" s="228"/>
      <c r="AI911" s="228"/>
      <c r="AJ911" s="210"/>
    </row>
    <row r="912" spans="2:36" s="79" customFormat="1" ht="132" customHeight="1" x14ac:dyDescent="0.25">
      <c r="B912" s="208" t="s">
        <v>535</v>
      </c>
      <c r="C912" s="204" t="s">
        <v>549</v>
      </c>
      <c r="D912" s="208" t="s">
        <v>106</v>
      </c>
      <c r="E912" s="229" t="s">
        <v>67</v>
      </c>
      <c r="F912" s="439" t="s">
        <v>134</v>
      </c>
      <c r="G912" s="229" t="s">
        <v>147</v>
      </c>
      <c r="H912" s="281" t="s">
        <v>70</v>
      </c>
      <c r="I912" s="281" t="s">
        <v>79</v>
      </c>
      <c r="J912" s="11" t="s">
        <v>208</v>
      </c>
      <c r="K912" s="7" t="s">
        <v>107</v>
      </c>
      <c r="L912" s="7" t="s">
        <v>86</v>
      </c>
      <c r="M912" s="7">
        <v>40</v>
      </c>
      <c r="N912" s="419" t="s">
        <v>108</v>
      </c>
      <c r="O912" s="235" t="s">
        <v>530</v>
      </c>
      <c r="P912" s="208" t="s">
        <v>75</v>
      </c>
      <c r="Q912" s="208" t="s">
        <v>76</v>
      </c>
      <c r="R912" s="211" t="s">
        <v>77</v>
      </c>
      <c r="S912" s="211" t="s">
        <v>109</v>
      </c>
      <c r="T912" s="253">
        <f>V912+Y912</f>
        <v>38520</v>
      </c>
      <c r="U912" s="253" t="s">
        <v>79</v>
      </c>
      <c r="V912" s="291">
        <v>32742</v>
      </c>
      <c r="W912" s="291" t="s">
        <v>98</v>
      </c>
      <c r="X912" s="294" t="s">
        <v>98</v>
      </c>
      <c r="Y912" s="291">
        <v>5778</v>
      </c>
      <c r="Z912" s="291" t="s">
        <v>98</v>
      </c>
      <c r="AA912" s="294" t="s">
        <v>98</v>
      </c>
      <c r="AB912" s="294">
        <v>3123.24</v>
      </c>
      <c r="AC912" s="243" t="s">
        <v>149</v>
      </c>
      <c r="AD912" s="225" t="s">
        <v>79</v>
      </c>
      <c r="AE912" s="225">
        <f>V912+Y912</f>
        <v>38520</v>
      </c>
      <c r="AF912" s="243" t="s">
        <v>79</v>
      </c>
      <c r="AG912" s="243" t="s">
        <v>33</v>
      </c>
      <c r="AH912" s="202" t="s">
        <v>158</v>
      </c>
      <c r="AI912" s="202" t="s">
        <v>160</v>
      </c>
      <c r="AJ912" s="243"/>
    </row>
    <row r="913" spans="2:36" s="79" customFormat="1" ht="86.1" customHeight="1" x14ac:dyDescent="0.25">
      <c r="B913" s="209"/>
      <c r="C913" s="204"/>
      <c r="D913" s="209"/>
      <c r="E913" s="230"/>
      <c r="F913" s="230"/>
      <c r="G913" s="230"/>
      <c r="H913" s="209"/>
      <c r="I913" s="209"/>
      <c r="J913" s="11" t="s">
        <v>111</v>
      </c>
      <c r="K913" s="7" t="s">
        <v>112</v>
      </c>
      <c r="L913" s="7" t="s">
        <v>85</v>
      </c>
      <c r="M913" s="7">
        <v>1</v>
      </c>
      <c r="N913" s="224"/>
      <c r="O913" s="235"/>
      <c r="P913" s="209"/>
      <c r="Q913" s="209"/>
      <c r="R913" s="212"/>
      <c r="S913" s="212"/>
      <c r="T913" s="218"/>
      <c r="U913" s="218"/>
      <c r="V913" s="292"/>
      <c r="W913" s="292"/>
      <c r="X913" s="295"/>
      <c r="Y913" s="292"/>
      <c r="Z913" s="292"/>
      <c r="AA913" s="295"/>
      <c r="AB913" s="295"/>
      <c r="AC913" s="224"/>
      <c r="AD913" s="227"/>
      <c r="AE913" s="227"/>
      <c r="AF913" s="209"/>
      <c r="AG913" s="224"/>
      <c r="AH913" s="202"/>
      <c r="AI913" s="202"/>
      <c r="AJ913" s="209"/>
    </row>
    <row r="914" spans="2:36" s="79" customFormat="1" ht="59.1" customHeight="1" x14ac:dyDescent="0.25">
      <c r="B914" s="210"/>
      <c r="C914" s="204"/>
      <c r="D914" s="210"/>
      <c r="E914" s="231"/>
      <c r="F914" s="231"/>
      <c r="G914" s="231"/>
      <c r="H914" s="210"/>
      <c r="I914" s="210"/>
      <c r="J914" s="11" t="s">
        <v>127</v>
      </c>
      <c r="K914" s="7" t="s">
        <v>128</v>
      </c>
      <c r="L914" s="7" t="s">
        <v>85</v>
      </c>
      <c r="M914" s="7">
        <v>36</v>
      </c>
      <c r="N914" s="228"/>
      <c r="O914" s="235"/>
      <c r="P914" s="210"/>
      <c r="Q914" s="210"/>
      <c r="R914" s="213"/>
      <c r="S914" s="213"/>
      <c r="T914" s="254"/>
      <c r="U914" s="254"/>
      <c r="V914" s="293"/>
      <c r="W914" s="293"/>
      <c r="X914" s="296"/>
      <c r="Y914" s="293"/>
      <c r="Z914" s="293"/>
      <c r="AA914" s="296"/>
      <c r="AB914" s="296"/>
      <c r="AC914" s="228"/>
      <c r="AD914" s="226"/>
      <c r="AE914" s="226"/>
      <c r="AF914" s="210"/>
      <c r="AG914" s="228"/>
      <c r="AH914" s="202"/>
      <c r="AI914" s="202"/>
      <c r="AJ914" s="210"/>
    </row>
    <row r="915" spans="2:36" s="79" customFormat="1" ht="132" customHeight="1" x14ac:dyDescent="0.25">
      <c r="B915" s="208" t="s">
        <v>536</v>
      </c>
      <c r="C915" s="204" t="s">
        <v>550</v>
      </c>
      <c r="D915" s="208" t="s">
        <v>106</v>
      </c>
      <c r="E915" s="229" t="s">
        <v>67</v>
      </c>
      <c r="F915" s="439" t="s">
        <v>134</v>
      </c>
      <c r="G915" s="229" t="s">
        <v>147</v>
      </c>
      <c r="H915" s="281" t="s">
        <v>70</v>
      </c>
      <c r="I915" s="281" t="s">
        <v>79</v>
      </c>
      <c r="J915" s="11" t="s">
        <v>208</v>
      </c>
      <c r="K915" s="7" t="s">
        <v>107</v>
      </c>
      <c r="L915" s="7" t="s">
        <v>86</v>
      </c>
      <c r="M915" s="7">
        <v>40</v>
      </c>
      <c r="N915" s="419" t="s">
        <v>108</v>
      </c>
      <c r="O915" s="235" t="s">
        <v>530</v>
      </c>
      <c r="P915" s="208" t="s">
        <v>75</v>
      </c>
      <c r="Q915" s="208" t="s">
        <v>76</v>
      </c>
      <c r="R915" s="211" t="s">
        <v>77</v>
      </c>
      <c r="S915" s="211" t="s">
        <v>109</v>
      </c>
      <c r="T915" s="253">
        <f>V915+Y915</f>
        <v>68480.009999999995</v>
      </c>
      <c r="U915" s="253" t="s">
        <v>79</v>
      </c>
      <c r="V915" s="291">
        <v>58208</v>
      </c>
      <c r="W915" s="291" t="s">
        <v>98</v>
      </c>
      <c r="X915" s="294" t="s">
        <v>98</v>
      </c>
      <c r="Y915" s="291">
        <v>10272.01</v>
      </c>
      <c r="Z915" s="291" t="s">
        <v>98</v>
      </c>
      <c r="AA915" s="294" t="s">
        <v>98</v>
      </c>
      <c r="AB915" s="294">
        <v>5552.43</v>
      </c>
      <c r="AC915" s="243" t="s">
        <v>149</v>
      </c>
      <c r="AD915" s="225" t="s">
        <v>79</v>
      </c>
      <c r="AE915" s="225">
        <f>V915+Y915</f>
        <v>68480.009999999995</v>
      </c>
      <c r="AF915" s="243" t="s">
        <v>79</v>
      </c>
      <c r="AG915" s="243" t="s">
        <v>33</v>
      </c>
      <c r="AH915" s="202" t="s">
        <v>158</v>
      </c>
      <c r="AI915" s="202" t="s">
        <v>160</v>
      </c>
      <c r="AJ915" s="243"/>
    </row>
    <row r="916" spans="2:36" s="79" customFormat="1" ht="86.1" customHeight="1" x14ac:dyDescent="0.25">
      <c r="B916" s="209"/>
      <c r="C916" s="204"/>
      <c r="D916" s="209"/>
      <c r="E916" s="230"/>
      <c r="F916" s="230"/>
      <c r="G916" s="230"/>
      <c r="H916" s="209"/>
      <c r="I916" s="209"/>
      <c r="J916" s="11" t="s">
        <v>111</v>
      </c>
      <c r="K916" s="7" t="s">
        <v>112</v>
      </c>
      <c r="L916" s="7" t="s">
        <v>85</v>
      </c>
      <c r="M916" s="7">
        <v>1</v>
      </c>
      <c r="N916" s="224"/>
      <c r="O916" s="235"/>
      <c r="P916" s="209"/>
      <c r="Q916" s="209"/>
      <c r="R916" s="212"/>
      <c r="S916" s="212"/>
      <c r="T916" s="218"/>
      <c r="U916" s="218"/>
      <c r="V916" s="292"/>
      <c r="W916" s="292"/>
      <c r="X916" s="295"/>
      <c r="Y916" s="292"/>
      <c r="Z916" s="292"/>
      <c r="AA916" s="295"/>
      <c r="AB916" s="295"/>
      <c r="AC916" s="224"/>
      <c r="AD916" s="227"/>
      <c r="AE916" s="227"/>
      <c r="AF916" s="209"/>
      <c r="AG916" s="224"/>
      <c r="AH916" s="202"/>
      <c r="AI916" s="202"/>
      <c r="AJ916" s="209"/>
    </row>
    <row r="917" spans="2:36" s="79" customFormat="1" ht="59.1" customHeight="1" x14ac:dyDescent="0.25">
      <c r="B917" s="210"/>
      <c r="C917" s="204"/>
      <c r="D917" s="210"/>
      <c r="E917" s="231"/>
      <c r="F917" s="231"/>
      <c r="G917" s="231"/>
      <c r="H917" s="210"/>
      <c r="I917" s="210"/>
      <c r="J917" s="11" t="s">
        <v>127</v>
      </c>
      <c r="K917" s="7" t="s">
        <v>128</v>
      </c>
      <c r="L917" s="7" t="s">
        <v>85</v>
      </c>
      <c r="M917" s="7">
        <v>32</v>
      </c>
      <c r="N917" s="228"/>
      <c r="O917" s="235"/>
      <c r="P917" s="210"/>
      <c r="Q917" s="210"/>
      <c r="R917" s="213"/>
      <c r="S917" s="213"/>
      <c r="T917" s="254"/>
      <c r="U917" s="254"/>
      <c r="V917" s="293"/>
      <c r="W917" s="293"/>
      <c r="X917" s="296"/>
      <c r="Y917" s="293"/>
      <c r="Z917" s="293"/>
      <c r="AA917" s="296"/>
      <c r="AB917" s="296"/>
      <c r="AC917" s="228"/>
      <c r="AD917" s="226"/>
      <c r="AE917" s="226"/>
      <c r="AF917" s="210"/>
      <c r="AG917" s="228"/>
      <c r="AH917" s="202"/>
      <c r="AI917" s="202"/>
      <c r="AJ917" s="210"/>
    </row>
    <row r="918" spans="2:36" s="79" customFormat="1" ht="132" customHeight="1" x14ac:dyDescent="0.25">
      <c r="B918" s="208" t="s">
        <v>537</v>
      </c>
      <c r="C918" s="204" t="s">
        <v>551</v>
      </c>
      <c r="D918" s="208" t="s">
        <v>106</v>
      </c>
      <c r="E918" s="229" t="s">
        <v>67</v>
      </c>
      <c r="F918" s="439" t="s">
        <v>134</v>
      </c>
      <c r="G918" s="229" t="s">
        <v>147</v>
      </c>
      <c r="H918" s="281" t="s">
        <v>70</v>
      </c>
      <c r="I918" s="281" t="s">
        <v>79</v>
      </c>
      <c r="J918" s="11" t="s">
        <v>208</v>
      </c>
      <c r="K918" s="7" t="s">
        <v>107</v>
      </c>
      <c r="L918" s="7" t="s">
        <v>86</v>
      </c>
      <c r="M918" s="7">
        <v>40</v>
      </c>
      <c r="N918" s="419" t="s">
        <v>108</v>
      </c>
      <c r="O918" s="235" t="s">
        <v>530</v>
      </c>
      <c r="P918" s="208" t="s">
        <v>75</v>
      </c>
      <c r="Q918" s="208" t="s">
        <v>76</v>
      </c>
      <c r="R918" s="211" t="s">
        <v>77</v>
      </c>
      <c r="S918" s="211" t="s">
        <v>109</v>
      </c>
      <c r="T918" s="253">
        <f>V918+Y918</f>
        <v>27820</v>
      </c>
      <c r="U918" s="253" t="s">
        <v>79</v>
      </c>
      <c r="V918" s="291">
        <v>23647</v>
      </c>
      <c r="W918" s="291" t="s">
        <v>98</v>
      </c>
      <c r="X918" s="294" t="s">
        <v>98</v>
      </c>
      <c r="Y918" s="291">
        <v>4173</v>
      </c>
      <c r="Z918" s="291" t="s">
        <v>98</v>
      </c>
      <c r="AA918" s="294" t="s">
        <v>98</v>
      </c>
      <c r="AB918" s="294">
        <v>2255.6799999999998</v>
      </c>
      <c r="AC918" s="243" t="s">
        <v>149</v>
      </c>
      <c r="AD918" s="225" t="s">
        <v>79</v>
      </c>
      <c r="AE918" s="225">
        <f>V918+Y918</f>
        <v>27820</v>
      </c>
      <c r="AF918" s="243" t="s">
        <v>79</v>
      </c>
      <c r="AG918" s="243" t="s">
        <v>33</v>
      </c>
      <c r="AH918" s="202" t="s">
        <v>158</v>
      </c>
      <c r="AI918" s="202" t="s">
        <v>160</v>
      </c>
      <c r="AJ918" s="243"/>
    </row>
    <row r="919" spans="2:36" s="79" customFormat="1" ht="86.1" customHeight="1" x14ac:dyDescent="0.25">
      <c r="B919" s="209"/>
      <c r="C919" s="204"/>
      <c r="D919" s="209"/>
      <c r="E919" s="230"/>
      <c r="F919" s="230"/>
      <c r="G919" s="230"/>
      <c r="H919" s="209"/>
      <c r="I919" s="209"/>
      <c r="J919" s="11" t="s">
        <v>111</v>
      </c>
      <c r="K919" s="7" t="s">
        <v>112</v>
      </c>
      <c r="L919" s="7" t="s">
        <v>85</v>
      </c>
      <c r="M919" s="7">
        <v>1</v>
      </c>
      <c r="N919" s="224"/>
      <c r="O919" s="235"/>
      <c r="P919" s="209"/>
      <c r="Q919" s="209"/>
      <c r="R919" s="212"/>
      <c r="S919" s="212"/>
      <c r="T919" s="218"/>
      <c r="U919" s="218"/>
      <c r="V919" s="292"/>
      <c r="W919" s="292"/>
      <c r="X919" s="295"/>
      <c r="Y919" s="292"/>
      <c r="Z919" s="292"/>
      <c r="AA919" s="295"/>
      <c r="AB919" s="295"/>
      <c r="AC919" s="224"/>
      <c r="AD919" s="227"/>
      <c r="AE919" s="227"/>
      <c r="AF919" s="209"/>
      <c r="AG919" s="224"/>
      <c r="AH919" s="202"/>
      <c r="AI919" s="202"/>
      <c r="AJ919" s="209"/>
    </row>
    <row r="920" spans="2:36" s="79" customFormat="1" ht="59.1" customHeight="1" x14ac:dyDescent="0.25">
      <c r="B920" s="210"/>
      <c r="C920" s="204"/>
      <c r="D920" s="210"/>
      <c r="E920" s="231"/>
      <c r="F920" s="231"/>
      <c r="G920" s="231"/>
      <c r="H920" s="210"/>
      <c r="I920" s="210"/>
      <c r="J920" s="11" t="s">
        <v>127</v>
      </c>
      <c r="K920" s="7" t="s">
        <v>128</v>
      </c>
      <c r="L920" s="7" t="s">
        <v>85</v>
      </c>
      <c r="M920" s="7">
        <v>20</v>
      </c>
      <c r="N920" s="228"/>
      <c r="O920" s="235"/>
      <c r="P920" s="210"/>
      <c r="Q920" s="210"/>
      <c r="R920" s="213"/>
      <c r="S920" s="213"/>
      <c r="T920" s="254"/>
      <c r="U920" s="254"/>
      <c r="V920" s="293"/>
      <c r="W920" s="293"/>
      <c r="X920" s="296"/>
      <c r="Y920" s="293"/>
      <c r="Z920" s="293"/>
      <c r="AA920" s="296"/>
      <c r="AB920" s="296"/>
      <c r="AC920" s="228"/>
      <c r="AD920" s="226"/>
      <c r="AE920" s="226"/>
      <c r="AF920" s="210"/>
      <c r="AG920" s="228"/>
      <c r="AH920" s="202"/>
      <c r="AI920" s="202"/>
      <c r="AJ920" s="210"/>
    </row>
    <row r="921" spans="2:36" s="110" customFormat="1" ht="132" customHeight="1" x14ac:dyDescent="0.25">
      <c r="B921" s="246" t="s">
        <v>1188</v>
      </c>
      <c r="C921" s="215" t="s">
        <v>552</v>
      </c>
      <c r="D921" s="246" t="s">
        <v>106</v>
      </c>
      <c r="E921" s="232" t="s">
        <v>67</v>
      </c>
      <c r="F921" s="449" t="s">
        <v>134</v>
      </c>
      <c r="G921" s="232" t="s">
        <v>147</v>
      </c>
      <c r="H921" s="450" t="s">
        <v>70</v>
      </c>
      <c r="I921" s="450" t="s">
        <v>79</v>
      </c>
      <c r="J921" s="20" t="s">
        <v>208</v>
      </c>
      <c r="K921" s="27" t="s">
        <v>107</v>
      </c>
      <c r="L921" s="27" t="s">
        <v>86</v>
      </c>
      <c r="M921" s="27">
        <v>40</v>
      </c>
      <c r="N921" s="445" t="s">
        <v>108</v>
      </c>
      <c r="O921" s="252" t="s">
        <v>530</v>
      </c>
      <c r="P921" s="246" t="s">
        <v>75</v>
      </c>
      <c r="Q921" s="246" t="s">
        <v>76</v>
      </c>
      <c r="R921" s="420" t="s">
        <v>77</v>
      </c>
      <c r="S921" s="420" t="s">
        <v>109</v>
      </c>
      <c r="T921" s="328">
        <f>V921+Y921</f>
        <v>48792</v>
      </c>
      <c r="U921" s="328" t="s">
        <v>79</v>
      </c>
      <c r="V921" s="344">
        <v>41473.199999999997</v>
      </c>
      <c r="W921" s="344" t="s">
        <v>98</v>
      </c>
      <c r="X921" s="592" t="s">
        <v>98</v>
      </c>
      <c r="Y921" s="344">
        <v>7318.8</v>
      </c>
      <c r="Z921" s="344" t="s">
        <v>98</v>
      </c>
      <c r="AA921" s="592" t="s">
        <v>98</v>
      </c>
      <c r="AB921" s="592">
        <v>3956.11</v>
      </c>
      <c r="AC921" s="205" t="s">
        <v>149</v>
      </c>
      <c r="AD921" s="240" t="s">
        <v>79</v>
      </c>
      <c r="AE921" s="240">
        <f>V921+Y921</f>
        <v>48792</v>
      </c>
      <c r="AF921" s="205" t="s">
        <v>79</v>
      </c>
      <c r="AG921" s="205" t="s">
        <v>33</v>
      </c>
      <c r="AH921" s="264" t="s">
        <v>158</v>
      </c>
      <c r="AI921" s="264" t="s">
        <v>160</v>
      </c>
      <c r="AJ921" s="205"/>
    </row>
    <row r="922" spans="2:36" s="110" customFormat="1" ht="86.1" customHeight="1" x14ac:dyDescent="0.25">
      <c r="B922" s="247"/>
      <c r="C922" s="215"/>
      <c r="D922" s="247"/>
      <c r="E922" s="233"/>
      <c r="F922" s="233"/>
      <c r="G922" s="233"/>
      <c r="H922" s="247"/>
      <c r="I922" s="247"/>
      <c r="J922" s="20" t="s">
        <v>111</v>
      </c>
      <c r="K922" s="27" t="s">
        <v>112</v>
      </c>
      <c r="L922" s="27" t="s">
        <v>85</v>
      </c>
      <c r="M922" s="27">
        <v>1</v>
      </c>
      <c r="N922" s="206"/>
      <c r="O922" s="252"/>
      <c r="P922" s="247"/>
      <c r="Q922" s="247"/>
      <c r="R922" s="354"/>
      <c r="S922" s="354"/>
      <c r="T922" s="329"/>
      <c r="U922" s="329"/>
      <c r="V922" s="345"/>
      <c r="W922" s="345"/>
      <c r="X922" s="593"/>
      <c r="Y922" s="345"/>
      <c r="Z922" s="345"/>
      <c r="AA922" s="593"/>
      <c r="AB922" s="593"/>
      <c r="AC922" s="206"/>
      <c r="AD922" s="241"/>
      <c r="AE922" s="241"/>
      <c r="AF922" s="247"/>
      <c r="AG922" s="206"/>
      <c r="AH922" s="264"/>
      <c r="AI922" s="264"/>
      <c r="AJ922" s="247"/>
    </row>
    <row r="923" spans="2:36" s="110" customFormat="1" ht="59.1" customHeight="1" x14ac:dyDescent="0.25">
      <c r="B923" s="248"/>
      <c r="C923" s="215"/>
      <c r="D923" s="248"/>
      <c r="E923" s="234"/>
      <c r="F923" s="234"/>
      <c r="G923" s="234"/>
      <c r="H923" s="248"/>
      <c r="I923" s="248"/>
      <c r="J923" s="20" t="s">
        <v>127</v>
      </c>
      <c r="K923" s="27" t="s">
        <v>128</v>
      </c>
      <c r="L923" s="27" t="s">
        <v>85</v>
      </c>
      <c r="M923" s="27">
        <v>24</v>
      </c>
      <c r="N923" s="207"/>
      <c r="O923" s="252"/>
      <c r="P923" s="248"/>
      <c r="Q923" s="248"/>
      <c r="R923" s="386"/>
      <c r="S923" s="386"/>
      <c r="T923" s="330"/>
      <c r="U923" s="330"/>
      <c r="V923" s="367"/>
      <c r="W923" s="367"/>
      <c r="X923" s="594"/>
      <c r="Y923" s="367"/>
      <c r="Z923" s="367"/>
      <c r="AA923" s="594"/>
      <c r="AB923" s="594"/>
      <c r="AC923" s="207"/>
      <c r="AD923" s="242"/>
      <c r="AE923" s="242"/>
      <c r="AF923" s="248"/>
      <c r="AG923" s="207"/>
      <c r="AH923" s="264"/>
      <c r="AI923" s="264"/>
      <c r="AJ923" s="248"/>
    </row>
    <row r="924" spans="2:36" s="79" customFormat="1" ht="132" customHeight="1" x14ac:dyDescent="0.25">
      <c r="B924" s="208" t="s">
        <v>538</v>
      </c>
      <c r="C924" s="204" t="s">
        <v>546</v>
      </c>
      <c r="D924" s="208" t="s">
        <v>106</v>
      </c>
      <c r="E924" s="229" t="s">
        <v>67</v>
      </c>
      <c r="F924" s="439" t="s">
        <v>134</v>
      </c>
      <c r="G924" s="229" t="s">
        <v>147</v>
      </c>
      <c r="H924" s="281" t="s">
        <v>70</v>
      </c>
      <c r="I924" s="281" t="s">
        <v>79</v>
      </c>
      <c r="J924" s="11" t="s">
        <v>208</v>
      </c>
      <c r="K924" s="7" t="s">
        <v>107</v>
      </c>
      <c r="L924" s="7" t="s">
        <v>86</v>
      </c>
      <c r="M924" s="7">
        <v>40</v>
      </c>
      <c r="N924" s="419" t="s">
        <v>108</v>
      </c>
      <c r="O924" s="235" t="s">
        <v>530</v>
      </c>
      <c r="P924" s="208" t="s">
        <v>75</v>
      </c>
      <c r="Q924" s="208" t="s">
        <v>76</v>
      </c>
      <c r="R924" s="211" t="s">
        <v>77</v>
      </c>
      <c r="S924" s="211" t="s">
        <v>109</v>
      </c>
      <c r="T924" s="253">
        <f>V924+Y924</f>
        <v>226840</v>
      </c>
      <c r="U924" s="253" t="s">
        <v>79</v>
      </c>
      <c r="V924" s="291">
        <v>192814</v>
      </c>
      <c r="W924" s="291" t="s">
        <v>98</v>
      </c>
      <c r="X924" s="294" t="s">
        <v>98</v>
      </c>
      <c r="Y924" s="291">
        <v>34026</v>
      </c>
      <c r="Z924" s="291" t="s">
        <v>98</v>
      </c>
      <c r="AA924" s="294" t="s">
        <v>98</v>
      </c>
      <c r="AB924" s="294">
        <v>18392.439999999999</v>
      </c>
      <c r="AC924" s="243" t="s">
        <v>149</v>
      </c>
      <c r="AD924" s="225" t="s">
        <v>79</v>
      </c>
      <c r="AE924" s="225">
        <f>V924+Y924</f>
        <v>226840</v>
      </c>
      <c r="AF924" s="243" t="s">
        <v>79</v>
      </c>
      <c r="AG924" s="243" t="s">
        <v>33</v>
      </c>
      <c r="AH924" s="202" t="s">
        <v>873</v>
      </c>
      <c r="AI924" s="202" t="s">
        <v>160</v>
      </c>
      <c r="AJ924" s="243"/>
    </row>
    <row r="925" spans="2:36" s="79" customFormat="1" ht="86.1" customHeight="1" x14ac:dyDescent="0.25">
      <c r="B925" s="209"/>
      <c r="C925" s="204"/>
      <c r="D925" s="209"/>
      <c r="E925" s="230"/>
      <c r="F925" s="230"/>
      <c r="G925" s="230"/>
      <c r="H925" s="209"/>
      <c r="I925" s="209"/>
      <c r="J925" s="11" t="s">
        <v>111</v>
      </c>
      <c r="K925" s="7" t="s">
        <v>112</v>
      </c>
      <c r="L925" s="7" t="s">
        <v>85</v>
      </c>
      <c r="M925" s="109">
        <v>1</v>
      </c>
      <c r="N925" s="224"/>
      <c r="O925" s="235"/>
      <c r="P925" s="209"/>
      <c r="Q925" s="209"/>
      <c r="R925" s="212"/>
      <c r="S925" s="212"/>
      <c r="T925" s="218"/>
      <c r="U925" s="218"/>
      <c r="V925" s="292"/>
      <c r="W925" s="292"/>
      <c r="X925" s="295"/>
      <c r="Y925" s="292"/>
      <c r="Z925" s="292"/>
      <c r="AA925" s="295"/>
      <c r="AB925" s="295"/>
      <c r="AC925" s="224"/>
      <c r="AD925" s="227"/>
      <c r="AE925" s="227"/>
      <c r="AF925" s="209"/>
      <c r="AG925" s="224"/>
      <c r="AH925" s="202"/>
      <c r="AI925" s="202"/>
      <c r="AJ925" s="209"/>
    </row>
    <row r="926" spans="2:36" s="79" customFormat="1" ht="59.1" customHeight="1" x14ac:dyDescent="0.25">
      <c r="B926" s="210"/>
      <c r="C926" s="204"/>
      <c r="D926" s="210"/>
      <c r="E926" s="231"/>
      <c r="F926" s="231"/>
      <c r="G926" s="231"/>
      <c r="H926" s="210"/>
      <c r="I926" s="210"/>
      <c r="J926" s="11" t="s">
        <v>127</v>
      </c>
      <c r="K926" s="7" t="s">
        <v>128</v>
      </c>
      <c r="L926" s="7" t="s">
        <v>85</v>
      </c>
      <c r="M926" s="7" t="s">
        <v>539</v>
      </c>
      <c r="N926" s="228"/>
      <c r="O926" s="235"/>
      <c r="P926" s="210"/>
      <c r="Q926" s="210"/>
      <c r="R926" s="213"/>
      <c r="S926" s="213"/>
      <c r="T926" s="254"/>
      <c r="U926" s="254"/>
      <c r="V926" s="293"/>
      <c r="W926" s="293"/>
      <c r="X926" s="296"/>
      <c r="Y926" s="293"/>
      <c r="Z926" s="293"/>
      <c r="AA926" s="296"/>
      <c r="AB926" s="296"/>
      <c r="AC926" s="228"/>
      <c r="AD926" s="226"/>
      <c r="AE926" s="226"/>
      <c r="AF926" s="210"/>
      <c r="AG926" s="228"/>
      <c r="AH926" s="202"/>
      <c r="AI926" s="202"/>
      <c r="AJ926" s="210"/>
    </row>
    <row r="927" spans="2:36" s="79" customFormat="1" ht="132" customHeight="1" x14ac:dyDescent="0.25">
      <c r="B927" s="208" t="s">
        <v>540</v>
      </c>
      <c r="C927" s="204" t="s">
        <v>553</v>
      </c>
      <c r="D927" s="208" t="s">
        <v>106</v>
      </c>
      <c r="E927" s="229" t="s">
        <v>67</v>
      </c>
      <c r="F927" s="439" t="s">
        <v>134</v>
      </c>
      <c r="G927" s="229" t="s">
        <v>147</v>
      </c>
      <c r="H927" s="281" t="s">
        <v>70</v>
      </c>
      <c r="I927" s="281" t="s">
        <v>79</v>
      </c>
      <c r="J927" s="11" t="s">
        <v>208</v>
      </c>
      <c r="K927" s="7" t="s">
        <v>107</v>
      </c>
      <c r="L927" s="7" t="s">
        <v>86</v>
      </c>
      <c r="M927" s="7">
        <v>40</v>
      </c>
      <c r="N927" s="419" t="s">
        <v>108</v>
      </c>
      <c r="O927" s="235" t="s">
        <v>530</v>
      </c>
      <c r="P927" s="208" t="s">
        <v>75</v>
      </c>
      <c r="Q927" s="208" t="s">
        <v>76</v>
      </c>
      <c r="R927" s="211" t="s">
        <v>77</v>
      </c>
      <c r="S927" s="211" t="s">
        <v>109</v>
      </c>
      <c r="T927" s="253">
        <f>V927+Y927</f>
        <v>29960</v>
      </c>
      <c r="U927" s="253" t="s">
        <v>79</v>
      </c>
      <c r="V927" s="291">
        <v>25466</v>
      </c>
      <c r="W927" s="291" t="s">
        <v>98</v>
      </c>
      <c r="X927" s="294" t="s">
        <v>98</v>
      </c>
      <c r="Y927" s="291">
        <v>4494</v>
      </c>
      <c r="Z927" s="291" t="s">
        <v>98</v>
      </c>
      <c r="AA927" s="294" t="s">
        <v>98</v>
      </c>
      <c r="AB927" s="294">
        <v>2429.19</v>
      </c>
      <c r="AC927" s="243" t="s">
        <v>149</v>
      </c>
      <c r="AD927" s="225" t="s">
        <v>79</v>
      </c>
      <c r="AE927" s="225">
        <f>V927+Y927</f>
        <v>29960</v>
      </c>
      <c r="AF927" s="243" t="s">
        <v>79</v>
      </c>
      <c r="AG927" s="243" t="s">
        <v>33</v>
      </c>
      <c r="AH927" s="202" t="s">
        <v>179</v>
      </c>
      <c r="AI927" s="202" t="s">
        <v>927</v>
      </c>
      <c r="AJ927" s="243"/>
    </row>
    <row r="928" spans="2:36" s="79" customFormat="1" ht="86.1" customHeight="1" x14ac:dyDescent="0.25">
      <c r="B928" s="209"/>
      <c r="C928" s="204"/>
      <c r="D928" s="209"/>
      <c r="E928" s="230"/>
      <c r="F928" s="230"/>
      <c r="G928" s="230"/>
      <c r="H928" s="209"/>
      <c r="I928" s="209"/>
      <c r="J928" s="11" t="s">
        <v>111</v>
      </c>
      <c r="K928" s="7" t="s">
        <v>112</v>
      </c>
      <c r="L928" s="7" t="s">
        <v>85</v>
      </c>
      <c r="M928" s="109">
        <v>1</v>
      </c>
      <c r="N928" s="224"/>
      <c r="O928" s="235"/>
      <c r="P928" s="209"/>
      <c r="Q928" s="209"/>
      <c r="R928" s="212"/>
      <c r="S928" s="212"/>
      <c r="T928" s="218"/>
      <c r="U928" s="218"/>
      <c r="V928" s="292"/>
      <c r="W928" s="292"/>
      <c r="X928" s="295"/>
      <c r="Y928" s="292"/>
      <c r="Z928" s="292"/>
      <c r="AA928" s="295"/>
      <c r="AB928" s="295"/>
      <c r="AC928" s="224"/>
      <c r="AD928" s="227"/>
      <c r="AE928" s="227"/>
      <c r="AF928" s="209"/>
      <c r="AG928" s="224"/>
      <c r="AH928" s="202"/>
      <c r="AI928" s="202"/>
      <c r="AJ928" s="209"/>
    </row>
    <row r="929" spans="2:36" s="79" customFormat="1" ht="59.1" customHeight="1" x14ac:dyDescent="0.25">
      <c r="B929" s="210"/>
      <c r="C929" s="204"/>
      <c r="D929" s="210"/>
      <c r="E929" s="231"/>
      <c r="F929" s="231"/>
      <c r="G929" s="231"/>
      <c r="H929" s="210"/>
      <c r="I929" s="210"/>
      <c r="J929" s="11" t="s">
        <v>127</v>
      </c>
      <c r="K929" s="7" t="s">
        <v>128</v>
      </c>
      <c r="L929" s="7" t="s">
        <v>85</v>
      </c>
      <c r="M929" s="7">
        <v>20</v>
      </c>
      <c r="N929" s="228"/>
      <c r="O929" s="235"/>
      <c r="P929" s="210"/>
      <c r="Q929" s="210"/>
      <c r="R929" s="213"/>
      <c r="S929" s="213"/>
      <c r="T929" s="254"/>
      <c r="U929" s="254"/>
      <c r="V929" s="293"/>
      <c r="W929" s="293"/>
      <c r="X929" s="296"/>
      <c r="Y929" s="293"/>
      <c r="Z929" s="293"/>
      <c r="AA929" s="296"/>
      <c r="AB929" s="296"/>
      <c r="AC929" s="228"/>
      <c r="AD929" s="226"/>
      <c r="AE929" s="226"/>
      <c r="AF929" s="210"/>
      <c r="AG929" s="228"/>
      <c r="AH929" s="202"/>
      <c r="AI929" s="202"/>
      <c r="AJ929" s="210"/>
    </row>
    <row r="930" spans="2:36" s="79" customFormat="1" ht="132" customHeight="1" x14ac:dyDescent="0.25">
      <c r="B930" s="208" t="s">
        <v>541</v>
      </c>
      <c r="C930" s="204" t="s">
        <v>554</v>
      </c>
      <c r="D930" s="208" t="s">
        <v>106</v>
      </c>
      <c r="E930" s="229" t="s">
        <v>67</v>
      </c>
      <c r="F930" s="439" t="s">
        <v>134</v>
      </c>
      <c r="G930" s="229" t="s">
        <v>147</v>
      </c>
      <c r="H930" s="281" t="s">
        <v>70</v>
      </c>
      <c r="I930" s="281" t="s">
        <v>79</v>
      </c>
      <c r="J930" s="11" t="s">
        <v>208</v>
      </c>
      <c r="K930" s="7" t="s">
        <v>107</v>
      </c>
      <c r="L930" s="7" t="s">
        <v>86</v>
      </c>
      <c r="M930" s="7">
        <v>40</v>
      </c>
      <c r="N930" s="419" t="s">
        <v>108</v>
      </c>
      <c r="O930" s="235" t="s">
        <v>530</v>
      </c>
      <c r="P930" s="208" t="s">
        <v>75</v>
      </c>
      <c r="Q930" s="208" t="s">
        <v>76</v>
      </c>
      <c r="R930" s="211" t="s">
        <v>77</v>
      </c>
      <c r="S930" s="211" t="s">
        <v>109</v>
      </c>
      <c r="T930" s="253">
        <f>V930+Y930</f>
        <v>85600</v>
      </c>
      <c r="U930" s="253" t="s">
        <v>79</v>
      </c>
      <c r="V930" s="291">
        <v>72760</v>
      </c>
      <c r="W930" s="291" t="s">
        <v>98</v>
      </c>
      <c r="X930" s="294" t="s">
        <v>98</v>
      </c>
      <c r="Y930" s="291">
        <v>12840</v>
      </c>
      <c r="Z930" s="291" t="s">
        <v>98</v>
      </c>
      <c r="AA930" s="294" t="s">
        <v>98</v>
      </c>
      <c r="AB930" s="294">
        <v>6940.54</v>
      </c>
      <c r="AC930" s="243" t="s">
        <v>149</v>
      </c>
      <c r="AD930" s="225" t="s">
        <v>79</v>
      </c>
      <c r="AE930" s="225">
        <f>V930+Y930</f>
        <v>85600</v>
      </c>
      <c r="AF930" s="243" t="s">
        <v>79</v>
      </c>
      <c r="AG930" s="243" t="s">
        <v>33</v>
      </c>
      <c r="AH930" s="202" t="s">
        <v>179</v>
      </c>
      <c r="AI930" s="202" t="s">
        <v>927</v>
      </c>
      <c r="AJ930" s="243"/>
    </row>
    <row r="931" spans="2:36" s="79" customFormat="1" ht="86.1" customHeight="1" x14ac:dyDescent="0.25">
      <c r="B931" s="209"/>
      <c r="C931" s="204"/>
      <c r="D931" s="209"/>
      <c r="E931" s="230"/>
      <c r="F931" s="230"/>
      <c r="G931" s="230"/>
      <c r="H931" s="209"/>
      <c r="I931" s="209"/>
      <c r="J931" s="11" t="s">
        <v>111</v>
      </c>
      <c r="K931" s="7" t="s">
        <v>112</v>
      </c>
      <c r="L931" s="7" t="s">
        <v>85</v>
      </c>
      <c r="M931" s="109">
        <v>1</v>
      </c>
      <c r="N931" s="224"/>
      <c r="O931" s="235"/>
      <c r="P931" s="209"/>
      <c r="Q931" s="209"/>
      <c r="R931" s="212"/>
      <c r="S931" s="212"/>
      <c r="T931" s="218"/>
      <c r="U931" s="218"/>
      <c r="V931" s="292"/>
      <c r="W931" s="292"/>
      <c r="X931" s="295"/>
      <c r="Y931" s="292"/>
      <c r="Z931" s="292"/>
      <c r="AA931" s="295"/>
      <c r="AB931" s="295"/>
      <c r="AC931" s="224"/>
      <c r="AD931" s="227"/>
      <c r="AE931" s="227"/>
      <c r="AF931" s="209"/>
      <c r="AG931" s="224"/>
      <c r="AH931" s="202"/>
      <c r="AI931" s="202"/>
      <c r="AJ931" s="209"/>
    </row>
    <row r="932" spans="2:36" s="79" customFormat="1" ht="59.1" customHeight="1" x14ac:dyDescent="0.25">
      <c r="B932" s="210"/>
      <c r="C932" s="204"/>
      <c r="D932" s="210"/>
      <c r="E932" s="231"/>
      <c r="F932" s="231"/>
      <c r="G932" s="231"/>
      <c r="H932" s="210"/>
      <c r="I932" s="210"/>
      <c r="J932" s="11" t="s">
        <v>127</v>
      </c>
      <c r="K932" s="7" t="s">
        <v>128</v>
      </c>
      <c r="L932" s="7" t="s">
        <v>85</v>
      </c>
      <c r="M932" s="7">
        <v>40</v>
      </c>
      <c r="N932" s="228"/>
      <c r="O932" s="235"/>
      <c r="P932" s="210"/>
      <c r="Q932" s="210"/>
      <c r="R932" s="213"/>
      <c r="S932" s="213"/>
      <c r="T932" s="254"/>
      <c r="U932" s="254"/>
      <c r="V932" s="293"/>
      <c r="W932" s="293"/>
      <c r="X932" s="296"/>
      <c r="Y932" s="293"/>
      <c r="Z932" s="293"/>
      <c r="AA932" s="296"/>
      <c r="AB932" s="296"/>
      <c r="AC932" s="228"/>
      <c r="AD932" s="226"/>
      <c r="AE932" s="226"/>
      <c r="AF932" s="210"/>
      <c r="AG932" s="228"/>
      <c r="AH932" s="202"/>
      <c r="AI932" s="202"/>
      <c r="AJ932" s="210"/>
    </row>
    <row r="933" spans="2:36" s="90" customFormat="1" ht="52.15" customHeight="1" x14ac:dyDescent="0.2">
      <c r="B933" s="204" t="s">
        <v>542</v>
      </c>
      <c r="C933" s="204" t="s">
        <v>557</v>
      </c>
      <c r="D933" s="204" t="s">
        <v>66</v>
      </c>
      <c r="E933" s="235" t="s">
        <v>67</v>
      </c>
      <c r="F933" s="235" t="s">
        <v>132</v>
      </c>
      <c r="G933" s="235" t="s">
        <v>69</v>
      </c>
      <c r="H933" s="204" t="s">
        <v>70</v>
      </c>
      <c r="I933" s="204" t="s">
        <v>79</v>
      </c>
      <c r="J933" s="11" t="s">
        <v>113</v>
      </c>
      <c r="K933" s="7" t="s">
        <v>114</v>
      </c>
      <c r="L933" s="7" t="s">
        <v>115</v>
      </c>
      <c r="M933" s="7">
        <v>1</v>
      </c>
      <c r="N933" s="202" t="s">
        <v>108</v>
      </c>
      <c r="O933" s="229" t="s">
        <v>1072</v>
      </c>
      <c r="P933" s="204" t="s">
        <v>75</v>
      </c>
      <c r="Q933" s="204" t="s">
        <v>76</v>
      </c>
      <c r="R933" s="217" t="s">
        <v>77</v>
      </c>
      <c r="S933" s="217" t="s">
        <v>109</v>
      </c>
      <c r="T933" s="219">
        <f>V933+Y933</f>
        <v>37450</v>
      </c>
      <c r="U933" s="219" t="s">
        <v>79</v>
      </c>
      <c r="V933" s="291">
        <v>31832.5</v>
      </c>
      <c r="W933" s="221" t="s">
        <v>98</v>
      </c>
      <c r="X933" s="221" t="s">
        <v>98</v>
      </c>
      <c r="Y933" s="291">
        <v>5617.5</v>
      </c>
      <c r="Z933" s="221" t="s">
        <v>98</v>
      </c>
      <c r="AA933" s="221" t="s">
        <v>98</v>
      </c>
      <c r="AB933" s="291">
        <v>3036.49</v>
      </c>
      <c r="AC933" s="202" t="s">
        <v>80</v>
      </c>
      <c r="AD933" s="203" t="s">
        <v>79</v>
      </c>
      <c r="AE933" s="203">
        <f>V933+Y933</f>
        <v>37450</v>
      </c>
      <c r="AF933" s="202" t="s">
        <v>79</v>
      </c>
      <c r="AG933" s="202" t="s">
        <v>33</v>
      </c>
      <c r="AH933" s="202" t="s">
        <v>179</v>
      </c>
      <c r="AI933" s="202" t="s">
        <v>356</v>
      </c>
      <c r="AJ933" s="202"/>
    </row>
    <row r="934" spans="2:36" s="90" customFormat="1" ht="51" x14ac:dyDescent="0.2">
      <c r="B934" s="204"/>
      <c r="C934" s="204"/>
      <c r="D934" s="204"/>
      <c r="E934" s="235"/>
      <c r="F934" s="235"/>
      <c r="G934" s="235"/>
      <c r="H934" s="204"/>
      <c r="I934" s="204"/>
      <c r="J934" s="11" t="s">
        <v>116</v>
      </c>
      <c r="K934" s="7" t="s">
        <v>117</v>
      </c>
      <c r="L934" s="7" t="s">
        <v>85</v>
      </c>
      <c r="M934" s="7">
        <v>1</v>
      </c>
      <c r="N934" s="202"/>
      <c r="O934" s="230"/>
      <c r="P934" s="204"/>
      <c r="Q934" s="204"/>
      <c r="R934" s="217"/>
      <c r="S934" s="217"/>
      <c r="T934" s="219"/>
      <c r="U934" s="219"/>
      <c r="V934" s="292"/>
      <c r="W934" s="221"/>
      <c r="X934" s="221"/>
      <c r="Y934" s="292"/>
      <c r="Z934" s="221"/>
      <c r="AA934" s="221"/>
      <c r="AB934" s="292"/>
      <c r="AC934" s="202"/>
      <c r="AD934" s="203"/>
      <c r="AE934" s="203"/>
      <c r="AF934" s="204"/>
      <c r="AG934" s="202"/>
      <c r="AH934" s="202"/>
      <c r="AI934" s="202"/>
      <c r="AJ934" s="204"/>
    </row>
    <row r="935" spans="2:36" s="90" customFormat="1" ht="38.25" x14ac:dyDescent="0.2">
      <c r="B935" s="204"/>
      <c r="C935" s="204"/>
      <c r="D935" s="204"/>
      <c r="E935" s="235"/>
      <c r="F935" s="235"/>
      <c r="G935" s="235"/>
      <c r="H935" s="204"/>
      <c r="I935" s="204"/>
      <c r="J935" s="11" t="s">
        <v>209</v>
      </c>
      <c r="K935" s="7" t="s">
        <v>118</v>
      </c>
      <c r="L935" s="7" t="s">
        <v>119</v>
      </c>
      <c r="M935" s="7">
        <v>1</v>
      </c>
      <c r="N935" s="202"/>
      <c r="O935" s="230"/>
      <c r="P935" s="204"/>
      <c r="Q935" s="204"/>
      <c r="R935" s="217"/>
      <c r="S935" s="217"/>
      <c r="T935" s="219"/>
      <c r="U935" s="219"/>
      <c r="V935" s="292"/>
      <c r="W935" s="221"/>
      <c r="X935" s="221"/>
      <c r="Y935" s="292"/>
      <c r="Z935" s="221"/>
      <c r="AA935" s="221"/>
      <c r="AB935" s="292"/>
      <c r="AC935" s="202"/>
      <c r="AD935" s="203"/>
      <c r="AE935" s="203"/>
      <c r="AF935" s="204"/>
      <c r="AG935" s="202"/>
      <c r="AH935" s="202"/>
      <c r="AI935" s="202"/>
      <c r="AJ935" s="204"/>
    </row>
    <row r="936" spans="2:36" s="90" customFormat="1" ht="25.5" x14ac:dyDescent="0.2">
      <c r="B936" s="204"/>
      <c r="C936" s="204"/>
      <c r="D936" s="204"/>
      <c r="E936" s="235"/>
      <c r="F936" s="235"/>
      <c r="G936" s="235"/>
      <c r="H936" s="204"/>
      <c r="I936" s="204"/>
      <c r="J936" s="11" t="s">
        <v>120</v>
      </c>
      <c r="K936" s="7" t="s">
        <v>121</v>
      </c>
      <c r="L936" s="7" t="s">
        <v>119</v>
      </c>
      <c r="M936" s="63">
        <v>1</v>
      </c>
      <c r="N936" s="202"/>
      <c r="O936" s="231"/>
      <c r="P936" s="204"/>
      <c r="Q936" s="204"/>
      <c r="R936" s="217"/>
      <c r="S936" s="217"/>
      <c r="T936" s="219"/>
      <c r="U936" s="219"/>
      <c r="V936" s="293"/>
      <c r="W936" s="221"/>
      <c r="X936" s="221"/>
      <c r="Y936" s="293"/>
      <c r="Z936" s="221"/>
      <c r="AA936" s="221"/>
      <c r="AB936" s="293"/>
      <c r="AC936" s="202"/>
      <c r="AD936" s="203"/>
      <c r="AE936" s="203"/>
      <c r="AF936" s="204"/>
      <c r="AG936" s="202"/>
      <c r="AH936" s="202"/>
      <c r="AI936" s="202"/>
      <c r="AJ936" s="204"/>
    </row>
    <row r="937" spans="2:36" s="79" customFormat="1" ht="132" customHeight="1" x14ac:dyDescent="0.25">
      <c r="B937" s="208" t="s">
        <v>543</v>
      </c>
      <c r="C937" s="204" t="s">
        <v>550</v>
      </c>
      <c r="D937" s="208" t="s">
        <v>106</v>
      </c>
      <c r="E937" s="229" t="s">
        <v>67</v>
      </c>
      <c r="F937" s="439" t="s">
        <v>134</v>
      </c>
      <c r="G937" s="229" t="s">
        <v>147</v>
      </c>
      <c r="H937" s="281" t="s">
        <v>70</v>
      </c>
      <c r="I937" s="281" t="s">
        <v>79</v>
      </c>
      <c r="J937" s="11" t="s">
        <v>208</v>
      </c>
      <c r="K937" s="7" t="s">
        <v>107</v>
      </c>
      <c r="L937" s="7" t="s">
        <v>86</v>
      </c>
      <c r="M937" s="7">
        <v>40</v>
      </c>
      <c r="N937" s="419" t="s">
        <v>108</v>
      </c>
      <c r="O937" s="235" t="s">
        <v>530</v>
      </c>
      <c r="P937" s="208" t="s">
        <v>75</v>
      </c>
      <c r="Q937" s="208" t="s">
        <v>76</v>
      </c>
      <c r="R937" s="211" t="s">
        <v>77</v>
      </c>
      <c r="S937" s="211" t="s">
        <v>109</v>
      </c>
      <c r="T937" s="253">
        <f>V937+Y937</f>
        <v>32099.99</v>
      </c>
      <c r="U937" s="253" t="s">
        <v>79</v>
      </c>
      <c r="V937" s="291">
        <v>27284.99</v>
      </c>
      <c r="W937" s="291" t="s">
        <v>98</v>
      </c>
      <c r="X937" s="291" t="s">
        <v>98</v>
      </c>
      <c r="Y937" s="291">
        <v>4815</v>
      </c>
      <c r="Z937" s="291" t="s">
        <v>98</v>
      </c>
      <c r="AA937" s="291" t="s">
        <v>98</v>
      </c>
      <c r="AB937" s="294">
        <v>2602.6999999999998</v>
      </c>
      <c r="AC937" s="243" t="s">
        <v>149</v>
      </c>
      <c r="AD937" s="225" t="s">
        <v>79</v>
      </c>
      <c r="AE937" s="225">
        <f>V937+Y937</f>
        <v>32099.99</v>
      </c>
      <c r="AF937" s="243" t="s">
        <v>79</v>
      </c>
      <c r="AG937" s="243" t="s">
        <v>33</v>
      </c>
      <c r="AH937" s="202" t="s">
        <v>179</v>
      </c>
      <c r="AI937" s="202" t="s">
        <v>927</v>
      </c>
      <c r="AJ937" s="243"/>
    </row>
    <row r="938" spans="2:36" s="79" customFormat="1" ht="86.1" customHeight="1" x14ac:dyDescent="0.25">
      <c r="B938" s="209"/>
      <c r="C938" s="204"/>
      <c r="D938" s="209"/>
      <c r="E938" s="230"/>
      <c r="F938" s="230"/>
      <c r="G938" s="230"/>
      <c r="H938" s="209"/>
      <c r="I938" s="209"/>
      <c r="J938" s="11" t="s">
        <v>111</v>
      </c>
      <c r="K938" s="7" t="s">
        <v>112</v>
      </c>
      <c r="L938" s="7" t="s">
        <v>85</v>
      </c>
      <c r="M938" s="109">
        <v>1</v>
      </c>
      <c r="N938" s="224"/>
      <c r="O938" s="235"/>
      <c r="P938" s="209"/>
      <c r="Q938" s="209"/>
      <c r="R938" s="212"/>
      <c r="S938" s="212"/>
      <c r="T938" s="218"/>
      <c r="U938" s="218"/>
      <c r="V938" s="292"/>
      <c r="W938" s="292"/>
      <c r="X938" s="292"/>
      <c r="Y938" s="292"/>
      <c r="Z938" s="292"/>
      <c r="AA938" s="292"/>
      <c r="AB938" s="295"/>
      <c r="AC938" s="224"/>
      <c r="AD938" s="227"/>
      <c r="AE938" s="227"/>
      <c r="AF938" s="209"/>
      <c r="AG938" s="224"/>
      <c r="AH938" s="202"/>
      <c r="AI938" s="202"/>
      <c r="AJ938" s="209"/>
    </row>
    <row r="939" spans="2:36" s="79" customFormat="1" ht="59.1" customHeight="1" x14ac:dyDescent="0.25">
      <c r="B939" s="210"/>
      <c r="C939" s="204"/>
      <c r="D939" s="210"/>
      <c r="E939" s="231"/>
      <c r="F939" s="231"/>
      <c r="G939" s="231"/>
      <c r="H939" s="210"/>
      <c r="I939" s="210"/>
      <c r="J939" s="11" t="s">
        <v>127</v>
      </c>
      <c r="K939" s="7" t="s">
        <v>128</v>
      </c>
      <c r="L939" s="7" t="s">
        <v>85</v>
      </c>
      <c r="M939" s="7">
        <v>15</v>
      </c>
      <c r="N939" s="228"/>
      <c r="O939" s="235"/>
      <c r="P939" s="210"/>
      <c r="Q939" s="210"/>
      <c r="R939" s="213"/>
      <c r="S939" s="213"/>
      <c r="T939" s="254"/>
      <c r="U939" s="254"/>
      <c r="V939" s="293"/>
      <c r="W939" s="293"/>
      <c r="X939" s="293"/>
      <c r="Y939" s="293"/>
      <c r="Z939" s="293"/>
      <c r="AA939" s="293"/>
      <c r="AB939" s="296"/>
      <c r="AC939" s="228"/>
      <c r="AD939" s="226"/>
      <c r="AE939" s="226"/>
      <c r="AF939" s="210"/>
      <c r="AG939" s="228"/>
      <c r="AH939" s="202"/>
      <c r="AI939" s="202"/>
      <c r="AJ939" s="210"/>
    </row>
    <row r="940" spans="2:36" s="79" customFormat="1" ht="132" customHeight="1" x14ac:dyDescent="0.25">
      <c r="B940" s="208" t="s">
        <v>1013</v>
      </c>
      <c r="C940" s="204" t="s">
        <v>552</v>
      </c>
      <c r="D940" s="208" t="s">
        <v>106</v>
      </c>
      <c r="E940" s="229" t="s">
        <v>67</v>
      </c>
      <c r="F940" s="439" t="s">
        <v>134</v>
      </c>
      <c r="G940" s="229" t="s">
        <v>147</v>
      </c>
      <c r="H940" s="281" t="s">
        <v>70</v>
      </c>
      <c r="I940" s="281" t="s">
        <v>79</v>
      </c>
      <c r="J940" s="11" t="s">
        <v>208</v>
      </c>
      <c r="K940" s="7" t="s">
        <v>107</v>
      </c>
      <c r="L940" s="7" t="s">
        <v>86</v>
      </c>
      <c r="M940" s="7">
        <v>40</v>
      </c>
      <c r="N940" s="419" t="s">
        <v>108</v>
      </c>
      <c r="O940" s="235" t="s">
        <v>530</v>
      </c>
      <c r="P940" s="208" t="s">
        <v>75</v>
      </c>
      <c r="Q940" s="208" t="s">
        <v>76</v>
      </c>
      <c r="R940" s="211" t="s">
        <v>77</v>
      </c>
      <c r="S940" s="211" t="s">
        <v>109</v>
      </c>
      <c r="T940" s="253">
        <f>V940+Y940</f>
        <v>48792</v>
      </c>
      <c r="U940" s="253" t="s">
        <v>79</v>
      </c>
      <c r="V940" s="291">
        <v>41473.199999999997</v>
      </c>
      <c r="W940" s="291" t="s">
        <v>98</v>
      </c>
      <c r="X940" s="294" t="s">
        <v>98</v>
      </c>
      <c r="Y940" s="291">
        <v>7318.8</v>
      </c>
      <c r="Z940" s="291" t="s">
        <v>98</v>
      </c>
      <c r="AA940" s="294" t="s">
        <v>98</v>
      </c>
      <c r="AB940" s="294">
        <v>3956.11</v>
      </c>
      <c r="AC940" s="243" t="s">
        <v>149</v>
      </c>
      <c r="AD940" s="225" t="s">
        <v>79</v>
      </c>
      <c r="AE940" s="225">
        <f>V940+Y940</f>
        <v>48792</v>
      </c>
      <c r="AF940" s="243" t="s">
        <v>79</v>
      </c>
      <c r="AG940" s="243" t="s">
        <v>33</v>
      </c>
      <c r="AH940" s="202" t="s">
        <v>248</v>
      </c>
      <c r="AI940" s="202" t="s">
        <v>253</v>
      </c>
      <c r="AJ940" s="243"/>
    </row>
    <row r="941" spans="2:36" s="79" customFormat="1" ht="86.1" customHeight="1" x14ac:dyDescent="0.25">
      <c r="B941" s="209"/>
      <c r="C941" s="204"/>
      <c r="D941" s="209"/>
      <c r="E941" s="230"/>
      <c r="F941" s="230"/>
      <c r="G941" s="230"/>
      <c r="H941" s="209"/>
      <c r="I941" s="209"/>
      <c r="J941" s="11" t="s">
        <v>111</v>
      </c>
      <c r="K941" s="7" t="s">
        <v>112</v>
      </c>
      <c r="L941" s="7" t="s">
        <v>85</v>
      </c>
      <c r="M941" s="7">
        <v>1</v>
      </c>
      <c r="N941" s="224"/>
      <c r="O941" s="235"/>
      <c r="P941" s="209"/>
      <c r="Q941" s="209"/>
      <c r="R941" s="212"/>
      <c r="S941" s="212"/>
      <c r="T941" s="218"/>
      <c r="U941" s="218"/>
      <c r="V941" s="292"/>
      <c r="W941" s="292"/>
      <c r="X941" s="295"/>
      <c r="Y941" s="292"/>
      <c r="Z941" s="292"/>
      <c r="AA941" s="295"/>
      <c r="AB941" s="295"/>
      <c r="AC941" s="224"/>
      <c r="AD941" s="227"/>
      <c r="AE941" s="227"/>
      <c r="AF941" s="209"/>
      <c r="AG941" s="224"/>
      <c r="AH941" s="202"/>
      <c r="AI941" s="202"/>
      <c r="AJ941" s="209"/>
    </row>
    <row r="942" spans="2:36" s="79" customFormat="1" ht="59.1" customHeight="1" x14ac:dyDescent="0.25">
      <c r="B942" s="210"/>
      <c r="C942" s="204"/>
      <c r="D942" s="210"/>
      <c r="E942" s="231"/>
      <c r="F942" s="231"/>
      <c r="G942" s="231"/>
      <c r="H942" s="210"/>
      <c r="I942" s="210"/>
      <c r="J942" s="11" t="s">
        <v>127</v>
      </c>
      <c r="K942" s="7" t="s">
        <v>128</v>
      </c>
      <c r="L942" s="7" t="s">
        <v>85</v>
      </c>
      <c r="M942" s="7">
        <v>24</v>
      </c>
      <c r="N942" s="228"/>
      <c r="O942" s="235"/>
      <c r="P942" s="210"/>
      <c r="Q942" s="210"/>
      <c r="R942" s="213"/>
      <c r="S942" s="213"/>
      <c r="T942" s="254"/>
      <c r="U942" s="254"/>
      <c r="V942" s="293"/>
      <c r="W942" s="293"/>
      <c r="X942" s="296"/>
      <c r="Y942" s="293"/>
      <c r="Z942" s="293"/>
      <c r="AA942" s="296"/>
      <c r="AB942" s="296"/>
      <c r="AC942" s="228"/>
      <c r="AD942" s="226"/>
      <c r="AE942" s="226"/>
      <c r="AF942" s="210"/>
      <c r="AG942" s="228"/>
      <c r="AH942" s="202"/>
      <c r="AI942" s="202"/>
      <c r="AJ942" s="210"/>
    </row>
    <row r="943" spans="2:36" s="79" customFormat="1" ht="132" customHeight="1" x14ac:dyDescent="0.25">
      <c r="B943" s="208" t="s">
        <v>272</v>
      </c>
      <c r="C943" s="208" t="s">
        <v>273</v>
      </c>
      <c r="D943" s="208" t="s">
        <v>106</v>
      </c>
      <c r="E943" s="229" t="s">
        <v>67</v>
      </c>
      <c r="F943" s="439" t="s">
        <v>134</v>
      </c>
      <c r="G943" s="229" t="s">
        <v>147</v>
      </c>
      <c r="H943" s="281" t="s">
        <v>70</v>
      </c>
      <c r="I943" s="281" t="s">
        <v>79</v>
      </c>
      <c r="J943" s="11" t="s">
        <v>208</v>
      </c>
      <c r="K943" s="7" t="s">
        <v>107</v>
      </c>
      <c r="L943" s="7" t="s">
        <v>86</v>
      </c>
      <c r="M943" s="7">
        <v>40</v>
      </c>
      <c r="N943" s="419" t="s">
        <v>108</v>
      </c>
      <c r="O943" s="208" t="s">
        <v>300</v>
      </c>
      <c r="P943" s="208" t="s">
        <v>75</v>
      </c>
      <c r="Q943" s="208" t="s">
        <v>76</v>
      </c>
      <c r="R943" s="211" t="s">
        <v>77</v>
      </c>
      <c r="S943" s="211" t="s">
        <v>109</v>
      </c>
      <c r="T943" s="253">
        <f>V943+Y943</f>
        <v>428000</v>
      </c>
      <c r="U943" s="253" t="s">
        <v>79</v>
      </c>
      <c r="V943" s="271">
        <v>363800</v>
      </c>
      <c r="W943" s="271" t="s">
        <v>79</v>
      </c>
      <c r="X943" s="271" t="s">
        <v>79</v>
      </c>
      <c r="Y943" s="271">
        <v>64200</v>
      </c>
      <c r="Z943" s="271" t="s">
        <v>98</v>
      </c>
      <c r="AA943" s="271" t="s">
        <v>79</v>
      </c>
      <c r="AB943" s="271">
        <v>37217.4</v>
      </c>
      <c r="AC943" s="243" t="s">
        <v>149</v>
      </c>
      <c r="AD943" s="225" t="s">
        <v>79</v>
      </c>
      <c r="AE943" s="225">
        <f>V943+Y943</f>
        <v>428000</v>
      </c>
      <c r="AF943" s="243" t="s">
        <v>79</v>
      </c>
      <c r="AG943" s="243" t="s">
        <v>33</v>
      </c>
      <c r="AH943" s="419" t="s">
        <v>157</v>
      </c>
      <c r="AI943" s="243" t="s">
        <v>158</v>
      </c>
      <c r="AJ943" s="243"/>
    </row>
    <row r="944" spans="2:36" s="79" customFormat="1" ht="86.1" customHeight="1" x14ac:dyDescent="0.25">
      <c r="B944" s="209"/>
      <c r="C944" s="209"/>
      <c r="D944" s="209"/>
      <c r="E944" s="230"/>
      <c r="F944" s="230"/>
      <c r="G944" s="230"/>
      <c r="H944" s="209"/>
      <c r="I944" s="209"/>
      <c r="J944" s="11" t="s">
        <v>111</v>
      </c>
      <c r="K944" s="7" t="s">
        <v>112</v>
      </c>
      <c r="L944" s="7" t="s">
        <v>85</v>
      </c>
      <c r="M944" s="7">
        <v>2</v>
      </c>
      <c r="N944" s="224"/>
      <c r="O944" s="209"/>
      <c r="P944" s="209"/>
      <c r="Q944" s="209"/>
      <c r="R944" s="212"/>
      <c r="S944" s="212"/>
      <c r="T944" s="218"/>
      <c r="U944" s="218"/>
      <c r="V944" s="220"/>
      <c r="W944" s="220"/>
      <c r="X944" s="220"/>
      <c r="Y944" s="220"/>
      <c r="Z944" s="220"/>
      <c r="AA944" s="220"/>
      <c r="AB944" s="220"/>
      <c r="AC944" s="224"/>
      <c r="AD944" s="227"/>
      <c r="AE944" s="227"/>
      <c r="AF944" s="209"/>
      <c r="AG944" s="224"/>
      <c r="AH944" s="224"/>
      <c r="AI944" s="224"/>
      <c r="AJ944" s="209"/>
    </row>
    <row r="945" spans="2:36" s="79" customFormat="1" ht="59.1" customHeight="1" x14ac:dyDescent="0.25">
      <c r="B945" s="210"/>
      <c r="C945" s="210"/>
      <c r="D945" s="210"/>
      <c r="E945" s="231"/>
      <c r="F945" s="231"/>
      <c r="G945" s="231"/>
      <c r="H945" s="210"/>
      <c r="I945" s="210"/>
      <c r="J945" s="11" t="s">
        <v>127</v>
      </c>
      <c r="K945" s="7" t="s">
        <v>128</v>
      </c>
      <c r="L945" s="7" t="s">
        <v>85</v>
      </c>
      <c r="M945" s="63">
        <v>151</v>
      </c>
      <c r="N945" s="228"/>
      <c r="O945" s="210"/>
      <c r="P945" s="210"/>
      <c r="Q945" s="210"/>
      <c r="R945" s="213"/>
      <c r="S945" s="213"/>
      <c r="T945" s="254"/>
      <c r="U945" s="254"/>
      <c r="V945" s="272"/>
      <c r="W945" s="272"/>
      <c r="X945" s="272"/>
      <c r="Y945" s="272"/>
      <c r="Z945" s="272"/>
      <c r="AA945" s="272"/>
      <c r="AB945" s="272"/>
      <c r="AC945" s="228"/>
      <c r="AD945" s="226"/>
      <c r="AE945" s="226"/>
      <c r="AF945" s="210"/>
      <c r="AG945" s="228"/>
      <c r="AH945" s="228"/>
      <c r="AI945" s="228"/>
      <c r="AJ945" s="210"/>
    </row>
    <row r="946" spans="2:36" s="90" customFormat="1" ht="52.15" customHeight="1" x14ac:dyDescent="0.2">
      <c r="B946" s="204" t="s">
        <v>302</v>
      </c>
      <c r="C946" s="204" t="s">
        <v>303</v>
      </c>
      <c r="D946" s="204" t="s">
        <v>66</v>
      </c>
      <c r="E946" s="235" t="s">
        <v>67</v>
      </c>
      <c r="F946" s="235" t="s">
        <v>132</v>
      </c>
      <c r="G946" s="235" t="s">
        <v>69</v>
      </c>
      <c r="H946" s="204" t="s">
        <v>70</v>
      </c>
      <c r="I946" s="204" t="s">
        <v>79</v>
      </c>
      <c r="J946" s="11" t="s">
        <v>113</v>
      </c>
      <c r="K946" s="7" t="s">
        <v>114</v>
      </c>
      <c r="L946" s="7" t="s">
        <v>115</v>
      </c>
      <c r="M946" s="7">
        <v>4</v>
      </c>
      <c r="N946" s="202" t="s">
        <v>108</v>
      </c>
      <c r="O946" s="204" t="s">
        <v>304</v>
      </c>
      <c r="P946" s="204" t="s">
        <v>75</v>
      </c>
      <c r="Q946" s="204" t="s">
        <v>76</v>
      </c>
      <c r="R946" s="217" t="s">
        <v>77</v>
      </c>
      <c r="S946" s="217" t="s">
        <v>109</v>
      </c>
      <c r="T946" s="219">
        <f>V946+Y946</f>
        <v>299600</v>
      </c>
      <c r="U946" s="219" t="s">
        <v>79</v>
      </c>
      <c r="V946" s="221">
        <v>254660</v>
      </c>
      <c r="W946" s="221" t="s">
        <v>79</v>
      </c>
      <c r="X946" s="221" t="s">
        <v>79</v>
      </c>
      <c r="Y946" s="221">
        <v>44940</v>
      </c>
      <c r="Z946" s="221" t="s">
        <v>79</v>
      </c>
      <c r="AA946" s="221" t="s">
        <v>79</v>
      </c>
      <c r="AB946" s="221">
        <v>26052.17</v>
      </c>
      <c r="AC946" s="202" t="s">
        <v>80</v>
      </c>
      <c r="AD946" s="203" t="s">
        <v>79</v>
      </c>
      <c r="AE946" s="203">
        <f>V946+Y946</f>
        <v>299600</v>
      </c>
      <c r="AF946" s="202" t="s">
        <v>79</v>
      </c>
      <c r="AG946" s="202" t="s">
        <v>33</v>
      </c>
      <c r="AH946" s="202" t="s">
        <v>176</v>
      </c>
      <c r="AI946" s="202" t="s">
        <v>161</v>
      </c>
      <c r="AJ946" s="202"/>
    </row>
    <row r="947" spans="2:36" s="90" customFormat="1" ht="51" x14ac:dyDescent="0.2">
      <c r="B947" s="204"/>
      <c r="C947" s="204"/>
      <c r="D947" s="204"/>
      <c r="E947" s="235"/>
      <c r="F947" s="235"/>
      <c r="G947" s="235"/>
      <c r="H947" s="204"/>
      <c r="I947" s="204"/>
      <c r="J947" s="11" t="s">
        <v>116</v>
      </c>
      <c r="K947" s="7" t="s">
        <v>117</v>
      </c>
      <c r="L947" s="7" t="s">
        <v>85</v>
      </c>
      <c r="M947" s="7">
        <v>2</v>
      </c>
      <c r="N947" s="202"/>
      <c r="O947" s="204"/>
      <c r="P947" s="204"/>
      <c r="Q947" s="204"/>
      <c r="R947" s="217"/>
      <c r="S947" s="217"/>
      <c r="T947" s="219"/>
      <c r="U947" s="219"/>
      <c r="V947" s="221"/>
      <c r="W947" s="221"/>
      <c r="X947" s="221"/>
      <c r="Y947" s="221"/>
      <c r="Z947" s="221"/>
      <c r="AA947" s="221"/>
      <c r="AB947" s="221"/>
      <c r="AC947" s="202"/>
      <c r="AD947" s="203"/>
      <c r="AE947" s="203"/>
      <c r="AF947" s="204"/>
      <c r="AG947" s="202"/>
      <c r="AH947" s="202"/>
      <c r="AI947" s="202"/>
      <c r="AJ947" s="204"/>
    </row>
    <row r="948" spans="2:36" s="90" customFormat="1" ht="38.25" x14ac:dyDescent="0.2">
      <c r="B948" s="204"/>
      <c r="C948" s="204"/>
      <c r="D948" s="204"/>
      <c r="E948" s="235"/>
      <c r="F948" s="235"/>
      <c r="G948" s="235"/>
      <c r="H948" s="204"/>
      <c r="I948" s="204"/>
      <c r="J948" s="11" t="s">
        <v>209</v>
      </c>
      <c r="K948" s="7" t="s">
        <v>118</v>
      </c>
      <c r="L948" s="7" t="s">
        <v>119</v>
      </c>
      <c r="M948" s="7">
        <v>2</v>
      </c>
      <c r="N948" s="202"/>
      <c r="O948" s="204"/>
      <c r="P948" s="204"/>
      <c r="Q948" s="204"/>
      <c r="R948" s="217"/>
      <c r="S948" s="217"/>
      <c r="T948" s="219"/>
      <c r="U948" s="219"/>
      <c r="V948" s="221"/>
      <c r="W948" s="221"/>
      <c r="X948" s="221"/>
      <c r="Y948" s="221"/>
      <c r="Z948" s="221"/>
      <c r="AA948" s="221"/>
      <c r="AB948" s="221"/>
      <c r="AC948" s="202"/>
      <c r="AD948" s="203"/>
      <c r="AE948" s="203"/>
      <c r="AF948" s="204"/>
      <c r="AG948" s="202"/>
      <c r="AH948" s="202"/>
      <c r="AI948" s="202"/>
      <c r="AJ948" s="204"/>
    </row>
    <row r="949" spans="2:36" s="90" customFormat="1" ht="25.5" x14ac:dyDescent="0.2">
      <c r="B949" s="204"/>
      <c r="C949" s="204"/>
      <c r="D949" s="204"/>
      <c r="E949" s="235"/>
      <c r="F949" s="235"/>
      <c r="G949" s="235"/>
      <c r="H949" s="204"/>
      <c r="I949" s="204"/>
      <c r="J949" s="11" t="s">
        <v>120</v>
      </c>
      <c r="K949" s="7" t="s">
        <v>121</v>
      </c>
      <c r="L949" s="7" t="s">
        <v>119</v>
      </c>
      <c r="M949" s="63">
        <v>2</v>
      </c>
      <c r="N949" s="202"/>
      <c r="O949" s="204"/>
      <c r="P949" s="204"/>
      <c r="Q949" s="204"/>
      <c r="R949" s="217"/>
      <c r="S949" s="217"/>
      <c r="T949" s="219"/>
      <c r="U949" s="219"/>
      <c r="V949" s="221"/>
      <c r="W949" s="221"/>
      <c r="X949" s="221"/>
      <c r="Y949" s="221"/>
      <c r="Z949" s="221"/>
      <c r="AA949" s="221"/>
      <c r="AB949" s="221"/>
      <c r="AC949" s="202"/>
      <c r="AD949" s="203"/>
      <c r="AE949" s="203"/>
      <c r="AF949" s="204"/>
      <c r="AG949" s="202"/>
      <c r="AH949" s="202"/>
      <c r="AI949" s="202"/>
      <c r="AJ949" s="204"/>
    </row>
    <row r="950" spans="2:36" s="79" customFormat="1" ht="132" customHeight="1" x14ac:dyDescent="0.25">
      <c r="B950" s="204" t="s">
        <v>301</v>
      </c>
      <c r="C950" s="204" t="s">
        <v>305</v>
      </c>
      <c r="D950" s="204" t="s">
        <v>106</v>
      </c>
      <c r="E950" s="235" t="s">
        <v>67</v>
      </c>
      <c r="F950" s="235" t="s">
        <v>134</v>
      </c>
      <c r="G950" s="235" t="s">
        <v>147</v>
      </c>
      <c r="H950" s="204" t="s">
        <v>70</v>
      </c>
      <c r="I950" s="204" t="s">
        <v>79</v>
      </c>
      <c r="J950" s="11" t="s">
        <v>208</v>
      </c>
      <c r="K950" s="7" t="s">
        <v>107</v>
      </c>
      <c r="L950" s="7" t="s">
        <v>86</v>
      </c>
      <c r="M950" s="7">
        <v>40</v>
      </c>
      <c r="N950" s="202" t="s">
        <v>108</v>
      </c>
      <c r="O950" s="204" t="s">
        <v>306</v>
      </c>
      <c r="P950" s="204" t="s">
        <v>75</v>
      </c>
      <c r="Q950" s="204" t="s">
        <v>76</v>
      </c>
      <c r="R950" s="217" t="s">
        <v>77</v>
      </c>
      <c r="S950" s="217" t="s">
        <v>109</v>
      </c>
      <c r="T950" s="219">
        <f>V950+Y950</f>
        <v>271437.59999999998</v>
      </c>
      <c r="U950" s="219" t="s">
        <v>79</v>
      </c>
      <c r="V950" s="271">
        <v>230721.96</v>
      </c>
      <c r="W950" s="221" t="s">
        <v>79</v>
      </c>
      <c r="X950" s="221" t="s">
        <v>79</v>
      </c>
      <c r="Y950" s="221">
        <v>40715.64</v>
      </c>
      <c r="Z950" s="221" t="s">
        <v>98</v>
      </c>
      <c r="AA950" s="221" t="s">
        <v>79</v>
      </c>
      <c r="AB950" s="221">
        <v>23603.27</v>
      </c>
      <c r="AC950" s="202" t="s">
        <v>149</v>
      </c>
      <c r="AD950" s="203" t="s">
        <v>79</v>
      </c>
      <c r="AE950" s="203">
        <f>V950+Y950</f>
        <v>271437.59999999998</v>
      </c>
      <c r="AF950" s="202" t="s">
        <v>79</v>
      </c>
      <c r="AG950" s="202" t="s">
        <v>33</v>
      </c>
      <c r="AH950" s="202" t="s">
        <v>248</v>
      </c>
      <c r="AI950" s="202" t="s">
        <v>167</v>
      </c>
      <c r="AJ950" s="202"/>
    </row>
    <row r="951" spans="2:36" s="79" customFormat="1" ht="86.1" customHeight="1" x14ac:dyDescent="0.25">
      <c r="B951" s="204"/>
      <c r="C951" s="204"/>
      <c r="D951" s="204"/>
      <c r="E951" s="235"/>
      <c r="F951" s="235"/>
      <c r="G951" s="235"/>
      <c r="H951" s="204"/>
      <c r="I951" s="204"/>
      <c r="J951" s="11" t="s">
        <v>111</v>
      </c>
      <c r="K951" s="7" t="s">
        <v>112</v>
      </c>
      <c r="L951" s="7" t="s">
        <v>85</v>
      </c>
      <c r="M951" s="7">
        <v>3</v>
      </c>
      <c r="N951" s="202"/>
      <c r="O951" s="204"/>
      <c r="P951" s="204"/>
      <c r="Q951" s="204"/>
      <c r="R951" s="217"/>
      <c r="S951" s="217"/>
      <c r="T951" s="219"/>
      <c r="U951" s="219"/>
      <c r="V951" s="220"/>
      <c r="W951" s="221"/>
      <c r="X951" s="221"/>
      <c r="Y951" s="221"/>
      <c r="Z951" s="221"/>
      <c r="AA951" s="221"/>
      <c r="AB951" s="221"/>
      <c r="AC951" s="202"/>
      <c r="AD951" s="203"/>
      <c r="AE951" s="203"/>
      <c r="AF951" s="204"/>
      <c r="AG951" s="202"/>
      <c r="AH951" s="202"/>
      <c r="AI951" s="202"/>
      <c r="AJ951" s="204"/>
    </row>
    <row r="952" spans="2:36" s="79" customFormat="1" ht="59.1" customHeight="1" x14ac:dyDescent="0.25">
      <c r="B952" s="204"/>
      <c r="C952" s="204"/>
      <c r="D952" s="204"/>
      <c r="E952" s="235"/>
      <c r="F952" s="235"/>
      <c r="G952" s="235"/>
      <c r="H952" s="204"/>
      <c r="I952" s="204"/>
      <c r="J952" s="11" t="s">
        <v>127</v>
      </c>
      <c r="K952" s="7" t="s">
        <v>128</v>
      </c>
      <c r="L952" s="7" t="s">
        <v>85</v>
      </c>
      <c r="M952" s="63">
        <v>200</v>
      </c>
      <c r="N952" s="202"/>
      <c r="O952" s="204"/>
      <c r="P952" s="204"/>
      <c r="Q952" s="204"/>
      <c r="R952" s="217"/>
      <c r="S952" s="217"/>
      <c r="T952" s="219"/>
      <c r="U952" s="219"/>
      <c r="V952" s="272"/>
      <c r="W952" s="221"/>
      <c r="X952" s="221"/>
      <c r="Y952" s="221"/>
      <c r="Z952" s="221"/>
      <c r="AA952" s="221"/>
      <c r="AB952" s="221"/>
      <c r="AC952" s="202"/>
      <c r="AD952" s="203"/>
      <c r="AE952" s="203"/>
      <c r="AF952" s="204"/>
      <c r="AG952" s="202"/>
      <c r="AH952" s="202"/>
      <c r="AI952" s="202"/>
      <c r="AJ952" s="204"/>
    </row>
    <row r="953" spans="2:36" s="90" customFormat="1" ht="52.15" customHeight="1" x14ac:dyDescent="0.2">
      <c r="B953" s="204" t="s">
        <v>1124</v>
      </c>
      <c r="C953" s="204" t="s">
        <v>303</v>
      </c>
      <c r="D953" s="204" t="s">
        <v>66</v>
      </c>
      <c r="E953" s="235" t="s">
        <v>67</v>
      </c>
      <c r="F953" s="235" t="s">
        <v>132</v>
      </c>
      <c r="G953" s="235" t="s">
        <v>69</v>
      </c>
      <c r="H953" s="204" t="s">
        <v>70</v>
      </c>
      <c r="I953" s="204" t="s">
        <v>79</v>
      </c>
      <c r="J953" s="11" t="s">
        <v>113</v>
      </c>
      <c r="K953" s="7" t="s">
        <v>114</v>
      </c>
      <c r="L953" s="7" t="s">
        <v>115</v>
      </c>
      <c r="M953" s="7">
        <v>1</v>
      </c>
      <c r="N953" s="202" t="s">
        <v>108</v>
      </c>
      <c r="O953" s="204" t="s">
        <v>304</v>
      </c>
      <c r="P953" s="204" t="s">
        <v>75</v>
      </c>
      <c r="Q953" s="204" t="s">
        <v>76</v>
      </c>
      <c r="R953" s="217" t="s">
        <v>77</v>
      </c>
      <c r="S953" s="217" t="s">
        <v>109</v>
      </c>
      <c r="T953" s="219">
        <f>V953+Y953</f>
        <v>75072.3</v>
      </c>
      <c r="U953" s="219" t="s">
        <v>79</v>
      </c>
      <c r="V953" s="221">
        <v>63811.45</v>
      </c>
      <c r="W953" s="221" t="s">
        <v>79</v>
      </c>
      <c r="X953" s="221" t="s">
        <v>79</v>
      </c>
      <c r="Y953" s="221">
        <v>11260.85</v>
      </c>
      <c r="Z953" s="221" t="s">
        <v>79</v>
      </c>
      <c r="AA953" s="221" t="s">
        <v>79</v>
      </c>
      <c r="AB953" s="221">
        <v>6100.96</v>
      </c>
      <c r="AC953" s="202" t="s">
        <v>80</v>
      </c>
      <c r="AD953" s="203" t="s">
        <v>79</v>
      </c>
      <c r="AE953" s="203">
        <f>V953+Y953</f>
        <v>75072.3</v>
      </c>
      <c r="AF953" s="202" t="s">
        <v>79</v>
      </c>
      <c r="AG953" s="202" t="s">
        <v>33</v>
      </c>
      <c r="AH953" s="202" t="s">
        <v>166</v>
      </c>
      <c r="AI953" s="202" t="s">
        <v>167</v>
      </c>
      <c r="AJ953" s="202"/>
    </row>
    <row r="954" spans="2:36" s="90" customFormat="1" ht="51" x14ac:dyDescent="0.2">
      <c r="B954" s="204"/>
      <c r="C954" s="204"/>
      <c r="D954" s="204"/>
      <c r="E954" s="235"/>
      <c r="F954" s="235"/>
      <c r="G954" s="235"/>
      <c r="H954" s="204"/>
      <c r="I954" s="204"/>
      <c r="J954" s="11" t="s">
        <v>116</v>
      </c>
      <c r="K954" s="7" t="s">
        <v>117</v>
      </c>
      <c r="L954" s="7" t="s">
        <v>85</v>
      </c>
      <c r="M954" s="7">
        <v>1</v>
      </c>
      <c r="N954" s="202"/>
      <c r="O954" s="204"/>
      <c r="P954" s="204"/>
      <c r="Q954" s="204"/>
      <c r="R954" s="217"/>
      <c r="S954" s="217"/>
      <c r="T954" s="219"/>
      <c r="U954" s="219"/>
      <c r="V954" s="221"/>
      <c r="W954" s="221"/>
      <c r="X954" s="221"/>
      <c r="Y954" s="221"/>
      <c r="Z954" s="221"/>
      <c r="AA954" s="221"/>
      <c r="AB954" s="221"/>
      <c r="AC954" s="202"/>
      <c r="AD954" s="203"/>
      <c r="AE954" s="203"/>
      <c r="AF954" s="204"/>
      <c r="AG954" s="202"/>
      <c r="AH954" s="202"/>
      <c r="AI954" s="202"/>
      <c r="AJ954" s="204"/>
    </row>
    <row r="955" spans="2:36" s="90" customFormat="1" ht="38.25" x14ac:dyDescent="0.2">
      <c r="B955" s="204"/>
      <c r="C955" s="204"/>
      <c r="D955" s="204"/>
      <c r="E955" s="235"/>
      <c r="F955" s="235"/>
      <c r="G955" s="235"/>
      <c r="H955" s="204"/>
      <c r="I955" s="204"/>
      <c r="J955" s="11" t="s">
        <v>209</v>
      </c>
      <c r="K955" s="7" t="s">
        <v>118</v>
      </c>
      <c r="L955" s="7" t="s">
        <v>119</v>
      </c>
      <c r="M955" s="7">
        <v>1</v>
      </c>
      <c r="N955" s="202"/>
      <c r="O955" s="204"/>
      <c r="P955" s="204"/>
      <c r="Q955" s="204"/>
      <c r="R955" s="217"/>
      <c r="S955" s="217"/>
      <c r="T955" s="219"/>
      <c r="U955" s="219"/>
      <c r="V955" s="221"/>
      <c r="W955" s="221"/>
      <c r="X955" s="221"/>
      <c r="Y955" s="221"/>
      <c r="Z955" s="221"/>
      <c r="AA955" s="221"/>
      <c r="AB955" s="221"/>
      <c r="AC955" s="202"/>
      <c r="AD955" s="203"/>
      <c r="AE955" s="203"/>
      <c r="AF955" s="204"/>
      <c r="AG955" s="202"/>
      <c r="AH955" s="202"/>
      <c r="AI955" s="202"/>
      <c r="AJ955" s="204"/>
    </row>
    <row r="956" spans="2:36" s="90" customFormat="1" ht="25.5" x14ac:dyDescent="0.2">
      <c r="B956" s="204"/>
      <c r="C956" s="204"/>
      <c r="D956" s="204"/>
      <c r="E956" s="235"/>
      <c r="F956" s="235"/>
      <c r="G956" s="235"/>
      <c r="H956" s="204"/>
      <c r="I956" s="204"/>
      <c r="J956" s="11" t="s">
        <v>120</v>
      </c>
      <c r="K956" s="7" t="s">
        <v>121</v>
      </c>
      <c r="L956" s="7" t="s">
        <v>119</v>
      </c>
      <c r="M956" s="7">
        <v>1</v>
      </c>
      <c r="N956" s="202"/>
      <c r="O956" s="204"/>
      <c r="P956" s="204"/>
      <c r="Q956" s="204"/>
      <c r="R956" s="217"/>
      <c r="S956" s="217"/>
      <c r="T956" s="219"/>
      <c r="U956" s="219"/>
      <c r="V956" s="221"/>
      <c r="W956" s="221"/>
      <c r="X956" s="221"/>
      <c r="Y956" s="221"/>
      <c r="Z956" s="221"/>
      <c r="AA956" s="221"/>
      <c r="AB956" s="221"/>
      <c r="AC956" s="202"/>
      <c r="AD956" s="203"/>
      <c r="AE956" s="203"/>
      <c r="AF956" s="204"/>
      <c r="AG956" s="202"/>
      <c r="AH956" s="202"/>
      <c r="AI956" s="202"/>
      <c r="AJ956" s="204"/>
    </row>
    <row r="957" spans="2:36" s="79" customFormat="1" ht="132" customHeight="1" x14ac:dyDescent="0.25">
      <c r="B957" s="208" t="s">
        <v>482</v>
      </c>
      <c r="C957" s="364" t="s">
        <v>488</v>
      </c>
      <c r="D957" s="208" t="s">
        <v>106</v>
      </c>
      <c r="E957" s="229" t="s">
        <v>67</v>
      </c>
      <c r="F957" s="439" t="s">
        <v>134</v>
      </c>
      <c r="G957" s="229" t="s">
        <v>147</v>
      </c>
      <c r="H957" s="281" t="s">
        <v>70</v>
      </c>
      <c r="I957" s="281" t="s">
        <v>79</v>
      </c>
      <c r="J957" s="11" t="s">
        <v>208</v>
      </c>
      <c r="K957" s="7" t="s">
        <v>107</v>
      </c>
      <c r="L957" s="7" t="s">
        <v>86</v>
      </c>
      <c r="M957" s="7">
        <v>40</v>
      </c>
      <c r="N957" s="419" t="s">
        <v>108</v>
      </c>
      <c r="O957" s="208" t="s">
        <v>361</v>
      </c>
      <c r="P957" s="208" t="s">
        <v>75</v>
      </c>
      <c r="Q957" s="208" t="s">
        <v>76</v>
      </c>
      <c r="R957" s="211" t="s">
        <v>77</v>
      </c>
      <c r="S957" s="211" t="s">
        <v>109</v>
      </c>
      <c r="T957" s="253">
        <f>V957+Y957</f>
        <v>352381.87</v>
      </c>
      <c r="U957" s="253" t="s">
        <v>79</v>
      </c>
      <c r="V957" s="446">
        <v>299524.59000000003</v>
      </c>
      <c r="W957" s="221" t="s">
        <v>79</v>
      </c>
      <c r="X957" s="221" t="s">
        <v>79</v>
      </c>
      <c r="Y957" s="446">
        <v>52857.279999999999</v>
      </c>
      <c r="Z957" s="221" t="s">
        <v>98</v>
      </c>
      <c r="AA957" s="221" t="s">
        <v>79</v>
      </c>
      <c r="AB957" s="446">
        <v>28571.51</v>
      </c>
      <c r="AC957" s="243" t="s">
        <v>149</v>
      </c>
      <c r="AD957" s="225" t="s">
        <v>79</v>
      </c>
      <c r="AE957" s="225">
        <f>V957+Y957</f>
        <v>352381.87</v>
      </c>
      <c r="AF957" s="243" t="s">
        <v>79</v>
      </c>
      <c r="AG957" s="243" t="s">
        <v>33</v>
      </c>
      <c r="AH957" s="419" t="s">
        <v>174</v>
      </c>
      <c r="AI957" s="243" t="s">
        <v>157</v>
      </c>
      <c r="AJ957" s="243"/>
    </row>
    <row r="958" spans="2:36" s="79" customFormat="1" ht="86.1" customHeight="1" x14ac:dyDescent="0.25">
      <c r="B958" s="209"/>
      <c r="C958" s="365"/>
      <c r="D958" s="209"/>
      <c r="E958" s="230"/>
      <c r="F958" s="230"/>
      <c r="G958" s="230"/>
      <c r="H958" s="209"/>
      <c r="I958" s="209"/>
      <c r="J958" s="11" t="s">
        <v>111</v>
      </c>
      <c r="K958" s="7" t="s">
        <v>112</v>
      </c>
      <c r="L958" s="7" t="s">
        <v>85</v>
      </c>
      <c r="M958" s="7">
        <v>4</v>
      </c>
      <c r="N958" s="224"/>
      <c r="O958" s="209"/>
      <c r="P958" s="209"/>
      <c r="Q958" s="209"/>
      <c r="R958" s="212"/>
      <c r="S958" s="212"/>
      <c r="T958" s="218"/>
      <c r="U958" s="218"/>
      <c r="V958" s="447"/>
      <c r="W958" s="221"/>
      <c r="X958" s="221"/>
      <c r="Y958" s="447"/>
      <c r="Z958" s="221"/>
      <c r="AA958" s="221"/>
      <c r="AB958" s="447"/>
      <c r="AC958" s="224"/>
      <c r="AD958" s="227"/>
      <c r="AE958" s="227"/>
      <c r="AF958" s="209"/>
      <c r="AG958" s="224"/>
      <c r="AH958" s="224"/>
      <c r="AI958" s="224"/>
      <c r="AJ958" s="209"/>
    </row>
    <row r="959" spans="2:36" s="79" customFormat="1" ht="59.1" customHeight="1" x14ac:dyDescent="0.25">
      <c r="B959" s="210"/>
      <c r="C959" s="366"/>
      <c r="D959" s="210"/>
      <c r="E959" s="231"/>
      <c r="F959" s="231"/>
      <c r="G959" s="231"/>
      <c r="H959" s="210"/>
      <c r="I959" s="210"/>
      <c r="J959" s="11" t="s">
        <v>127</v>
      </c>
      <c r="K959" s="7" t="s">
        <v>128</v>
      </c>
      <c r="L959" s="7" t="s">
        <v>85</v>
      </c>
      <c r="M959" s="63">
        <v>163</v>
      </c>
      <c r="N959" s="228"/>
      <c r="O959" s="210"/>
      <c r="P959" s="210"/>
      <c r="Q959" s="210"/>
      <c r="R959" s="213"/>
      <c r="S959" s="213"/>
      <c r="T959" s="254"/>
      <c r="U959" s="254"/>
      <c r="V959" s="448"/>
      <c r="W959" s="221"/>
      <c r="X959" s="221"/>
      <c r="Y959" s="448"/>
      <c r="Z959" s="221"/>
      <c r="AA959" s="221"/>
      <c r="AB959" s="448"/>
      <c r="AC959" s="228"/>
      <c r="AD959" s="226"/>
      <c r="AE959" s="226"/>
      <c r="AF959" s="210"/>
      <c r="AG959" s="228"/>
      <c r="AH959" s="228"/>
      <c r="AI959" s="228"/>
      <c r="AJ959" s="210"/>
    </row>
    <row r="960" spans="2:36" s="79" customFormat="1" ht="132" customHeight="1" x14ac:dyDescent="0.25">
      <c r="B960" s="208" t="s">
        <v>483</v>
      </c>
      <c r="C960" s="364" t="s">
        <v>487</v>
      </c>
      <c r="D960" s="208" t="s">
        <v>106</v>
      </c>
      <c r="E960" s="229" t="s">
        <v>67</v>
      </c>
      <c r="F960" s="439" t="s">
        <v>134</v>
      </c>
      <c r="G960" s="229" t="s">
        <v>147</v>
      </c>
      <c r="H960" s="281" t="s">
        <v>70</v>
      </c>
      <c r="I960" s="281" t="s">
        <v>79</v>
      </c>
      <c r="J960" s="11" t="s">
        <v>208</v>
      </c>
      <c r="K960" s="7" t="s">
        <v>107</v>
      </c>
      <c r="L960" s="7" t="s">
        <v>86</v>
      </c>
      <c r="M960" s="7">
        <v>40</v>
      </c>
      <c r="N960" s="419" t="s">
        <v>108</v>
      </c>
      <c r="O960" s="208" t="s">
        <v>361</v>
      </c>
      <c r="P960" s="208" t="s">
        <v>75</v>
      </c>
      <c r="Q960" s="208" t="s">
        <v>76</v>
      </c>
      <c r="R960" s="211" t="s">
        <v>77</v>
      </c>
      <c r="S960" s="211" t="s">
        <v>109</v>
      </c>
      <c r="T960" s="253">
        <f>V960+Y960</f>
        <v>201160</v>
      </c>
      <c r="U960" s="253" t="s">
        <v>79</v>
      </c>
      <c r="V960" s="446">
        <v>170986</v>
      </c>
      <c r="W960" s="221" t="s">
        <v>79</v>
      </c>
      <c r="X960" s="221" t="s">
        <v>79</v>
      </c>
      <c r="Y960" s="446">
        <v>30174</v>
      </c>
      <c r="Z960" s="221" t="s">
        <v>98</v>
      </c>
      <c r="AA960" s="221" t="s">
        <v>79</v>
      </c>
      <c r="AB960" s="446">
        <v>16310.27027027027</v>
      </c>
      <c r="AC960" s="243" t="s">
        <v>149</v>
      </c>
      <c r="AD960" s="225" t="s">
        <v>79</v>
      </c>
      <c r="AE960" s="225">
        <f>V960+Y960</f>
        <v>201160</v>
      </c>
      <c r="AF960" s="243" t="s">
        <v>79</v>
      </c>
      <c r="AG960" s="243" t="s">
        <v>33</v>
      </c>
      <c r="AH960" s="307" t="s">
        <v>484</v>
      </c>
      <c r="AI960" s="307" t="s">
        <v>160</v>
      </c>
      <c r="AJ960" s="243"/>
    </row>
    <row r="961" spans="2:36" s="79" customFormat="1" ht="86.1" customHeight="1" x14ac:dyDescent="0.25">
      <c r="B961" s="209"/>
      <c r="C961" s="365"/>
      <c r="D961" s="209"/>
      <c r="E961" s="230"/>
      <c r="F961" s="230"/>
      <c r="G961" s="230"/>
      <c r="H961" s="209"/>
      <c r="I961" s="209"/>
      <c r="J961" s="11" t="s">
        <v>111</v>
      </c>
      <c r="K961" s="7" t="s">
        <v>112</v>
      </c>
      <c r="L961" s="7" t="s">
        <v>85</v>
      </c>
      <c r="M961" s="80">
        <v>2</v>
      </c>
      <c r="N961" s="224"/>
      <c r="O961" s="209"/>
      <c r="P961" s="209"/>
      <c r="Q961" s="209"/>
      <c r="R961" s="212"/>
      <c r="S961" s="212"/>
      <c r="T961" s="218"/>
      <c r="U961" s="218"/>
      <c r="V961" s="447"/>
      <c r="W961" s="221"/>
      <c r="X961" s="221"/>
      <c r="Y961" s="447"/>
      <c r="Z961" s="221"/>
      <c r="AA961" s="221"/>
      <c r="AB961" s="447"/>
      <c r="AC961" s="224"/>
      <c r="AD961" s="227"/>
      <c r="AE961" s="227"/>
      <c r="AF961" s="209"/>
      <c r="AG961" s="224"/>
      <c r="AH961" s="308"/>
      <c r="AI961" s="308"/>
      <c r="AJ961" s="209"/>
    </row>
    <row r="962" spans="2:36" s="79" customFormat="1" ht="59.1" customHeight="1" x14ac:dyDescent="0.25">
      <c r="B962" s="210"/>
      <c r="C962" s="366"/>
      <c r="D962" s="210"/>
      <c r="E962" s="231"/>
      <c r="F962" s="231"/>
      <c r="G962" s="231"/>
      <c r="H962" s="210"/>
      <c r="I962" s="210"/>
      <c r="J962" s="11" t="s">
        <v>127</v>
      </c>
      <c r="K962" s="7" t="s">
        <v>128</v>
      </c>
      <c r="L962" s="7" t="s">
        <v>85</v>
      </c>
      <c r="M962" s="80">
        <v>94</v>
      </c>
      <c r="N962" s="228"/>
      <c r="O962" s="210"/>
      <c r="P962" s="210"/>
      <c r="Q962" s="210"/>
      <c r="R962" s="213"/>
      <c r="S962" s="213"/>
      <c r="T962" s="254"/>
      <c r="U962" s="254"/>
      <c r="V962" s="448"/>
      <c r="W962" s="221"/>
      <c r="X962" s="221"/>
      <c r="Y962" s="448"/>
      <c r="Z962" s="221"/>
      <c r="AA962" s="221"/>
      <c r="AB962" s="448"/>
      <c r="AC962" s="228"/>
      <c r="AD962" s="226"/>
      <c r="AE962" s="226"/>
      <c r="AF962" s="210"/>
      <c r="AG962" s="228"/>
      <c r="AH962" s="311"/>
      <c r="AI962" s="311"/>
      <c r="AJ962" s="210"/>
    </row>
    <row r="963" spans="2:36" s="90" customFormat="1" ht="52.15" customHeight="1" x14ac:dyDescent="0.2">
      <c r="B963" s="204" t="s">
        <v>485</v>
      </c>
      <c r="C963" s="364" t="s">
        <v>486</v>
      </c>
      <c r="D963" s="204" t="s">
        <v>66</v>
      </c>
      <c r="E963" s="235" t="s">
        <v>67</v>
      </c>
      <c r="F963" s="235" t="s">
        <v>132</v>
      </c>
      <c r="G963" s="235" t="s">
        <v>69</v>
      </c>
      <c r="H963" s="204" t="s">
        <v>70</v>
      </c>
      <c r="I963" s="204" t="s">
        <v>79</v>
      </c>
      <c r="J963" s="11" t="s">
        <v>113</v>
      </c>
      <c r="K963" s="7" t="s">
        <v>114</v>
      </c>
      <c r="L963" s="7" t="s">
        <v>115</v>
      </c>
      <c r="M963" s="7">
        <v>3</v>
      </c>
      <c r="N963" s="202" t="s">
        <v>108</v>
      </c>
      <c r="O963" s="364" t="s">
        <v>361</v>
      </c>
      <c r="P963" s="204" t="s">
        <v>75</v>
      </c>
      <c r="Q963" s="204" t="s">
        <v>76</v>
      </c>
      <c r="R963" s="217" t="s">
        <v>77</v>
      </c>
      <c r="S963" s="217" t="s">
        <v>109</v>
      </c>
      <c r="T963" s="219">
        <f>V963+Y963</f>
        <v>227459.98</v>
      </c>
      <c r="U963" s="219" t="s">
        <v>98</v>
      </c>
      <c r="V963" s="377">
        <v>193340.98300000001</v>
      </c>
      <c r="W963" s="377" t="s">
        <v>98</v>
      </c>
      <c r="X963" s="377" t="s">
        <v>98</v>
      </c>
      <c r="Y963" s="377">
        <v>34118.997000000003</v>
      </c>
      <c r="Z963" s="377" t="s">
        <v>98</v>
      </c>
      <c r="AA963" s="377" t="s">
        <v>98</v>
      </c>
      <c r="AB963" s="377">
        <v>18442.701081081079</v>
      </c>
      <c r="AC963" s="202" t="s">
        <v>80</v>
      </c>
      <c r="AD963" s="203" t="s">
        <v>79</v>
      </c>
      <c r="AE963" s="203">
        <f>V963+Y963</f>
        <v>227459.98</v>
      </c>
      <c r="AF963" s="202" t="s">
        <v>79</v>
      </c>
      <c r="AG963" s="202" t="s">
        <v>33</v>
      </c>
      <c r="AH963" s="307" t="s">
        <v>253</v>
      </c>
      <c r="AI963" s="307" t="s">
        <v>166</v>
      </c>
      <c r="AJ963" s="202"/>
    </row>
    <row r="964" spans="2:36" s="90" customFormat="1" ht="51" x14ac:dyDescent="0.2">
      <c r="B964" s="204"/>
      <c r="C964" s="365"/>
      <c r="D964" s="204"/>
      <c r="E964" s="235"/>
      <c r="F964" s="235"/>
      <c r="G964" s="235"/>
      <c r="H964" s="204"/>
      <c r="I964" s="204"/>
      <c r="J964" s="11" t="s">
        <v>116</v>
      </c>
      <c r="K964" s="7" t="s">
        <v>117</v>
      </c>
      <c r="L964" s="7" t="s">
        <v>85</v>
      </c>
      <c r="M964" s="7">
        <v>2</v>
      </c>
      <c r="N964" s="202"/>
      <c r="O964" s="365"/>
      <c r="P964" s="204"/>
      <c r="Q964" s="204"/>
      <c r="R964" s="217"/>
      <c r="S964" s="217"/>
      <c r="T964" s="219"/>
      <c r="U964" s="219"/>
      <c r="V964" s="443"/>
      <c r="W964" s="443"/>
      <c r="X964" s="443"/>
      <c r="Y964" s="443"/>
      <c r="Z964" s="443"/>
      <c r="AA964" s="443"/>
      <c r="AB964" s="443"/>
      <c r="AC964" s="202"/>
      <c r="AD964" s="203"/>
      <c r="AE964" s="203"/>
      <c r="AF964" s="204"/>
      <c r="AG964" s="202"/>
      <c r="AH964" s="308"/>
      <c r="AI964" s="308"/>
      <c r="AJ964" s="204"/>
    </row>
    <row r="965" spans="2:36" s="90" customFormat="1" ht="38.25" x14ac:dyDescent="0.2">
      <c r="B965" s="204"/>
      <c r="C965" s="365"/>
      <c r="D965" s="204"/>
      <c r="E965" s="235"/>
      <c r="F965" s="235"/>
      <c r="G965" s="235"/>
      <c r="H965" s="204"/>
      <c r="I965" s="204"/>
      <c r="J965" s="11" t="s">
        <v>209</v>
      </c>
      <c r="K965" s="7" t="s">
        <v>118</v>
      </c>
      <c r="L965" s="7" t="s">
        <v>119</v>
      </c>
      <c r="M965" s="7">
        <v>2</v>
      </c>
      <c r="N965" s="202"/>
      <c r="O965" s="365"/>
      <c r="P965" s="204"/>
      <c r="Q965" s="204"/>
      <c r="R965" s="217"/>
      <c r="S965" s="217"/>
      <c r="T965" s="219"/>
      <c r="U965" s="219"/>
      <c r="V965" s="443"/>
      <c r="W965" s="443"/>
      <c r="X965" s="443"/>
      <c r="Y965" s="443"/>
      <c r="Z965" s="443"/>
      <c r="AA965" s="443"/>
      <c r="AB965" s="443"/>
      <c r="AC965" s="202"/>
      <c r="AD965" s="203"/>
      <c r="AE965" s="203"/>
      <c r="AF965" s="204"/>
      <c r="AG965" s="202"/>
      <c r="AH965" s="308"/>
      <c r="AI965" s="308"/>
      <c r="AJ965" s="204"/>
    </row>
    <row r="966" spans="2:36" s="90" customFormat="1" ht="25.5" x14ac:dyDescent="0.2">
      <c r="B966" s="204"/>
      <c r="C966" s="366"/>
      <c r="D966" s="204"/>
      <c r="E966" s="235"/>
      <c r="F966" s="235"/>
      <c r="G966" s="235"/>
      <c r="H966" s="204"/>
      <c r="I966" s="204"/>
      <c r="J966" s="11" t="s">
        <v>120</v>
      </c>
      <c r="K966" s="7" t="s">
        <v>121</v>
      </c>
      <c r="L966" s="7" t="s">
        <v>119</v>
      </c>
      <c r="M966" s="63">
        <v>2</v>
      </c>
      <c r="N966" s="202"/>
      <c r="O966" s="366"/>
      <c r="P966" s="204"/>
      <c r="Q966" s="204"/>
      <c r="R966" s="217"/>
      <c r="S966" s="217"/>
      <c r="T966" s="219"/>
      <c r="U966" s="219"/>
      <c r="V966" s="444"/>
      <c r="W966" s="444"/>
      <c r="X966" s="444"/>
      <c r="Y966" s="444"/>
      <c r="Z966" s="444"/>
      <c r="AA966" s="444"/>
      <c r="AB966" s="444"/>
      <c r="AC966" s="202"/>
      <c r="AD966" s="203"/>
      <c r="AE966" s="203"/>
      <c r="AF966" s="204"/>
      <c r="AG966" s="202"/>
      <c r="AH966" s="311"/>
      <c r="AI966" s="311"/>
      <c r="AJ966" s="204"/>
    </row>
    <row r="967" spans="2:36" s="79" customFormat="1" ht="117" customHeight="1" x14ac:dyDescent="0.25">
      <c r="B967" s="208" t="s">
        <v>489</v>
      </c>
      <c r="C967" s="364" t="s">
        <v>986</v>
      </c>
      <c r="D967" s="208" t="s">
        <v>106</v>
      </c>
      <c r="E967" s="229" t="s">
        <v>67</v>
      </c>
      <c r="F967" s="439" t="s">
        <v>134</v>
      </c>
      <c r="G967" s="229" t="s">
        <v>147</v>
      </c>
      <c r="H967" s="281" t="s">
        <v>70</v>
      </c>
      <c r="I967" s="281" t="s">
        <v>79</v>
      </c>
      <c r="J967" s="11" t="s">
        <v>208</v>
      </c>
      <c r="K967" s="7" t="s">
        <v>107</v>
      </c>
      <c r="L967" s="7" t="s">
        <v>86</v>
      </c>
      <c r="M967" s="7">
        <v>40</v>
      </c>
      <c r="N967" s="419" t="s">
        <v>108</v>
      </c>
      <c r="O967" s="208" t="s">
        <v>361</v>
      </c>
      <c r="P967" s="208" t="s">
        <v>75</v>
      </c>
      <c r="Q967" s="208" t="s">
        <v>76</v>
      </c>
      <c r="R967" s="211" t="s">
        <v>77</v>
      </c>
      <c r="S967" s="211" t="s">
        <v>109</v>
      </c>
      <c r="T967" s="253">
        <f>V967+Y967</f>
        <v>42800</v>
      </c>
      <c r="U967" s="253" t="s">
        <v>79</v>
      </c>
      <c r="V967" s="377">
        <v>36380</v>
      </c>
      <c r="W967" s="377" t="s">
        <v>98</v>
      </c>
      <c r="X967" s="377" t="s">
        <v>98</v>
      </c>
      <c r="Y967" s="377">
        <v>6420</v>
      </c>
      <c r="Z967" s="271" t="s">
        <v>98</v>
      </c>
      <c r="AA967" s="271" t="s">
        <v>98</v>
      </c>
      <c r="AB967" s="377">
        <v>3470.27027027027</v>
      </c>
      <c r="AC967" s="243" t="s">
        <v>149</v>
      </c>
      <c r="AD967" s="225" t="s">
        <v>79</v>
      </c>
      <c r="AE967" s="225">
        <f>V967+Y967</f>
        <v>42800</v>
      </c>
      <c r="AF967" s="243" t="s">
        <v>79</v>
      </c>
      <c r="AG967" s="243" t="s">
        <v>33</v>
      </c>
      <c r="AH967" s="307" t="s">
        <v>247</v>
      </c>
      <c r="AI967" s="307" t="s">
        <v>248</v>
      </c>
      <c r="AJ967" s="243"/>
    </row>
    <row r="968" spans="2:36" s="79" customFormat="1" ht="70.5" customHeight="1" x14ac:dyDescent="0.25">
      <c r="B968" s="209"/>
      <c r="C968" s="365"/>
      <c r="D968" s="209"/>
      <c r="E968" s="230"/>
      <c r="F968" s="230"/>
      <c r="G968" s="230"/>
      <c r="H968" s="209"/>
      <c r="I968" s="209"/>
      <c r="J968" s="11" t="s">
        <v>111</v>
      </c>
      <c r="K968" s="7" t="s">
        <v>112</v>
      </c>
      <c r="L968" s="7" t="s">
        <v>85</v>
      </c>
      <c r="M968" s="80">
        <v>1</v>
      </c>
      <c r="N968" s="224"/>
      <c r="O968" s="209"/>
      <c r="P968" s="209"/>
      <c r="Q968" s="209"/>
      <c r="R968" s="212"/>
      <c r="S968" s="212"/>
      <c r="T968" s="218"/>
      <c r="U968" s="218"/>
      <c r="V968" s="443"/>
      <c r="W968" s="443"/>
      <c r="X968" s="443"/>
      <c r="Y968" s="443"/>
      <c r="Z968" s="220"/>
      <c r="AA968" s="220"/>
      <c r="AB968" s="443"/>
      <c r="AC968" s="224"/>
      <c r="AD968" s="227"/>
      <c r="AE968" s="227"/>
      <c r="AF968" s="209"/>
      <c r="AG968" s="224"/>
      <c r="AH968" s="308"/>
      <c r="AI968" s="308"/>
      <c r="AJ968" s="209"/>
    </row>
    <row r="969" spans="2:36" s="79" customFormat="1" ht="59.1" customHeight="1" x14ac:dyDescent="0.25">
      <c r="B969" s="210"/>
      <c r="C969" s="366"/>
      <c r="D969" s="210"/>
      <c r="E969" s="231"/>
      <c r="F969" s="231"/>
      <c r="G969" s="231"/>
      <c r="H969" s="210"/>
      <c r="I969" s="210"/>
      <c r="J969" s="11" t="s">
        <v>127</v>
      </c>
      <c r="K969" s="7" t="s">
        <v>128</v>
      </c>
      <c r="L969" s="7" t="s">
        <v>85</v>
      </c>
      <c r="M969" s="80">
        <v>20</v>
      </c>
      <c r="N969" s="228"/>
      <c r="O969" s="210"/>
      <c r="P969" s="210"/>
      <c r="Q969" s="210"/>
      <c r="R969" s="213"/>
      <c r="S969" s="213"/>
      <c r="T969" s="254"/>
      <c r="U969" s="254"/>
      <c r="V969" s="444"/>
      <c r="W969" s="444"/>
      <c r="X969" s="444"/>
      <c r="Y969" s="444"/>
      <c r="Z969" s="272"/>
      <c r="AA969" s="272"/>
      <c r="AB969" s="444"/>
      <c r="AC969" s="228"/>
      <c r="AD969" s="226"/>
      <c r="AE969" s="226"/>
      <c r="AF969" s="210"/>
      <c r="AG969" s="228"/>
      <c r="AH969" s="311"/>
      <c r="AI969" s="311"/>
      <c r="AJ969" s="210"/>
    </row>
    <row r="970" spans="2:36" s="79" customFormat="1" ht="138.75" customHeight="1" x14ac:dyDescent="0.25">
      <c r="B970" s="208" t="s">
        <v>928</v>
      </c>
      <c r="C970" s="364" t="s">
        <v>929</v>
      </c>
      <c r="D970" s="208" t="s">
        <v>106</v>
      </c>
      <c r="E970" s="229" t="s">
        <v>67</v>
      </c>
      <c r="F970" s="439" t="s">
        <v>134</v>
      </c>
      <c r="G970" s="229" t="s">
        <v>147</v>
      </c>
      <c r="H970" s="281" t="s">
        <v>70</v>
      </c>
      <c r="I970" s="281" t="s">
        <v>79</v>
      </c>
      <c r="J970" s="11" t="s">
        <v>208</v>
      </c>
      <c r="K970" s="7" t="s">
        <v>107</v>
      </c>
      <c r="L970" s="7" t="s">
        <v>86</v>
      </c>
      <c r="M970" s="7">
        <v>40</v>
      </c>
      <c r="N970" s="419" t="s">
        <v>108</v>
      </c>
      <c r="O970" s="208" t="s">
        <v>361</v>
      </c>
      <c r="P970" s="208" t="s">
        <v>75</v>
      </c>
      <c r="Q970" s="208" t="s">
        <v>76</v>
      </c>
      <c r="R970" s="211" t="s">
        <v>77</v>
      </c>
      <c r="S970" s="211" t="s">
        <v>109</v>
      </c>
      <c r="T970" s="253">
        <f>V970+Y970</f>
        <v>176198.13</v>
      </c>
      <c r="U970" s="253" t="s">
        <v>79</v>
      </c>
      <c r="V970" s="446">
        <v>149768.41</v>
      </c>
      <c r="W970" s="221" t="s">
        <v>79</v>
      </c>
      <c r="X970" s="221" t="s">
        <v>79</v>
      </c>
      <c r="Y970" s="446">
        <v>26429.72</v>
      </c>
      <c r="Z970" s="221" t="s">
        <v>98</v>
      </c>
      <c r="AA970" s="221" t="s">
        <v>79</v>
      </c>
      <c r="AB970" s="446">
        <v>14286.34</v>
      </c>
      <c r="AC970" s="243" t="s">
        <v>149</v>
      </c>
      <c r="AD970" s="225" t="s">
        <v>79</v>
      </c>
      <c r="AE970" s="225">
        <f>V970+Y970</f>
        <v>176198.13</v>
      </c>
      <c r="AF970" s="243" t="s">
        <v>79</v>
      </c>
      <c r="AG970" s="243" t="s">
        <v>33</v>
      </c>
      <c r="AH970" s="307" t="s">
        <v>158</v>
      </c>
      <c r="AI970" s="307" t="s">
        <v>176</v>
      </c>
      <c r="AJ970" s="243"/>
    </row>
    <row r="971" spans="2:36" s="79" customFormat="1" ht="69" customHeight="1" x14ac:dyDescent="0.25">
      <c r="B971" s="209"/>
      <c r="C971" s="365"/>
      <c r="D971" s="209"/>
      <c r="E971" s="230"/>
      <c r="F971" s="230"/>
      <c r="G971" s="230"/>
      <c r="H971" s="209"/>
      <c r="I971" s="209"/>
      <c r="J971" s="11" t="s">
        <v>111</v>
      </c>
      <c r="K971" s="7" t="s">
        <v>112</v>
      </c>
      <c r="L971" s="7" t="s">
        <v>85</v>
      </c>
      <c r="M971" s="7">
        <v>2</v>
      </c>
      <c r="N971" s="224"/>
      <c r="O971" s="209"/>
      <c r="P971" s="209"/>
      <c r="Q971" s="209"/>
      <c r="R971" s="212"/>
      <c r="S971" s="212"/>
      <c r="T971" s="218"/>
      <c r="U971" s="218"/>
      <c r="V971" s="447"/>
      <c r="W971" s="221"/>
      <c r="X971" s="221"/>
      <c r="Y971" s="447"/>
      <c r="Z971" s="221"/>
      <c r="AA971" s="221"/>
      <c r="AB971" s="447"/>
      <c r="AC971" s="224"/>
      <c r="AD971" s="227"/>
      <c r="AE971" s="227"/>
      <c r="AF971" s="209"/>
      <c r="AG971" s="224"/>
      <c r="AH971" s="308"/>
      <c r="AI971" s="308"/>
      <c r="AJ971" s="209"/>
    </row>
    <row r="972" spans="2:36" s="79" customFormat="1" ht="59.1" customHeight="1" x14ac:dyDescent="0.25">
      <c r="B972" s="210"/>
      <c r="C972" s="366"/>
      <c r="D972" s="210"/>
      <c r="E972" s="231"/>
      <c r="F972" s="231"/>
      <c r="G972" s="231"/>
      <c r="H972" s="210"/>
      <c r="I972" s="210"/>
      <c r="J972" s="11" t="s">
        <v>127</v>
      </c>
      <c r="K972" s="7" t="s">
        <v>128</v>
      </c>
      <c r="L972" s="7" t="s">
        <v>85</v>
      </c>
      <c r="M972" s="63">
        <v>84</v>
      </c>
      <c r="N972" s="228"/>
      <c r="O972" s="210"/>
      <c r="P972" s="210"/>
      <c r="Q972" s="210"/>
      <c r="R972" s="213"/>
      <c r="S972" s="213"/>
      <c r="T972" s="254"/>
      <c r="U972" s="254"/>
      <c r="V972" s="448"/>
      <c r="W972" s="221"/>
      <c r="X972" s="221"/>
      <c r="Y972" s="448"/>
      <c r="Z972" s="221"/>
      <c r="AA972" s="221"/>
      <c r="AB972" s="448"/>
      <c r="AC972" s="228"/>
      <c r="AD972" s="226"/>
      <c r="AE972" s="226"/>
      <c r="AF972" s="210"/>
      <c r="AG972" s="228"/>
      <c r="AH972" s="311"/>
      <c r="AI972" s="311"/>
      <c r="AJ972" s="210"/>
    </row>
    <row r="973" spans="2:36" s="79" customFormat="1" ht="132" customHeight="1" x14ac:dyDescent="0.25">
      <c r="B973" s="208" t="s">
        <v>398</v>
      </c>
      <c r="C973" s="208" t="s">
        <v>397</v>
      </c>
      <c r="D973" s="208" t="s">
        <v>106</v>
      </c>
      <c r="E973" s="229" t="s">
        <v>67</v>
      </c>
      <c r="F973" s="439" t="s">
        <v>134</v>
      </c>
      <c r="G973" s="229" t="s">
        <v>147</v>
      </c>
      <c r="H973" s="281" t="s">
        <v>70</v>
      </c>
      <c r="I973" s="281" t="s">
        <v>79</v>
      </c>
      <c r="J973" s="11" t="s">
        <v>208</v>
      </c>
      <c r="K973" s="7" t="s">
        <v>107</v>
      </c>
      <c r="L973" s="7" t="s">
        <v>86</v>
      </c>
      <c r="M973" s="7">
        <v>40</v>
      </c>
      <c r="N973" s="419" t="s">
        <v>108</v>
      </c>
      <c r="O973" s="208" t="s">
        <v>818</v>
      </c>
      <c r="P973" s="208" t="s">
        <v>75</v>
      </c>
      <c r="Q973" s="208" t="s">
        <v>76</v>
      </c>
      <c r="R973" s="211" t="s">
        <v>77</v>
      </c>
      <c r="S973" s="211" t="s">
        <v>109</v>
      </c>
      <c r="T973" s="253">
        <f>V973+Y973</f>
        <v>63073.8</v>
      </c>
      <c r="U973" s="253">
        <f>+T973</f>
        <v>63073.8</v>
      </c>
      <c r="V973" s="271">
        <v>53612.73</v>
      </c>
      <c r="W973" s="271" t="s">
        <v>79</v>
      </c>
      <c r="X973" s="271" t="s">
        <v>79</v>
      </c>
      <c r="Y973" s="271">
        <v>9461.07</v>
      </c>
      <c r="Z973" s="271" t="s">
        <v>98</v>
      </c>
      <c r="AA973" s="271" t="s">
        <v>79</v>
      </c>
      <c r="AB973" s="271">
        <v>5482.49</v>
      </c>
      <c r="AC973" s="243" t="s">
        <v>149</v>
      </c>
      <c r="AD973" s="225" t="s">
        <v>79</v>
      </c>
      <c r="AE973" s="225">
        <f>V973+Y973</f>
        <v>63073.8</v>
      </c>
      <c r="AF973" s="243" t="s">
        <v>79</v>
      </c>
      <c r="AG973" s="243" t="s">
        <v>33</v>
      </c>
      <c r="AH973" s="419" t="s">
        <v>174</v>
      </c>
      <c r="AI973" s="243" t="s">
        <v>157</v>
      </c>
      <c r="AJ973" s="243"/>
    </row>
    <row r="974" spans="2:36" s="79" customFormat="1" ht="86.1" customHeight="1" x14ac:dyDescent="0.25">
      <c r="B974" s="209"/>
      <c r="C974" s="209"/>
      <c r="D974" s="209"/>
      <c r="E974" s="230"/>
      <c r="F974" s="230"/>
      <c r="G974" s="230"/>
      <c r="H974" s="209"/>
      <c r="I974" s="209"/>
      <c r="J974" s="11" t="s">
        <v>111</v>
      </c>
      <c r="K974" s="7" t="s">
        <v>112</v>
      </c>
      <c r="L974" s="7" t="s">
        <v>85</v>
      </c>
      <c r="M974" s="7">
        <v>1</v>
      </c>
      <c r="N974" s="224"/>
      <c r="O974" s="209"/>
      <c r="P974" s="209"/>
      <c r="Q974" s="209"/>
      <c r="R974" s="212"/>
      <c r="S974" s="212"/>
      <c r="T974" s="218"/>
      <c r="U974" s="218"/>
      <c r="V974" s="220"/>
      <c r="W974" s="220"/>
      <c r="X974" s="220"/>
      <c r="Y974" s="220"/>
      <c r="Z974" s="220"/>
      <c r="AA974" s="220"/>
      <c r="AB974" s="220"/>
      <c r="AC974" s="224"/>
      <c r="AD974" s="227"/>
      <c r="AE974" s="227"/>
      <c r="AF974" s="209"/>
      <c r="AG974" s="224"/>
      <c r="AH974" s="224"/>
      <c r="AI974" s="224"/>
      <c r="AJ974" s="209"/>
    </row>
    <row r="975" spans="2:36" s="79" customFormat="1" ht="59.1" customHeight="1" x14ac:dyDescent="0.25">
      <c r="B975" s="210"/>
      <c r="C975" s="210"/>
      <c r="D975" s="210"/>
      <c r="E975" s="231"/>
      <c r="F975" s="231"/>
      <c r="G975" s="231"/>
      <c r="H975" s="210"/>
      <c r="I975" s="210"/>
      <c r="J975" s="11" t="s">
        <v>127</v>
      </c>
      <c r="K975" s="7" t="s">
        <v>128</v>
      </c>
      <c r="L975" s="7" t="s">
        <v>85</v>
      </c>
      <c r="M975" s="63">
        <v>29</v>
      </c>
      <c r="N975" s="228"/>
      <c r="O975" s="210"/>
      <c r="P975" s="210"/>
      <c r="Q975" s="210"/>
      <c r="R975" s="213"/>
      <c r="S975" s="213"/>
      <c r="T975" s="254"/>
      <c r="U975" s="254"/>
      <c r="V975" s="272"/>
      <c r="W975" s="272"/>
      <c r="X975" s="272"/>
      <c r="Y975" s="272"/>
      <c r="Z975" s="272"/>
      <c r="AA975" s="272"/>
      <c r="AB975" s="272"/>
      <c r="AC975" s="228"/>
      <c r="AD975" s="226"/>
      <c r="AE975" s="226"/>
      <c r="AF975" s="210"/>
      <c r="AG975" s="228"/>
      <c r="AH975" s="228"/>
      <c r="AI975" s="228"/>
      <c r="AJ975" s="210"/>
    </row>
    <row r="976" spans="2:36" s="90" customFormat="1" ht="52.15" customHeight="1" x14ac:dyDescent="0.2">
      <c r="B976" s="204" t="s">
        <v>399</v>
      </c>
      <c r="C976" s="204" t="s">
        <v>400</v>
      </c>
      <c r="D976" s="204" t="s">
        <v>66</v>
      </c>
      <c r="E976" s="235" t="s">
        <v>67</v>
      </c>
      <c r="F976" s="235" t="s">
        <v>132</v>
      </c>
      <c r="G976" s="235" t="s">
        <v>69</v>
      </c>
      <c r="H976" s="204" t="s">
        <v>70</v>
      </c>
      <c r="I976" s="204" t="s">
        <v>79</v>
      </c>
      <c r="J976" s="11" t="s">
        <v>113</v>
      </c>
      <c r="K976" s="7" t="s">
        <v>114</v>
      </c>
      <c r="L976" s="7" t="s">
        <v>115</v>
      </c>
      <c r="M976" s="7">
        <v>1</v>
      </c>
      <c r="N976" s="202" t="s">
        <v>108</v>
      </c>
      <c r="O976" s="204" t="s">
        <v>938</v>
      </c>
      <c r="P976" s="204" t="s">
        <v>75</v>
      </c>
      <c r="Q976" s="204" t="s">
        <v>76</v>
      </c>
      <c r="R976" s="217" t="s">
        <v>77</v>
      </c>
      <c r="S976" s="217" t="s">
        <v>109</v>
      </c>
      <c r="T976" s="219">
        <f>V976+Y976</f>
        <v>75970</v>
      </c>
      <c r="U976" s="219">
        <f>T976/M977</f>
        <v>75970</v>
      </c>
      <c r="V976" s="221">
        <v>64574.5</v>
      </c>
      <c r="W976" s="221" t="s">
        <v>79</v>
      </c>
      <c r="X976" s="221" t="s">
        <v>79</v>
      </c>
      <c r="Y976" s="221">
        <v>11395.5</v>
      </c>
      <c r="Z976" s="221" t="s">
        <v>79</v>
      </c>
      <c r="AA976" s="221" t="s">
        <v>79</v>
      </c>
      <c r="AB976" s="221">
        <v>6606.08</v>
      </c>
      <c r="AC976" s="202" t="s">
        <v>80</v>
      </c>
      <c r="AD976" s="203" t="s">
        <v>79</v>
      </c>
      <c r="AE976" s="203">
        <f>V976+Y976</f>
        <v>75970</v>
      </c>
      <c r="AF976" s="202" t="s">
        <v>79</v>
      </c>
      <c r="AG976" s="202" t="s">
        <v>33</v>
      </c>
      <c r="AH976" s="202" t="s">
        <v>157</v>
      </c>
      <c r="AI976" s="202" t="s">
        <v>158</v>
      </c>
      <c r="AJ976" s="202"/>
    </row>
    <row r="977" spans="2:36" s="90" customFormat="1" ht="51" x14ac:dyDescent="0.2">
      <c r="B977" s="204"/>
      <c r="C977" s="204"/>
      <c r="D977" s="204"/>
      <c r="E977" s="235"/>
      <c r="F977" s="235"/>
      <c r="G977" s="235"/>
      <c r="H977" s="204"/>
      <c r="I977" s="204"/>
      <c r="J977" s="11" t="s">
        <v>116</v>
      </c>
      <c r="K977" s="7" t="s">
        <v>117</v>
      </c>
      <c r="L977" s="7" t="s">
        <v>85</v>
      </c>
      <c r="M977" s="7">
        <v>1</v>
      </c>
      <c r="N977" s="202"/>
      <c r="O977" s="204"/>
      <c r="P977" s="204"/>
      <c r="Q977" s="204"/>
      <c r="R977" s="217"/>
      <c r="S977" s="217"/>
      <c r="T977" s="219"/>
      <c r="U977" s="219"/>
      <c r="V977" s="221"/>
      <c r="W977" s="221"/>
      <c r="X977" s="221"/>
      <c r="Y977" s="221"/>
      <c r="Z977" s="221"/>
      <c r="AA977" s="221"/>
      <c r="AB977" s="221"/>
      <c r="AC977" s="202"/>
      <c r="AD977" s="203"/>
      <c r="AE977" s="203"/>
      <c r="AF977" s="204"/>
      <c r="AG977" s="202"/>
      <c r="AH977" s="202"/>
      <c r="AI977" s="202"/>
      <c r="AJ977" s="204"/>
    </row>
    <row r="978" spans="2:36" s="90" customFormat="1" ht="38.25" x14ac:dyDescent="0.2">
      <c r="B978" s="204"/>
      <c r="C978" s="204"/>
      <c r="D978" s="204"/>
      <c r="E978" s="235"/>
      <c r="F978" s="235"/>
      <c r="G978" s="235"/>
      <c r="H978" s="204"/>
      <c r="I978" s="204"/>
      <c r="J978" s="11" t="s">
        <v>209</v>
      </c>
      <c r="K978" s="7" t="s">
        <v>118</v>
      </c>
      <c r="L978" s="7" t="s">
        <v>119</v>
      </c>
      <c r="M978" s="7">
        <v>1</v>
      </c>
      <c r="N978" s="202"/>
      <c r="O978" s="204"/>
      <c r="P978" s="204"/>
      <c r="Q978" s="204"/>
      <c r="R978" s="217"/>
      <c r="S978" s="217"/>
      <c r="T978" s="219"/>
      <c r="U978" s="219"/>
      <c r="V978" s="221"/>
      <c r="W978" s="221"/>
      <c r="X978" s="221"/>
      <c r="Y978" s="221"/>
      <c r="Z978" s="221"/>
      <c r="AA978" s="221"/>
      <c r="AB978" s="221"/>
      <c r="AC978" s="202"/>
      <c r="AD978" s="203"/>
      <c r="AE978" s="203"/>
      <c r="AF978" s="204"/>
      <c r="AG978" s="202"/>
      <c r="AH978" s="202"/>
      <c r="AI978" s="202"/>
      <c r="AJ978" s="204"/>
    </row>
    <row r="979" spans="2:36" s="90" customFormat="1" ht="44.65" customHeight="1" x14ac:dyDescent="0.2">
      <c r="B979" s="204"/>
      <c r="C979" s="204"/>
      <c r="D979" s="204"/>
      <c r="E979" s="235"/>
      <c r="F979" s="235"/>
      <c r="G979" s="235"/>
      <c r="H979" s="204"/>
      <c r="I979" s="204"/>
      <c r="J979" s="11" t="s">
        <v>120</v>
      </c>
      <c r="K979" s="7" t="s">
        <v>121</v>
      </c>
      <c r="L979" s="7" t="s">
        <v>119</v>
      </c>
      <c r="M979" s="7">
        <v>1</v>
      </c>
      <c r="N979" s="202"/>
      <c r="O979" s="204"/>
      <c r="P979" s="204"/>
      <c r="Q979" s="204"/>
      <c r="R979" s="217"/>
      <c r="S979" s="217"/>
      <c r="T979" s="219"/>
      <c r="U979" s="219"/>
      <c r="V979" s="221"/>
      <c r="W979" s="221"/>
      <c r="X979" s="221"/>
      <c r="Y979" s="221"/>
      <c r="Z979" s="221"/>
      <c r="AA979" s="221"/>
      <c r="AB979" s="221"/>
      <c r="AC979" s="202"/>
      <c r="AD979" s="203"/>
      <c r="AE979" s="203"/>
      <c r="AF979" s="204"/>
      <c r="AG979" s="202"/>
      <c r="AH979" s="202"/>
      <c r="AI979" s="202"/>
      <c r="AJ979" s="204"/>
    </row>
    <row r="980" spans="2:36" s="79" customFormat="1" ht="113.1" customHeight="1" x14ac:dyDescent="0.25">
      <c r="B980" s="204" t="s">
        <v>401</v>
      </c>
      <c r="C980" s="204" t="s">
        <v>402</v>
      </c>
      <c r="D980" s="204" t="s">
        <v>106</v>
      </c>
      <c r="E980" s="235" t="s">
        <v>67</v>
      </c>
      <c r="F980" s="235" t="s">
        <v>134</v>
      </c>
      <c r="G980" s="235" t="s">
        <v>147</v>
      </c>
      <c r="H980" s="204" t="s">
        <v>70</v>
      </c>
      <c r="I980" s="204" t="s">
        <v>79</v>
      </c>
      <c r="J980" s="451" t="s">
        <v>208</v>
      </c>
      <c r="K980" s="208" t="s">
        <v>107</v>
      </c>
      <c r="L980" s="208" t="s">
        <v>86</v>
      </c>
      <c r="M980" s="208">
        <v>40</v>
      </c>
      <c r="N980" s="202" t="s">
        <v>108</v>
      </c>
      <c r="O980" s="204" t="s">
        <v>818</v>
      </c>
      <c r="P980" s="204" t="s">
        <v>75</v>
      </c>
      <c r="Q980" s="204" t="s">
        <v>76</v>
      </c>
      <c r="R980" s="217" t="s">
        <v>77</v>
      </c>
      <c r="S980" s="217" t="s">
        <v>109</v>
      </c>
      <c r="T980" s="219">
        <f>V980+Y980</f>
        <v>154080</v>
      </c>
      <c r="U980" s="219">
        <f>T980/3</f>
        <v>51360</v>
      </c>
      <c r="V980" s="271">
        <v>130968</v>
      </c>
      <c r="W980" s="221" t="s">
        <v>79</v>
      </c>
      <c r="X980" s="221" t="s">
        <v>79</v>
      </c>
      <c r="Y980" s="221">
        <v>23112</v>
      </c>
      <c r="Z980" s="221" t="s">
        <v>98</v>
      </c>
      <c r="AA980" s="221" t="s">
        <v>79</v>
      </c>
      <c r="AB980" s="221">
        <v>13398.26</v>
      </c>
      <c r="AC980" s="202" t="s">
        <v>149</v>
      </c>
      <c r="AD980" s="203" t="s">
        <v>79</v>
      </c>
      <c r="AE980" s="203">
        <f>V980+Y980</f>
        <v>154080</v>
      </c>
      <c r="AF980" s="202" t="s">
        <v>79</v>
      </c>
      <c r="AG980" s="202" t="s">
        <v>33</v>
      </c>
      <c r="AH980" s="202" t="s">
        <v>279</v>
      </c>
      <c r="AI980" s="202" t="s">
        <v>161</v>
      </c>
      <c r="AJ980" s="202"/>
    </row>
    <row r="981" spans="2:36" s="79" customFormat="1" ht="25.5" customHeight="1" x14ac:dyDescent="0.25">
      <c r="B981" s="204"/>
      <c r="C981" s="204"/>
      <c r="D981" s="204"/>
      <c r="E981" s="235"/>
      <c r="F981" s="235"/>
      <c r="G981" s="235"/>
      <c r="H981" s="204"/>
      <c r="I981" s="204"/>
      <c r="J981" s="452"/>
      <c r="K981" s="210"/>
      <c r="L981" s="210"/>
      <c r="M981" s="210"/>
      <c r="N981" s="202"/>
      <c r="O981" s="204"/>
      <c r="P981" s="204"/>
      <c r="Q981" s="204"/>
      <c r="R981" s="217"/>
      <c r="S981" s="217"/>
      <c r="T981" s="219"/>
      <c r="U981" s="219"/>
      <c r="V981" s="220"/>
      <c r="W981" s="221"/>
      <c r="X981" s="221"/>
      <c r="Y981" s="221"/>
      <c r="Z981" s="221"/>
      <c r="AA981" s="221"/>
      <c r="AB981" s="221"/>
      <c r="AC981" s="202"/>
      <c r="AD981" s="203"/>
      <c r="AE981" s="203"/>
      <c r="AF981" s="204"/>
      <c r="AG981" s="202"/>
      <c r="AH981" s="202"/>
      <c r="AI981" s="202"/>
      <c r="AJ981" s="204"/>
    </row>
    <row r="982" spans="2:36" s="79" customFormat="1" ht="59.1" customHeight="1" x14ac:dyDescent="0.25">
      <c r="B982" s="204"/>
      <c r="C982" s="204"/>
      <c r="D982" s="204"/>
      <c r="E982" s="235"/>
      <c r="F982" s="235"/>
      <c r="G982" s="235"/>
      <c r="H982" s="204"/>
      <c r="I982" s="204"/>
      <c r="J982" s="11" t="s">
        <v>127</v>
      </c>
      <c r="K982" s="7" t="s">
        <v>128</v>
      </c>
      <c r="L982" s="7" t="s">
        <v>85</v>
      </c>
      <c r="M982" s="63">
        <v>72</v>
      </c>
      <c r="N982" s="202"/>
      <c r="O982" s="204"/>
      <c r="P982" s="204"/>
      <c r="Q982" s="204"/>
      <c r="R982" s="217"/>
      <c r="S982" s="217"/>
      <c r="T982" s="219"/>
      <c r="U982" s="219"/>
      <c r="V982" s="272"/>
      <c r="W982" s="221"/>
      <c r="X982" s="221"/>
      <c r="Y982" s="221"/>
      <c r="Z982" s="221"/>
      <c r="AA982" s="221"/>
      <c r="AB982" s="221"/>
      <c r="AC982" s="202"/>
      <c r="AD982" s="203"/>
      <c r="AE982" s="203"/>
      <c r="AF982" s="204"/>
      <c r="AG982" s="202"/>
      <c r="AH982" s="202"/>
      <c r="AI982" s="202"/>
      <c r="AJ982" s="204"/>
    </row>
    <row r="983" spans="2:36" s="79" customFormat="1" ht="132" customHeight="1" x14ac:dyDescent="0.25">
      <c r="B983" s="204" t="s">
        <v>403</v>
      </c>
      <c r="C983" s="204" t="s">
        <v>404</v>
      </c>
      <c r="D983" s="204" t="s">
        <v>106</v>
      </c>
      <c r="E983" s="235" t="s">
        <v>67</v>
      </c>
      <c r="F983" s="235" t="s">
        <v>134</v>
      </c>
      <c r="G983" s="235" t="s">
        <v>147</v>
      </c>
      <c r="H983" s="204" t="s">
        <v>70</v>
      </c>
      <c r="I983" s="204" t="s">
        <v>79</v>
      </c>
      <c r="J983" s="11" t="s">
        <v>208</v>
      </c>
      <c r="K983" s="7" t="s">
        <v>107</v>
      </c>
      <c r="L983" s="7" t="s">
        <v>86</v>
      </c>
      <c r="M983" s="7">
        <v>40</v>
      </c>
      <c r="N983" s="202" t="s">
        <v>108</v>
      </c>
      <c r="O983" s="204" t="s">
        <v>818</v>
      </c>
      <c r="P983" s="204" t="s">
        <v>75</v>
      </c>
      <c r="Q983" s="204" t="s">
        <v>76</v>
      </c>
      <c r="R983" s="217" t="s">
        <v>77</v>
      </c>
      <c r="S983" s="217" t="s">
        <v>109</v>
      </c>
      <c r="T983" s="219">
        <f>V983+Y983</f>
        <v>235400</v>
      </c>
      <c r="U983" s="219">
        <f>T983</f>
        <v>235400</v>
      </c>
      <c r="V983" s="271">
        <v>200090</v>
      </c>
      <c r="W983" s="221" t="s">
        <v>79</v>
      </c>
      <c r="X983" s="221" t="s">
        <v>79</v>
      </c>
      <c r="Y983" s="221">
        <v>35310</v>
      </c>
      <c r="Z983" s="221" t="s">
        <v>98</v>
      </c>
      <c r="AA983" s="221" t="s">
        <v>79</v>
      </c>
      <c r="AB983" s="221">
        <v>20469.580000000002</v>
      </c>
      <c r="AC983" s="202" t="s">
        <v>149</v>
      </c>
      <c r="AD983" s="203" t="s">
        <v>79</v>
      </c>
      <c r="AE983" s="203">
        <f>V983+Y983</f>
        <v>235400</v>
      </c>
      <c r="AF983" s="202" t="s">
        <v>79</v>
      </c>
      <c r="AG983" s="202" t="s">
        <v>33</v>
      </c>
      <c r="AH983" s="202" t="s">
        <v>160</v>
      </c>
      <c r="AI983" s="202" t="s">
        <v>161</v>
      </c>
      <c r="AJ983" s="202"/>
    </row>
    <row r="984" spans="2:36" s="79" customFormat="1" ht="86.1" customHeight="1" x14ac:dyDescent="0.25">
      <c r="B984" s="204"/>
      <c r="C984" s="204"/>
      <c r="D984" s="204"/>
      <c r="E984" s="235"/>
      <c r="F984" s="235"/>
      <c r="G984" s="235"/>
      <c r="H984" s="204"/>
      <c r="I984" s="204"/>
      <c r="J984" s="11" t="s">
        <v>111</v>
      </c>
      <c r="K984" s="7" t="s">
        <v>112</v>
      </c>
      <c r="L984" s="7" t="s">
        <v>85</v>
      </c>
      <c r="M984" s="7">
        <v>1</v>
      </c>
      <c r="N984" s="202"/>
      <c r="O984" s="204"/>
      <c r="P984" s="204"/>
      <c r="Q984" s="204"/>
      <c r="R984" s="217"/>
      <c r="S984" s="217"/>
      <c r="T984" s="219"/>
      <c r="U984" s="219"/>
      <c r="V984" s="220"/>
      <c r="W984" s="221"/>
      <c r="X984" s="221"/>
      <c r="Y984" s="221"/>
      <c r="Z984" s="221"/>
      <c r="AA984" s="221"/>
      <c r="AB984" s="221"/>
      <c r="AC984" s="202"/>
      <c r="AD984" s="203"/>
      <c r="AE984" s="203"/>
      <c r="AF984" s="204"/>
      <c r="AG984" s="202"/>
      <c r="AH984" s="202"/>
      <c r="AI984" s="202"/>
      <c r="AJ984" s="204"/>
    </row>
    <row r="985" spans="2:36" s="79" customFormat="1" ht="59.1" customHeight="1" x14ac:dyDescent="0.25">
      <c r="B985" s="204"/>
      <c r="C985" s="204"/>
      <c r="D985" s="204"/>
      <c r="E985" s="235"/>
      <c r="F985" s="235"/>
      <c r="G985" s="235"/>
      <c r="H985" s="204"/>
      <c r="I985" s="204"/>
      <c r="J985" s="11" t="s">
        <v>127</v>
      </c>
      <c r="K985" s="7" t="s">
        <v>128</v>
      </c>
      <c r="L985" s="7" t="s">
        <v>85</v>
      </c>
      <c r="M985" s="63">
        <v>110</v>
      </c>
      <c r="N985" s="202"/>
      <c r="O985" s="204"/>
      <c r="P985" s="204"/>
      <c r="Q985" s="204"/>
      <c r="R985" s="217"/>
      <c r="S985" s="217"/>
      <c r="T985" s="219"/>
      <c r="U985" s="219"/>
      <c r="V985" s="272"/>
      <c r="W985" s="221"/>
      <c r="X985" s="221"/>
      <c r="Y985" s="221"/>
      <c r="Z985" s="221"/>
      <c r="AA985" s="221"/>
      <c r="AB985" s="221"/>
      <c r="AC985" s="202"/>
      <c r="AD985" s="203"/>
      <c r="AE985" s="203"/>
      <c r="AF985" s="204"/>
      <c r="AG985" s="202"/>
      <c r="AH985" s="202"/>
      <c r="AI985" s="202"/>
      <c r="AJ985" s="204"/>
    </row>
    <row r="986" spans="2:36" s="79" customFormat="1" ht="131.65" customHeight="1" x14ac:dyDescent="0.25">
      <c r="B986" s="204" t="s">
        <v>405</v>
      </c>
      <c r="C986" s="204" t="s">
        <v>402</v>
      </c>
      <c r="D986" s="204" t="s">
        <v>106</v>
      </c>
      <c r="E986" s="235" t="s">
        <v>67</v>
      </c>
      <c r="F986" s="235" t="s">
        <v>134</v>
      </c>
      <c r="G986" s="235" t="s">
        <v>147</v>
      </c>
      <c r="H986" s="204" t="s">
        <v>70</v>
      </c>
      <c r="I986" s="204" t="s">
        <v>79</v>
      </c>
      <c r="J986" s="451" t="s">
        <v>208</v>
      </c>
      <c r="K986" s="208" t="s">
        <v>107</v>
      </c>
      <c r="L986" s="208" t="s">
        <v>86</v>
      </c>
      <c r="M986" s="208">
        <v>40</v>
      </c>
      <c r="N986" s="202" t="s">
        <v>108</v>
      </c>
      <c r="O986" s="204" t="s">
        <v>818</v>
      </c>
      <c r="P986" s="204" t="s">
        <v>75</v>
      </c>
      <c r="Q986" s="204" t="s">
        <v>76</v>
      </c>
      <c r="R986" s="217" t="s">
        <v>77</v>
      </c>
      <c r="S986" s="217" t="s">
        <v>109</v>
      </c>
      <c r="T986" s="219">
        <f>V986+Y986</f>
        <v>205440</v>
      </c>
      <c r="U986" s="219"/>
      <c r="V986" s="271">
        <v>174624</v>
      </c>
      <c r="W986" s="221" t="s">
        <v>79</v>
      </c>
      <c r="X986" s="221" t="s">
        <v>79</v>
      </c>
      <c r="Y986" s="221">
        <v>30816</v>
      </c>
      <c r="Z986" s="221" t="s">
        <v>98</v>
      </c>
      <c r="AA986" s="221" t="s">
        <v>79</v>
      </c>
      <c r="AB986" s="221">
        <v>17864.13</v>
      </c>
      <c r="AC986" s="202" t="s">
        <v>149</v>
      </c>
      <c r="AD986" s="203" t="s">
        <v>79</v>
      </c>
      <c r="AE986" s="203">
        <f>V986+Y986</f>
        <v>205440</v>
      </c>
      <c r="AF986" s="202" t="s">
        <v>79</v>
      </c>
      <c r="AG986" s="202" t="s">
        <v>33</v>
      </c>
      <c r="AH986" s="202" t="s">
        <v>248</v>
      </c>
      <c r="AI986" s="202" t="s">
        <v>251</v>
      </c>
      <c r="AJ986" s="202"/>
    </row>
    <row r="987" spans="2:36" s="79" customFormat="1" ht="18" customHeight="1" x14ac:dyDescent="0.25">
      <c r="B987" s="204"/>
      <c r="C987" s="204"/>
      <c r="D987" s="204"/>
      <c r="E987" s="235"/>
      <c r="F987" s="235"/>
      <c r="G987" s="235"/>
      <c r="H987" s="204"/>
      <c r="I987" s="204"/>
      <c r="J987" s="452"/>
      <c r="K987" s="210"/>
      <c r="L987" s="210"/>
      <c r="M987" s="210"/>
      <c r="N987" s="202"/>
      <c r="O987" s="204"/>
      <c r="P987" s="204"/>
      <c r="Q987" s="204"/>
      <c r="R987" s="217"/>
      <c r="S987" s="217"/>
      <c r="T987" s="219"/>
      <c r="U987" s="219"/>
      <c r="V987" s="220"/>
      <c r="W987" s="221"/>
      <c r="X987" s="221"/>
      <c r="Y987" s="221"/>
      <c r="Z987" s="221"/>
      <c r="AA987" s="221"/>
      <c r="AB987" s="221"/>
      <c r="AC987" s="202"/>
      <c r="AD987" s="203"/>
      <c r="AE987" s="203"/>
      <c r="AF987" s="204"/>
      <c r="AG987" s="202"/>
      <c r="AH987" s="202"/>
      <c r="AI987" s="202"/>
      <c r="AJ987" s="204"/>
    </row>
    <row r="988" spans="2:36" s="79" customFormat="1" ht="59.1" customHeight="1" x14ac:dyDescent="0.25">
      <c r="B988" s="204"/>
      <c r="C988" s="204"/>
      <c r="D988" s="204"/>
      <c r="E988" s="235"/>
      <c r="F988" s="235"/>
      <c r="G988" s="235"/>
      <c r="H988" s="204"/>
      <c r="I988" s="204"/>
      <c r="J988" s="11" t="s">
        <v>127</v>
      </c>
      <c r="K988" s="7" t="s">
        <v>128</v>
      </c>
      <c r="L988" s="7" t="s">
        <v>85</v>
      </c>
      <c r="M988" s="63">
        <v>96</v>
      </c>
      <c r="N988" s="202"/>
      <c r="O988" s="204"/>
      <c r="P988" s="204"/>
      <c r="Q988" s="204"/>
      <c r="R988" s="217"/>
      <c r="S988" s="217"/>
      <c r="T988" s="219"/>
      <c r="U988" s="219"/>
      <c r="V988" s="272"/>
      <c r="W988" s="221"/>
      <c r="X988" s="221"/>
      <c r="Y988" s="221"/>
      <c r="Z988" s="221"/>
      <c r="AA988" s="221"/>
      <c r="AB988" s="221"/>
      <c r="AC988" s="202"/>
      <c r="AD988" s="203"/>
      <c r="AE988" s="203"/>
      <c r="AF988" s="204"/>
      <c r="AG988" s="202"/>
      <c r="AH988" s="202"/>
      <c r="AI988" s="202"/>
      <c r="AJ988" s="204"/>
    </row>
    <row r="989" spans="2:36" s="79" customFormat="1" ht="132" customHeight="1" x14ac:dyDescent="0.25">
      <c r="B989" s="204" t="s">
        <v>1073</v>
      </c>
      <c r="C989" s="215" t="s">
        <v>404</v>
      </c>
      <c r="D989" s="215" t="s">
        <v>106</v>
      </c>
      <c r="E989" s="252" t="s">
        <v>67</v>
      </c>
      <c r="F989" s="252" t="s">
        <v>134</v>
      </c>
      <c r="G989" s="252" t="s">
        <v>147</v>
      </c>
      <c r="H989" s="215" t="s">
        <v>70</v>
      </c>
      <c r="I989" s="215" t="s">
        <v>79</v>
      </c>
      <c r="J989" s="20" t="s">
        <v>208</v>
      </c>
      <c r="K989" s="27" t="s">
        <v>107</v>
      </c>
      <c r="L989" s="27" t="s">
        <v>86</v>
      </c>
      <c r="M989" s="27">
        <v>40</v>
      </c>
      <c r="N989" s="264" t="s">
        <v>108</v>
      </c>
      <c r="O989" s="215" t="s">
        <v>818</v>
      </c>
      <c r="P989" s="215" t="s">
        <v>75</v>
      </c>
      <c r="Q989" s="215" t="s">
        <v>76</v>
      </c>
      <c r="R989" s="273" t="s">
        <v>77</v>
      </c>
      <c r="S989" s="273" t="s">
        <v>109</v>
      </c>
      <c r="T989" s="287">
        <f>V989+Y989</f>
        <v>117700</v>
      </c>
      <c r="U989" s="287">
        <f>T989/M990</f>
        <v>117700</v>
      </c>
      <c r="V989" s="238">
        <v>100045</v>
      </c>
      <c r="W989" s="237" t="s">
        <v>79</v>
      </c>
      <c r="X989" s="237" t="s">
        <v>79</v>
      </c>
      <c r="Y989" s="237">
        <v>17655</v>
      </c>
      <c r="Z989" s="237" t="s">
        <v>98</v>
      </c>
      <c r="AA989" s="237" t="s">
        <v>79</v>
      </c>
      <c r="AB989" s="237">
        <v>10234.790000000001</v>
      </c>
      <c r="AC989" s="264" t="s">
        <v>149</v>
      </c>
      <c r="AD989" s="263" t="s">
        <v>79</v>
      </c>
      <c r="AE989" s="263">
        <f>V989+Y989</f>
        <v>117700</v>
      </c>
      <c r="AF989" s="264" t="s">
        <v>79</v>
      </c>
      <c r="AG989" s="264" t="s">
        <v>33</v>
      </c>
      <c r="AH989" s="264" t="s">
        <v>248</v>
      </c>
      <c r="AI989" s="264" t="s">
        <v>251</v>
      </c>
      <c r="AJ989" s="264"/>
    </row>
    <row r="990" spans="2:36" s="79" customFormat="1" ht="86.1" customHeight="1" x14ac:dyDescent="0.25">
      <c r="B990" s="204"/>
      <c r="C990" s="215"/>
      <c r="D990" s="215"/>
      <c r="E990" s="252"/>
      <c r="F990" s="252"/>
      <c r="G990" s="252"/>
      <c r="H990" s="215"/>
      <c r="I990" s="215"/>
      <c r="J990" s="20" t="s">
        <v>111</v>
      </c>
      <c r="K990" s="27" t="s">
        <v>112</v>
      </c>
      <c r="L990" s="27" t="s">
        <v>85</v>
      </c>
      <c r="M990" s="27">
        <v>1</v>
      </c>
      <c r="N990" s="264"/>
      <c r="O990" s="215"/>
      <c r="P990" s="215"/>
      <c r="Q990" s="215"/>
      <c r="R990" s="273"/>
      <c r="S990" s="273"/>
      <c r="T990" s="287"/>
      <c r="U990" s="287"/>
      <c r="V990" s="244"/>
      <c r="W990" s="237"/>
      <c r="X990" s="237"/>
      <c r="Y990" s="237"/>
      <c r="Z990" s="237"/>
      <c r="AA990" s="237"/>
      <c r="AB990" s="237"/>
      <c r="AC990" s="264"/>
      <c r="AD990" s="263"/>
      <c r="AE990" s="263"/>
      <c r="AF990" s="215"/>
      <c r="AG990" s="264"/>
      <c r="AH990" s="264"/>
      <c r="AI990" s="264"/>
      <c r="AJ990" s="215"/>
    </row>
    <row r="991" spans="2:36" s="79" customFormat="1" ht="59.1" customHeight="1" x14ac:dyDescent="0.25">
      <c r="B991" s="204"/>
      <c r="C991" s="215"/>
      <c r="D991" s="215"/>
      <c r="E991" s="252"/>
      <c r="F991" s="252"/>
      <c r="G991" s="252"/>
      <c r="H991" s="215"/>
      <c r="I991" s="215"/>
      <c r="J991" s="20" t="s">
        <v>127</v>
      </c>
      <c r="K991" s="27" t="s">
        <v>128</v>
      </c>
      <c r="L991" s="27" t="s">
        <v>85</v>
      </c>
      <c r="M991" s="61">
        <v>36</v>
      </c>
      <c r="N991" s="264"/>
      <c r="O991" s="215"/>
      <c r="P991" s="215"/>
      <c r="Q991" s="215"/>
      <c r="R991" s="273"/>
      <c r="S991" s="273"/>
      <c r="T991" s="287"/>
      <c r="U991" s="287"/>
      <c r="V991" s="245"/>
      <c r="W991" s="237"/>
      <c r="X991" s="237"/>
      <c r="Y991" s="237"/>
      <c r="Z991" s="237"/>
      <c r="AA991" s="237"/>
      <c r="AB991" s="237"/>
      <c r="AC991" s="264"/>
      <c r="AD991" s="263"/>
      <c r="AE991" s="263"/>
      <c r="AF991" s="215"/>
      <c r="AG991" s="264"/>
      <c r="AH991" s="264"/>
      <c r="AI991" s="264"/>
      <c r="AJ991" s="215"/>
    </row>
    <row r="992" spans="2:36" s="79" customFormat="1" ht="132" customHeight="1" x14ac:dyDescent="0.25">
      <c r="B992" s="204" t="s">
        <v>406</v>
      </c>
      <c r="C992" s="204" t="s">
        <v>407</v>
      </c>
      <c r="D992" s="204" t="s">
        <v>106</v>
      </c>
      <c r="E992" s="235" t="s">
        <v>67</v>
      </c>
      <c r="F992" s="235" t="s">
        <v>134</v>
      </c>
      <c r="G992" s="235" t="s">
        <v>147</v>
      </c>
      <c r="H992" s="204" t="s">
        <v>70</v>
      </c>
      <c r="I992" s="204" t="s">
        <v>79</v>
      </c>
      <c r="J992" s="11" t="s">
        <v>208</v>
      </c>
      <c r="K992" s="7" t="s">
        <v>107</v>
      </c>
      <c r="L992" s="7" t="s">
        <v>86</v>
      </c>
      <c r="M992" s="7">
        <v>40</v>
      </c>
      <c r="N992" s="202" t="s">
        <v>108</v>
      </c>
      <c r="O992" s="204" t="s">
        <v>818</v>
      </c>
      <c r="P992" s="204" t="s">
        <v>75</v>
      </c>
      <c r="Q992" s="204" t="s">
        <v>76</v>
      </c>
      <c r="R992" s="217" t="s">
        <v>77</v>
      </c>
      <c r="S992" s="217" t="s">
        <v>109</v>
      </c>
      <c r="T992" s="219">
        <f>V992+Y992</f>
        <v>212405.75</v>
      </c>
      <c r="U992" s="219" t="s">
        <v>98</v>
      </c>
      <c r="V992" s="271">
        <v>180544.88</v>
      </c>
      <c r="W992" s="221" t="s">
        <v>79</v>
      </c>
      <c r="X992" s="221" t="s">
        <v>79</v>
      </c>
      <c r="Y992" s="221">
        <v>31860.87</v>
      </c>
      <c r="Z992" s="221" t="s">
        <v>98</v>
      </c>
      <c r="AA992" s="221" t="s">
        <v>79</v>
      </c>
      <c r="AB992" s="221">
        <v>18470.07</v>
      </c>
      <c r="AC992" s="202" t="s">
        <v>149</v>
      </c>
      <c r="AD992" s="203" t="s">
        <v>79</v>
      </c>
      <c r="AE992" s="203">
        <f>V992+Y992</f>
        <v>212405.75</v>
      </c>
      <c r="AF992" s="202" t="s">
        <v>79</v>
      </c>
      <c r="AG992" s="202" t="s">
        <v>33</v>
      </c>
      <c r="AH992" s="202" t="s">
        <v>166</v>
      </c>
      <c r="AI992" s="202" t="s">
        <v>167</v>
      </c>
      <c r="AJ992" s="202"/>
    </row>
    <row r="993" spans="2:36" s="79" customFormat="1" ht="86.1" customHeight="1" x14ac:dyDescent="0.25">
      <c r="B993" s="204"/>
      <c r="C993" s="204"/>
      <c r="D993" s="204"/>
      <c r="E993" s="235"/>
      <c r="F993" s="235"/>
      <c r="G993" s="235"/>
      <c r="H993" s="204"/>
      <c r="I993" s="204"/>
      <c r="J993" s="11" t="s">
        <v>111</v>
      </c>
      <c r="K993" s="7" t="s">
        <v>112</v>
      </c>
      <c r="L993" s="7" t="s">
        <v>85</v>
      </c>
      <c r="M993" s="7">
        <v>2</v>
      </c>
      <c r="N993" s="202"/>
      <c r="O993" s="204"/>
      <c r="P993" s="204"/>
      <c r="Q993" s="204"/>
      <c r="R993" s="217"/>
      <c r="S993" s="217"/>
      <c r="T993" s="219"/>
      <c r="U993" s="219"/>
      <c r="V993" s="220"/>
      <c r="W993" s="221"/>
      <c r="X993" s="221"/>
      <c r="Y993" s="221"/>
      <c r="Z993" s="221"/>
      <c r="AA993" s="221"/>
      <c r="AB993" s="221"/>
      <c r="AC993" s="202"/>
      <c r="AD993" s="203"/>
      <c r="AE993" s="203"/>
      <c r="AF993" s="204"/>
      <c r="AG993" s="202"/>
      <c r="AH993" s="202"/>
      <c r="AI993" s="202"/>
      <c r="AJ993" s="204"/>
    </row>
    <row r="994" spans="2:36" s="79" customFormat="1" ht="59.1" customHeight="1" x14ac:dyDescent="0.25">
      <c r="B994" s="204"/>
      <c r="C994" s="204"/>
      <c r="D994" s="204"/>
      <c r="E994" s="235"/>
      <c r="F994" s="235"/>
      <c r="G994" s="235"/>
      <c r="H994" s="204"/>
      <c r="I994" s="204"/>
      <c r="J994" s="11" t="s">
        <v>127</v>
      </c>
      <c r="K994" s="7" t="s">
        <v>128</v>
      </c>
      <c r="L994" s="7" t="s">
        <v>85</v>
      </c>
      <c r="M994" s="63">
        <v>100</v>
      </c>
      <c r="N994" s="202"/>
      <c r="O994" s="204"/>
      <c r="P994" s="204"/>
      <c r="Q994" s="204"/>
      <c r="R994" s="217"/>
      <c r="S994" s="217"/>
      <c r="T994" s="219"/>
      <c r="U994" s="219"/>
      <c r="V994" s="272"/>
      <c r="W994" s="221"/>
      <c r="X994" s="221"/>
      <c r="Y994" s="221"/>
      <c r="Z994" s="221"/>
      <c r="AA994" s="221"/>
      <c r="AB994" s="221"/>
      <c r="AC994" s="202"/>
      <c r="AD994" s="203"/>
      <c r="AE994" s="203"/>
      <c r="AF994" s="204"/>
      <c r="AG994" s="202"/>
      <c r="AH994" s="202"/>
      <c r="AI994" s="202"/>
      <c r="AJ994" s="204"/>
    </row>
    <row r="995" spans="2:36" s="90" customFormat="1" ht="52.15" customHeight="1" x14ac:dyDescent="0.2">
      <c r="B995" s="204" t="s">
        <v>939</v>
      </c>
      <c r="C995" s="204" t="s">
        <v>400</v>
      </c>
      <c r="D995" s="204" t="s">
        <v>66</v>
      </c>
      <c r="E995" s="235" t="s">
        <v>67</v>
      </c>
      <c r="F995" s="235" t="s">
        <v>132</v>
      </c>
      <c r="G995" s="235" t="s">
        <v>69</v>
      </c>
      <c r="H995" s="204" t="s">
        <v>70</v>
      </c>
      <c r="I995" s="204" t="s">
        <v>79</v>
      </c>
      <c r="J995" s="11" t="s">
        <v>113</v>
      </c>
      <c r="K995" s="7" t="s">
        <v>114</v>
      </c>
      <c r="L995" s="7" t="s">
        <v>115</v>
      </c>
      <c r="M995" s="7">
        <v>2</v>
      </c>
      <c r="N995" s="202" t="s">
        <v>108</v>
      </c>
      <c r="O995" s="204" t="s">
        <v>938</v>
      </c>
      <c r="P995" s="204" t="s">
        <v>75</v>
      </c>
      <c r="Q995" s="204" t="s">
        <v>76</v>
      </c>
      <c r="R995" s="217" t="s">
        <v>77</v>
      </c>
      <c r="S995" s="217" t="s">
        <v>109</v>
      </c>
      <c r="T995" s="219">
        <f>V995+Y995</f>
        <v>151940</v>
      </c>
      <c r="U995" s="219">
        <f>T995/M996</f>
        <v>75970</v>
      </c>
      <c r="V995" s="221">
        <v>129149</v>
      </c>
      <c r="W995" s="221" t="s">
        <v>79</v>
      </c>
      <c r="X995" s="221" t="s">
        <v>79</v>
      </c>
      <c r="Y995" s="221">
        <v>22791</v>
      </c>
      <c r="Z995" s="221" t="s">
        <v>79</v>
      </c>
      <c r="AA995" s="221" t="s">
        <v>79</v>
      </c>
      <c r="AB995" s="221">
        <v>13212.81</v>
      </c>
      <c r="AC995" s="202" t="s">
        <v>80</v>
      </c>
      <c r="AD995" s="203" t="s">
        <v>79</v>
      </c>
      <c r="AE995" s="203">
        <f>V995+Y995</f>
        <v>151940</v>
      </c>
      <c r="AF995" s="202" t="s">
        <v>79</v>
      </c>
      <c r="AG995" s="202" t="s">
        <v>33</v>
      </c>
      <c r="AH995" s="202" t="s">
        <v>160</v>
      </c>
      <c r="AI995" s="202" t="s">
        <v>161</v>
      </c>
      <c r="AJ995" s="202"/>
    </row>
    <row r="996" spans="2:36" s="90" customFormat="1" ht="51" x14ac:dyDescent="0.2">
      <c r="B996" s="204"/>
      <c r="C996" s="204"/>
      <c r="D996" s="204"/>
      <c r="E996" s="235"/>
      <c r="F996" s="235"/>
      <c r="G996" s="235"/>
      <c r="H996" s="204"/>
      <c r="I996" s="204"/>
      <c r="J996" s="11" t="s">
        <v>116</v>
      </c>
      <c r="K996" s="7" t="s">
        <v>117</v>
      </c>
      <c r="L996" s="7" t="s">
        <v>85</v>
      </c>
      <c r="M996" s="7">
        <v>2</v>
      </c>
      <c r="N996" s="202"/>
      <c r="O996" s="204"/>
      <c r="P996" s="204"/>
      <c r="Q996" s="204"/>
      <c r="R996" s="217"/>
      <c r="S996" s="217"/>
      <c r="T996" s="219"/>
      <c r="U996" s="219"/>
      <c r="V996" s="221"/>
      <c r="W996" s="221"/>
      <c r="X996" s="221"/>
      <c r="Y996" s="221"/>
      <c r="Z996" s="221"/>
      <c r="AA996" s="221"/>
      <c r="AB996" s="221"/>
      <c r="AC996" s="202"/>
      <c r="AD996" s="203"/>
      <c r="AE996" s="203"/>
      <c r="AF996" s="204"/>
      <c r="AG996" s="202"/>
      <c r="AH996" s="202"/>
      <c r="AI996" s="202"/>
      <c r="AJ996" s="204"/>
    </row>
    <row r="997" spans="2:36" s="90" customFormat="1" ht="38.25" x14ac:dyDescent="0.2">
      <c r="B997" s="204"/>
      <c r="C997" s="204"/>
      <c r="D997" s="204"/>
      <c r="E997" s="235"/>
      <c r="F997" s="235"/>
      <c r="G997" s="235"/>
      <c r="H997" s="204"/>
      <c r="I997" s="204"/>
      <c r="J997" s="11" t="s">
        <v>209</v>
      </c>
      <c r="K997" s="7" t="s">
        <v>118</v>
      </c>
      <c r="L997" s="7" t="s">
        <v>119</v>
      </c>
      <c r="M997" s="7">
        <v>2</v>
      </c>
      <c r="N997" s="202"/>
      <c r="O997" s="204"/>
      <c r="P997" s="204"/>
      <c r="Q997" s="204"/>
      <c r="R997" s="217"/>
      <c r="S997" s="217"/>
      <c r="T997" s="219"/>
      <c r="U997" s="219"/>
      <c r="V997" s="221"/>
      <c r="W997" s="221"/>
      <c r="X997" s="221"/>
      <c r="Y997" s="221"/>
      <c r="Z997" s="221"/>
      <c r="AA997" s="221"/>
      <c r="AB997" s="221"/>
      <c r="AC997" s="202"/>
      <c r="AD997" s="203"/>
      <c r="AE997" s="203"/>
      <c r="AF997" s="204"/>
      <c r="AG997" s="202"/>
      <c r="AH997" s="202"/>
      <c r="AI997" s="202"/>
      <c r="AJ997" s="204"/>
    </row>
    <row r="998" spans="2:36" s="90" customFormat="1" ht="44.65" customHeight="1" x14ac:dyDescent="0.2">
      <c r="B998" s="204"/>
      <c r="C998" s="204"/>
      <c r="D998" s="204"/>
      <c r="E998" s="235"/>
      <c r="F998" s="235"/>
      <c r="G998" s="235"/>
      <c r="H998" s="204"/>
      <c r="I998" s="204"/>
      <c r="J998" s="11" t="s">
        <v>120</v>
      </c>
      <c r="K998" s="7" t="s">
        <v>121</v>
      </c>
      <c r="L998" s="7" t="s">
        <v>119</v>
      </c>
      <c r="M998" s="7">
        <v>2</v>
      </c>
      <c r="N998" s="202"/>
      <c r="O998" s="204"/>
      <c r="P998" s="204"/>
      <c r="Q998" s="204"/>
      <c r="R998" s="217"/>
      <c r="S998" s="217"/>
      <c r="T998" s="219"/>
      <c r="U998" s="219"/>
      <c r="V998" s="221"/>
      <c r="W998" s="221"/>
      <c r="X998" s="221"/>
      <c r="Y998" s="221"/>
      <c r="Z998" s="221"/>
      <c r="AA998" s="221"/>
      <c r="AB998" s="221"/>
      <c r="AC998" s="202"/>
      <c r="AD998" s="203"/>
      <c r="AE998" s="203"/>
      <c r="AF998" s="204"/>
      <c r="AG998" s="202"/>
      <c r="AH998" s="202"/>
      <c r="AI998" s="202"/>
      <c r="AJ998" s="204"/>
    </row>
    <row r="999" spans="2:36" s="79" customFormat="1" ht="132" customHeight="1" x14ac:dyDescent="0.25">
      <c r="B999" s="246" t="s">
        <v>1180</v>
      </c>
      <c r="C999" s="246" t="s">
        <v>397</v>
      </c>
      <c r="D999" s="246" t="s">
        <v>106</v>
      </c>
      <c r="E999" s="232" t="s">
        <v>67</v>
      </c>
      <c r="F999" s="232" t="s">
        <v>134</v>
      </c>
      <c r="G999" s="232" t="s">
        <v>147</v>
      </c>
      <c r="H999" s="246" t="s">
        <v>70</v>
      </c>
      <c r="I999" s="246" t="s">
        <v>79</v>
      </c>
      <c r="J999" s="20" t="s">
        <v>208</v>
      </c>
      <c r="K999" s="27" t="s">
        <v>107</v>
      </c>
      <c r="L999" s="27" t="s">
        <v>86</v>
      </c>
      <c r="M999" s="27">
        <v>40</v>
      </c>
      <c r="N999" s="205" t="s">
        <v>108</v>
      </c>
      <c r="O999" s="246" t="s">
        <v>818</v>
      </c>
      <c r="P999" s="246" t="s">
        <v>75</v>
      </c>
      <c r="Q999" s="246" t="s">
        <v>76</v>
      </c>
      <c r="R999" s="420" t="s">
        <v>77</v>
      </c>
      <c r="S999" s="420" t="s">
        <v>109</v>
      </c>
      <c r="T999" s="328">
        <f>V999+Y999</f>
        <v>92020</v>
      </c>
      <c r="U999" s="328">
        <f>+T999</f>
        <v>92020</v>
      </c>
      <c r="V999" s="238">
        <v>78217</v>
      </c>
      <c r="W999" s="238" t="s">
        <v>79</v>
      </c>
      <c r="X999" s="238" t="s">
        <v>79</v>
      </c>
      <c r="Y999" s="238">
        <v>13803</v>
      </c>
      <c r="Z999" s="238" t="s">
        <v>98</v>
      </c>
      <c r="AA999" s="238" t="s">
        <v>79</v>
      </c>
      <c r="AB999" s="238">
        <v>8003.93</v>
      </c>
      <c r="AC999" s="205" t="s">
        <v>149</v>
      </c>
      <c r="AD999" s="240" t="s">
        <v>79</v>
      </c>
      <c r="AE999" s="240">
        <f>V999+Y999</f>
        <v>92020</v>
      </c>
      <c r="AF999" s="205" t="s">
        <v>79</v>
      </c>
      <c r="AG999" s="205" t="s">
        <v>33</v>
      </c>
      <c r="AH999" s="205" t="s">
        <v>248</v>
      </c>
      <c r="AI999" s="205" t="s">
        <v>251</v>
      </c>
      <c r="AJ999" s="205"/>
    </row>
    <row r="1000" spans="2:36" s="79" customFormat="1" ht="86.1" customHeight="1" x14ac:dyDescent="0.25">
      <c r="B1000" s="247"/>
      <c r="C1000" s="247"/>
      <c r="D1000" s="247"/>
      <c r="E1000" s="233"/>
      <c r="F1000" s="233"/>
      <c r="G1000" s="233"/>
      <c r="H1000" s="247"/>
      <c r="I1000" s="247"/>
      <c r="J1000" s="20" t="s">
        <v>111</v>
      </c>
      <c r="K1000" s="27" t="s">
        <v>112</v>
      </c>
      <c r="L1000" s="27" t="s">
        <v>85</v>
      </c>
      <c r="M1000" s="27">
        <v>1</v>
      </c>
      <c r="N1000" s="206"/>
      <c r="O1000" s="247"/>
      <c r="P1000" s="247"/>
      <c r="Q1000" s="247"/>
      <c r="R1000" s="354"/>
      <c r="S1000" s="354"/>
      <c r="T1000" s="329"/>
      <c r="U1000" s="329"/>
      <c r="V1000" s="244"/>
      <c r="W1000" s="244"/>
      <c r="X1000" s="244"/>
      <c r="Y1000" s="244"/>
      <c r="Z1000" s="244"/>
      <c r="AA1000" s="244"/>
      <c r="AB1000" s="244"/>
      <c r="AC1000" s="206"/>
      <c r="AD1000" s="241"/>
      <c r="AE1000" s="241"/>
      <c r="AF1000" s="206"/>
      <c r="AG1000" s="206"/>
      <c r="AH1000" s="206"/>
      <c r="AI1000" s="206"/>
      <c r="AJ1000" s="206"/>
    </row>
    <row r="1001" spans="2:36" s="79" customFormat="1" ht="59.1" customHeight="1" x14ac:dyDescent="0.25">
      <c r="B1001" s="248"/>
      <c r="C1001" s="248"/>
      <c r="D1001" s="248"/>
      <c r="E1001" s="234"/>
      <c r="F1001" s="234"/>
      <c r="G1001" s="234"/>
      <c r="H1001" s="248"/>
      <c r="I1001" s="248"/>
      <c r="J1001" s="20" t="s">
        <v>127</v>
      </c>
      <c r="K1001" s="27" t="s">
        <v>128</v>
      </c>
      <c r="L1001" s="27" t="s">
        <v>85</v>
      </c>
      <c r="M1001" s="61">
        <v>43</v>
      </c>
      <c r="N1001" s="207"/>
      <c r="O1001" s="248"/>
      <c r="P1001" s="248"/>
      <c r="Q1001" s="248"/>
      <c r="R1001" s="386"/>
      <c r="S1001" s="386"/>
      <c r="T1001" s="330"/>
      <c r="U1001" s="330"/>
      <c r="V1001" s="245"/>
      <c r="W1001" s="245"/>
      <c r="X1001" s="245"/>
      <c r="Y1001" s="245"/>
      <c r="Z1001" s="245"/>
      <c r="AA1001" s="245"/>
      <c r="AB1001" s="245"/>
      <c r="AC1001" s="207"/>
      <c r="AD1001" s="242"/>
      <c r="AE1001" s="242"/>
      <c r="AF1001" s="207"/>
      <c r="AG1001" s="207"/>
      <c r="AH1001" s="207"/>
      <c r="AI1001" s="207"/>
      <c r="AJ1001" s="207"/>
    </row>
    <row r="1002" spans="2:36" s="79" customFormat="1" ht="132" customHeight="1" x14ac:dyDescent="0.25">
      <c r="B1002" s="204" t="s">
        <v>979</v>
      </c>
      <c r="C1002" s="204" t="s">
        <v>404</v>
      </c>
      <c r="D1002" s="204" t="s">
        <v>106</v>
      </c>
      <c r="E1002" s="235" t="s">
        <v>67</v>
      </c>
      <c r="F1002" s="235" t="s">
        <v>134</v>
      </c>
      <c r="G1002" s="235" t="s">
        <v>147</v>
      </c>
      <c r="H1002" s="204" t="s">
        <v>70</v>
      </c>
      <c r="I1002" s="204" t="s">
        <v>79</v>
      </c>
      <c r="J1002" s="11" t="s">
        <v>208</v>
      </c>
      <c r="K1002" s="7" t="s">
        <v>107</v>
      </c>
      <c r="L1002" s="7" t="s">
        <v>86</v>
      </c>
      <c r="M1002" s="7">
        <v>40</v>
      </c>
      <c r="N1002" s="202" t="s">
        <v>108</v>
      </c>
      <c r="O1002" s="204" t="s">
        <v>818</v>
      </c>
      <c r="P1002" s="204" t="s">
        <v>75</v>
      </c>
      <c r="Q1002" s="204" t="s">
        <v>76</v>
      </c>
      <c r="R1002" s="217" t="s">
        <v>77</v>
      </c>
      <c r="S1002" s="217" t="s">
        <v>109</v>
      </c>
      <c r="T1002" s="219">
        <f>V1002+Y1002</f>
        <v>132796.95000000001</v>
      </c>
      <c r="U1002" s="219" t="s">
        <v>98</v>
      </c>
      <c r="V1002" s="271">
        <v>112877.41</v>
      </c>
      <c r="W1002" s="221" t="s">
        <v>79</v>
      </c>
      <c r="X1002" s="221" t="s">
        <v>79</v>
      </c>
      <c r="Y1002" s="221">
        <v>19919.54</v>
      </c>
      <c r="Z1002" s="221" t="s">
        <v>98</v>
      </c>
      <c r="AA1002" s="221" t="s">
        <v>79</v>
      </c>
      <c r="AB1002" s="221">
        <v>11547.57</v>
      </c>
      <c r="AC1002" s="202" t="s">
        <v>149</v>
      </c>
      <c r="AD1002" s="203" t="s">
        <v>79</v>
      </c>
      <c r="AE1002" s="203">
        <f>V1002+Y1002</f>
        <v>132796.95000000001</v>
      </c>
      <c r="AF1002" s="202" t="s">
        <v>79</v>
      </c>
      <c r="AG1002" s="202" t="s">
        <v>33</v>
      </c>
      <c r="AH1002" s="202" t="s">
        <v>356</v>
      </c>
      <c r="AI1002" s="202" t="s">
        <v>247</v>
      </c>
      <c r="AJ1002" s="202"/>
    </row>
    <row r="1003" spans="2:36" s="79" customFormat="1" ht="86.1" customHeight="1" x14ac:dyDescent="0.25">
      <c r="B1003" s="204"/>
      <c r="C1003" s="204"/>
      <c r="D1003" s="204"/>
      <c r="E1003" s="235"/>
      <c r="F1003" s="235"/>
      <c r="G1003" s="235"/>
      <c r="H1003" s="204"/>
      <c r="I1003" s="204"/>
      <c r="J1003" s="11" t="s">
        <v>111</v>
      </c>
      <c r="K1003" s="7" t="s">
        <v>112</v>
      </c>
      <c r="L1003" s="7" t="s">
        <v>85</v>
      </c>
      <c r="M1003" s="7">
        <v>1</v>
      </c>
      <c r="N1003" s="202"/>
      <c r="O1003" s="204"/>
      <c r="P1003" s="204"/>
      <c r="Q1003" s="204"/>
      <c r="R1003" s="217"/>
      <c r="S1003" s="217"/>
      <c r="T1003" s="219"/>
      <c r="U1003" s="219"/>
      <c r="V1003" s="220"/>
      <c r="W1003" s="221"/>
      <c r="X1003" s="221"/>
      <c r="Y1003" s="221"/>
      <c r="Z1003" s="221"/>
      <c r="AA1003" s="221"/>
      <c r="AB1003" s="221"/>
      <c r="AC1003" s="202"/>
      <c r="AD1003" s="203"/>
      <c r="AE1003" s="203"/>
      <c r="AF1003" s="204"/>
      <c r="AG1003" s="202"/>
      <c r="AH1003" s="202"/>
      <c r="AI1003" s="202"/>
      <c r="AJ1003" s="204"/>
    </row>
    <row r="1004" spans="2:36" s="79" customFormat="1" ht="59.1" customHeight="1" x14ac:dyDescent="0.25">
      <c r="B1004" s="204"/>
      <c r="C1004" s="204"/>
      <c r="D1004" s="204"/>
      <c r="E1004" s="235"/>
      <c r="F1004" s="235"/>
      <c r="G1004" s="235"/>
      <c r="H1004" s="204"/>
      <c r="I1004" s="204"/>
      <c r="J1004" s="11" t="s">
        <v>127</v>
      </c>
      <c r="K1004" s="7" t="s">
        <v>128</v>
      </c>
      <c r="L1004" s="7" t="s">
        <v>85</v>
      </c>
      <c r="M1004" s="63">
        <v>62</v>
      </c>
      <c r="N1004" s="202"/>
      <c r="O1004" s="204"/>
      <c r="P1004" s="204"/>
      <c r="Q1004" s="204"/>
      <c r="R1004" s="217"/>
      <c r="S1004" s="217"/>
      <c r="T1004" s="219"/>
      <c r="U1004" s="219"/>
      <c r="V1004" s="272"/>
      <c r="W1004" s="221"/>
      <c r="X1004" s="221"/>
      <c r="Y1004" s="221"/>
      <c r="Z1004" s="221"/>
      <c r="AA1004" s="221"/>
      <c r="AB1004" s="221"/>
      <c r="AC1004" s="202"/>
      <c r="AD1004" s="203"/>
      <c r="AE1004" s="203"/>
      <c r="AF1004" s="204"/>
      <c r="AG1004" s="202"/>
      <c r="AH1004" s="202"/>
      <c r="AI1004" s="202"/>
      <c r="AJ1004" s="204"/>
    </row>
    <row r="1005" spans="2:36" s="79" customFormat="1" ht="87" customHeight="1" x14ac:dyDescent="0.25">
      <c r="B1005" s="204" t="s">
        <v>1154</v>
      </c>
      <c r="C1005" s="204" t="s">
        <v>402</v>
      </c>
      <c r="D1005" s="204" t="s">
        <v>106</v>
      </c>
      <c r="E1005" s="235" t="s">
        <v>67</v>
      </c>
      <c r="F1005" s="235" t="s">
        <v>134</v>
      </c>
      <c r="G1005" s="235" t="s">
        <v>147</v>
      </c>
      <c r="H1005" s="204" t="s">
        <v>70</v>
      </c>
      <c r="I1005" s="204" t="s">
        <v>79</v>
      </c>
      <c r="J1005" s="451" t="s">
        <v>208</v>
      </c>
      <c r="K1005" s="208" t="s">
        <v>107</v>
      </c>
      <c r="L1005" s="208" t="s">
        <v>86</v>
      </c>
      <c r="M1005" s="208">
        <v>40</v>
      </c>
      <c r="N1005" s="202" t="s">
        <v>108</v>
      </c>
      <c r="O1005" s="204" t="s">
        <v>818</v>
      </c>
      <c r="P1005" s="204" t="s">
        <v>75</v>
      </c>
      <c r="Q1005" s="204" t="s">
        <v>76</v>
      </c>
      <c r="R1005" s="217" t="s">
        <v>77</v>
      </c>
      <c r="S1005" s="217" t="s">
        <v>109</v>
      </c>
      <c r="T1005" s="219">
        <f>V1005+Y1005</f>
        <v>123044.66</v>
      </c>
      <c r="U1005" s="219" t="s">
        <v>98</v>
      </c>
      <c r="V1005" s="271">
        <v>104587.96</v>
      </c>
      <c r="W1005" s="221" t="s">
        <v>79</v>
      </c>
      <c r="X1005" s="221" t="s">
        <v>79</v>
      </c>
      <c r="Y1005" s="221">
        <v>18456.7</v>
      </c>
      <c r="Z1005" s="221" t="s">
        <v>98</v>
      </c>
      <c r="AA1005" s="221" t="s">
        <v>79</v>
      </c>
      <c r="AB1005" s="221">
        <v>10699.54</v>
      </c>
      <c r="AC1005" s="202" t="s">
        <v>149</v>
      </c>
      <c r="AD1005" s="203" t="s">
        <v>79</v>
      </c>
      <c r="AE1005" s="203">
        <f>V1005+Y1005</f>
        <v>123044.66</v>
      </c>
      <c r="AF1005" s="202" t="s">
        <v>79</v>
      </c>
      <c r="AG1005" s="202" t="s">
        <v>33</v>
      </c>
      <c r="AH1005" s="202" t="s">
        <v>166</v>
      </c>
      <c r="AI1005" s="202" t="s">
        <v>176</v>
      </c>
      <c r="AJ1005" s="202"/>
    </row>
    <row r="1006" spans="2:36" s="79" customFormat="1" ht="13.5" customHeight="1" x14ac:dyDescent="0.25">
      <c r="B1006" s="204"/>
      <c r="C1006" s="204"/>
      <c r="D1006" s="204"/>
      <c r="E1006" s="235"/>
      <c r="F1006" s="235"/>
      <c r="G1006" s="235"/>
      <c r="H1006" s="204"/>
      <c r="I1006" s="204"/>
      <c r="J1006" s="452"/>
      <c r="K1006" s="210"/>
      <c r="L1006" s="210"/>
      <c r="M1006" s="210"/>
      <c r="N1006" s="202"/>
      <c r="O1006" s="204"/>
      <c r="P1006" s="204"/>
      <c r="Q1006" s="204"/>
      <c r="R1006" s="217"/>
      <c r="S1006" s="217"/>
      <c r="T1006" s="219"/>
      <c r="U1006" s="219"/>
      <c r="V1006" s="220"/>
      <c r="W1006" s="221"/>
      <c r="X1006" s="221"/>
      <c r="Y1006" s="221"/>
      <c r="Z1006" s="221"/>
      <c r="AA1006" s="221"/>
      <c r="AB1006" s="221"/>
      <c r="AC1006" s="202"/>
      <c r="AD1006" s="203"/>
      <c r="AE1006" s="203"/>
      <c r="AF1006" s="204"/>
      <c r="AG1006" s="202"/>
      <c r="AH1006" s="202"/>
      <c r="AI1006" s="202"/>
      <c r="AJ1006" s="204"/>
    </row>
    <row r="1007" spans="2:36" s="79" customFormat="1" ht="57" customHeight="1" x14ac:dyDescent="0.25">
      <c r="B1007" s="204"/>
      <c r="C1007" s="204"/>
      <c r="D1007" s="204"/>
      <c r="E1007" s="235"/>
      <c r="F1007" s="235"/>
      <c r="G1007" s="235"/>
      <c r="H1007" s="204"/>
      <c r="I1007" s="204"/>
      <c r="J1007" s="11" t="s">
        <v>111</v>
      </c>
      <c r="K1007" s="7" t="s">
        <v>112</v>
      </c>
      <c r="L1007" s="7" t="s">
        <v>85</v>
      </c>
      <c r="M1007" s="7">
        <v>2</v>
      </c>
      <c r="N1007" s="202"/>
      <c r="O1007" s="204"/>
      <c r="P1007" s="204"/>
      <c r="Q1007" s="204"/>
      <c r="R1007" s="217"/>
      <c r="S1007" s="217"/>
      <c r="T1007" s="219"/>
      <c r="U1007" s="219"/>
      <c r="V1007" s="220"/>
      <c r="W1007" s="221"/>
      <c r="X1007" s="221"/>
      <c r="Y1007" s="221"/>
      <c r="Z1007" s="221"/>
      <c r="AA1007" s="221"/>
      <c r="AB1007" s="221"/>
      <c r="AC1007" s="202"/>
      <c r="AD1007" s="203"/>
      <c r="AE1007" s="203"/>
      <c r="AF1007" s="204"/>
      <c r="AG1007" s="202"/>
      <c r="AH1007" s="202"/>
      <c r="AI1007" s="202"/>
      <c r="AJ1007" s="204"/>
    </row>
    <row r="1008" spans="2:36" s="79" customFormat="1" ht="59.1" customHeight="1" x14ac:dyDescent="0.25">
      <c r="B1008" s="204"/>
      <c r="C1008" s="204"/>
      <c r="D1008" s="204"/>
      <c r="E1008" s="235"/>
      <c r="F1008" s="235"/>
      <c r="G1008" s="235"/>
      <c r="H1008" s="204"/>
      <c r="I1008" s="204"/>
      <c r="J1008" s="11" t="s">
        <v>127</v>
      </c>
      <c r="K1008" s="7" t="s">
        <v>128</v>
      </c>
      <c r="L1008" s="7" t="s">
        <v>85</v>
      </c>
      <c r="M1008" s="63">
        <v>58</v>
      </c>
      <c r="N1008" s="202"/>
      <c r="O1008" s="204"/>
      <c r="P1008" s="204"/>
      <c r="Q1008" s="204"/>
      <c r="R1008" s="217"/>
      <c r="S1008" s="217"/>
      <c r="T1008" s="219"/>
      <c r="U1008" s="219"/>
      <c r="V1008" s="272"/>
      <c r="W1008" s="221"/>
      <c r="X1008" s="221"/>
      <c r="Y1008" s="221"/>
      <c r="Z1008" s="221"/>
      <c r="AA1008" s="221"/>
      <c r="AB1008" s="221"/>
      <c r="AC1008" s="202"/>
      <c r="AD1008" s="203"/>
      <c r="AE1008" s="203"/>
      <c r="AF1008" s="204"/>
      <c r="AG1008" s="202"/>
      <c r="AH1008" s="202"/>
      <c r="AI1008" s="202"/>
      <c r="AJ1008" s="204"/>
    </row>
    <row r="1009" spans="2:36" s="79" customFormat="1" ht="132" customHeight="1" x14ac:dyDescent="0.25">
      <c r="B1009" s="204" t="s">
        <v>1155</v>
      </c>
      <c r="C1009" s="204" t="s">
        <v>404</v>
      </c>
      <c r="D1009" s="204" t="s">
        <v>106</v>
      </c>
      <c r="E1009" s="235" t="s">
        <v>67</v>
      </c>
      <c r="F1009" s="235" t="s">
        <v>134</v>
      </c>
      <c r="G1009" s="235" t="s">
        <v>147</v>
      </c>
      <c r="H1009" s="204" t="s">
        <v>70</v>
      </c>
      <c r="I1009" s="204" t="s">
        <v>79</v>
      </c>
      <c r="J1009" s="11" t="s">
        <v>208</v>
      </c>
      <c r="K1009" s="7" t="s">
        <v>107</v>
      </c>
      <c r="L1009" s="7" t="s">
        <v>86</v>
      </c>
      <c r="M1009" s="7">
        <v>40</v>
      </c>
      <c r="N1009" s="202" t="s">
        <v>108</v>
      </c>
      <c r="O1009" s="204" t="s">
        <v>818</v>
      </c>
      <c r="P1009" s="204" t="s">
        <v>75</v>
      </c>
      <c r="Q1009" s="204" t="s">
        <v>76</v>
      </c>
      <c r="R1009" s="217" t="s">
        <v>77</v>
      </c>
      <c r="S1009" s="217" t="s">
        <v>109</v>
      </c>
      <c r="T1009" s="219">
        <f>V1009+Y1009</f>
        <v>56205.96</v>
      </c>
      <c r="U1009" s="219">
        <f>T1009</f>
        <v>56205.96</v>
      </c>
      <c r="V1009" s="271">
        <v>47775.07</v>
      </c>
      <c r="W1009" s="221" t="s">
        <v>79</v>
      </c>
      <c r="X1009" s="221" t="s">
        <v>79</v>
      </c>
      <c r="Y1009" s="221">
        <v>8430.89</v>
      </c>
      <c r="Z1009" s="221" t="s">
        <v>98</v>
      </c>
      <c r="AA1009" s="221" t="s">
        <v>79</v>
      </c>
      <c r="AB1009" s="221">
        <v>4887.47</v>
      </c>
      <c r="AC1009" s="202" t="s">
        <v>149</v>
      </c>
      <c r="AD1009" s="203" t="s">
        <v>79</v>
      </c>
      <c r="AE1009" s="203">
        <f>V1009+Y1009</f>
        <v>56205.96</v>
      </c>
      <c r="AF1009" s="202" t="s">
        <v>79</v>
      </c>
      <c r="AG1009" s="202" t="s">
        <v>33</v>
      </c>
      <c r="AH1009" s="202" t="s">
        <v>166</v>
      </c>
      <c r="AI1009" s="202" t="s">
        <v>176</v>
      </c>
      <c r="AJ1009" s="202"/>
    </row>
    <row r="1010" spans="2:36" s="79" customFormat="1" ht="86.1" customHeight="1" x14ac:dyDescent="0.25">
      <c r="B1010" s="204"/>
      <c r="C1010" s="204"/>
      <c r="D1010" s="204"/>
      <c r="E1010" s="235"/>
      <c r="F1010" s="235"/>
      <c r="G1010" s="235"/>
      <c r="H1010" s="204"/>
      <c r="I1010" s="204"/>
      <c r="J1010" s="11" t="s">
        <v>111</v>
      </c>
      <c r="K1010" s="7" t="s">
        <v>112</v>
      </c>
      <c r="L1010" s="7" t="s">
        <v>85</v>
      </c>
      <c r="M1010" s="7">
        <v>1</v>
      </c>
      <c r="N1010" s="202"/>
      <c r="O1010" s="204"/>
      <c r="P1010" s="204"/>
      <c r="Q1010" s="204"/>
      <c r="R1010" s="217"/>
      <c r="S1010" s="217"/>
      <c r="T1010" s="219"/>
      <c r="U1010" s="219"/>
      <c r="V1010" s="220"/>
      <c r="W1010" s="221"/>
      <c r="X1010" s="221"/>
      <c r="Y1010" s="221"/>
      <c r="Z1010" s="221"/>
      <c r="AA1010" s="221"/>
      <c r="AB1010" s="221"/>
      <c r="AC1010" s="202"/>
      <c r="AD1010" s="203"/>
      <c r="AE1010" s="203"/>
      <c r="AF1010" s="204"/>
      <c r="AG1010" s="202"/>
      <c r="AH1010" s="202"/>
      <c r="AI1010" s="202"/>
      <c r="AJ1010" s="204"/>
    </row>
    <row r="1011" spans="2:36" s="79" customFormat="1" ht="59.1" customHeight="1" x14ac:dyDescent="0.25">
      <c r="B1011" s="204"/>
      <c r="C1011" s="204"/>
      <c r="D1011" s="204"/>
      <c r="E1011" s="235"/>
      <c r="F1011" s="235"/>
      <c r="G1011" s="235"/>
      <c r="H1011" s="204"/>
      <c r="I1011" s="204"/>
      <c r="J1011" s="11" t="s">
        <v>127</v>
      </c>
      <c r="K1011" s="7" t="s">
        <v>128</v>
      </c>
      <c r="L1011" s="7" t="s">
        <v>85</v>
      </c>
      <c r="M1011" s="63">
        <v>26</v>
      </c>
      <c r="N1011" s="202"/>
      <c r="O1011" s="204"/>
      <c r="P1011" s="204"/>
      <c r="Q1011" s="204"/>
      <c r="R1011" s="217"/>
      <c r="S1011" s="217"/>
      <c r="T1011" s="219"/>
      <c r="U1011" s="219"/>
      <c r="V1011" s="272"/>
      <c r="W1011" s="221"/>
      <c r="X1011" s="221"/>
      <c r="Y1011" s="221"/>
      <c r="Z1011" s="221"/>
      <c r="AA1011" s="221"/>
      <c r="AB1011" s="221"/>
      <c r="AC1011" s="202"/>
      <c r="AD1011" s="203"/>
      <c r="AE1011" s="203"/>
      <c r="AF1011" s="204"/>
      <c r="AG1011" s="202"/>
      <c r="AH1011" s="202"/>
      <c r="AI1011" s="202"/>
      <c r="AJ1011" s="204"/>
    </row>
    <row r="1012" spans="2:36" s="90" customFormat="1" ht="52.15" customHeight="1" x14ac:dyDescent="0.2">
      <c r="B1012" s="204" t="s">
        <v>275</v>
      </c>
      <c r="C1012" s="204" t="s">
        <v>274</v>
      </c>
      <c r="D1012" s="204" t="s">
        <v>66</v>
      </c>
      <c r="E1012" s="235" t="s">
        <v>67</v>
      </c>
      <c r="F1012" s="235" t="s">
        <v>132</v>
      </c>
      <c r="G1012" s="235" t="s">
        <v>69</v>
      </c>
      <c r="H1012" s="204" t="s">
        <v>70</v>
      </c>
      <c r="I1012" s="204" t="s">
        <v>79</v>
      </c>
      <c r="J1012" s="11" t="s">
        <v>113</v>
      </c>
      <c r="K1012" s="7" t="s">
        <v>114</v>
      </c>
      <c r="L1012" s="7" t="s">
        <v>115</v>
      </c>
      <c r="M1012" s="7">
        <v>4</v>
      </c>
      <c r="N1012" s="202" t="s">
        <v>108</v>
      </c>
      <c r="O1012" s="204" t="s">
        <v>377</v>
      </c>
      <c r="P1012" s="204" t="s">
        <v>75</v>
      </c>
      <c r="Q1012" s="204" t="s">
        <v>76</v>
      </c>
      <c r="R1012" s="217" t="s">
        <v>77</v>
      </c>
      <c r="S1012" s="217" t="s">
        <v>109</v>
      </c>
      <c r="T1012" s="219">
        <f>V1012+Y1012</f>
        <v>299600</v>
      </c>
      <c r="U1012" s="219" t="s">
        <v>79</v>
      </c>
      <c r="V1012" s="221">
        <v>254660</v>
      </c>
      <c r="W1012" s="221" t="s">
        <v>79</v>
      </c>
      <c r="X1012" s="221" t="s">
        <v>79</v>
      </c>
      <c r="Y1012" s="221">
        <v>44940</v>
      </c>
      <c r="Z1012" s="221" t="s">
        <v>79</v>
      </c>
      <c r="AA1012" s="221" t="s">
        <v>79</v>
      </c>
      <c r="AB1012" s="221">
        <v>33288.89</v>
      </c>
      <c r="AC1012" s="202" t="s">
        <v>80</v>
      </c>
      <c r="AD1012" s="203" t="s">
        <v>79</v>
      </c>
      <c r="AE1012" s="203">
        <f>V1012+Y1012</f>
        <v>299600</v>
      </c>
      <c r="AF1012" s="202" t="s">
        <v>79</v>
      </c>
      <c r="AG1012" s="202" t="s">
        <v>33</v>
      </c>
      <c r="AH1012" s="202" t="s">
        <v>150</v>
      </c>
      <c r="AI1012" s="202" t="s">
        <v>157</v>
      </c>
      <c r="AJ1012" s="202"/>
    </row>
    <row r="1013" spans="2:36" s="90" customFormat="1" ht="51" x14ac:dyDescent="0.2">
      <c r="B1013" s="204"/>
      <c r="C1013" s="204"/>
      <c r="D1013" s="204"/>
      <c r="E1013" s="235"/>
      <c r="F1013" s="235"/>
      <c r="G1013" s="235"/>
      <c r="H1013" s="204"/>
      <c r="I1013" s="204"/>
      <c r="J1013" s="11" t="s">
        <v>116</v>
      </c>
      <c r="K1013" s="7" t="s">
        <v>117</v>
      </c>
      <c r="L1013" s="7" t="s">
        <v>85</v>
      </c>
      <c r="M1013" s="7">
        <v>2</v>
      </c>
      <c r="N1013" s="202"/>
      <c r="O1013" s="204"/>
      <c r="P1013" s="204"/>
      <c r="Q1013" s="204"/>
      <c r="R1013" s="217"/>
      <c r="S1013" s="217"/>
      <c r="T1013" s="219"/>
      <c r="U1013" s="219"/>
      <c r="V1013" s="221"/>
      <c r="W1013" s="221"/>
      <c r="X1013" s="221"/>
      <c r="Y1013" s="221"/>
      <c r="Z1013" s="221"/>
      <c r="AA1013" s="221"/>
      <c r="AB1013" s="221"/>
      <c r="AC1013" s="202"/>
      <c r="AD1013" s="203"/>
      <c r="AE1013" s="203"/>
      <c r="AF1013" s="204"/>
      <c r="AG1013" s="202"/>
      <c r="AH1013" s="202"/>
      <c r="AI1013" s="202"/>
      <c r="AJ1013" s="204"/>
    </row>
    <row r="1014" spans="2:36" s="90" customFormat="1" ht="38.25" x14ac:dyDescent="0.2">
      <c r="B1014" s="204"/>
      <c r="C1014" s="204"/>
      <c r="D1014" s="204"/>
      <c r="E1014" s="235"/>
      <c r="F1014" s="235"/>
      <c r="G1014" s="235"/>
      <c r="H1014" s="204"/>
      <c r="I1014" s="204"/>
      <c r="J1014" s="11" t="s">
        <v>209</v>
      </c>
      <c r="K1014" s="7" t="s">
        <v>118</v>
      </c>
      <c r="L1014" s="7" t="s">
        <v>119</v>
      </c>
      <c r="M1014" s="7">
        <v>2</v>
      </c>
      <c r="N1014" s="202"/>
      <c r="O1014" s="204"/>
      <c r="P1014" s="204"/>
      <c r="Q1014" s="204"/>
      <c r="R1014" s="217"/>
      <c r="S1014" s="217"/>
      <c r="T1014" s="219"/>
      <c r="U1014" s="219"/>
      <c r="V1014" s="221"/>
      <c r="W1014" s="221"/>
      <c r="X1014" s="221"/>
      <c r="Y1014" s="221"/>
      <c r="Z1014" s="221"/>
      <c r="AA1014" s="221"/>
      <c r="AB1014" s="221"/>
      <c r="AC1014" s="202"/>
      <c r="AD1014" s="203"/>
      <c r="AE1014" s="203"/>
      <c r="AF1014" s="204"/>
      <c r="AG1014" s="202"/>
      <c r="AH1014" s="202"/>
      <c r="AI1014" s="202"/>
      <c r="AJ1014" s="204"/>
    </row>
    <row r="1015" spans="2:36" s="90" customFormat="1" ht="25.5" x14ac:dyDescent="0.2">
      <c r="B1015" s="204"/>
      <c r="C1015" s="204"/>
      <c r="D1015" s="204"/>
      <c r="E1015" s="235"/>
      <c r="F1015" s="235"/>
      <c r="G1015" s="235"/>
      <c r="H1015" s="204"/>
      <c r="I1015" s="204"/>
      <c r="J1015" s="11" t="s">
        <v>120</v>
      </c>
      <c r="K1015" s="7" t="s">
        <v>121</v>
      </c>
      <c r="L1015" s="7" t="s">
        <v>119</v>
      </c>
      <c r="M1015" s="63">
        <v>2</v>
      </c>
      <c r="N1015" s="202"/>
      <c r="O1015" s="204"/>
      <c r="P1015" s="204"/>
      <c r="Q1015" s="204"/>
      <c r="R1015" s="217"/>
      <c r="S1015" s="217"/>
      <c r="T1015" s="219"/>
      <c r="U1015" s="219"/>
      <c r="V1015" s="221"/>
      <c r="W1015" s="221"/>
      <c r="X1015" s="221"/>
      <c r="Y1015" s="221"/>
      <c r="Z1015" s="221"/>
      <c r="AA1015" s="221"/>
      <c r="AB1015" s="221"/>
      <c r="AC1015" s="202"/>
      <c r="AD1015" s="203"/>
      <c r="AE1015" s="203"/>
      <c r="AF1015" s="204"/>
      <c r="AG1015" s="202"/>
      <c r="AH1015" s="202"/>
      <c r="AI1015" s="202"/>
      <c r="AJ1015" s="204"/>
    </row>
    <row r="1016" spans="2:36" s="79" customFormat="1" ht="132" customHeight="1" x14ac:dyDescent="0.25">
      <c r="B1016" s="208" t="s">
        <v>1074</v>
      </c>
      <c r="C1016" s="246" t="s">
        <v>276</v>
      </c>
      <c r="D1016" s="246" t="s">
        <v>106</v>
      </c>
      <c r="E1016" s="232" t="s">
        <v>67</v>
      </c>
      <c r="F1016" s="449" t="s">
        <v>134</v>
      </c>
      <c r="G1016" s="232" t="s">
        <v>147</v>
      </c>
      <c r="H1016" s="450" t="s">
        <v>70</v>
      </c>
      <c r="I1016" s="450" t="s">
        <v>79</v>
      </c>
      <c r="J1016" s="20" t="s">
        <v>208</v>
      </c>
      <c r="K1016" s="27" t="s">
        <v>107</v>
      </c>
      <c r="L1016" s="27" t="s">
        <v>86</v>
      </c>
      <c r="M1016" s="27">
        <v>40</v>
      </c>
      <c r="N1016" s="445" t="s">
        <v>108</v>
      </c>
      <c r="O1016" s="246" t="s">
        <v>368</v>
      </c>
      <c r="P1016" s="246" t="s">
        <v>75</v>
      </c>
      <c r="Q1016" s="246" t="s">
        <v>76</v>
      </c>
      <c r="R1016" s="420" t="s">
        <v>77</v>
      </c>
      <c r="S1016" s="420" t="s">
        <v>109</v>
      </c>
      <c r="T1016" s="328">
        <f>V1016+Y1016</f>
        <v>147964.20000000001</v>
      </c>
      <c r="U1016" s="328">
        <f>T1016/M1017</f>
        <v>147964.20000000001</v>
      </c>
      <c r="V1016" s="238">
        <v>125769.57</v>
      </c>
      <c r="W1016" s="238" t="s">
        <v>79</v>
      </c>
      <c r="X1016" s="238" t="s">
        <v>79</v>
      </c>
      <c r="Y1016" s="238">
        <v>22194.63</v>
      </c>
      <c r="Z1016" s="238" t="s">
        <v>98</v>
      </c>
      <c r="AA1016" s="238" t="s">
        <v>79</v>
      </c>
      <c r="AB1016" s="238">
        <v>16440.47</v>
      </c>
      <c r="AC1016" s="205" t="s">
        <v>149</v>
      </c>
      <c r="AD1016" s="240" t="s">
        <v>79</v>
      </c>
      <c r="AE1016" s="240">
        <f>V1016+Y1016</f>
        <v>147964.20000000001</v>
      </c>
      <c r="AF1016" s="205" t="s">
        <v>79</v>
      </c>
      <c r="AG1016" s="205" t="s">
        <v>33</v>
      </c>
      <c r="AH1016" s="445" t="s">
        <v>150</v>
      </c>
      <c r="AI1016" s="205" t="s">
        <v>157</v>
      </c>
      <c r="AJ1016" s="205"/>
    </row>
    <row r="1017" spans="2:36" s="79" customFormat="1" ht="86.1" customHeight="1" x14ac:dyDescent="0.25">
      <c r="B1017" s="209"/>
      <c r="C1017" s="247"/>
      <c r="D1017" s="247"/>
      <c r="E1017" s="233"/>
      <c r="F1017" s="233"/>
      <c r="G1017" s="233"/>
      <c r="H1017" s="247"/>
      <c r="I1017" s="247"/>
      <c r="J1017" s="20" t="s">
        <v>111</v>
      </c>
      <c r="K1017" s="27" t="s">
        <v>112</v>
      </c>
      <c r="L1017" s="27" t="s">
        <v>85</v>
      </c>
      <c r="M1017" s="27">
        <v>1</v>
      </c>
      <c r="N1017" s="206"/>
      <c r="O1017" s="247"/>
      <c r="P1017" s="247"/>
      <c r="Q1017" s="247"/>
      <c r="R1017" s="354"/>
      <c r="S1017" s="354"/>
      <c r="T1017" s="329"/>
      <c r="U1017" s="329"/>
      <c r="V1017" s="244"/>
      <c r="W1017" s="244"/>
      <c r="X1017" s="244"/>
      <c r="Y1017" s="244"/>
      <c r="Z1017" s="244"/>
      <c r="AA1017" s="244"/>
      <c r="AB1017" s="244"/>
      <c r="AC1017" s="206"/>
      <c r="AD1017" s="241"/>
      <c r="AE1017" s="241"/>
      <c r="AF1017" s="247"/>
      <c r="AG1017" s="206"/>
      <c r="AH1017" s="206"/>
      <c r="AI1017" s="206"/>
      <c r="AJ1017" s="247"/>
    </row>
    <row r="1018" spans="2:36" s="79" customFormat="1" ht="59.1" customHeight="1" x14ac:dyDescent="0.25">
      <c r="B1018" s="210"/>
      <c r="C1018" s="248"/>
      <c r="D1018" s="248"/>
      <c r="E1018" s="234"/>
      <c r="F1018" s="234"/>
      <c r="G1018" s="234"/>
      <c r="H1018" s="248"/>
      <c r="I1018" s="248"/>
      <c r="J1018" s="20" t="s">
        <v>127</v>
      </c>
      <c r="K1018" s="27" t="s">
        <v>128</v>
      </c>
      <c r="L1018" s="27" t="s">
        <v>85</v>
      </c>
      <c r="M1018" s="61">
        <v>70</v>
      </c>
      <c r="N1018" s="207"/>
      <c r="O1018" s="248"/>
      <c r="P1018" s="248"/>
      <c r="Q1018" s="248"/>
      <c r="R1018" s="386"/>
      <c r="S1018" s="386"/>
      <c r="T1018" s="330"/>
      <c r="U1018" s="330"/>
      <c r="V1018" s="245"/>
      <c r="W1018" s="245"/>
      <c r="X1018" s="245"/>
      <c r="Y1018" s="245"/>
      <c r="Z1018" s="245"/>
      <c r="AA1018" s="245"/>
      <c r="AB1018" s="245"/>
      <c r="AC1018" s="207"/>
      <c r="AD1018" s="242"/>
      <c r="AE1018" s="242"/>
      <c r="AF1018" s="248"/>
      <c r="AG1018" s="207"/>
      <c r="AH1018" s="207"/>
      <c r="AI1018" s="207"/>
      <c r="AJ1018" s="248"/>
    </row>
    <row r="1019" spans="2:36" s="79" customFormat="1" ht="132" customHeight="1" x14ac:dyDescent="0.25">
      <c r="B1019" s="204" t="s">
        <v>277</v>
      </c>
      <c r="C1019" s="204" t="s">
        <v>278</v>
      </c>
      <c r="D1019" s="204" t="s">
        <v>106</v>
      </c>
      <c r="E1019" s="235" t="s">
        <v>67</v>
      </c>
      <c r="F1019" s="235" t="s">
        <v>134</v>
      </c>
      <c r="G1019" s="235" t="s">
        <v>147</v>
      </c>
      <c r="H1019" s="204" t="s">
        <v>70</v>
      </c>
      <c r="I1019" s="204" t="s">
        <v>79</v>
      </c>
      <c r="J1019" s="11" t="s">
        <v>208</v>
      </c>
      <c r="K1019" s="7" t="s">
        <v>107</v>
      </c>
      <c r="L1019" s="7" t="s">
        <v>86</v>
      </c>
      <c r="M1019" s="7">
        <v>40</v>
      </c>
      <c r="N1019" s="202" t="s">
        <v>108</v>
      </c>
      <c r="O1019" s="204" t="s">
        <v>361</v>
      </c>
      <c r="P1019" s="204" t="s">
        <v>75</v>
      </c>
      <c r="Q1019" s="204" t="s">
        <v>76</v>
      </c>
      <c r="R1019" s="217" t="s">
        <v>77</v>
      </c>
      <c r="S1019" s="217" t="s">
        <v>109</v>
      </c>
      <c r="T1019" s="219">
        <f>V1019+Y1019</f>
        <v>443892.60000000003</v>
      </c>
      <c r="U1019" s="219" t="s">
        <v>98</v>
      </c>
      <c r="V1019" s="271">
        <v>377308.71</v>
      </c>
      <c r="W1019" s="221" t="s">
        <v>79</v>
      </c>
      <c r="X1019" s="221" t="s">
        <v>79</v>
      </c>
      <c r="Y1019" s="221">
        <v>66583.89</v>
      </c>
      <c r="Z1019" s="221" t="s">
        <v>98</v>
      </c>
      <c r="AA1019" s="221" t="s">
        <v>79</v>
      </c>
      <c r="AB1019" s="221">
        <v>49321.4</v>
      </c>
      <c r="AC1019" s="202" t="s">
        <v>149</v>
      </c>
      <c r="AD1019" s="203" t="s">
        <v>79</v>
      </c>
      <c r="AE1019" s="203">
        <f>V1019+Y1019</f>
        <v>443892.60000000003</v>
      </c>
      <c r="AF1019" s="202" t="s">
        <v>79</v>
      </c>
      <c r="AG1019" s="202" t="s">
        <v>33</v>
      </c>
      <c r="AH1019" s="202" t="s">
        <v>161</v>
      </c>
      <c r="AI1019" s="202" t="s">
        <v>179</v>
      </c>
      <c r="AJ1019" s="202"/>
    </row>
    <row r="1020" spans="2:36" s="79" customFormat="1" ht="86.1" customHeight="1" x14ac:dyDescent="0.25">
      <c r="B1020" s="204"/>
      <c r="C1020" s="204"/>
      <c r="D1020" s="204"/>
      <c r="E1020" s="235"/>
      <c r="F1020" s="235"/>
      <c r="G1020" s="235"/>
      <c r="H1020" s="204"/>
      <c r="I1020" s="204"/>
      <c r="J1020" s="11" t="s">
        <v>111</v>
      </c>
      <c r="K1020" s="7" t="s">
        <v>112</v>
      </c>
      <c r="L1020" s="7" t="s">
        <v>85</v>
      </c>
      <c r="M1020" s="7">
        <v>2</v>
      </c>
      <c r="N1020" s="202"/>
      <c r="O1020" s="204"/>
      <c r="P1020" s="204"/>
      <c r="Q1020" s="204"/>
      <c r="R1020" s="217"/>
      <c r="S1020" s="217"/>
      <c r="T1020" s="219"/>
      <c r="U1020" s="219"/>
      <c r="V1020" s="220"/>
      <c r="W1020" s="221"/>
      <c r="X1020" s="221"/>
      <c r="Y1020" s="221"/>
      <c r="Z1020" s="221"/>
      <c r="AA1020" s="221"/>
      <c r="AB1020" s="221"/>
      <c r="AC1020" s="202"/>
      <c r="AD1020" s="203"/>
      <c r="AE1020" s="203"/>
      <c r="AF1020" s="204"/>
      <c r="AG1020" s="202"/>
      <c r="AH1020" s="202"/>
      <c r="AI1020" s="202"/>
      <c r="AJ1020" s="204"/>
    </row>
    <row r="1021" spans="2:36" s="79" customFormat="1" ht="59.1" customHeight="1" x14ac:dyDescent="0.25">
      <c r="B1021" s="204"/>
      <c r="C1021" s="204"/>
      <c r="D1021" s="204"/>
      <c r="E1021" s="235"/>
      <c r="F1021" s="235"/>
      <c r="G1021" s="235"/>
      <c r="H1021" s="204"/>
      <c r="I1021" s="204"/>
      <c r="J1021" s="11" t="s">
        <v>127</v>
      </c>
      <c r="K1021" s="7" t="s">
        <v>128</v>
      </c>
      <c r="L1021" s="7" t="s">
        <v>85</v>
      </c>
      <c r="M1021" s="63">
        <v>210</v>
      </c>
      <c r="N1021" s="202"/>
      <c r="O1021" s="204"/>
      <c r="P1021" s="204"/>
      <c r="Q1021" s="204"/>
      <c r="R1021" s="217"/>
      <c r="S1021" s="217"/>
      <c r="T1021" s="219"/>
      <c r="U1021" s="219"/>
      <c r="V1021" s="272"/>
      <c r="W1021" s="221"/>
      <c r="X1021" s="221"/>
      <c r="Y1021" s="221"/>
      <c r="Z1021" s="221"/>
      <c r="AA1021" s="221"/>
      <c r="AB1021" s="221"/>
      <c r="AC1021" s="202"/>
      <c r="AD1021" s="203"/>
      <c r="AE1021" s="203"/>
      <c r="AF1021" s="204"/>
      <c r="AG1021" s="202"/>
      <c r="AH1021" s="202"/>
      <c r="AI1021" s="202"/>
      <c r="AJ1021" s="204"/>
    </row>
    <row r="1022" spans="2:36" s="79" customFormat="1" ht="132" customHeight="1" x14ac:dyDescent="0.25">
      <c r="B1022" s="204" t="s">
        <v>280</v>
      </c>
      <c r="C1022" s="204" t="s">
        <v>281</v>
      </c>
      <c r="D1022" s="204" t="s">
        <v>106</v>
      </c>
      <c r="E1022" s="235" t="s">
        <v>67</v>
      </c>
      <c r="F1022" s="235" t="s">
        <v>134</v>
      </c>
      <c r="G1022" s="235" t="s">
        <v>147</v>
      </c>
      <c r="H1022" s="204" t="s">
        <v>70</v>
      </c>
      <c r="I1022" s="204" t="s">
        <v>79</v>
      </c>
      <c r="J1022" s="11" t="s">
        <v>208</v>
      </c>
      <c r="K1022" s="7" t="s">
        <v>107</v>
      </c>
      <c r="L1022" s="7" t="s">
        <v>86</v>
      </c>
      <c r="M1022" s="7">
        <v>40</v>
      </c>
      <c r="N1022" s="202" t="s">
        <v>108</v>
      </c>
      <c r="O1022" s="204" t="s">
        <v>953</v>
      </c>
      <c r="P1022" s="204" t="s">
        <v>75</v>
      </c>
      <c r="Q1022" s="204" t="s">
        <v>76</v>
      </c>
      <c r="R1022" s="217" t="s">
        <v>77</v>
      </c>
      <c r="S1022" s="217" t="s">
        <v>109</v>
      </c>
      <c r="T1022" s="219">
        <f>V1022+Y1022</f>
        <v>256479</v>
      </c>
      <c r="U1022" s="219" t="s">
        <v>98</v>
      </c>
      <c r="V1022" s="271">
        <v>218007.15</v>
      </c>
      <c r="W1022" s="221" t="s">
        <v>79</v>
      </c>
      <c r="X1022" s="221" t="s">
        <v>79</v>
      </c>
      <c r="Y1022" s="221">
        <v>38471.85</v>
      </c>
      <c r="Z1022" s="221" t="s">
        <v>98</v>
      </c>
      <c r="AA1022" s="221" t="s">
        <v>79</v>
      </c>
      <c r="AB1022" s="221">
        <v>28497.67</v>
      </c>
      <c r="AC1022" s="202" t="s">
        <v>149</v>
      </c>
      <c r="AD1022" s="203" t="s">
        <v>79</v>
      </c>
      <c r="AE1022" s="203">
        <f>V1022+Y1022</f>
        <v>256479</v>
      </c>
      <c r="AF1022" s="202" t="s">
        <v>79</v>
      </c>
      <c r="AG1022" s="202" t="s">
        <v>33</v>
      </c>
      <c r="AH1022" s="202" t="s">
        <v>254</v>
      </c>
      <c r="AI1022" s="202" t="s">
        <v>166</v>
      </c>
      <c r="AJ1022" s="202"/>
    </row>
    <row r="1023" spans="2:36" s="79" customFormat="1" ht="86.1" customHeight="1" x14ac:dyDescent="0.25">
      <c r="B1023" s="204"/>
      <c r="C1023" s="204"/>
      <c r="D1023" s="204"/>
      <c r="E1023" s="235"/>
      <c r="F1023" s="235"/>
      <c r="G1023" s="235"/>
      <c r="H1023" s="204"/>
      <c r="I1023" s="204"/>
      <c r="J1023" s="11" t="s">
        <v>111</v>
      </c>
      <c r="K1023" s="7" t="s">
        <v>112</v>
      </c>
      <c r="L1023" s="7" t="s">
        <v>85</v>
      </c>
      <c r="M1023" s="7">
        <v>1</v>
      </c>
      <c r="N1023" s="202"/>
      <c r="O1023" s="204"/>
      <c r="P1023" s="204"/>
      <c r="Q1023" s="204"/>
      <c r="R1023" s="217"/>
      <c r="S1023" s="217"/>
      <c r="T1023" s="219"/>
      <c r="U1023" s="219"/>
      <c r="V1023" s="220"/>
      <c r="W1023" s="221"/>
      <c r="X1023" s="221"/>
      <c r="Y1023" s="221"/>
      <c r="Z1023" s="221"/>
      <c r="AA1023" s="221"/>
      <c r="AB1023" s="221"/>
      <c r="AC1023" s="202"/>
      <c r="AD1023" s="203"/>
      <c r="AE1023" s="203"/>
      <c r="AF1023" s="204"/>
      <c r="AG1023" s="202"/>
      <c r="AH1023" s="202"/>
      <c r="AI1023" s="202"/>
      <c r="AJ1023" s="204"/>
    </row>
    <row r="1024" spans="2:36" s="79" customFormat="1" ht="59.1" customHeight="1" x14ac:dyDescent="0.25">
      <c r="B1024" s="204"/>
      <c r="C1024" s="204"/>
      <c r="D1024" s="204"/>
      <c r="E1024" s="235"/>
      <c r="F1024" s="235"/>
      <c r="G1024" s="235"/>
      <c r="H1024" s="204"/>
      <c r="I1024" s="204"/>
      <c r="J1024" s="11" t="s">
        <v>127</v>
      </c>
      <c r="K1024" s="7" t="s">
        <v>128</v>
      </c>
      <c r="L1024" s="7" t="s">
        <v>85</v>
      </c>
      <c r="M1024" s="63">
        <v>144</v>
      </c>
      <c r="N1024" s="202"/>
      <c r="O1024" s="204"/>
      <c r="P1024" s="204"/>
      <c r="Q1024" s="204"/>
      <c r="R1024" s="217"/>
      <c r="S1024" s="217"/>
      <c r="T1024" s="219"/>
      <c r="U1024" s="219"/>
      <c r="V1024" s="272"/>
      <c r="W1024" s="221"/>
      <c r="X1024" s="221"/>
      <c r="Y1024" s="221"/>
      <c r="Z1024" s="221"/>
      <c r="AA1024" s="221"/>
      <c r="AB1024" s="221"/>
      <c r="AC1024" s="202"/>
      <c r="AD1024" s="203"/>
      <c r="AE1024" s="203"/>
      <c r="AF1024" s="204"/>
      <c r="AG1024" s="202"/>
      <c r="AH1024" s="202"/>
      <c r="AI1024" s="202"/>
      <c r="AJ1024" s="204"/>
    </row>
    <row r="1025" spans="2:36" s="79" customFormat="1" ht="132" customHeight="1" x14ac:dyDescent="0.25">
      <c r="B1025" s="215" t="s">
        <v>1075</v>
      </c>
      <c r="C1025" s="215" t="s">
        <v>282</v>
      </c>
      <c r="D1025" s="215" t="s">
        <v>106</v>
      </c>
      <c r="E1025" s="252" t="s">
        <v>67</v>
      </c>
      <c r="F1025" s="252" t="s">
        <v>134</v>
      </c>
      <c r="G1025" s="252" t="s">
        <v>147</v>
      </c>
      <c r="H1025" s="215" t="s">
        <v>70</v>
      </c>
      <c r="I1025" s="215" t="s">
        <v>79</v>
      </c>
      <c r="J1025" s="20" t="s">
        <v>208</v>
      </c>
      <c r="K1025" s="27" t="s">
        <v>107</v>
      </c>
      <c r="L1025" s="27" t="s">
        <v>86</v>
      </c>
      <c r="M1025" s="27">
        <v>40</v>
      </c>
      <c r="N1025" s="264" t="s">
        <v>108</v>
      </c>
      <c r="O1025" s="215" t="s">
        <v>368</v>
      </c>
      <c r="P1025" s="215" t="s">
        <v>75</v>
      </c>
      <c r="Q1025" s="215" t="s">
        <v>76</v>
      </c>
      <c r="R1025" s="273" t="s">
        <v>77</v>
      </c>
      <c r="S1025" s="273" t="s">
        <v>109</v>
      </c>
      <c r="T1025" s="287">
        <f>V1025+Y1025</f>
        <v>147964.20000000001</v>
      </c>
      <c r="U1025" s="287">
        <f>T1025</f>
        <v>147964.20000000001</v>
      </c>
      <c r="V1025" s="238">
        <v>125769.57</v>
      </c>
      <c r="W1025" s="237" t="s">
        <v>79</v>
      </c>
      <c r="X1025" s="237" t="s">
        <v>79</v>
      </c>
      <c r="Y1025" s="237">
        <v>22194.63</v>
      </c>
      <c r="Z1025" s="237" t="s">
        <v>98</v>
      </c>
      <c r="AA1025" s="237" t="s">
        <v>79</v>
      </c>
      <c r="AB1025" s="237">
        <v>16440.47</v>
      </c>
      <c r="AC1025" s="264" t="s">
        <v>149</v>
      </c>
      <c r="AD1025" s="263" t="s">
        <v>79</v>
      </c>
      <c r="AE1025" s="263">
        <f>V1025+Y1025</f>
        <v>147964.20000000001</v>
      </c>
      <c r="AF1025" s="264" t="s">
        <v>79</v>
      </c>
      <c r="AG1025" s="264" t="s">
        <v>33</v>
      </c>
      <c r="AH1025" s="264" t="s">
        <v>254</v>
      </c>
      <c r="AI1025" s="264" t="s">
        <v>166</v>
      </c>
      <c r="AJ1025" s="264"/>
    </row>
    <row r="1026" spans="2:36" s="79" customFormat="1" ht="86.1" customHeight="1" x14ac:dyDescent="0.25">
      <c r="B1026" s="215"/>
      <c r="C1026" s="215"/>
      <c r="D1026" s="215"/>
      <c r="E1026" s="252"/>
      <c r="F1026" s="252"/>
      <c r="G1026" s="252"/>
      <c r="H1026" s="215"/>
      <c r="I1026" s="215"/>
      <c r="J1026" s="20" t="s">
        <v>111</v>
      </c>
      <c r="K1026" s="27" t="s">
        <v>112</v>
      </c>
      <c r="L1026" s="27" t="s">
        <v>85</v>
      </c>
      <c r="M1026" s="27">
        <v>0</v>
      </c>
      <c r="N1026" s="264"/>
      <c r="O1026" s="215"/>
      <c r="P1026" s="215"/>
      <c r="Q1026" s="215"/>
      <c r="R1026" s="273"/>
      <c r="S1026" s="273"/>
      <c r="T1026" s="287"/>
      <c r="U1026" s="287"/>
      <c r="V1026" s="244"/>
      <c r="W1026" s="237"/>
      <c r="X1026" s="237"/>
      <c r="Y1026" s="237"/>
      <c r="Z1026" s="237"/>
      <c r="AA1026" s="237"/>
      <c r="AB1026" s="237"/>
      <c r="AC1026" s="264"/>
      <c r="AD1026" s="263"/>
      <c r="AE1026" s="263"/>
      <c r="AF1026" s="215"/>
      <c r="AG1026" s="264"/>
      <c r="AH1026" s="264"/>
      <c r="AI1026" s="264"/>
      <c r="AJ1026" s="215"/>
    </row>
    <row r="1027" spans="2:36" s="79" customFormat="1" ht="59.1" customHeight="1" x14ac:dyDescent="0.25">
      <c r="B1027" s="215"/>
      <c r="C1027" s="215"/>
      <c r="D1027" s="215"/>
      <c r="E1027" s="252"/>
      <c r="F1027" s="252"/>
      <c r="G1027" s="252"/>
      <c r="H1027" s="215"/>
      <c r="I1027" s="215"/>
      <c r="J1027" s="20" t="s">
        <v>127</v>
      </c>
      <c r="K1027" s="27" t="s">
        <v>128</v>
      </c>
      <c r="L1027" s="27" t="s">
        <v>85</v>
      </c>
      <c r="M1027" s="61">
        <v>70</v>
      </c>
      <c r="N1027" s="264"/>
      <c r="O1027" s="215"/>
      <c r="P1027" s="215"/>
      <c r="Q1027" s="215"/>
      <c r="R1027" s="273"/>
      <c r="S1027" s="273"/>
      <c r="T1027" s="287"/>
      <c r="U1027" s="287"/>
      <c r="V1027" s="245"/>
      <c r="W1027" s="237"/>
      <c r="X1027" s="237"/>
      <c r="Y1027" s="237"/>
      <c r="Z1027" s="237"/>
      <c r="AA1027" s="237"/>
      <c r="AB1027" s="237"/>
      <c r="AC1027" s="264"/>
      <c r="AD1027" s="263"/>
      <c r="AE1027" s="263"/>
      <c r="AF1027" s="215"/>
      <c r="AG1027" s="264"/>
      <c r="AH1027" s="264"/>
      <c r="AI1027" s="264"/>
      <c r="AJ1027" s="215"/>
    </row>
    <row r="1028" spans="2:36" s="79" customFormat="1" ht="132" customHeight="1" x14ac:dyDescent="0.25">
      <c r="B1028" s="215" t="s">
        <v>1076</v>
      </c>
      <c r="C1028" s="215" t="s">
        <v>283</v>
      </c>
      <c r="D1028" s="215" t="s">
        <v>106</v>
      </c>
      <c r="E1028" s="252" t="s">
        <v>67</v>
      </c>
      <c r="F1028" s="252" t="s">
        <v>134</v>
      </c>
      <c r="G1028" s="252" t="s">
        <v>147</v>
      </c>
      <c r="H1028" s="215" t="s">
        <v>70</v>
      </c>
      <c r="I1028" s="246" t="s">
        <v>79</v>
      </c>
      <c r="J1028" s="56" t="s">
        <v>208</v>
      </c>
      <c r="K1028" s="57" t="s">
        <v>107</v>
      </c>
      <c r="L1028" s="57" t="s">
        <v>86</v>
      </c>
      <c r="M1028" s="57">
        <v>40</v>
      </c>
      <c r="N1028" s="205" t="s">
        <v>108</v>
      </c>
      <c r="O1028" s="246" t="s">
        <v>495</v>
      </c>
      <c r="P1028" s="215" t="s">
        <v>75</v>
      </c>
      <c r="Q1028" s="215" t="s">
        <v>76</v>
      </c>
      <c r="R1028" s="273" t="s">
        <v>77</v>
      </c>
      <c r="S1028" s="420" t="s">
        <v>109</v>
      </c>
      <c r="T1028" s="328">
        <f>V1028+Y1028</f>
        <v>170986</v>
      </c>
      <c r="U1028" s="328" t="s">
        <v>79</v>
      </c>
      <c r="V1028" s="238">
        <v>145338.1</v>
      </c>
      <c r="W1028" s="238" t="s">
        <v>79</v>
      </c>
      <c r="X1028" s="238" t="s">
        <v>79</v>
      </c>
      <c r="Y1028" s="238">
        <v>25647.9</v>
      </c>
      <c r="Z1028" s="238" t="s">
        <v>98</v>
      </c>
      <c r="AA1028" s="238" t="s">
        <v>79</v>
      </c>
      <c r="AB1028" s="238">
        <v>18998.45</v>
      </c>
      <c r="AC1028" s="205" t="s">
        <v>149</v>
      </c>
      <c r="AD1028" s="240" t="s">
        <v>79</v>
      </c>
      <c r="AE1028" s="240">
        <f>V1028+Y1028</f>
        <v>170986</v>
      </c>
      <c r="AF1028" s="205" t="s">
        <v>79</v>
      </c>
      <c r="AG1028" s="205" t="s">
        <v>33</v>
      </c>
      <c r="AH1028" s="205" t="s">
        <v>254</v>
      </c>
      <c r="AI1028" s="205" t="s">
        <v>166</v>
      </c>
      <c r="AJ1028" s="205"/>
    </row>
    <row r="1029" spans="2:36" s="79" customFormat="1" ht="86.1" customHeight="1" x14ac:dyDescent="0.25">
      <c r="B1029" s="215"/>
      <c r="C1029" s="215"/>
      <c r="D1029" s="215"/>
      <c r="E1029" s="252"/>
      <c r="F1029" s="252"/>
      <c r="G1029" s="252"/>
      <c r="H1029" s="215"/>
      <c r="I1029" s="215"/>
      <c r="J1029" s="20" t="s">
        <v>111</v>
      </c>
      <c r="K1029" s="27" t="s">
        <v>112</v>
      </c>
      <c r="L1029" s="27" t="s">
        <v>85</v>
      </c>
      <c r="M1029" s="27">
        <v>1</v>
      </c>
      <c r="N1029" s="264"/>
      <c r="O1029" s="215"/>
      <c r="P1029" s="215"/>
      <c r="Q1029" s="215"/>
      <c r="R1029" s="273"/>
      <c r="S1029" s="273"/>
      <c r="T1029" s="287"/>
      <c r="U1029" s="287"/>
      <c r="V1029" s="237"/>
      <c r="W1029" s="237"/>
      <c r="X1029" s="237"/>
      <c r="Y1029" s="237"/>
      <c r="Z1029" s="237"/>
      <c r="AA1029" s="237"/>
      <c r="AB1029" s="237"/>
      <c r="AC1029" s="264"/>
      <c r="AD1029" s="263"/>
      <c r="AE1029" s="263"/>
      <c r="AF1029" s="215"/>
      <c r="AG1029" s="264"/>
      <c r="AH1029" s="264"/>
      <c r="AI1029" s="264"/>
      <c r="AJ1029" s="215"/>
    </row>
    <row r="1030" spans="2:36" s="79" customFormat="1" ht="59.1" customHeight="1" x14ac:dyDescent="0.25">
      <c r="B1030" s="215"/>
      <c r="C1030" s="215"/>
      <c r="D1030" s="215"/>
      <c r="E1030" s="252"/>
      <c r="F1030" s="252"/>
      <c r="G1030" s="252"/>
      <c r="H1030" s="246"/>
      <c r="I1030" s="215"/>
      <c r="J1030" s="20" t="s">
        <v>127</v>
      </c>
      <c r="K1030" s="27" t="s">
        <v>128</v>
      </c>
      <c r="L1030" s="27" t="s">
        <v>85</v>
      </c>
      <c r="M1030" s="61">
        <v>95</v>
      </c>
      <c r="N1030" s="264"/>
      <c r="O1030" s="215"/>
      <c r="P1030" s="246"/>
      <c r="Q1030" s="246"/>
      <c r="R1030" s="420"/>
      <c r="S1030" s="273"/>
      <c r="T1030" s="287"/>
      <c r="U1030" s="287"/>
      <c r="V1030" s="237"/>
      <c r="W1030" s="237"/>
      <c r="X1030" s="237"/>
      <c r="Y1030" s="237"/>
      <c r="Z1030" s="237"/>
      <c r="AA1030" s="237"/>
      <c r="AB1030" s="237"/>
      <c r="AC1030" s="264"/>
      <c r="AD1030" s="263"/>
      <c r="AE1030" s="263"/>
      <c r="AF1030" s="215"/>
      <c r="AG1030" s="264"/>
      <c r="AH1030" s="264"/>
      <c r="AI1030" s="264"/>
      <c r="AJ1030" s="215"/>
    </row>
    <row r="1031" spans="2:36" s="90" customFormat="1" ht="52.15" customHeight="1" x14ac:dyDescent="0.2">
      <c r="B1031" s="204" t="s">
        <v>954</v>
      </c>
      <c r="C1031" s="204" t="s">
        <v>274</v>
      </c>
      <c r="D1031" s="204" t="s">
        <v>66</v>
      </c>
      <c r="E1031" s="235" t="s">
        <v>67</v>
      </c>
      <c r="F1031" s="235" t="s">
        <v>132</v>
      </c>
      <c r="G1031" s="235" t="s">
        <v>69</v>
      </c>
      <c r="H1031" s="204" t="s">
        <v>70</v>
      </c>
      <c r="I1031" s="204" t="s">
        <v>79</v>
      </c>
      <c r="J1031" s="11" t="s">
        <v>113</v>
      </c>
      <c r="K1031" s="7" t="s">
        <v>114</v>
      </c>
      <c r="L1031" s="7" t="s">
        <v>115</v>
      </c>
      <c r="M1031" s="7">
        <v>2</v>
      </c>
      <c r="N1031" s="202" t="s">
        <v>108</v>
      </c>
      <c r="O1031" s="204" t="s">
        <v>955</v>
      </c>
      <c r="P1031" s="204" t="s">
        <v>75</v>
      </c>
      <c r="Q1031" s="204" t="s">
        <v>76</v>
      </c>
      <c r="R1031" s="217" t="s">
        <v>77</v>
      </c>
      <c r="S1031" s="217" t="s">
        <v>109</v>
      </c>
      <c r="T1031" s="219">
        <f>V1031+Y1031</f>
        <v>149800</v>
      </c>
      <c r="U1031" s="219" t="s">
        <v>79</v>
      </c>
      <c r="V1031" s="221">
        <v>127330</v>
      </c>
      <c r="W1031" s="221" t="s">
        <v>79</v>
      </c>
      <c r="X1031" s="221" t="s">
        <v>79</v>
      </c>
      <c r="Y1031" s="221">
        <v>22470</v>
      </c>
      <c r="Z1031" s="221" t="s">
        <v>79</v>
      </c>
      <c r="AA1031" s="221" t="s">
        <v>79</v>
      </c>
      <c r="AB1031" s="221">
        <v>16644.45</v>
      </c>
      <c r="AC1031" s="202" t="s">
        <v>80</v>
      </c>
      <c r="AD1031" s="203" t="s">
        <v>79</v>
      </c>
      <c r="AE1031" s="203">
        <f>V1031+Y1031</f>
        <v>149800</v>
      </c>
      <c r="AF1031" s="202" t="s">
        <v>79</v>
      </c>
      <c r="AG1031" s="202" t="s">
        <v>33</v>
      </c>
      <c r="AH1031" s="202" t="s">
        <v>161</v>
      </c>
      <c r="AI1031" s="202" t="s">
        <v>179</v>
      </c>
      <c r="AJ1031" s="202"/>
    </row>
    <row r="1032" spans="2:36" s="90" customFormat="1" ht="51" x14ac:dyDescent="0.2">
      <c r="B1032" s="204"/>
      <c r="C1032" s="204"/>
      <c r="D1032" s="204"/>
      <c r="E1032" s="235"/>
      <c r="F1032" s="235"/>
      <c r="G1032" s="235"/>
      <c r="H1032" s="204"/>
      <c r="I1032" s="204"/>
      <c r="J1032" s="11" t="s">
        <v>116</v>
      </c>
      <c r="K1032" s="7" t="s">
        <v>117</v>
      </c>
      <c r="L1032" s="7" t="s">
        <v>85</v>
      </c>
      <c r="M1032" s="7">
        <v>1</v>
      </c>
      <c r="N1032" s="202"/>
      <c r="O1032" s="204"/>
      <c r="P1032" s="204"/>
      <c r="Q1032" s="204"/>
      <c r="R1032" s="217"/>
      <c r="S1032" s="217"/>
      <c r="T1032" s="219"/>
      <c r="U1032" s="219"/>
      <c r="V1032" s="221"/>
      <c r="W1032" s="221"/>
      <c r="X1032" s="221"/>
      <c r="Y1032" s="221"/>
      <c r="Z1032" s="221"/>
      <c r="AA1032" s="221"/>
      <c r="AB1032" s="221"/>
      <c r="AC1032" s="202"/>
      <c r="AD1032" s="203"/>
      <c r="AE1032" s="203"/>
      <c r="AF1032" s="204"/>
      <c r="AG1032" s="202"/>
      <c r="AH1032" s="202"/>
      <c r="AI1032" s="202"/>
      <c r="AJ1032" s="204"/>
    </row>
    <row r="1033" spans="2:36" s="90" customFormat="1" ht="38.25" x14ac:dyDescent="0.2">
      <c r="B1033" s="204"/>
      <c r="C1033" s="204"/>
      <c r="D1033" s="204"/>
      <c r="E1033" s="235"/>
      <c r="F1033" s="235"/>
      <c r="G1033" s="235"/>
      <c r="H1033" s="204"/>
      <c r="I1033" s="204"/>
      <c r="J1033" s="11" t="s">
        <v>209</v>
      </c>
      <c r="K1033" s="7" t="s">
        <v>118</v>
      </c>
      <c r="L1033" s="7" t="s">
        <v>119</v>
      </c>
      <c r="M1033" s="7">
        <v>1</v>
      </c>
      <c r="N1033" s="202"/>
      <c r="O1033" s="204"/>
      <c r="P1033" s="204"/>
      <c r="Q1033" s="204"/>
      <c r="R1033" s="217"/>
      <c r="S1033" s="217"/>
      <c r="T1033" s="219"/>
      <c r="U1033" s="219"/>
      <c r="V1033" s="221"/>
      <c r="W1033" s="221"/>
      <c r="X1033" s="221"/>
      <c r="Y1033" s="221"/>
      <c r="Z1033" s="221"/>
      <c r="AA1033" s="221"/>
      <c r="AB1033" s="221"/>
      <c r="AC1033" s="202"/>
      <c r="AD1033" s="203"/>
      <c r="AE1033" s="203"/>
      <c r="AF1033" s="204"/>
      <c r="AG1033" s="202"/>
      <c r="AH1033" s="202"/>
      <c r="AI1033" s="202"/>
      <c r="AJ1033" s="204"/>
    </row>
    <row r="1034" spans="2:36" s="90" customFormat="1" ht="60" customHeight="1" x14ac:dyDescent="0.2">
      <c r="B1034" s="204"/>
      <c r="C1034" s="204"/>
      <c r="D1034" s="204"/>
      <c r="E1034" s="235"/>
      <c r="F1034" s="235"/>
      <c r="G1034" s="235"/>
      <c r="H1034" s="204"/>
      <c r="I1034" s="204"/>
      <c r="J1034" s="11" t="s">
        <v>120</v>
      </c>
      <c r="K1034" s="7" t="s">
        <v>121</v>
      </c>
      <c r="L1034" s="7" t="s">
        <v>119</v>
      </c>
      <c r="M1034" s="7">
        <v>1</v>
      </c>
      <c r="N1034" s="202"/>
      <c r="O1034" s="204"/>
      <c r="P1034" s="204"/>
      <c r="Q1034" s="204"/>
      <c r="R1034" s="217"/>
      <c r="S1034" s="217"/>
      <c r="T1034" s="219"/>
      <c r="U1034" s="219"/>
      <c r="V1034" s="221"/>
      <c r="W1034" s="221"/>
      <c r="X1034" s="221"/>
      <c r="Y1034" s="221"/>
      <c r="Z1034" s="221"/>
      <c r="AA1034" s="221"/>
      <c r="AB1034" s="221"/>
      <c r="AC1034" s="202"/>
      <c r="AD1034" s="203"/>
      <c r="AE1034" s="203"/>
      <c r="AF1034" s="204"/>
      <c r="AG1034" s="202"/>
      <c r="AH1034" s="202"/>
      <c r="AI1034" s="202"/>
      <c r="AJ1034" s="204"/>
    </row>
    <row r="1035" spans="2:36" s="79" customFormat="1" ht="107.1" customHeight="1" x14ac:dyDescent="0.25">
      <c r="B1035" s="204" t="s">
        <v>496</v>
      </c>
      <c r="C1035" s="204" t="s">
        <v>505</v>
      </c>
      <c r="D1035" s="204" t="s">
        <v>106</v>
      </c>
      <c r="E1035" s="235" t="s">
        <v>67</v>
      </c>
      <c r="F1035" s="235" t="s">
        <v>134</v>
      </c>
      <c r="G1035" s="235" t="s">
        <v>147</v>
      </c>
      <c r="H1035" s="204" t="s">
        <v>70</v>
      </c>
      <c r="I1035" s="204" t="s">
        <v>79</v>
      </c>
      <c r="J1035" s="11" t="s">
        <v>208</v>
      </c>
      <c r="K1035" s="7" t="s">
        <v>107</v>
      </c>
      <c r="L1035" s="7" t="s">
        <v>86</v>
      </c>
      <c r="M1035" s="7">
        <v>40</v>
      </c>
      <c r="N1035" s="202" t="s">
        <v>108</v>
      </c>
      <c r="O1035" s="204" t="s">
        <v>506</v>
      </c>
      <c r="P1035" s="204" t="s">
        <v>75</v>
      </c>
      <c r="Q1035" s="204" t="s">
        <v>76</v>
      </c>
      <c r="R1035" s="217" t="s">
        <v>77</v>
      </c>
      <c r="S1035" s="217" t="s">
        <v>109</v>
      </c>
      <c r="T1035" s="219">
        <f>V1035+Y1035</f>
        <v>104388</v>
      </c>
      <c r="U1035" s="219" t="s">
        <v>79</v>
      </c>
      <c r="V1035" s="257">
        <v>88729.8</v>
      </c>
      <c r="W1035" s="257" t="s">
        <v>98</v>
      </c>
      <c r="X1035" s="257" t="s">
        <v>98</v>
      </c>
      <c r="Y1035" s="257">
        <v>15658.2</v>
      </c>
      <c r="Z1035" s="257" t="s">
        <v>98</v>
      </c>
      <c r="AA1035" s="257" t="s">
        <v>98</v>
      </c>
      <c r="AB1035" s="257">
        <v>8463.89</v>
      </c>
      <c r="AC1035" s="202" t="s">
        <v>149</v>
      </c>
      <c r="AD1035" s="203" t="s">
        <v>79</v>
      </c>
      <c r="AE1035" s="203">
        <f>V1035+Y1035</f>
        <v>104388</v>
      </c>
      <c r="AF1035" s="204" t="s">
        <v>79</v>
      </c>
      <c r="AG1035" s="202" t="s">
        <v>33</v>
      </c>
      <c r="AH1035" s="202" t="s">
        <v>174</v>
      </c>
      <c r="AI1035" s="202" t="s">
        <v>176</v>
      </c>
      <c r="AJ1035" s="204"/>
    </row>
    <row r="1036" spans="2:36" s="79" customFormat="1" ht="62.65" customHeight="1" x14ac:dyDescent="0.25">
      <c r="B1036" s="204"/>
      <c r="C1036" s="204"/>
      <c r="D1036" s="204"/>
      <c r="E1036" s="235"/>
      <c r="F1036" s="235"/>
      <c r="G1036" s="235"/>
      <c r="H1036" s="204"/>
      <c r="I1036" s="204"/>
      <c r="J1036" s="11" t="s">
        <v>111</v>
      </c>
      <c r="K1036" s="7" t="s">
        <v>112</v>
      </c>
      <c r="L1036" s="7" t="s">
        <v>85</v>
      </c>
      <c r="M1036" s="80">
        <v>1</v>
      </c>
      <c r="N1036" s="202"/>
      <c r="O1036" s="204"/>
      <c r="P1036" s="204"/>
      <c r="Q1036" s="204"/>
      <c r="R1036" s="217"/>
      <c r="S1036" s="217"/>
      <c r="T1036" s="219"/>
      <c r="U1036" s="219"/>
      <c r="V1036" s="257"/>
      <c r="W1036" s="257"/>
      <c r="X1036" s="257"/>
      <c r="Y1036" s="257"/>
      <c r="Z1036" s="257"/>
      <c r="AA1036" s="257"/>
      <c r="AB1036" s="257"/>
      <c r="AC1036" s="202"/>
      <c r="AD1036" s="203"/>
      <c r="AE1036" s="203"/>
      <c r="AF1036" s="204"/>
      <c r="AG1036" s="202"/>
      <c r="AH1036" s="202"/>
      <c r="AI1036" s="202"/>
      <c r="AJ1036" s="204"/>
    </row>
    <row r="1037" spans="2:36" s="79" customFormat="1" ht="59.1" customHeight="1" x14ac:dyDescent="0.25">
      <c r="B1037" s="204"/>
      <c r="C1037" s="204"/>
      <c r="D1037" s="204"/>
      <c r="E1037" s="235"/>
      <c r="F1037" s="235"/>
      <c r="G1037" s="235"/>
      <c r="H1037" s="204"/>
      <c r="I1037" s="204"/>
      <c r="J1037" s="11" t="s">
        <v>127</v>
      </c>
      <c r="K1037" s="7" t="s">
        <v>128</v>
      </c>
      <c r="L1037" s="7" t="s">
        <v>85</v>
      </c>
      <c r="M1037" s="80">
        <v>70</v>
      </c>
      <c r="N1037" s="202"/>
      <c r="O1037" s="204"/>
      <c r="P1037" s="204"/>
      <c r="Q1037" s="204"/>
      <c r="R1037" s="217"/>
      <c r="S1037" s="217"/>
      <c r="T1037" s="219"/>
      <c r="U1037" s="219"/>
      <c r="V1037" s="257"/>
      <c r="W1037" s="257"/>
      <c r="X1037" s="257"/>
      <c r="Y1037" s="257"/>
      <c r="Z1037" s="257"/>
      <c r="AA1037" s="257"/>
      <c r="AB1037" s="257"/>
      <c r="AC1037" s="202"/>
      <c r="AD1037" s="203"/>
      <c r="AE1037" s="203"/>
      <c r="AF1037" s="204"/>
      <c r="AG1037" s="202"/>
      <c r="AH1037" s="202"/>
      <c r="AI1037" s="202"/>
      <c r="AJ1037" s="204"/>
    </row>
    <row r="1038" spans="2:36" s="79" customFormat="1" ht="107.65" customHeight="1" x14ac:dyDescent="0.25">
      <c r="B1038" s="204" t="s">
        <v>497</v>
      </c>
      <c r="C1038" s="204" t="s">
        <v>507</v>
      </c>
      <c r="D1038" s="204" t="s">
        <v>106</v>
      </c>
      <c r="E1038" s="235" t="s">
        <v>67</v>
      </c>
      <c r="F1038" s="235" t="s">
        <v>134</v>
      </c>
      <c r="G1038" s="235" t="s">
        <v>147</v>
      </c>
      <c r="H1038" s="204" t="s">
        <v>70</v>
      </c>
      <c r="I1038" s="204" t="s">
        <v>79</v>
      </c>
      <c r="J1038" s="11" t="s">
        <v>208</v>
      </c>
      <c r="K1038" s="7" t="s">
        <v>107</v>
      </c>
      <c r="L1038" s="7" t="s">
        <v>86</v>
      </c>
      <c r="M1038" s="7">
        <v>40</v>
      </c>
      <c r="N1038" s="202" t="s">
        <v>108</v>
      </c>
      <c r="O1038" s="204" t="s">
        <v>506</v>
      </c>
      <c r="P1038" s="204" t="s">
        <v>75</v>
      </c>
      <c r="Q1038" s="204" t="s">
        <v>76</v>
      </c>
      <c r="R1038" s="217" t="s">
        <v>77</v>
      </c>
      <c r="S1038" s="217" t="s">
        <v>109</v>
      </c>
      <c r="T1038" s="219">
        <f>V1038+Y1038</f>
        <v>155150</v>
      </c>
      <c r="U1038" s="219" t="s">
        <v>79</v>
      </c>
      <c r="V1038" s="325">
        <v>131877.5</v>
      </c>
      <c r="W1038" s="257" t="s">
        <v>98</v>
      </c>
      <c r="X1038" s="257" t="s">
        <v>98</v>
      </c>
      <c r="Y1038" s="257">
        <v>23272.5</v>
      </c>
      <c r="Z1038" s="257" t="s">
        <v>98</v>
      </c>
      <c r="AA1038" s="257" t="s">
        <v>98</v>
      </c>
      <c r="AB1038" s="257">
        <v>12579.73</v>
      </c>
      <c r="AC1038" s="202" t="s">
        <v>149</v>
      </c>
      <c r="AD1038" s="203" t="s">
        <v>79</v>
      </c>
      <c r="AE1038" s="203">
        <f>V1038+Y1038</f>
        <v>155150</v>
      </c>
      <c r="AF1038" s="204" t="s">
        <v>79</v>
      </c>
      <c r="AG1038" s="202" t="s">
        <v>33</v>
      </c>
      <c r="AH1038" s="202" t="s">
        <v>174</v>
      </c>
      <c r="AI1038" s="202" t="s">
        <v>176</v>
      </c>
      <c r="AJ1038" s="204"/>
    </row>
    <row r="1039" spans="2:36" s="79" customFormat="1" ht="64.150000000000006" customHeight="1" x14ac:dyDescent="0.25">
      <c r="B1039" s="204"/>
      <c r="C1039" s="204"/>
      <c r="D1039" s="204"/>
      <c r="E1039" s="235"/>
      <c r="F1039" s="235"/>
      <c r="G1039" s="235"/>
      <c r="H1039" s="204"/>
      <c r="I1039" s="204"/>
      <c r="J1039" s="11" t="s">
        <v>111</v>
      </c>
      <c r="K1039" s="7" t="s">
        <v>112</v>
      </c>
      <c r="L1039" s="7" t="s">
        <v>85</v>
      </c>
      <c r="M1039" s="80">
        <v>2</v>
      </c>
      <c r="N1039" s="202"/>
      <c r="O1039" s="204"/>
      <c r="P1039" s="204"/>
      <c r="Q1039" s="204"/>
      <c r="R1039" s="217"/>
      <c r="S1039" s="217"/>
      <c r="T1039" s="219"/>
      <c r="U1039" s="219"/>
      <c r="V1039" s="325"/>
      <c r="W1039" s="257"/>
      <c r="X1039" s="257"/>
      <c r="Y1039" s="257"/>
      <c r="Z1039" s="257"/>
      <c r="AA1039" s="257"/>
      <c r="AB1039" s="257"/>
      <c r="AC1039" s="202"/>
      <c r="AD1039" s="203"/>
      <c r="AE1039" s="203"/>
      <c r="AF1039" s="204"/>
      <c r="AG1039" s="202"/>
      <c r="AH1039" s="202"/>
      <c r="AI1039" s="202"/>
      <c r="AJ1039" s="204"/>
    </row>
    <row r="1040" spans="2:36" s="79" customFormat="1" ht="59.1" customHeight="1" x14ac:dyDescent="0.25">
      <c r="B1040" s="204"/>
      <c r="C1040" s="204"/>
      <c r="D1040" s="204"/>
      <c r="E1040" s="235"/>
      <c r="F1040" s="235"/>
      <c r="G1040" s="235"/>
      <c r="H1040" s="204"/>
      <c r="I1040" s="204"/>
      <c r="J1040" s="11" t="s">
        <v>127</v>
      </c>
      <c r="K1040" s="7" t="s">
        <v>128</v>
      </c>
      <c r="L1040" s="7" t="s">
        <v>85</v>
      </c>
      <c r="M1040" s="80">
        <v>90</v>
      </c>
      <c r="N1040" s="202"/>
      <c r="O1040" s="204"/>
      <c r="P1040" s="204"/>
      <c r="Q1040" s="204"/>
      <c r="R1040" s="217"/>
      <c r="S1040" s="217"/>
      <c r="T1040" s="219"/>
      <c r="U1040" s="219"/>
      <c r="V1040" s="325"/>
      <c r="W1040" s="257"/>
      <c r="X1040" s="257"/>
      <c r="Y1040" s="257"/>
      <c r="Z1040" s="257"/>
      <c r="AA1040" s="257"/>
      <c r="AB1040" s="257"/>
      <c r="AC1040" s="202"/>
      <c r="AD1040" s="203"/>
      <c r="AE1040" s="203"/>
      <c r="AF1040" s="204"/>
      <c r="AG1040" s="202"/>
      <c r="AH1040" s="202"/>
      <c r="AI1040" s="202"/>
      <c r="AJ1040" s="204"/>
    </row>
    <row r="1041" spans="2:36" s="79" customFormat="1" ht="113.65" customHeight="1" x14ac:dyDescent="0.25">
      <c r="B1041" s="204" t="s">
        <v>498</v>
      </c>
      <c r="C1041" s="204" t="s">
        <v>508</v>
      </c>
      <c r="D1041" s="204" t="s">
        <v>106</v>
      </c>
      <c r="E1041" s="235" t="s">
        <v>67</v>
      </c>
      <c r="F1041" s="235" t="s">
        <v>134</v>
      </c>
      <c r="G1041" s="235" t="s">
        <v>147</v>
      </c>
      <c r="H1041" s="204" t="s">
        <v>70</v>
      </c>
      <c r="I1041" s="204" t="s">
        <v>79</v>
      </c>
      <c r="J1041" s="11" t="s">
        <v>208</v>
      </c>
      <c r="K1041" s="7" t="s">
        <v>107</v>
      </c>
      <c r="L1041" s="7" t="s">
        <v>86</v>
      </c>
      <c r="M1041" s="7">
        <v>40</v>
      </c>
      <c r="N1041" s="202" t="s">
        <v>108</v>
      </c>
      <c r="O1041" s="208" t="s">
        <v>506</v>
      </c>
      <c r="P1041" s="204" t="s">
        <v>75</v>
      </c>
      <c r="Q1041" s="204" t="s">
        <v>76</v>
      </c>
      <c r="R1041" s="217" t="s">
        <v>77</v>
      </c>
      <c r="S1041" s="217" t="s">
        <v>109</v>
      </c>
      <c r="T1041" s="219">
        <f>V1041+Y1041</f>
        <v>110852</v>
      </c>
      <c r="U1041" s="219" t="s">
        <v>79</v>
      </c>
      <c r="V1041" s="257">
        <v>94224.2</v>
      </c>
      <c r="W1041" s="257" t="s">
        <v>98</v>
      </c>
      <c r="X1041" s="257" t="s">
        <v>98</v>
      </c>
      <c r="Y1041" s="257">
        <v>16627.8</v>
      </c>
      <c r="Z1041" s="257" t="s">
        <v>98</v>
      </c>
      <c r="AA1041" s="257" t="s">
        <v>98</v>
      </c>
      <c r="AB1041" s="257">
        <v>8988</v>
      </c>
      <c r="AC1041" s="202" t="s">
        <v>149</v>
      </c>
      <c r="AD1041" s="203" t="s">
        <v>79</v>
      </c>
      <c r="AE1041" s="203">
        <f>V1041+Y1041</f>
        <v>110852</v>
      </c>
      <c r="AF1041" s="204" t="s">
        <v>79</v>
      </c>
      <c r="AG1041" s="202" t="s">
        <v>33</v>
      </c>
      <c r="AH1041" s="202" t="s">
        <v>174</v>
      </c>
      <c r="AI1041" s="202" t="s">
        <v>176</v>
      </c>
      <c r="AJ1041" s="204"/>
    </row>
    <row r="1042" spans="2:36" s="79" customFormat="1" ht="61.15" customHeight="1" x14ac:dyDescent="0.25">
      <c r="B1042" s="204"/>
      <c r="C1042" s="204"/>
      <c r="D1042" s="204"/>
      <c r="E1042" s="235"/>
      <c r="F1042" s="235"/>
      <c r="G1042" s="235"/>
      <c r="H1042" s="204"/>
      <c r="I1042" s="204"/>
      <c r="J1042" s="11" t="s">
        <v>111</v>
      </c>
      <c r="K1042" s="7" t="s">
        <v>112</v>
      </c>
      <c r="L1042" s="7" t="s">
        <v>85</v>
      </c>
      <c r="M1042" s="80">
        <v>2</v>
      </c>
      <c r="N1042" s="202"/>
      <c r="O1042" s="209"/>
      <c r="P1042" s="204"/>
      <c r="Q1042" s="204"/>
      <c r="R1042" s="217"/>
      <c r="S1042" s="217"/>
      <c r="T1042" s="219"/>
      <c r="U1042" s="219"/>
      <c r="V1042" s="257"/>
      <c r="W1042" s="257"/>
      <c r="X1042" s="257"/>
      <c r="Y1042" s="257"/>
      <c r="Z1042" s="257"/>
      <c r="AA1042" s="257"/>
      <c r="AB1042" s="257"/>
      <c r="AC1042" s="202"/>
      <c r="AD1042" s="203"/>
      <c r="AE1042" s="203"/>
      <c r="AF1042" s="204"/>
      <c r="AG1042" s="202"/>
      <c r="AH1042" s="202"/>
      <c r="AI1042" s="202"/>
      <c r="AJ1042" s="204"/>
    </row>
    <row r="1043" spans="2:36" s="79" customFormat="1" ht="59.1" customHeight="1" x14ac:dyDescent="0.25">
      <c r="B1043" s="204"/>
      <c r="C1043" s="204"/>
      <c r="D1043" s="204"/>
      <c r="E1043" s="235"/>
      <c r="F1043" s="235"/>
      <c r="G1043" s="235"/>
      <c r="H1043" s="204"/>
      <c r="I1043" s="204"/>
      <c r="J1043" s="11" t="s">
        <v>127</v>
      </c>
      <c r="K1043" s="7" t="s">
        <v>128</v>
      </c>
      <c r="L1043" s="7" t="s">
        <v>85</v>
      </c>
      <c r="M1043" s="80">
        <v>74</v>
      </c>
      <c r="N1043" s="202"/>
      <c r="O1043" s="210"/>
      <c r="P1043" s="204"/>
      <c r="Q1043" s="204"/>
      <c r="R1043" s="217"/>
      <c r="S1043" s="217"/>
      <c r="T1043" s="219"/>
      <c r="U1043" s="219"/>
      <c r="V1043" s="257"/>
      <c r="W1043" s="257"/>
      <c r="X1043" s="257"/>
      <c r="Y1043" s="257"/>
      <c r="Z1043" s="257"/>
      <c r="AA1043" s="257"/>
      <c r="AB1043" s="257"/>
      <c r="AC1043" s="202"/>
      <c r="AD1043" s="203"/>
      <c r="AE1043" s="203"/>
      <c r="AF1043" s="204"/>
      <c r="AG1043" s="202"/>
      <c r="AH1043" s="202"/>
      <c r="AI1043" s="202"/>
      <c r="AJ1043" s="204"/>
    </row>
    <row r="1044" spans="2:36" s="79" customFormat="1" ht="103.5" customHeight="1" x14ac:dyDescent="0.25">
      <c r="B1044" s="204" t="s">
        <v>499</v>
      </c>
      <c r="C1044" s="204" t="s">
        <v>509</v>
      </c>
      <c r="D1044" s="204" t="s">
        <v>106</v>
      </c>
      <c r="E1044" s="235" t="s">
        <v>67</v>
      </c>
      <c r="F1044" s="235" t="s">
        <v>134</v>
      </c>
      <c r="G1044" s="235" t="s">
        <v>147</v>
      </c>
      <c r="H1044" s="204" t="s">
        <v>70</v>
      </c>
      <c r="I1044" s="204" t="s">
        <v>79</v>
      </c>
      <c r="J1044" s="11" t="s">
        <v>208</v>
      </c>
      <c r="K1044" s="7" t="s">
        <v>107</v>
      </c>
      <c r="L1044" s="7" t="s">
        <v>86</v>
      </c>
      <c r="M1044" s="7">
        <v>40</v>
      </c>
      <c r="N1044" s="202" t="s">
        <v>108</v>
      </c>
      <c r="O1044" s="204" t="s">
        <v>506</v>
      </c>
      <c r="P1044" s="204" t="s">
        <v>75</v>
      </c>
      <c r="Q1044" s="204" t="s">
        <v>76</v>
      </c>
      <c r="R1044" s="217" t="s">
        <v>77</v>
      </c>
      <c r="S1044" s="217" t="s">
        <v>109</v>
      </c>
      <c r="T1044" s="219">
        <f>V1044+Y1044</f>
        <v>133750</v>
      </c>
      <c r="U1044" s="219" t="s">
        <v>79</v>
      </c>
      <c r="V1044" s="257">
        <v>113687.5</v>
      </c>
      <c r="W1044" s="257" t="s">
        <v>98</v>
      </c>
      <c r="X1044" s="257" t="s">
        <v>98</v>
      </c>
      <c r="Y1044" s="257">
        <v>20062.5</v>
      </c>
      <c r="Z1044" s="257" t="s">
        <v>98</v>
      </c>
      <c r="AA1044" s="257" t="s">
        <v>98</v>
      </c>
      <c r="AB1044" s="257">
        <v>10844.59</v>
      </c>
      <c r="AC1044" s="202" t="s">
        <v>149</v>
      </c>
      <c r="AD1044" s="203" t="s">
        <v>79</v>
      </c>
      <c r="AE1044" s="203">
        <f>V1044+Y1044</f>
        <v>133750</v>
      </c>
      <c r="AF1044" s="204" t="s">
        <v>79</v>
      </c>
      <c r="AG1044" s="202" t="s">
        <v>33</v>
      </c>
      <c r="AH1044" s="202" t="s">
        <v>174</v>
      </c>
      <c r="AI1044" s="202" t="s">
        <v>176</v>
      </c>
      <c r="AJ1044" s="204"/>
    </row>
    <row r="1045" spans="2:36" s="79" customFormat="1" ht="63" customHeight="1" x14ac:dyDescent="0.25">
      <c r="B1045" s="204"/>
      <c r="C1045" s="204"/>
      <c r="D1045" s="204"/>
      <c r="E1045" s="235"/>
      <c r="F1045" s="235"/>
      <c r="G1045" s="235"/>
      <c r="H1045" s="204"/>
      <c r="I1045" s="204"/>
      <c r="J1045" s="11" t="s">
        <v>111</v>
      </c>
      <c r="K1045" s="7" t="s">
        <v>112</v>
      </c>
      <c r="L1045" s="7" t="s">
        <v>85</v>
      </c>
      <c r="M1045" s="80">
        <v>3</v>
      </c>
      <c r="N1045" s="202"/>
      <c r="O1045" s="204"/>
      <c r="P1045" s="204"/>
      <c r="Q1045" s="204"/>
      <c r="R1045" s="217"/>
      <c r="S1045" s="217"/>
      <c r="T1045" s="219"/>
      <c r="U1045" s="219"/>
      <c r="V1045" s="257"/>
      <c r="W1045" s="257"/>
      <c r="X1045" s="257"/>
      <c r="Y1045" s="257"/>
      <c r="Z1045" s="257"/>
      <c r="AA1045" s="257"/>
      <c r="AB1045" s="257"/>
      <c r="AC1045" s="202"/>
      <c r="AD1045" s="203"/>
      <c r="AE1045" s="203"/>
      <c r="AF1045" s="204"/>
      <c r="AG1045" s="202"/>
      <c r="AH1045" s="202"/>
      <c r="AI1045" s="202"/>
      <c r="AJ1045" s="204"/>
    </row>
    <row r="1046" spans="2:36" s="79" customFormat="1" ht="59.1" customHeight="1" x14ac:dyDescent="0.25">
      <c r="B1046" s="204"/>
      <c r="C1046" s="204"/>
      <c r="D1046" s="204"/>
      <c r="E1046" s="235"/>
      <c r="F1046" s="235"/>
      <c r="G1046" s="235"/>
      <c r="H1046" s="204"/>
      <c r="I1046" s="204"/>
      <c r="J1046" s="11" t="s">
        <v>127</v>
      </c>
      <c r="K1046" s="7" t="s">
        <v>128</v>
      </c>
      <c r="L1046" s="7" t="s">
        <v>85</v>
      </c>
      <c r="M1046" s="80">
        <v>120</v>
      </c>
      <c r="N1046" s="202"/>
      <c r="O1046" s="204"/>
      <c r="P1046" s="204"/>
      <c r="Q1046" s="204"/>
      <c r="R1046" s="217"/>
      <c r="S1046" s="217"/>
      <c r="T1046" s="219"/>
      <c r="U1046" s="219"/>
      <c r="V1046" s="257"/>
      <c r="W1046" s="257"/>
      <c r="X1046" s="257"/>
      <c r="Y1046" s="257"/>
      <c r="Z1046" s="257"/>
      <c r="AA1046" s="257"/>
      <c r="AB1046" s="257"/>
      <c r="AC1046" s="202"/>
      <c r="AD1046" s="203"/>
      <c r="AE1046" s="203"/>
      <c r="AF1046" s="204"/>
      <c r="AG1046" s="202"/>
      <c r="AH1046" s="202"/>
      <c r="AI1046" s="202"/>
      <c r="AJ1046" s="204"/>
    </row>
    <row r="1047" spans="2:36" s="79" customFormat="1" ht="109.15" customHeight="1" x14ac:dyDescent="0.25">
      <c r="B1047" s="204" t="s">
        <v>500</v>
      </c>
      <c r="C1047" s="204" t="s">
        <v>510</v>
      </c>
      <c r="D1047" s="204" t="s">
        <v>106</v>
      </c>
      <c r="E1047" s="235" t="s">
        <v>67</v>
      </c>
      <c r="F1047" s="235" t="s">
        <v>134</v>
      </c>
      <c r="G1047" s="235" t="s">
        <v>147</v>
      </c>
      <c r="H1047" s="204" t="s">
        <v>70</v>
      </c>
      <c r="I1047" s="204" t="s">
        <v>79</v>
      </c>
      <c r="J1047" s="11" t="s">
        <v>208</v>
      </c>
      <c r="K1047" s="7" t="s">
        <v>107</v>
      </c>
      <c r="L1047" s="7" t="s">
        <v>86</v>
      </c>
      <c r="M1047" s="7">
        <v>40</v>
      </c>
      <c r="N1047" s="202" t="s">
        <v>108</v>
      </c>
      <c r="O1047" s="204" t="s">
        <v>506</v>
      </c>
      <c r="P1047" s="204" t="s">
        <v>75</v>
      </c>
      <c r="Q1047" s="204" t="s">
        <v>76</v>
      </c>
      <c r="R1047" s="217" t="s">
        <v>77</v>
      </c>
      <c r="S1047" s="217" t="s">
        <v>109</v>
      </c>
      <c r="T1047" s="219">
        <f>V1047+Y1047</f>
        <v>74900</v>
      </c>
      <c r="U1047" s="219" t="s">
        <v>79</v>
      </c>
      <c r="V1047" s="257">
        <v>63665</v>
      </c>
      <c r="W1047" s="257" t="s">
        <v>98</v>
      </c>
      <c r="X1047" s="257" t="s">
        <v>98</v>
      </c>
      <c r="Y1047" s="257">
        <v>11235</v>
      </c>
      <c r="Z1047" s="257" t="s">
        <v>98</v>
      </c>
      <c r="AA1047" s="257" t="s">
        <v>98</v>
      </c>
      <c r="AB1047" s="257">
        <v>6072.97</v>
      </c>
      <c r="AC1047" s="202" t="s">
        <v>149</v>
      </c>
      <c r="AD1047" s="203" t="s">
        <v>79</v>
      </c>
      <c r="AE1047" s="203">
        <f>V1047+Y1047</f>
        <v>74900</v>
      </c>
      <c r="AF1047" s="204" t="s">
        <v>79</v>
      </c>
      <c r="AG1047" s="202" t="s">
        <v>33</v>
      </c>
      <c r="AH1047" s="202" t="s">
        <v>179</v>
      </c>
      <c r="AI1047" s="202" t="s">
        <v>295</v>
      </c>
      <c r="AJ1047" s="204"/>
    </row>
    <row r="1048" spans="2:36" s="79" customFormat="1" ht="63" customHeight="1" x14ac:dyDescent="0.25">
      <c r="B1048" s="204"/>
      <c r="C1048" s="204"/>
      <c r="D1048" s="204"/>
      <c r="E1048" s="235"/>
      <c r="F1048" s="235"/>
      <c r="G1048" s="235"/>
      <c r="H1048" s="204"/>
      <c r="I1048" s="204"/>
      <c r="J1048" s="11" t="s">
        <v>111</v>
      </c>
      <c r="K1048" s="7" t="s">
        <v>112</v>
      </c>
      <c r="L1048" s="7" t="s">
        <v>85</v>
      </c>
      <c r="M1048" s="7">
        <v>1</v>
      </c>
      <c r="N1048" s="202"/>
      <c r="O1048" s="204"/>
      <c r="P1048" s="204"/>
      <c r="Q1048" s="204"/>
      <c r="R1048" s="217"/>
      <c r="S1048" s="217"/>
      <c r="T1048" s="219"/>
      <c r="U1048" s="219"/>
      <c r="V1048" s="257"/>
      <c r="W1048" s="257"/>
      <c r="X1048" s="257"/>
      <c r="Y1048" s="257"/>
      <c r="Z1048" s="257"/>
      <c r="AA1048" s="257"/>
      <c r="AB1048" s="257"/>
      <c r="AC1048" s="202"/>
      <c r="AD1048" s="203"/>
      <c r="AE1048" s="203"/>
      <c r="AF1048" s="204"/>
      <c r="AG1048" s="202"/>
      <c r="AH1048" s="202"/>
      <c r="AI1048" s="202"/>
      <c r="AJ1048" s="204"/>
    </row>
    <row r="1049" spans="2:36" s="79" customFormat="1" ht="59.1" customHeight="1" x14ac:dyDescent="0.25">
      <c r="B1049" s="204"/>
      <c r="C1049" s="204"/>
      <c r="D1049" s="204"/>
      <c r="E1049" s="235"/>
      <c r="F1049" s="235"/>
      <c r="G1049" s="235"/>
      <c r="H1049" s="204"/>
      <c r="I1049" s="204"/>
      <c r="J1049" s="11" t="s">
        <v>127</v>
      </c>
      <c r="K1049" s="7" t="s">
        <v>128</v>
      </c>
      <c r="L1049" s="7" t="s">
        <v>85</v>
      </c>
      <c r="M1049" s="80">
        <v>60</v>
      </c>
      <c r="N1049" s="202"/>
      <c r="O1049" s="204"/>
      <c r="P1049" s="204"/>
      <c r="Q1049" s="204"/>
      <c r="R1049" s="217"/>
      <c r="S1049" s="217"/>
      <c r="T1049" s="219"/>
      <c r="U1049" s="219"/>
      <c r="V1049" s="257"/>
      <c r="W1049" s="257"/>
      <c r="X1049" s="257"/>
      <c r="Y1049" s="257"/>
      <c r="Z1049" s="257"/>
      <c r="AA1049" s="257"/>
      <c r="AB1049" s="257"/>
      <c r="AC1049" s="202"/>
      <c r="AD1049" s="203"/>
      <c r="AE1049" s="203"/>
      <c r="AF1049" s="204"/>
      <c r="AG1049" s="202"/>
      <c r="AH1049" s="202"/>
      <c r="AI1049" s="202"/>
      <c r="AJ1049" s="204"/>
    </row>
    <row r="1050" spans="2:36" s="79" customFormat="1" ht="89.25" x14ac:dyDescent="0.25">
      <c r="B1050" s="204" t="s">
        <v>501</v>
      </c>
      <c r="C1050" s="204" t="s">
        <v>511</v>
      </c>
      <c r="D1050" s="204" t="s">
        <v>106</v>
      </c>
      <c r="E1050" s="235" t="s">
        <v>67</v>
      </c>
      <c r="F1050" s="235" t="s">
        <v>134</v>
      </c>
      <c r="G1050" s="235" t="s">
        <v>147</v>
      </c>
      <c r="H1050" s="204" t="s">
        <v>70</v>
      </c>
      <c r="I1050" s="204" t="s">
        <v>79</v>
      </c>
      <c r="J1050" s="11" t="s">
        <v>208</v>
      </c>
      <c r="K1050" s="7" t="s">
        <v>107</v>
      </c>
      <c r="L1050" s="7" t="s">
        <v>86</v>
      </c>
      <c r="M1050" s="7">
        <v>40</v>
      </c>
      <c r="N1050" s="202" t="s">
        <v>108</v>
      </c>
      <c r="O1050" s="208" t="s">
        <v>506</v>
      </c>
      <c r="P1050" s="204" t="s">
        <v>75</v>
      </c>
      <c r="Q1050" s="204" t="s">
        <v>76</v>
      </c>
      <c r="R1050" s="217" t="s">
        <v>77</v>
      </c>
      <c r="S1050" s="217" t="s">
        <v>109</v>
      </c>
      <c r="T1050" s="219">
        <f>V1050+Y1050</f>
        <v>104860</v>
      </c>
      <c r="U1050" s="219" t="s">
        <v>79</v>
      </c>
      <c r="V1050" s="325">
        <v>89131</v>
      </c>
      <c r="W1050" s="257" t="s">
        <v>98</v>
      </c>
      <c r="X1050" s="257" t="s">
        <v>98</v>
      </c>
      <c r="Y1050" s="257">
        <v>15729</v>
      </c>
      <c r="Z1050" s="257" t="s">
        <v>98</v>
      </c>
      <c r="AA1050" s="257" t="s">
        <v>98</v>
      </c>
      <c r="AB1050" s="257">
        <v>8502.19</v>
      </c>
      <c r="AC1050" s="202" t="s">
        <v>149</v>
      </c>
      <c r="AD1050" s="203" t="s">
        <v>79</v>
      </c>
      <c r="AE1050" s="203">
        <f>V1050+Y1050</f>
        <v>104860</v>
      </c>
      <c r="AF1050" s="204" t="s">
        <v>79</v>
      </c>
      <c r="AG1050" s="202" t="s">
        <v>33</v>
      </c>
      <c r="AH1050" s="202" t="s">
        <v>179</v>
      </c>
      <c r="AI1050" s="202" t="s">
        <v>295</v>
      </c>
      <c r="AJ1050" s="204"/>
    </row>
    <row r="1051" spans="2:36" s="79" customFormat="1" ht="52.15" customHeight="1" x14ac:dyDescent="0.25">
      <c r="B1051" s="204"/>
      <c r="C1051" s="204"/>
      <c r="D1051" s="204"/>
      <c r="E1051" s="235"/>
      <c r="F1051" s="235"/>
      <c r="G1051" s="235"/>
      <c r="H1051" s="204"/>
      <c r="I1051" s="204"/>
      <c r="J1051" s="11" t="s">
        <v>111</v>
      </c>
      <c r="K1051" s="7" t="s">
        <v>112</v>
      </c>
      <c r="L1051" s="7" t="s">
        <v>85</v>
      </c>
      <c r="M1051" s="80">
        <v>2</v>
      </c>
      <c r="N1051" s="202"/>
      <c r="O1051" s="209"/>
      <c r="P1051" s="204"/>
      <c r="Q1051" s="204"/>
      <c r="R1051" s="217"/>
      <c r="S1051" s="217"/>
      <c r="T1051" s="219"/>
      <c r="U1051" s="219"/>
      <c r="V1051" s="325"/>
      <c r="W1051" s="257"/>
      <c r="X1051" s="257"/>
      <c r="Y1051" s="257"/>
      <c r="Z1051" s="257"/>
      <c r="AA1051" s="257"/>
      <c r="AB1051" s="257"/>
      <c r="AC1051" s="202"/>
      <c r="AD1051" s="203"/>
      <c r="AE1051" s="203"/>
      <c r="AF1051" s="204"/>
      <c r="AG1051" s="202"/>
      <c r="AH1051" s="202"/>
      <c r="AI1051" s="202"/>
      <c r="AJ1051" s="204"/>
    </row>
    <row r="1052" spans="2:36" s="79" customFormat="1" ht="59.1" customHeight="1" x14ac:dyDescent="0.25">
      <c r="B1052" s="204"/>
      <c r="C1052" s="204"/>
      <c r="D1052" s="204"/>
      <c r="E1052" s="235"/>
      <c r="F1052" s="235"/>
      <c r="G1052" s="235"/>
      <c r="H1052" s="204"/>
      <c r="I1052" s="204"/>
      <c r="J1052" s="11" t="s">
        <v>127</v>
      </c>
      <c r="K1052" s="7" t="s">
        <v>128</v>
      </c>
      <c r="L1052" s="7" t="s">
        <v>85</v>
      </c>
      <c r="M1052" s="80">
        <v>64</v>
      </c>
      <c r="N1052" s="202"/>
      <c r="O1052" s="210"/>
      <c r="P1052" s="204"/>
      <c r="Q1052" s="204"/>
      <c r="R1052" s="217"/>
      <c r="S1052" s="217"/>
      <c r="T1052" s="219"/>
      <c r="U1052" s="219"/>
      <c r="V1052" s="325"/>
      <c r="W1052" s="257"/>
      <c r="X1052" s="257"/>
      <c r="Y1052" s="257"/>
      <c r="Z1052" s="257"/>
      <c r="AA1052" s="257"/>
      <c r="AB1052" s="257"/>
      <c r="AC1052" s="202"/>
      <c r="AD1052" s="203"/>
      <c r="AE1052" s="203"/>
      <c r="AF1052" s="204"/>
      <c r="AG1052" s="202"/>
      <c r="AH1052" s="202"/>
      <c r="AI1052" s="202"/>
      <c r="AJ1052" s="204"/>
    </row>
    <row r="1053" spans="2:36" s="90" customFormat="1" ht="52.15" customHeight="1" x14ac:dyDescent="0.2">
      <c r="B1053" s="204" t="s">
        <v>502</v>
      </c>
      <c r="C1053" s="204" t="s">
        <v>512</v>
      </c>
      <c r="D1053" s="204" t="s">
        <v>66</v>
      </c>
      <c r="E1053" s="235" t="s">
        <v>67</v>
      </c>
      <c r="F1053" s="235" t="s">
        <v>132</v>
      </c>
      <c r="G1053" s="235" t="s">
        <v>69</v>
      </c>
      <c r="H1053" s="204" t="s">
        <v>70</v>
      </c>
      <c r="I1053" s="204" t="s">
        <v>79</v>
      </c>
      <c r="J1053" s="11" t="s">
        <v>113</v>
      </c>
      <c r="K1053" s="7" t="s">
        <v>114</v>
      </c>
      <c r="L1053" s="7" t="s">
        <v>115</v>
      </c>
      <c r="M1053" s="7">
        <v>2</v>
      </c>
      <c r="N1053" s="202" t="s">
        <v>108</v>
      </c>
      <c r="O1053" s="204" t="s">
        <v>164</v>
      </c>
      <c r="P1053" s="204" t="s">
        <v>75</v>
      </c>
      <c r="Q1053" s="204" t="s">
        <v>76</v>
      </c>
      <c r="R1053" s="217" t="s">
        <v>77</v>
      </c>
      <c r="S1053" s="217" t="s">
        <v>109</v>
      </c>
      <c r="T1053" s="219">
        <f>V1053+Y1053</f>
        <v>94962.510000000009</v>
      </c>
      <c r="U1053" s="219" t="s">
        <v>98</v>
      </c>
      <c r="V1053" s="257">
        <v>80718.13</v>
      </c>
      <c r="W1053" s="221" t="s">
        <v>98</v>
      </c>
      <c r="X1053" s="221" t="s">
        <v>98</v>
      </c>
      <c r="Y1053" s="257">
        <v>14244.38</v>
      </c>
      <c r="Z1053" s="221" t="s">
        <v>98</v>
      </c>
      <c r="AA1053" s="221" t="s">
        <v>98</v>
      </c>
      <c r="AB1053" s="257">
        <v>7699.65</v>
      </c>
      <c r="AC1053" s="202" t="s">
        <v>80</v>
      </c>
      <c r="AD1053" s="203" t="s">
        <v>98</v>
      </c>
      <c r="AE1053" s="203">
        <f>+V1053+Y1053</f>
        <v>94962.510000000009</v>
      </c>
      <c r="AF1053" s="204" t="s">
        <v>79</v>
      </c>
      <c r="AG1053" s="202" t="s">
        <v>33</v>
      </c>
      <c r="AH1053" s="202" t="s">
        <v>179</v>
      </c>
      <c r="AI1053" s="202" t="s">
        <v>295</v>
      </c>
      <c r="AJ1053" s="204"/>
    </row>
    <row r="1054" spans="2:36" s="90" customFormat="1" ht="51" x14ac:dyDescent="0.2">
      <c r="B1054" s="204"/>
      <c r="C1054" s="204"/>
      <c r="D1054" s="204"/>
      <c r="E1054" s="235"/>
      <c r="F1054" s="235"/>
      <c r="G1054" s="235"/>
      <c r="H1054" s="204"/>
      <c r="I1054" s="204"/>
      <c r="J1054" s="11" t="s">
        <v>116</v>
      </c>
      <c r="K1054" s="7" t="s">
        <v>117</v>
      </c>
      <c r="L1054" s="7" t="s">
        <v>85</v>
      </c>
      <c r="M1054" s="7">
        <v>2</v>
      </c>
      <c r="N1054" s="202"/>
      <c r="O1054" s="204"/>
      <c r="P1054" s="204"/>
      <c r="Q1054" s="204"/>
      <c r="R1054" s="217"/>
      <c r="S1054" s="217"/>
      <c r="T1054" s="219"/>
      <c r="U1054" s="219"/>
      <c r="V1054" s="257"/>
      <c r="W1054" s="221"/>
      <c r="X1054" s="221"/>
      <c r="Y1054" s="257"/>
      <c r="Z1054" s="221"/>
      <c r="AA1054" s="221"/>
      <c r="AB1054" s="257"/>
      <c r="AC1054" s="202"/>
      <c r="AD1054" s="203"/>
      <c r="AE1054" s="203"/>
      <c r="AF1054" s="204"/>
      <c r="AG1054" s="202"/>
      <c r="AH1054" s="202"/>
      <c r="AI1054" s="202"/>
      <c r="AJ1054" s="204"/>
    </row>
    <row r="1055" spans="2:36" s="90" customFormat="1" ht="38.25" x14ac:dyDescent="0.2">
      <c r="B1055" s="204"/>
      <c r="C1055" s="204"/>
      <c r="D1055" s="204"/>
      <c r="E1055" s="235"/>
      <c r="F1055" s="235"/>
      <c r="G1055" s="235"/>
      <c r="H1055" s="204"/>
      <c r="I1055" s="204"/>
      <c r="J1055" s="11" t="s">
        <v>209</v>
      </c>
      <c r="K1055" s="7" t="s">
        <v>118</v>
      </c>
      <c r="L1055" s="7" t="s">
        <v>119</v>
      </c>
      <c r="M1055" s="7">
        <v>2</v>
      </c>
      <c r="N1055" s="202"/>
      <c r="O1055" s="204"/>
      <c r="P1055" s="204"/>
      <c r="Q1055" s="204"/>
      <c r="R1055" s="217"/>
      <c r="S1055" s="217"/>
      <c r="T1055" s="219"/>
      <c r="U1055" s="219"/>
      <c r="V1055" s="257"/>
      <c r="W1055" s="221"/>
      <c r="X1055" s="221"/>
      <c r="Y1055" s="257"/>
      <c r="Z1055" s="221"/>
      <c r="AA1055" s="221"/>
      <c r="AB1055" s="257"/>
      <c r="AC1055" s="202"/>
      <c r="AD1055" s="203"/>
      <c r="AE1055" s="203"/>
      <c r="AF1055" s="204"/>
      <c r="AG1055" s="202"/>
      <c r="AH1055" s="202"/>
      <c r="AI1055" s="202"/>
      <c r="AJ1055" s="204"/>
    </row>
    <row r="1056" spans="2:36" s="90" customFormat="1" ht="25.5" x14ac:dyDescent="0.2">
      <c r="B1056" s="204"/>
      <c r="C1056" s="204"/>
      <c r="D1056" s="204"/>
      <c r="E1056" s="235"/>
      <c r="F1056" s="235"/>
      <c r="G1056" s="235"/>
      <c r="H1056" s="204"/>
      <c r="I1056" s="204"/>
      <c r="J1056" s="11" t="s">
        <v>120</v>
      </c>
      <c r="K1056" s="7" t="s">
        <v>121</v>
      </c>
      <c r="L1056" s="7" t="s">
        <v>119</v>
      </c>
      <c r="M1056" s="63">
        <v>2</v>
      </c>
      <c r="N1056" s="202"/>
      <c r="O1056" s="204"/>
      <c r="P1056" s="204"/>
      <c r="Q1056" s="204"/>
      <c r="R1056" s="217"/>
      <c r="S1056" s="217"/>
      <c r="T1056" s="219"/>
      <c r="U1056" s="219"/>
      <c r="V1056" s="257"/>
      <c r="W1056" s="221"/>
      <c r="X1056" s="221"/>
      <c r="Y1056" s="257"/>
      <c r="Z1056" s="221"/>
      <c r="AA1056" s="221"/>
      <c r="AB1056" s="257"/>
      <c r="AC1056" s="202"/>
      <c r="AD1056" s="203"/>
      <c r="AE1056" s="203"/>
      <c r="AF1056" s="204"/>
      <c r="AG1056" s="202"/>
      <c r="AH1056" s="202"/>
      <c r="AI1056" s="202"/>
      <c r="AJ1056" s="204"/>
    </row>
    <row r="1057" spans="2:36" s="90" customFormat="1" ht="52.15" customHeight="1" x14ac:dyDescent="0.2">
      <c r="B1057" s="204" t="s">
        <v>503</v>
      </c>
      <c r="C1057" s="204" t="s">
        <v>513</v>
      </c>
      <c r="D1057" s="204" t="s">
        <v>66</v>
      </c>
      <c r="E1057" s="235" t="s">
        <v>67</v>
      </c>
      <c r="F1057" s="235" t="s">
        <v>132</v>
      </c>
      <c r="G1057" s="235" t="s">
        <v>69</v>
      </c>
      <c r="H1057" s="204" t="s">
        <v>70</v>
      </c>
      <c r="I1057" s="204" t="s">
        <v>79</v>
      </c>
      <c r="J1057" s="11" t="s">
        <v>113</v>
      </c>
      <c r="K1057" s="7" t="s">
        <v>114</v>
      </c>
      <c r="L1057" s="7" t="s">
        <v>115</v>
      </c>
      <c r="M1057" s="7">
        <v>1</v>
      </c>
      <c r="N1057" s="202" t="s">
        <v>108</v>
      </c>
      <c r="O1057" s="204" t="s">
        <v>514</v>
      </c>
      <c r="P1057" s="204" t="s">
        <v>75</v>
      </c>
      <c r="Q1057" s="204" t="s">
        <v>76</v>
      </c>
      <c r="R1057" s="217" t="s">
        <v>77</v>
      </c>
      <c r="S1057" s="217" t="s">
        <v>109</v>
      </c>
      <c r="T1057" s="219">
        <f>V1057+Y1057</f>
        <v>113067.48999999999</v>
      </c>
      <c r="U1057" s="219" t="s">
        <v>98</v>
      </c>
      <c r="V1057" s="257">
        <v>96107.37</v>
      </c>
      <c r="W1057" s="221" t="s">
        <v>98</v>
      </c>
      <c r="X1057" s="221" t="s">
        <v>98</v>
      </c>
      <c r="Y1057" s="257">
        <v>16960.12</v>
      </c>
      <c r="Z1057" s="221" t="s">
        <v>98</v>
      </c>
      <c r="AA1057" s="221" t="s">
        <v>98</v>
      </c>
      <c r="AB1057" s="257">
        <v>9167.64</v>
      </c>
      <c r="AC1057" s="202" t="s">
        <v>80</v>
      </c>
      <c r="AD1057" s="203" t="s">
        <v>98</v>
      </c>
      <c r="AE1057" s="203">
        <f>+V1057+Y1057</f>
        <v>113067.48999999999</v>
      </c>
      <c r="AF1057" s="204" t="s">
        <v>79</v>
      </c>
      <c r="AG1057" s="202" t="s">
        <v>33</v>
      </c>
      <c r="AH1057" s="202" t="s">
        <v>167</v>
      </c>
      <c r="AI1057" s="202" t="s">
        <v>233</v>
      </c>
      <c r="AJ1057" s="204"/>
    </row>
    <row r="1058" spans="2:36" s="90" customFormat="1" ht="51" x14ac:dyDescent="0.2">
      <c r="B1058" s="204"/>
      <c r="C1058" s="204"/>
      <c r="D1058" s="204"/>
      <c r="E1058" s="235"/>
      <c r="F1058" s="235"/>
      <c r="G1058" s="235"/>
      <c r="H1058" s="204"/>
      <c r="I1058" s="204"/>
      <c r="J1058" s="11" t="s">
        <v>116</v>
      </c>
      <c r="K1058" s="7" t="s">
        <v>117</v>
      </c>
      <c r="L1058" s="7" t="s">
        <v>85</v>
      </c>
      <c r="M1058" s="7">
        <v>1</v>
      </c>
      <c r="N1058" s="202"/>
      <c r="O1058" s="204"/>
      <c r="P1058" s="204"/>
      <c r="Q1058" s="204"/>
      <c r="R1058" s="217"/>
      <c r="S1058" s="217"/>
      <c r="T1058" s="219"/>
      <c r="U1058" s="219"/>
      <c r="V1058" s="257"/>
      <c r="W1058" s="221"/>
      <c r="X1058" s="221"/>
      <c r="Y1058" s="257"/>
      <c r="Z1058" s="221"/>
      <c r="AA1058" s="221"/>
      <c r="AB1058" s="257"/>
      <c r="AC1058" s="202"/>
      <c r="AD1058" s="203"/>
      <c r="AE1058" s="203"/>
      <c r="AF1058" s="204"/>
      <c r="AG1058" s="202"/>
      <c r="AH1058" s="202"/>
      <c r="AI1058" s="202"/>
      <c r="AJ1058" s="204"/>
    </row>
    <row r="1059" spans="2:36" s="90" customFormat="1" ht="38.25" x14ac:dyDescent="0.2">
      <c r="B1059" s="204"/>
      <c r="C1059" s="204"/>
      <c r="D1059" s="204"/>
      <c r="E1059" s="235"/>
      <c r="F1059" s="235"/>
      <c r="G1059" s="235"/>
      <c r="H1059" s="204"/>
      <c r="I1059" s="204"/>
      <c r="J1059" s="11" t="s">
        <v>209</v>
      </c>
      <c r="K1059" s="7" t="s">
        <v>118</v>
      </c>
      <c r="L1059" s="7" t="s">
        <v>119</v>
      </c>
      <c r="M1059" s="7">
        <v>1</v>
      </c>
      <c r="N1059" s="202"/>
      <c r="O1059" s="204"/>
      <c r="P1059" s="204"/>
      <c r="Q1059" s="204"/>
      <c r="R1059" s="217"/>
      <c r="S1059" s="217"/>
      <c r="T1059" s="219"/>
      <c r="U1059" s="219"/>
      <c r="V1059" s="257"/>
      <c r="W1059" s="221"/>
      <c r="X1059" s="221"/>
      <c r="Y1059" s="257"/>
      <c r="Z1059" s="221"/>
      <c r="AA1059" s="221"/>
      <c r="AB1059" s="257"/>
      <c r="AC1059" s="202"/>
      <c r="AD1059" s="203"/>
      <c r="AE1059" s="203"/>
      <c r="AF1059" s="204"/>
      <c r="AG1059" s="202"/>
      <c r="AH1059" s="202"/>
      <c r="AI1059" s="202"/>
      <c r="AJ1059" s="204"/>
    </row>
    <row r="1060" spans="2:36" s="90" customFormat="1" ht="25.5" x14ac:dyDescent="0.2">
      <c r="B1060" s="204"/>
      <c r="C1060" s="204"/>
      <c r="D1060" s="204"/>
      <c r="E1060" s="235"/>
      <c r="F1060" s="235"/>
      <c r="G1060" s="235"/>
      <c r="H1060" s="204"/>
      <c r="I1060" s="204"/>
      <c r="J1060" s="11" t="s">
        <v>120</v>
      </c>
      <c r="K1060" s="7" t="s">
        <v>121</v>
      </c>
      <c r="L1060" s="7" t="s">
        <v>119</v>
      </c>
      <c r="M1060" s="63">
        <v>1</v>
      </c>
      <c r="N1060" s="202"/>
      <c r="O1060" s="204"/>
      <c r="P1060" s="204"/>
      <c r="Q1060" s="204"/>
      <c r="R1060" s="217"/>
      <c r="S1060" s="217"/>
      <c r="T1060" s="219"/>
      <c r="U1060" s="219"/>
      <c r="V1060" s="257"/>
      <c r="W1060" s="221"/>
      <c r="X1060" s="221"/>
      <c r="Y1060" s="257"/>
      <c r="Z1060" s="221"/>
      <c r="AA1060" s="221"/>
      <c r="AB1060" s="257"/>
      <c r="AC1060" s="202"/>
      <c r="AD1060" s="203"/>
      <c r="AE1060" s="203"/>
      <c r="AF1060" s="204"/>
      <c r="AG1060" s="202"/>
      <c r="AH1060" s="202"/>
      <c r="AI1060" s="202"/>
      <c r="AJ1060" s="204"/>
    </row>
    <row r="1061" spans="2:36" s="90" customFormat="1" ht="52.15" customHeight="1" x14ac:dyDescent="0.2">
      <c r="B1061" s="204" t="s">
        <v>504</v>
      </c>
      <c r="C1061" s="204" t="s">
        <v>516</v>
      </c>
      <c r="D1061" s="204" t="s">
        <v>66</v>
      </c>
      <c r="E1061" s="235" t="s">
        <v>67</v>
      </c>
      <c r="F1061" s="235" t="s">
        <v>132</v>
      </c>
      <c r="G1061" s="235" t="s">
        <v>69</v>
      </c>
      <c r="H1061" s="204" t="s">
        <v>70</v>
      </c>
      <c r="I1061" s="204" t="s">
        <v>79</v>
      </c>
      <c r="J1061" s="11" t="s">
        <v>113</v>
      </c>
      <c r="K1061" s="7" t="s">
        <v>114</v>
      </c>
      <c r="L1061" s="7" t="s">
        <v>115</v>
      </c>
      <c r="M1061" s="7">
        <v>1</v>
      </c>
      <c r="N1061" s="202" t="s">
        <v>108</v>
      </c>
      <c r="O1061" s="204" t="s">
        <v>164</v>
      </c>
      <c r="P1061" s="204" t="s">
        <v>75</v>
      </c>
      <c r="Q1061" s="204" t="s">
        <v>76</v>
      </c>
      <c r="R1061" s="217" t="s">
        <v>77</v>
      </c>
      <c r="S1061" s="217" t="s">
        <v>109</v>
      </c>
      <c r="T1061" s="219">
        <f>V1061+Y1061</f>
        <v>75970</v>
      </c>
      <c r="U1061" s="219" t="s">
        <v>98</v>
      </c>
      <c r="V1061" s="257">
        <v>64574.5</v>
      </c>
      <c r="W1061" s="221" t="s">
        <v>98</v>
      </c>
      <c r="X1061" s="221" t="s">
        <v>98</v>
      </c>
      <c r="Y1061" s="257">
        <v>11395.5</v>
      </c>
      <c r="Z1061" s="221" t="s">
        <v>98</v>
      </c>
      <c r="AA1061" s="221" t="s">
        <v>98</v>
      </c>
      <c r="AB1061" s="257">
        <v>6159.73</v>
      </c>
      <c r="AC1061" s="202" t="s">
        <v>80</v>
      </c>
      <c r="AD1061" s="203" t="s">
        <v>98</v>
      </c>
      <c r="AE1061" s="203">
        <f>+V1061+Y1061</f>
        <v>75970</v>
      </c>
      <c r="AF1061" s="204" t="s">
        <v>79</v>
      </c>
      <c r="AG1061" s="202" t="s">
        <v>33</v>
      </c>
      <c r="AH1061" s="202" t="s">
        <v>167</v>
      </c>
      <c r="AI1061" s="202" t="s">
        <v>233</v>
      </c>
      <c r="AJ1061" s="204"/>
    </row>
    <row r="1062" spans="2:36" s="90" customFormat="1" ht="51" x14ac:dyDescent="0.2">
      <c r="B1062" s="204"/>
      <c r="C1062" s="204"/>
      <c r="D1062" s="204"/>
      <c r="E1062" s="235"/>
      <c r="F1062" s="235"/>
      <c r="G1062" s="235"/>
      <c r="H1062" s="204"/>
      <c r="I1062" s="204"/>
      <c r="J1062" s="11" t="s">
        <v>116</v>
      </c>
      <c r="K1062" s="7" t="s">
        <v>117</v>
      </c>
      <c r="L1062" s="7" t="s">
        <v>85</v>
      </c>
      <c r="M1062" s="7">
        <v>1</v>
      </c>
      <c r="N1062" s="202"/>
      <c r="O1062" s="204"/>
      <c r="P1062" s="204"/>
      <c r="Q1062" s="204"/>
      <c r="R1062" s="217"/>
      <c r="S1062" s="217"/>
      <c r="T1062" s="219"/>
      <c r="U1062" s="219"/>
      <c r="V1062" s="257"/>
      <c r="W1062" s="221"/>
      <c r="X1062" s="221"/>
      <c r="Y1062" s="257"/>
      <c r="Z1062" s="221"/>
      <c r="AA1062" s="221"/>
      <c r="AB1062" s="257"/>
      <c r="AC1062" s="202"/>
      <c r="AD1062" s="203"/>
      <c r="AE1062" s="203"/>
      <c r="AF1062" s="204"/>
      <c r="AG1062" s="202"/>
      <c r="AH1062" s="202"/>
      <c r="AI1062" s="202"/>
      <c r="AJ1062" s="204"/>
    </row>
    <row r="1063" spans="2:36" s="90" customFormat="1" ht="38.25" x14ac:dyDescent="0.2">
      <c r="B1063" s="204"/>
      <c r="C1063" s="204"/>
      <c r="D1063" s="204"/>
      <c r="E1063" s="235"/>
      <c r="F1063" s="235"/>
      <c r="G1063" s="235"/>
      <c r="H1063" s="204"/>
      <c r="I1063" s="204"/>
      <c r="J1063" s="11" t="s">
        <v>209</v>
      </c>
      <c r="K1063" s="7" t="s">
        <v>118</v>
      </c>
      <c r="L1063" s="7" t="s">
        <v>119</v>
      </c>
      <c r="M1063" s="7">
        <v>1</v>
      </c>
      <c r="N1063" s="202"/>
      <c r="O1063" s="204"/>
      <c r="P1063" s="204"/>
      <c r="Q1063" s="204"/>
      <c r="R1063" s="217"/>
      <c r="S1063" s="217"/>
      <c r="T1063" s="219"/>
      <c r="U1063" s="219"/>
      <c r="V1063" s="257"/>
      <c r="W1063" s="221"/>
      <c r="X1063" s="221"/>
      <c r="Y1063" s="257"/>
      <c r="Z1063" s="221"/>
      <c r="AA1063" s="221"/>
      <c r="AB1063" s="257"/>
      <c r="AC1063" s="202"/>
      <c r="AD1063" s="203"/>
      <c r="AE1063" s="203"/>
      <c r="AF1063" s="204"/>
      <c r="AG1063" s="202"/>
      <c r="AH1063" s="202"/>
      <c r="AI1063" s="202"/>
      <c r="AJ1063" s="204"/>
    </row>
    <row r="1064" spans="2:36" s="90" customFormat="1" ht="48" customHeight="1" x14ac:dyDescent="0.2">
      <c r="B1064" s="204"/>
      <c r="C1064" s="204"/>
      <c r="D1064" s="204"/>
      <c r="E1064" s="235"/>
      <c r="F1064" s="235"/>
      <c r="G1064" s="235"/>
      <c r="H1064" s="204"/>
      <c r="I1064" s="204"/>
      <c r="J1064" s="11" t="s">
        <v>120</v>
      </c>
      <c r="K1064" s="7" t="s">
        <v>121</v>
      </c>
      <c r="L1064" s="7" t="s">
        <v>119</v>
      </c>
      <c r="M1064" s="7">
        <v>1</v>
      </c>
      <c r="N1064" s="202"/>
      <c r="O1064" s="204"/>
      <c r="P1064" s="204"/>
      <c r="Q1064" s="204"/>
      <c r="R1064" s="217"/>
      <c r="S1064" s="217"/>
      <c r="T1064" s="219"/>
      <c r="U1064" s="219"/>
      <c r="V1064" s="257"/>
      <c r="W1064" s="221"/>
      <c r="X1064" s="221"/>
      <c r="Y1064" s="257"/>
      <c r="Z1064" s="221"/>
      <c r="AA1064" s="221"/>
      <c r="AB1064" s="257"/>
      <c r="AC1064" s="202"/>
      <c r="AD1064" s="203"/>
      <c r="AE1064" s="203"/>
      <c r="AF1064" s="204"/>
      <c r="AG1064" s="202"/>
      <c r="AH1064" s="202"/>
      <c r="AI1064" s="202"/>
      <c r="AJ1064" s="204"/>
    </row>
    <row r="1065" spans="2:36" s="90" customFormat="1" ht="52.15" customHeight="1" x14ac:dyDescent="0.2">
      <c r="B1065" s="204" t="s">
        <v>1145</v>
      </c>
      <c r="C1065" s="204" t="s">
        <v>512</v>
      </c>
      <c r="D1065" s="204" t="s">
        <v>66</v>
      </c>
      <c r="E1065" s="235" t="s">
        <v>67</v>
      </c>
      <c r="F1065" s="235" t="s">
        <v>132</v>
      </c>
      <c r="G1065" s="235" t="s">
        <v>69</v>
      </c>
      <c r="H1065" s="204" t="s">
        <v>70</v>
      </c>
      <c r="I1065" s="204" t="s">
        <v>79</v>
      </c>
      <c r="J1065" s="11" t="s">
        <v>113</v>
      </c>
      <c r="K1065" s="7" t="s">
        <v>114</v>
      </c>
      <c r="L1065" s="7" t="s">
        <v>115</v>
      </c>
      <c r="M1065" s="7">
        <v>1</v>
      </c>
      <c r="N1065" s="202" t="s">
        <v>108</v>
      </c>
      <c r="O1065" s="204" t="s">
        <v>164</v>
      </c>
      <c r="P1065" s="204" t="s">
        <v>75</v>
      </c>
      <c r="Q1065" s="204" t="s">
        <v>76</v>
      </c>
      <c r="R1065" s="217" t="s">
        <v>77</v>
      </c>
      <c r="S1065" s="217" t="s">
        <v>109</v>
      </c>
      <c r="T1065" s="219">
        <f>V1065+Y1065</f>
        <v>47481.509999999995</v>
      </c>
      <c r="U1065" s="219" t="s">
        <v>98</v>
      </c>
      <c r="V1065" s="257">
        <v>40359.279999999999</v>
      </c>
      <c r="W1065" s="221" t="s">
        <v>98</v>
      </c>
      <c r="X1065" s="221" t="s">
        <v>98</v>
      </c>
      <c r="Y1065" s="257">
        <v>7122.23</v>
      </c>
      <c r="Z1065" s="221" t="s">
        <v>98</v>
      </c>
      <c r="AA1065" s="221" t="s">
        <v>98</v>
      </c>
      <c r="AB1065" s="257">
        <v>3561.12</v>
      </c>
      <c r="AC1065" s="202" t="s">
        <v>80</v>
      </c>
      <c r="AD1065" s="203" t="s">
        <v>98</v>
      </c>
      <c r="AE1065" s="203">
        <f>+V1065+Y1065</f>
        <v>47481.509999999995</v>
      </c>
      <c r="AF1065" s="204" t="s">
        <v>79</v>
      </c>
      <c r="AG1065" s="202" t="s">
        <v>33</v>
      </c>
      <c r="AH1065" s="202" t="s">
        <v>167</v>
      </c>
      <c r="AI1065" s="202" t="s">
        <v>233</v>
      </c>
      <c r="AJ1065" s="204"/>
    </row>
    <row r="1066" spans="2:36" s="90" customFormat="1" ht="51" x14ac:dyDescent="0.2">
      <c r="B1066" s="204"/>
      <c r="C1066" s="204"/>
      <c r="D1066" s="204"/>
      <c r="E1066" s="235"/>
      <c r="F1066" s="235"/>
      <c r="G1066" s="235"/>
      <c r="H1066" s="204"/>
      <c r="I1066" s="204"/>
      <c r="J1066" s="11" t="s">
        <v>116</v>
      </c>
      <c r="K1066" s="7" t="s">
        <v>117</v>
      </c>
      <c r="L1066" s="7" t="s">
        <v>85</v>
      </c>
      <c r="M1066" s="7">
        <v>1</v>
      </c>
      <c r="N1066" s="202"/>
      <c r="O1066" s="204"/>
      <c r="P1066" s="204"/>
      <c r="Q1066" s="204"/>
      <c r="R1066" s="217"/>
      <c r="S1066" s="217"/>
      <c r="T1066" s="219"/>
      <c r="U1066" s="219"/>
      <c r="V1066" s="257"/>
      <c r="W1066" s="221"/>
      <c r="X1066" s="221"/>
      <c r="Y1066" s="257"/>
      <c r="Z1066" s="221"/>
      <c r="AA1066" s="221"/>
      <c r="AB1066" s="257"/>
      <c r="AC1066" s="202"/>
      <c r="AD1066" s="203"/>
      <c r="AE1066" s="203"/>
      <c r="AF1066" s="204"/>
      <c r="AG1066" s="202"/>
      <c r="AH1066" s="202"/>
      <c r="AI1066" s="202"/>
      <c r="AJ1066" s="204"/>
    </row>
    <row r="1067" spans="2:36" s="90" customFormat="1" ht="38.25" x14ac:dyDescent="0.2">
      <c r="B1067" s="204"/>
      <c r="C1067" s="204"/>
      <c r="D1067" s="204"/>
      <c r="E1067" s="235"/>
      <c r="F1067" s="235"/>
      <c r="G1067" s="235"/>
      <c r="H1067" s="204"/>
      <c r="I1067" s="204"/>
      <c r="J1067" s="11" t="s">
        <v>209</v>
      </c>
      <c r="K1067" s="7" t="s">
        <v>118</v>
      </c>
      <c r="L1067" s="7" t="s">
        <v>119</v>
      </c>
      <c r="M1067" s="7">
        <v>1</v>
      </c>
      <c r="N1067" s="202"/>
      <c r="O1067" s="204"/>
      <c r="P1067" s="204"/>
      <c r="Q1067" s="204"/>
      <c r="R1067" s="217"/>
      <c r="S1067" s="217"/>
      <c r="T1067" s="219"/>
      <c r="U1067" s="219"/>
      <c r="V1067" s="257"/>
      <c r="W1067" s="221"/>
      <c r="X1067" s="221"/>
      <c r="Y1067" s="257"/>
      <c r="Z1067" s="221"/>
      <c r="AA1067" s="221"/>
      <c r="AB1067" s="257"/>
      <c r="AC1067" s="202"/>
      <c r="AD1067" s="203"/>
      <c r="AE1067" s="203"/>
      <c r="AF1067" s="204"/>
      <c r="AG1067" s="202"/>
      <c r="AH1067" s="202"/>
      <c r="AI1067" s="202"/>
      <c r="AJ1067" s="204"/>
    </row>
    <row r="1068" spans="2:36" s="90" customFormat="1" ht="25.5" x14ac:dyDescent="0.2">
      <c r="B1068" s="204"/>
      <c r="C1068" s="204"/>
      <c r="D1068" s="204"/>
      <c r="E1068" s="235"/>
      <c r="F1068" s="235"/>
      <c r="G1068" s="235"/>
      <c r="H1068" s="204"/>
      <c r="I1068" s="204"/>
      <c r="J1068" s="11" t="s">
        <v>120</v>
      </c>
      <c r="K1068" s="7" t="s">
        <v>121</v>
      </c>
      <c r="L1068" s="7" t="s">
        <v>119</v>
      </c>
      <c r="M1068" s="7">
        <v>1</v>
      </c>
      <c r="N1068" s="202"/>
      <c r="O1068" s="204"/>
      <c r="P1068" s="204"/>
      <c r="Q1068" s="204"/>
      <c r="R1068" s="217"/>
      <c r="S1068" s="217"/>
      <c r="T1068" s="219"/>
      <c r="U1068" s="219"/>
      <c r="V1068" s="257"/>
      <c r="W1068" s="221"/>
      <c r="X1068" s="221"/>
      <c r="Y1068" s="257"/>
      <c r="Z1068" s="221"/>
      <c r="AA1068" s="221"/>
      <c r="AB1068" s="257"/>
      <c r="AC1068" s="202"/>
      <c r="AD1068" s="203"/>
      <c r="AE1068" s="203"/>
      <c r="AF1068" s="204"/>
      <c r="AG1068" s="202"/>
      <c r="AH1068" s="202"/>
      <c r="AI1068" s="202"/>
      <c r="AJ1068" s="204"/>
    </row>
    <row r="1069" spans="2:36" s="90" customFormat="1" ht="52.15" customHeight="1" x14ac:dyDescent="0.2">
      <c r="B1069" s="215" t="s">
        <v>1077</v>
      </c>
      <c r="C1069" s="215" t="s">
        <v>222</v>
      </c>
      <c r="D1069" s="215" t="s">
        <v>66</v>
      </c>
      <c r="E1069" s="252" t="s">
        <v>67</v>
      </c>
      <c r="F1069" s="252" t="s">
        <v>807</v>
      </c>
      <c r="G1069" s="252" t="s">
        <v>69</v>
      </c>
      <c r="H1069" s="215" t="s">
        <v>70</v>
      </c>
      <c r="I1069" s="215" t="s">
        <v>79</v>
      </c>
      <c r="J1069" s="20" t="s">
        <v>113</v>
      </c>
      <c r="K1069" s="27" t="s">
        <v>114</v>
      </c>
      <c r="L1069" s="27" t="s">
        <v>115</v>
      </c>
      <c r="M1069" s="27">
        <v>2</v>
      </c>
      <c r="N1069" s="264" t="s">
        <v>108</v>
      </c>
      <c r="O1069" s="215" t="s">
        <v>361</v>
      </c>
      <c r="P1069" s="215" t="s">
        <v>75</v>
      </c>
      <c r="Q1069" s="215" t="s">
        <v>76</v>
      </c>
      <c r="R1069" s="273" t="s">
        <v>77</v>
      </c>
      <c r="S1069" s="273" t="s">
        <v>109</v>
      </c>
      <c r="T1069" s="287">
        <f>V1069+Y1069</f>
        <v>151940</v>
      </c>
      <c r="U1069" s="287">
        <f>+T1069/2</f>
        <v>75970</v>
      </c>
      <c r="V1069" s="237">
        <v>75970</v>
      </c>
      <c r="W1069" s="237" t="s">
        <v>79</v>
      </c>
      <c r="X1069" s="237" t="s">
        <v>79</v>
      </c>
      <c r="Y1069" s="237">
        <v>75970</v>
      </c>
      <c r="Z1069" s="237" t="s">
        <v>79</v>
      </c>
      <c r="AA1069" s="237" t="s">
        <v>79</v>
      </c>
      <c r="AB1069" s="237">
        <v>13212.17</v>
      </c>
      <c r="AC1069" s="264" t="s">
        <v>80</v>
      </c>
      <c r="AD1069" s="263">
        <f>V1069+Y1069</f>
        <v>151940</v>
      </c>
      <c r="AE1069" s="263" t="s">
        <v>79</v>
      </c>
      <c r="AF1069" s="264" t="s">
        <v>79</v>
      </c>
      <c r="AG1069" s="264" t="s">
        <v>33</v>
      </c>
      <c r="AH1069" s="264" t="s">
        <v>157</v>
      </c>
      <c r="AI1069" s="264" t="s">
        <v>158</v>
      </c>
      <c r="AJ1069" s="264"/>
    </row>
    <row r="1070" spans="2:36" s="90" customFormat="1" ht="51" x14ac:dyDescent="0.2">
      <c r="B1070" s="215"/>
      <c r="C1070" s="215"/>
      <c r="D1070" s="215"/>
      <c r="E1070" s="252"/>
      <c r="F1070" s="252"/>
      <c r="G1070" s="252"/>
      <c r="H1070" s="215"/>
      <c r="I1070" s="215"/>
      <c r="J1070" s="20" t="s">
        <v>116</v>
      </c>
      <c r="K1070" s="27" t="s">
        <v>117</v>
      </c>
      <c r="L1070" s="27" t="s">
        <v>85</v>
      </c>
      <c r="M1070" s="27">
        <v>2</v>
      </c>
      <c r="N1070" s="264"/>
      <c r="O1070" s="215"/>
      <c r="P1070" s="215"/>
      <c r="Q1070" s="215"/>
      <c r="R1070" s="273"/>
      <c r="S1070" s="273"/>
      <c r="T1070" s="287"/>
      <c r="U1070" s="287"/>
      <c r="V1070" s="237"/>
      <c r="W1070" s="237"/>
      <c r="X1070" s="237"/>
      <c r="Y1070" s="237"/>
      <c r="Z1070" s="237"/>
      <c r="AA1070" s="237"/>
      <c r="AB1070" s="237"/>
      <c r="AC1070" s="264"/>
      <c r="AD1070" s="263"/>
      <c r="AE1070" s="263"/>
      <c r="AF1070" s="215"/>
      <c r="AG1070" s="264"/>
      <c r="AH1070" s="264"/>
      <c r="AI1070" s="264"/>
      <c r="AJ1070" s="215"/>
    </row>
    <row r="1071" spans="2:36" s="90" customFormat="1" ht="38.25" x14ac:dyDescent="0.2">
      <c r="B1071" s="215"/>
      <c r="C1071" s="215"/>
      <c r="D1071" s="215"/>
      <c r="E1071" s="252"/>
      <c r="F1071" s="252"/>
      <c r="G1071" s="252"/>
      <c r="H1071" s="215"/>
      <c r="I1071" s="215"/>
      <c r="J1071" s="20" t="s">
        <v>209</v>
      </c>
      <c r="K1071" s="27" t="s">
        <v>118</v>
      </c>
      <c r="L1071" s="27" t="s">
        <v>119</v>
      </c>
      <c r="M1071" s="27">
        <v>2</v>
      </c>
      <c r="N1071" s="264"/>
      <c r="O1071" s="215"/>
      <c r="P1071" s="215"/>
      <c r="Q1071" s="215"/>
      <c r="R1071" s="273"/>
      <c r="S1071" s="273"/>
      <c r="T1071" s="287"/>
      <c r="U1071" s="287"/>
      <c r="V1071" s="237"/>
      <c r="W1071" s="237"/>
      <c r="X1071" s="237"/>
      <c r="Y1071" s="237"/>
      <c r="Z1071" s="237"/>
      <c r="AA1071" s="237"/>
      <c r="AB1071" s="237"/>
      <c r="AC1071" s="264"/>
      <c r="AD1071" s="263"/>
      <c r="AE1071" s="263"/>
      <c r="AF1071" s="215"/>
      <c r="AG1071" s="264"/>
      <c r="AH1071" s="264"/>
      <c r="AI1071" s="264"/>
      <c r="AJ1071" s="215"/>
    </row>
    <row r="1072" spans="2:36" s="90" customFormat="1" ht="25.5" x14ac:dyDescent="0.2">
      <c r="B1072" s="215"/>
      <c r="C1072" s="215"/>
      <c r="D1072" s="215"/>
      <c r="E1072" s="252"/>
      <c r="F1072" s="252"/>
      <c r="G1072" s="252"/>
      <c r="H1072" s="215"/>
      <c r="I1072" s="215"/>
      <c r="J1072" s="20" t="s">
        <v>120</v>
      </c>
      <c r="K1072" s="27" t="s">
        <v>121</v>
      </c>
      <c r="L1072" s="27" t="s">
        <v>119</v>
      </c>
      <c r="M1072" s="27">
        <v>2</v>
      </c>
      <c r="N1072" s="264"/>
      <c r="O1072" s="215"/>
      <c r="P1072" s="215"/>
      <c r="Q1072" s="215"/>
      <c r="R1072" s="273"/>
      <c r="S1072" s="273"/>
      <c r="T1072" s="287"/>
      <c r="U1072" s="287"/>
      <c r="V1072" s="237"/>
      <c r="W1072" s="237"/>
      <c r="X1072" s="237"/>
      <c r="Y1072" s="237"/>
      <c r="Z1072" s="237"/>
      <c r="AA1072" s="237"/>
      <c r="AB1072" s="237"/>
      <c r="AC1072" s="264"/>
      <c r="AD1072" s="263"/>
      <c r="AE1072" s="263"/>
      <c r="AF1072" s="215"/>
      <c r="AG1072" s="264"/>
      <c r="AH1072" s="264"/>
      <c r="AI1072" s="264"/>
      <c r="AJ1072" s="215"/>
    </row>
    <row r="1073" spans="2:36" s="79" customFormat="1" ht="132" customHeight="1" x14ac:dyDescent="0.25">
      <c r="B1073" s="204" t="s">
        <v>219</v>
      </c>
      <c r="C1073" s="204" t="s">
        <v>223</v>
      </c>
      <c r="D1073" s="204" t="s">
        <v>106</v>
      </c>
      <c r="E1073" s="235" t="s">
        <v>67</v>
      </c>
      <c r="F1073" s="235" t="s">
        <v>806</v>
      </c>
      <c r="G1073" s="235" t="s">
        <v>147</v>
      </c>
      <c r="H1073" s="204" t="s">
        <v>70</v>
      </c>
      <c r="I1073" s="204" t="s">
        <v>79</v>
      </c>
      <c r="J1073" s="11" t="s">
        <v>208</v>
      </c>
      <c r="K1073" s="7" t="s">
        <v>107</v>
      </c>
      <c r="L1073" s="7" t="s">
        <v>86</v>
      </c>
      <c r="M1073" s="7">
        <v>40</v>
      </c>
      <c r="N1073" s="202" t="s">
        <v>108</v>
      </c>
      <c r="O1073" s="204" t="s">
        <v>361</v>
      </c>
      <c r="P1073" s="204" t="s">
        <v>75</v>
      </c>
      <c r="Q1073" s="204" t="s">
        <v>76</v>
      </c>
      <c r="R1073" s="217" t="s">
        <v>77</v>
      </c>
      <c r="S1073" s="217" t="s">
        <v>109</v>
      </c>
      <c r="T1073" s="219">
        <f>V1073+Y1073</f>
        <v>74900</v>
      </c>
      <c r="U1073" s="219">
        <f>T1073/M1074</f>
        <v>74900</v>
      </c>
      <c r="V1073" s="221">
        <v>37450</v>
      </c>
      <c r="W1073" s="221" t="s">
        <v>79</v>
      </c>
      <c r="X1073" s="221" t="s">
        <v>79</v>
      </c>
      <c r="Y1073" s="221">
        <v>37450</v>
      </c>
      <c r="Z1073" s="221" t="s">
        <v>98</v>
      </c>
      <c r="AA1073" s="221" t="s">
        <v>79</v>
      </c>
      <c r="AB1073" s="221">
        <v>6513.0450000000001</v>
      </c>
      <c r="AC1073" s="202" t="s">
        <v>149</v>
      </c>
      <c r="AD1073" s="203">
        <f>V1073+Y1073</f>
        <v>74900</v>
      </c>
      <c r="AE1073" s="203" t="s">
        <v>79</v>
      </c>
      <c r="AF1073" s="202" t="s">
        <v>79</v>
      </c>
      <c r="AG1073" s="202" t="s">
        <v>33</v>
      </c>
      <c r="AH1073" s="202" t="s">
        <v>157</v>
      </c>
      <c r="AI1073" s="202" t="s">
        <v>158</v>
      </c>
      <c r="AJ1073" s="243"/>
    </row>
    <row r="1074" spans="2:36" s="79" customFormat="1" ht="86.1" customHeight="1" x14ac:dyDescent="0.25">
      <c r="B1074" s="204"/>
      <c r="C1074" s="204"/>
      <c r="D1074" s="204"/>
      <c r="E1074" s="235"/>
      <c r="F1074" s="235"/>
      <c r="G1074" s="235"/>
      <c r="H1074" s="204"/>
      <c r="I1074" s="204"/>
      <c r="J1074" s="11" t="s">
        <v>111</v>
      </c>
      <c r="K1074" s="7" t="s">
        <v>112</v>
      </c>
      <c r="L1074" s="7" t="s">
        <v>85</v>
      </c>
      <c r="M1074" s="7">
        <v>1</v>
      </c>
      <c r="N1074" s="202"/>
      <c r="O1074" s="204"/>
      <c r="P1074" s="204"/>
      <c r="Q1074" s="204"/>
      <c r="R1074" s="217"/>
      <c r="S1074" s="217"/>
      <c r="T1074" s="219"/>
      <c r="U1074" s="219"/>
      <c r="V1074" s="221"/>
      <c r="W1074" s="221"/>
      <c r="X1074" s="221"/>
      <c r="Y1074" s="221"/>
      <c r="Z1074" s="221"/>
      <c r="AA1074" s="221"/>
      <c r="AB1074" s="221"/>
      <c r="AC1074" s="202"/>
      <c r="AD1074" s="203"/>
      <c r="AE1074" s="203"/>
      <c r="AF1074" s="204"/>
      <c r="AG1074" s="202"/>
      <c r="AH1074" s="202"/>
      <c r="AI1074" s="202"/>
      <c r="AJ1074" s="209"/>
    </row>
    <row r="1075" spans="2:36" s="79" customFormat="1" ht="59.1" customHeight="1" x14ac:dyDescent="0.25">
      <c r="B1075" s="204"/>
      <c r="C1075" s="204"/>
      <c r="D1075" s="204"/>
      <c r="E1075" s="235"/>
      <c r="F1075" s="235"/>
      <c r="G1075" s="235"/>
      <c r="H1075" s="204"/>
      <c r="I1075" s="204"/>
      <c r="J1075" s="11" t="s">
        <v>127</v>
      </c>
      <c r="K1075" s="7" t="s">
        <v>128</v>
      </c>
      <c r="L1075" s="7" t="s">
        <v>85</v>
      </c>
      <c r="M1075" s="63">
        <v>35</v>
      </c>
      <c r="N1075" s="202"/>
      <c r="O1075" s="204"/>
      <c r="P1075" s="204"/>
      <c r="Q1075" s="204"/>
      <c r="R1075" s="217"/>
      <c r="S1075" s="217"/>
      <c r="T1075" s="219"/>
      <c r="U1075" s="219"/>
      <c r="V1075" s="221"/>
      <c r="W1075" s="221"/>
      <c r="X1075" s="221"/>
      <c r="Y1075" s="221"/>
      <c r="Z1075" s="221"/>
      <c r="AA1075" s="221"/>
      <c r="AB1075" s="221"/>
      <c r="AC1075" s="202"/>
      <c r="AD1075" s="203"/>
      <c r="AE1075" s="203"/>
      <c r="AF1075" s="204"/>
      <c r="AG1075" s="202"/>
      <c r="AH1075" s="202"/>
      <c r="AI1075" s="202"/>
      <c r="AJ1075" s="210"/>
    </row>
    <row r="1076" spans="2:36" s="79" customFormat="1" ht="132" customHeight="1" x14ac:dyDescent="0.25">
      <c r="B1076" s="204" t="s">
        <v>220</v>
      </c>
      <c r="C1076" s="204" t="s">
        <v>224</v>
      </c>
      <c r="D1076" s="204" t="s">
        <v>106</v>
      </c>
      <c r="E1076" s="235" t="s">
        <v>67</v>
      </c>
      <c r="F1076" s="235" t="s">
        <v>806</v>
      </c>
      <c r="G1076" s="235" t="s">
        <v>147</v>
      </c>
      <c r="H1076" s="204" t="s">
        <v>70</v>
      </c>
      <c r="I1076" s="204" t="s">
        <v>79</v>
      </c>
      <c r="J1076" s="11" t="s">
        <v>208</v>
      </c>
      <c r="K1076" s="7" t="s">
        <v>107</v>
      </c>
      <c r="L1076" s="7" t="s">
        <v>86</v>
      </c>
      <c r="M1076" s="7">
        <v>40</v>
      </c>
      <c r="N1076" s="202" t="s">
        <v>108</v>
      </c>
      <c r="O1076" s="204" t="s">
        <v>361</v>
      </c>
      <c r="P1076" s="204" t="s">
        <v>75</v>
      </c>
      <c r="Q1076" s="204" t="s">
        <v>76</v>
      </c>
      <c r="R1076" s="217" t="s">
        <v>77</v>
      </c>
      <c r="S1076" s="217" t="s">
        <v>109</v>
      </c>
      <c r="T1076" s="219">
        <f>V1076+Y1076</f>
        <v>85600</v>
      </c>
      <c r="U1076" s="219">
        <f>T1076</f>
        <v>85600</v>
      </c>
      <c r="V1076" s="221">
        <v>42800</v>
      </c>
      <c r="W1076" s="221" t="s">
        <v>79</v>
      </c>
      <c r="X1076" s="221" t="s">
        <v>79</v>
      </c>
      <c r="Y1076" s="221">
        <v>42800</v>
      </c>
      <c r="Z1076" s="221" t="s">
        <v>98</v>
      </c>
      <c r="AA1076" s="221" t="s">
        <v>79</v>
      </c>
      <c r="AB1076" s="221">
        <v>7443.48</v>
      </c>
      <c r="AC1076" s="202" t="s">
        <v>149</v>
      </c>
      <c r="AD1076" s="203">
        <f>V1076+Y1076</f>
        <v>85600</v>
      </c>
      <c r="AE1076" s="203" t="s">
        <v>79</v>
      </c>
      <c r="AF1076" s="202" t="s">
        <v>79</v>
      </c>
      <c r="AG1076" s="202" t="s">
        <v>33</v>
      </c>
      <c r="AH1076" s="202" t="s">
        <v>157</v>
      </c>
      <c r="AI1076" s="202" t="s">
        <v>158</v>
      </c>
      <c r="AJ1076" s="202"/>
    </row>
    <row r="1077" spans="2:36" s="79" customFormat="1" ht="86.1" customHeight="1" x14ac:dyDescent="0.25">
      <c r="B1077" s="204"/>
      <c r="C1077" s="204"/>
      <c r="D1077" s="204"/>
      <c r="E1077" s="235"/>
      <c r="F1077" s="235"/>
      <c r="G1077" s="235"/>
      <c r="H1077" s="204"/>
      <c r="I1077" s="204"/>
      <c r="J1077" s="11" t="s">
        <v>111</v>
      </c>
      <c r="K1077" s="7" t="s">
        <v>112</v>
      </c>
      <c r="L1077" s="7" t="s">
        <v>85</v>
      </c>
      <c r="M1077" s="7">
        <v>1</v>
      </c>
      <c r="N1077" s="202"/>
      <c r="O1077" s="204"/>
      <c r="P1077" s="204"/>
      <c r="Q1077" s="204"/>
      <c r="R1077" s="217"/>
      <c r="S1077" s="217"/>
      <c r="T1077" s="219"/>
      <c r="U1077" s="219"/>
      <c r="V1077" s="221"/>
      <c r="W1077" s="221"/>
      <c r="X1077" s="221"/>
      <c r="Y1077" s="221"/>
      <c r="Z1077" s="221"/>
      <c r="AA1077" s="221"/>
      <c r="AB1077" s="221"/>
      <c r="AC1077" s="202"/>
      <c r="AD1077" s="203"/>
      <c r="AE1077" s="203"/>
      <c r="AF1077" s="204"/>
      <c r="AG1077" s="202"/>
      <c r="AH1077" s="202"/>
      <c r="AI1077" s="202"/>
      <c r="AJ1077" s="204"/>
    </row>
    <row r="1078" spans="2:36" s="79" customFormat="1" ht="59.1" customHeight="1" x14ac:dyDescent="0.25">
      <c r="B1078" s="204"/>
      <c r="C1078" s="204"/>
      <c r="D1078" s="204"/>
      <c r="E1078" s="235"/>
      <c r="F1078" s="235"/>
      <c r="G1078" s="235"/>
      <c r="H1078" s="204"/>
      <c r="I1078" s="204"/>
      <c r="J1078" s="11" t="s">
        <v>127</v>
      </c>
      <c r="K1078" s="7" t="s">
        <v>128</v>
      </c>
      <c r="L1078" s="7" t="s">
        <v>85</v>
      </c>
      <c r="M1078" s="63">
        <v>40</v>
      </c>
      <c r="N1078" s="202"/>
      <c r="O1078" s="204"/>
      <c r="P1078" s="204"/>
      <c r="Q1078" s="204"/>
      <c r="R1078" s="217"/>
      <c r="S1078" s="217"/>
      <c r="T1078" s="219"/>
      <c r="U1078" s="219"/>
      <c r="V1078" s="221"/>
      <c r="W1078" s="221"/>
      <c r="X1078" s="221"/>
      <c r="Y1078" s="221"/>
      <c r="Z1078" s="221"/>
      <c r="AA1078" s="221"/>
      <c r="AB1078" s="221"/>
      <c r="AC1078" s="202"/>
      <c r="AD1078" s="203"/>
      <c r="AE1078" s="203"/>
      <c r="AF1078" s="204"/>
      <c r="AG1078" s="202"/>
      <c r="AH1078" s="202"/>
      <c r="AI1078" s="202"/>
      <c r="AJ1078" s="204"/>
    </row>
    <row r="1079" spans="2:36" s="79" customFormat="1" ht="95.1" customHeight="1" x14ac:dyDescent="0.25">
      <c r="B1079" s="204" t="s">
        <v>225</v>
      </c>
      <c r="C1079" s="204" t="s">
        <v>226</v>
      </c>
      <c r="D1079" s="204" t="s">
        <v>106</v>
      </c>
      <c r="E1079" s="235" t="s">
        <v>67</v>
      </c>
      <c r="F1079" s="235" t="s">
        <v>816</v>
      </c>
      <c r="G1079" s="235" t="s">
        <v>147</v>
      </c>
      <c r="H1079" s="204" t="s">
        <v>70</v>
      </c>
      <c r="I1079" s="204" t="s">
        <v>79</v>
      </c>
      <c r="J1079" s="11" t="s">
        <v>208</v>
      </c>
      <c r="K1079" s="7" t="s">
        <v>107</v>
      </c>
      <c r="L1079" s="7" t="s">
        <v>86</v>
      </c>
      <c r="M1079" s="7">
        <v>40</v>
      </c>
      <c r="N1079" s="202" t="s">
        <v>108</v>
      </c>
      <c r="O1079" s="204" t="s">
        <v>361</v>
      </c>
      <c r="P1079" s="204" t="s">
        <v>75</v>
      </c>
      <c r="Q1079" s="204" t="s">
        <v>76</v>
      </c>
      <c r="R1079" s="217" t="s">
        <v>77</v>
      </c>
      <c r="S1079" s="217" t="s">
        <v>109</v>
      </c>
      <c r="T1079" s="219">
        <f>V1079+Y1079</f>
        <v>32100</v>
      </c>
      <c r="U1079" s="219">
        <f>T1079</f>
        <v>32100</v>
      </c>
      <c r="V1079" s="221">
        <v>16050</v>
      </c>
      <c r="W1079" s="221" t="s">
        <v>79</v>
      </c>
      <c r="X1079" s="221" t="s">
        <v>79</v>
      </c>
      <c r="Y1079" s="221">
        <v>16050</v>
      </c>
      <c r="Z1079" s="221" t="s">
        <v>98</v>
      </c>
      <c r="AA1079" s="221" t="s">
        <v>79</v>
      </c>
      <c r="AB1079" s="221">
        <v>2791.31</v>
      </c>
      <c r="AC1079" s="202" t="s">
        <v>149</v>
      </c>
      <c r="AD1079" s="203">
        <f>V1079+Y1079</f>
        <v>32100</v>
      </c>
      <c r="AE1079" s="203" t="s">
        <v>79</v>
      </c>
      <c r="AF1079" s="202" t="s">
        <v>79</v>
      </c>
      <c r="AG1079" s="202" t="s">
        <v>33</v>
      </c>
      <c r="AH1079" s="202" t="s">
        <v>157</v>
      </c>
      <c r="AI1079" s="202" t="s">
        <v>158</v>
      </c>
      <c r="AJ1079" s="202"/>
    </row>
    <row r="1080" spans="2:36" s="79" customFormat="1" ht="52.15" customHeight="1" x14ac:dyDescent="0.25">
      <c r="B1080" s="204"/>
      <c r="C1080" s="204"/>
      <c r="D1080" s="204"/>
      <c r="E1080" s="235"/>
      <c r="F1080" s="235"/>
      <c r="G1080" s="235"/>
      <c r="H1080" s="204"/>
      <c r="I1080" s="204"/>
      <c r="J1080" s="11" t="s">
        <v>111</v>
      </c>
      <c r="K1080" s="7" t="s">
        <v>112</v>
      </c>
      <c r="L1080" s="7" t="s">
        <v>85</v>
      </c>
      <c r="M1080" s="7">
        <v>1</v>
      </c>
      <c r="N1080" s="202"/>
      <c r="O1080" s="204"/>
      <c r="P1080" s="204"/>
      <c r="Q1080" s="204"/>
      <c r="R1080" s="217"/>
      <c r="S1080" s="217"/>
      <c r="T1080" s="219"/>
      <c r="U1080" s="219"/>
      <c r="V1080" s="221"/>
      <c r="W1080" s="221"/>
      <c r="X1080" s="221"/>
      <c r="Y1080" s="221"/>
      <c r="Z1080" s="221"/>
      <c r="AA1080" s="221"/>
      <c r="AB1080" s="221"/>
      <c r="AC1080" s="202"/>
      <c r="AD1080" s="203"/>
      <c r="AE1080" s="203"/>
      <c r="AF1080" s="204"/>
      <c r="AG1080" s="202"/>
      <c r="AH1080" s="202"/>
      <c r="AI1080" s="202"/>
      <c r="AJ1080" s="204"/>
    </row>
    <row r="1081" spans="2:36" s="79" customFormat="1" ht="59.1" customHeight="1" x14ac:dyDescent="0.25">
      <c r="B1081" s="204"/>
      <c r="C1081" s="204"/>
      <c r="D1081" s="204"/>
      <c r="E1081" s="235"/>
      <c r="F1081" s="235"/>
      <c r="G1081" s="235"/>
      <c r="H1081" s="204"/>
      <c r="I1081" s="204"/>
      <c r="J1081" s="11" t="s">
        <v>127</v>
      </c>
      <c r="K1081" s="7" t="s">
        <v>128</v>
      </c>
      <c r="L1081" s="7" t="s">
        <v>85</v>
      </c>
      <c r="M1081" s="63">
        <v>15</v>
      </c>
      <c r="N1081" s="202"/>
      <c r="O1081" s="204"/>
      <c r="P1081" s="204"/>
      <c r="Q1081" s="204"/>
      <c r="R1081" s="217"/>
      <c r="S1081" s="217"/>
      <c r="T1081" s="219"/>
      <c r="U1081" s="219"/>
      <c r="V1081" s="221"/>
      <c r="W1081" s="221"/>
      <c r="X1081" s="221"/>
      <c r="Y1081" s="221"/>
      <c r="Z1081" s="221"/>
      <c r="AA1081" s="221"/>
      <c r="AB1081" s="221"/>
      <c r="AC1081" s="202"/>
      <c r="AD1081" s="203"/>
      <c r="AE1081" s="203"/>
      <c r="AF1081" s="204"/>
      <c r="AG1081" s="202"/>
      <c r="AH1081" s="202"/>
      <c r="AI1081" s="202"/>
      <c r="AJ1081" s="204"/>
    </row>
    <row r="1082" spans="2:36" s="79" customFormat="1" ht="95.1" customHeight="1" x14ac:dyDescent="0.25">
      <c r="B1082" s="204" t="s">
        <v>227</v>
      </c>
      <c r="C1082" s="204" t="s">
        <v>228</v>
      </c>
      <c r="D1082" s="204" t="s">
        <v>106</v>
      </c>
      <c r="E1082" s="235" t="s">
        <v>67</v>
      </c>
      <c r="F1082" s="235" t="s">
        <v>806</v>
      </c>
      <c r="G1082" s="235" t="s">
        <v>147</v>
      </c>
      <c r="H1082" s="204" t="s">
        <v>70</v>
      </c>
      <c r="I1082" s="204" t="s">
        <v>79</v>
      </c>
      <c r="J1082" s="11" t="s">
        <v>208</v>
      </c>
      <c r="K1082" s="7" t="s">
        <v>107</v>
      </c>
      <c r="L1082" s="7" t="s">
        <v>86</v>
      </c>
      <c r="M1082" s="7">
        <v>40</v>
      </c>
      <c r="N1082" s="202" t="s">
        <v>108</v>
      </c>
      <c r="O1082" s="204" t="s">
        <v>361</v>
      </c>
      <c r="P1082" s="204" t="s">
        <v>75</v>
      </c>
      <c r="Q1082" s="204" t="s">
        <v>76</v>
      </c>
      <c r="R1082" s="217" t="s">
        <v>77</v>
      </c>
      <c r="S1082" s="217" t="s">
        <v>109</v>
      </c>
      <c r="T1082" s="219">
        <f>V1082+Y1082</f>
        <v>203300</v>
      </c>
      <c r="U1082" s="219">
        <f>T1082</f>
        <v>203300</v>
      </c>
      <c r="V1082" s="221">
        <v>101650</v>
      </c>
      <c r="W1082" s="221" t="s">
        <v>79</v>
      </c>
      <c r="X1082" s="221" t="s">
        <v>79</v>
      </c>
      <c r="Y1082" s="221">
        <v>101650</v>
      </c>
      <c r="Z1082" s="221" t="s">
        <v>98</v>
      </c>
      <c r="AA1082" s="221" t="s">
        <v>79</v>
      </c>
      <c r="AB1082" s="221">
        <v>17678.259999999998</v>
      </c>
      <c r="AC1082" s="202" t="s">
        <v>149</v>
      </c>
      <c r="AD1082" s="203">
        <f>V1082+Y1082</f>
        <v>203300</v>
      </c>
      <c r="AE1082" s="203" t="s">
        <v>79</v>
      </c>
      <c r="AF1082" s="202" t="s">
        <v>79</v>
      </c>
      <c r="AG1082" s="202" t="s">
        <v>33</v>
      </c>
      <c r="AH1082" s="202" t="s">
        <v>157</v>
      </c>
      <c r="AI1082" s="202" t="s">
        <v>158</v>
      </c>
      <c r="AJ1082" s="202"/>
    </row>
    <row r="1083" spans="2:36" s="79" customFormat="1" ht="59.1" customHeight="1" x14ac:dyDescent="0.25">
      <c r="B1083" s="204"/>
      <c r="C1083" s="204"/>
      <c r="D1083" s="204"/>
      <c r="E1083" s="235"/>
      <c r="F1083" s="235"/>
      <c r="G1083" s="235"/>
      <c r="H1083" s="204"/>
      <c r="I1083" s="204"/>
      <c r="J1083" s="11" t="s">
        <v>111</v>
      </c>
      <c r="K1083" s="7" t="s">
        <v>112</v>
      </c>
      <c r="L1083" s="7" t="s">
        <v>85</v>
      </c>
      <c r="M1083" s="7">
        <v>1</v>
      </c>
      <c r="N1083" s="202"/>
      <c r="O1083" s="204"/>
      <c r="P1083" s="204"/>
      <c r="Q1083" s="204"/>
      <c r="R1083" s="217"/>
      <c r="S1083" s="217"/>
      <c r="T1083" s="219"/>
      <c r="U1083" s="219"/>
      <c r="V1083" s="221"/>
      <c r="W1083" s="221"/>
      <c r="X1083" s="221"/>
      <c r="Y1083" s="221"/>
      <c r="Z1083" s="221"/>
      <c r="AA1083" s="221"/>
      <c r="AB1083" s="221"/>
      <c r="AC1083" s="202"/>
      <c r="AD1083" s="203"/>
      <c r="AE1083" s="203"/>
      <c r="AF1083" s="204"/>
      <c r="AG1083" s="202"/>
      <c r="AH1083" s="202"/>
      <c r="AI1083" s="202"/>
      <c r="AJ1083" s="204"/>
    </row>
    <row r="1084" spans="2:36" s="79" customFormat="1" ht="59.1" customHeight="1" x14ac:dyDescent="0.25">
      <c r="B1084" s="204"/>
      <c r="C1084" s="204"/>
      <c r="D1084" s="204"/>
      <c r="E1084" s="235"/>
      <c r="F1084" s="235"/>
      <c r="G1084" s="235"/>
      <c r="H1084" s="204"/>
      <c r="I1084" s="204"/>
      <c r="J1084" s="11" t="s">
        <v>127</v>
      </c>
      <c r="K1084" s="7" t="s">
        <v>128</v>
      </c>
      <c r="L1084" s="7" t="s">
        <v>85</v>
      </c>
      <c r="M1084" s="63">
        <v>95</v>
      </c>
      <c r="N1084" s="202"/>
      <c r="O1084" s="204"/>
      <c r="P1084" s="204"/>
      <c r="Q1084" s="204"/>
      <c r="R1084" s="217"/>
      <c r="S1084" s="217"/>
      <c r="T1084" s="219"/>
      <c r="U1084" s="219"/>
      <c r="V1084" s="221"/>
      <c r="W1084" s="221"/>
      <c r="X1084" s="221"/>
      <c r="Y1084" s="221"/>
      <c r="Z1084" s="221"/>
      <c r="AA1084" s="221"/>
      <c r="AB1084" s="221"/>
      <c r="AC1084" s="202"/>
      <c r="AD1084" s="203"/>
      <c r="AE1084" s="203"/>
      <c r="AF1084" s="204"/>
      <c r="AG1084" s="202"/>
      <c r="AH1084" s="202"/>
      <c r="AI1084" s="202"/>
      <c r="AJ1084" s="204"/>
    </row>
    <row r="1085" spans="2:36" s="79" customFormat="1" ht="132" customHeight="1" x14ac:dyDescent="0.25">
      <c r="B1085" s="215" t="s">
        <v>1078</v>
      </c>
      <c r="C1085" s="215" t="s">
        <v>223</v>
      </c>
      <c r="D1085" s="215" t="s">
        <v>106</v>
      </c>
      <c r="E1085" s="252" t="s">
        <v>67</v>
      </c>
      <c r="F1085" s="252" t="s">
        <v>806</v>
      </c>
      <c r="G1085" s="252" t="s">
        <v>147</v>
      </c>
      <c r="H1085" s="215" t="s">
        <v>70</v>
      </c>
      <c r="I1085" s="215" t="s">
        <v>79</v>
      </c>
      <c r="J1085" s="20" t="s">
        <v>208</v>
      </c>
      <c r="K1085" s="27" t="s">
        <v>107</v>
      </c>
      <c r="L1085" s="27" t="s">
        <v>86</v>
      </c>
      <c r="M1085" s="27">
        <v>40</v>
      </c>
      <c r="N1085" s="264" t="s">
        <v>108</v>
      </c>
      <c r="O1085" s="215" t="s">
        <v>361</v>
      </c>
      <c r="P1085" s="215" t="s">
        <v>75</v>
      </c>
      <c r="Q1085" s="215" t="s">
        <v>76</v>
      </c>
      <c r="R1085" s="273" t="s">
        <v>77</v>
      </c>
      <c r="S1085" s="273" t="s">
        <v>109</v>
      </c>
      <c r="T1085" s="287">
        <f>V1085+Y1085</f>
        <v>74900</v>
      </c>
      <c r="U1085" s="287">
        <f>T1085</f>
        <v>74900</v>
      </c>
      <c r="V1085" s="237">
        <v>37450</v>
      </c>
      <c r="W1085" s="237" t="s">
        <v>79</v>
      </c>
      <c r="X1085" s="237" t="s">
        <v>79</v>
      </c>
      <c r="Y1085" s="237">
        <v>37450</v>
      </c>
      <c r="Z1085" s="237" t="s">
        <v>98</v>
      </c>
      <c r="AA1085" s="237" t="s">
        <v>79</v>
      </c>
      <c r="AB1085" s="237">
        <v>6513.0450000000001</v>
      </c>
      <c r="AC1085" s="264" t="s">
        <v>149</v>
      </c>
      <c r="AD1085" s="263">
        <f>V1085+Y1085</f>
        <v>74900</v>
      </c>
      <c r="AE1085" s="263" t="s">
        <v>79</v>
      </c>
      <c r="AF1085" s="264" t="s">
        <v>79</v>
      </c>
      <c r="AG1085" s="264" t="s">
        <v>33</v>
      </c>
      <c r="AH1085" s="264" t="s">
        <v>248</v>
      </c>
      <c r="AI1085" s="264" t="s">
        <v>253</v>
      </c>
      <c r="AJ1085" s="264"/>
    </row>
    <row r="1086" spans="2:36" s="79" customFormat="1" ht="86.1" customHeight="1" x14ac:dyDescent="0.25">
      <c r="B1086" s="215"/>
      <c r="C1086" s="215"/>
      <c r="D1086" s="215"/>
      <c r="E1086" s="252"/>
      <c r="F1086" s="252"/>
      <c r="G1086" s="252"/>
      <c r="H1086" s="215"/>
      <c r="I1086" s="215"/>
      <c r="J1086" s="20" t="s">
        <v>111</v>
      </c>
      <c r="K1086" s="27" t="s">
        <v>112</v>
      </c>
      <c r="L1086" s="27" t="s">
        <v>85</v>
      </c>
      <c r="M1086" s="27">
        <v>1</v>
      </c>
      <c r="N1086" s="264"/>
      <c r="O1086" s="215"/>
      <c r="P1086" s="215"/>
      <c r="Q1086" s="215"/>
      <c r="R1086" s="273"/>
      <c r="S1086" s="273"/>
      <c r="T1086" s="287"/>
      <c r="U1086" s="287"/>
      <c r="V1086" s="237"/>
      <c r="W1086" s="237"/>
      <c r="X1086" s="237"/>
      <c r="Y1086" s="237"/>
      <c r="Z1086" s="237"/>
      <c r="AA1086" s="237"/>
      <c r="AB1086" s="237"/>
      <c r="AC1086" s="264"/>
      <c r="AD1086" s="263"/>
      <c r="AE1086" s="263"/>
      <c r="AF1086" s="215"/>
      <c r="AG1086" s="264"/>
      <c r="AH1086" s="264"/>
      <c r="AI1086" s="264"/>
      <c r="AJ1086" s="215"/>
    </row>
    <row r="1087" spans="2:36" s="79" customFormat="1" ht="59.1" customHeight="1" x14ac:dyDescent="0.25">
      <c r="B1087" s="215"/>
      <c r="C1087" s="215"/>
      <c r="D1087" s="215"/>
      <c r="E1087" s="252"/>
      <c r="F1087" s="252"/>
      <c r="G1087" s="252"/>
      <c r="H1087" s="215"/>
      <c r="I1087" s="215"/>
      <c r="J1087" s="20" t="s">
        <v>127</v>
      </c>
      <c r="K1087" s="27" t="s">
        <v>128</v>
      </c>
      <c r="L1087" s="27" t="s">
        <v>85</v>
      </c>
      <c r="M1087" s="61">
        <v>35</v>
      </c>
      <c r="N1087" s="264"/>
      <c r="O1087" s="215"/>
      <c r="P1087" s="215"/>
      <c r="Q1087" s="215"/>
      <c r="R1087" s="273"/>
      <c r="S1087" s="273"/>
      <c r="T1087" s="287"/>
      <c r="U1087" s="287"/>
      <c r="V1087" s="237"/>
      <c r="W1087" s="237"/>
      <c r="X1087" s="237"/>
      <c r="Y1087" s="237"/>
      <c r="Z1087" s="237"/>
      <c r="AA1087" s="237"/>
      <c r="AB1087" s="237"/>
      <c r="AC1087" s="264"/>
      <c r="AD1087" s="263"/>
      <c r="AE1087" s="263"/>
      <c r="AF1087" s="215"/>
      <c r="AG1087" s="264"/>
      <c r="AH1087" s="264"/>
      <c r="AI1087" s="264"/>
      <c r="AJ1087" s="215"/>
    </row>
    <row r="1088" spans="2:36" s="90" customFormat="1" ht="70.5" customHeight="1" x14ac:dyDescent="0.2">
      <c r="B1088" s="204" t="s">
        <v>229</v>
      </c>
      <c r="C1088" s="204" t="s">
        <v>222</v>
      </c>
      <c r="D1088" s="204" t="s">
        <v>66</v>
      </c>
      <c r="E1088" s="235" t="s">
        <v>67</v>
      </c>
      <c r="F1088" s="235" t="s">
        <v>807</v>
      </c>
      <c r="G1088" s="235" t="s">
        <v>69</v>
      </c>
      <c r="H1088" s="204" t="s">
        <v>70</v>
      </c>
      <c r="I1088" s="204" t="s">
        <v>79</v>
      </c>
      <c r="J1088" s="11" t="s">
        <v>113</v>
      </c>
      <c r="K1088" s="7" t="s">
        <v>114</v>
      </c>
      <c r="L1088" s="7" t="s">
        <v>115</v>
      </c>
      <c r="M1088" s="7">
        <v>4</v>
      </c>
      <c r="N1088" s="202" t="s">
        <v>108</v>
      </c>
      <c r="O1088" s="204" t="s">
        <v>361</v>
      </c>
      <c r="P1088" s="204" t="s">
        <v>75</v>
      </c>
      <c r="Q1088" s="204" t="s">
        <v>76</v>
      </c>
      <c r="R1088" s="217" t="s">
        <v>77</v>
      </c>
      <c r="S1088" s="217" t="s">
        <v>109</v>
      </c>
      <c r="T1088" s="219">
        <f>V1088+Y1088</f>
        <v>227910</v>
      </c>
      <c r="U1088" s="219">
        <f>T1088/M1089</f>
        <v>75970</v>
      </c>
      <c r="V1088" s="221">
        <v>113955</v>
      </c>
      <c r="W1088" s="221" t="s">
        <v>79</v>
      </c>
      <c r="X1088" s="221" t="s">
        <v>79</v>
      </c>
      <c r="Y1088" s="221">
        <v>113955</v>
      </c>
      <c r="Z1088" s="221" t="s">
        <v>79</v>
      </c>
      <c r="AA1088" s="221" t="s">
        <v>79</v>
      </c>
      <c r="AB1088" s="221">
        <v>19818.259999999998</v>
      </c>
      <c r="AC1088" s="202" t="s">
        <v>80</v>
      </c>
      <c r="AD1088" s="203">
        <f>V1088+Y1088</f>
        <v>227910</v>
      </c>
      <c r="AE1088" s="203" t="s">
        <v>79</v>
      </c>
      <c r="AF1088" s="202" t="s">
        <v>79</v>
      </c>
      <c r="AG1088" s="202" t="s">
        <v>33</v>
      </c>
      <c r="AH1088" s="202" t="s">
        <v>179</v>
      </c>
      <c r="AI1088" s="202" t="s">
        <v>978</v>
      </c>
      <c r="AJ1088" s="202"/>
    </row>
    <row r="1089" spans="2:36" s="90" customFormat="1" ht="51" x14ac:dyDescent="0.2">
      <c r="B1089" s="204"/>
      <c r="C1089" s="204"/>
      <c r="D1089" s="204"/>
      <c r="E1089" s="235"/>
      <c r="F1089" s="235"/>
      <c r="G1089" s="235"/>
      <c r="H1089" s="204"/>
      <c r="I1089" s="204"/>
      <c r="J1089" s="11" t="s">
        <v>116</v>
      </c>
      <c r="K1089" s="7" t="s">
        <v>117</v>
      </c>
      <c r="L1089" s="7" t="s">
        <v>85</v>
      </c>
      <c r="M1089" s="7">
        <v>3</v>
      </c>
      <c r="N1089" s="202"/>
      <c r="O1089" s="204"/>
      <c r="P1089" s="204"/>
      <c r="Q1089" s="204"/>
      <c r="R1089" s="217"/>
      <c r="S1089" s="217"/>
      <c r="T1089" s="219"/>
      <c r="U1089" s="219"/>
      <c r="V1089" s="221"/>
      <c r="W1089" s="221"/>
      <c r="X1089" s="221"/>
      <c r="Y1089" s="221"/>
      <c r="Z1089" s="221"/>
      <c r="AA1089" s="221"/>
      <c r="AB1089" s="221"/>
      <c r="AC1089" s="202"/>
      <c r="AD1089" s="203"/>
      <c r="AE1089" s="203"/>
      <c r="AF1089" s="204"/>
      <c r="AG1089" s="202"/>
      <c r="AH1089" s="202"/>
      <c r="AI1089" s="202"/>
      <c r="AJ1089" s="204"/>
    </row>
    <row r="1090" spans="2:36" s="90" customFormat="1" ht="38.25" x14ac:dyDescent="0.2">
      <c r="B1090" s="204"/>
      <c r="C1090" s="204"/>
      <c r="D1090" s="204"/>
      <c r="E1090" s="235"/>
      <c r="F1090" s="235"/>
      <c r="G1090" s="235"/>
      <c r="H1090" s="204"/>
      <c r="I1090" s="204"/>
      <c r="J1090" s="11" t="s">
        <v>209</v>
      </c>
      <c r="K1090" s="7" t="s">
        <v>118</v>
      </c>
      <c r="L1090" s="7" t="s">
        <v>119</v>
      </c>
      <c r="M1090" s="7">
        <v>3</v>
      </c>
      <c r="N1090" s="202"/>
      <c r="O1090" s="204"/>
      <c r="P1090" s="204"/>
      <c r="Q1090" s="204"/>
      <c r="R1090" s="217"/>
      <c r="S1090" s="217"/>
      <c r="T1090" s="219"/>
      <c r="U1090" s="219"/>
      <c r="V1090" s="221"/>
      <c r="W1090" s="221"/>
      <c r="X1090" s="221"/>
      <c r="Y1090" s="221"/>
      <c r="Z1090" s="221"/>
      <c r="AA1090" s="221"/>
      <c r="AB1090" s="221"/>
      <c r="AC1090" s="202"/>
      <c r="AD1090" s="203"/>
      <c r="AE1090" s="203"/>
      <c r="AF1090" s="204"/>
      <c r="AG1090" s="202"/>
      <c r="AH1090" s="202"/>
      <c r="AI1090" s="202"/>
      <c r="AJ1090" s="204"/>
    </row>
    <row r="1091" spans="2:36" s="90" customFormat="1" ht="41.65" customHeight="1" x14ac:dyDescent="0.2">
      <c r="B1091" s="204"/>
      <c r="C1091" s="204"/>
      <c r="D1091" s="204"/>
      <c r="E1091" s="235"/>
      <c r="F1091" s="235"/>
      <c r="G1091" s="235"/>
      <c r="H1091" s="204"/>
      <c r="I1091" s="204"/>
      <c r="J1091" s="11" t="s">
        <v>120</v>
      </c>
      <c r="K1091" s="7" t="s">
        <v>121</v>
      </c>
      <c r="L1091" s="7" t="s">
        <v>119</v>
      </c>
      <c r="M1091" s="7">
        <v>3</v>
      </c>
      <c r="N1091" s="202"/>
      <c r="O1091" s="204"/>
      <c r="P1091" s="204"/>
      <c r="Q1091" s="204"/>
      <c r="R1091" s="217"/>
      <c r="S1091" s="217"/>
      <c r="T1091" s="219"/>
      <c r="U1091" s="219"/>
      <c r="V1091" s="221"/>
      <c r="W1091" s="221"/>
      <c r="X1091" s="221"/>
      <c r="Y1091" s="221"/>
      <c r="Z1091" s="221"/>
      <c r="AA1091" s="221"/>
      <c r="AB1091" s="221"/>
      <c r="AC1091" s="202"/>
      <c r="AD1091" s="203"/>
      <c r="AE1091" s="203"/>
      <c r="AF1091" s="204"/>
      <c r="AG1091" s="202"/>
      <c r="AH1091" s="202"/>
      <c r="AI1091" s="202"/>
      <c r="AJ1091" s="204"/>
    </row>
    <row r="1092" spans="2:36" s="79" customFormat="1" ht="132" customHeight="1" x14ac:dyDescent="0.25">
      <c r="B1092" s="204" t="s">
        <v>231</v>
      </c>
      <c r="C1092" s="204" t="s">
        <v>1079</v>
      </c>
      <c r="D1092" s="204" t="s">
        <v>106</v>
      </c>
      <c r="E1092" s="235" t="s">
        <v>67</v>
      </c>
      <c r="F1092" s="235" t="s">
        <v>806</v>
      </c>
      <c r="G1092" s="235" t="s">
        <v>147</v>
      </c>
      <c r="H1092" s="204" t="s">
        <v>70</v>
      </c>
      <c r="I1092" s="204" t="s">
        <v>79</v>
      </c>
      <c r="J1092" s="11" t="s">
        <v>208</v>
      </c>
      <c r="K1092" s="7" t="s">
        <v>107</v>
      </c>
      <c r="L1092" s="7" t="s">
        <v>86</v>
      </c>
      <c r="M1092" s="7">
        <v>40</v>
      </c>
      <c r="N1092" s="202" t="s">
        <v>108</v>
      </c>
      <c r="O1092" s="204" t="s">
        <v>361</v>
      </c>
      <c r="P1092" s="204" t="s">
        <v>75</v>
      </c>
      <c r="Q1092" s="204" t="s">
        <v>76</v>
      </c>
      <c r="R1092" s="217" t="s">
        <v>77</v>
      </c>
      <c r="S1092" s="217" t="s">
        <v>109</v>
      </c>
      <c r="T1092" s="219">
        <f>V1092+Y1092</f>
        <v>171200</v>
      </c>
      <c r="U1092" s="219">
        <f>T1092/M1093</f>
        <v>85600</v>
      </c>
      <c r="V1092" s="271">
        <v>85600</v>
      </c>
      <c r="W1092" s="221" t="s">
        <v>79</v>
      </c>
      <c r="X1092" s="221" t="s">
        <v>79</v>
      </c>
      <c r="Y1092" s="221">
        <v>85600</v>
      </c>
      <c r="Z1092" s="221" t="s">
        <v>98</v>
      </c>
      <c r="AA1092" s="221" t="s">
        <v>79</v>
      </c>
      <c r="AB1092" s="221">
        <v>14886.96</v>
      </c>
      <c r="AC1092" s="202" t="s">
        <v>149</v>
      </c>
      <c r="AD1092" s="203">
        <f>V1092+Y1092</f>
        <v>171200</v>
      </c>
      <c r="AE1092" s="203" t="s">
        <v>79</v>
      </c>
      <c r="AF1092" s="202" t="s">
        <v>79</v>
      </c>
      <c r="AG1092" s="202" t="s">
        <v>33</v>
      </c>
      <c r="AH1092" s="202" t="s">
        <v>179</v>
      </c>
      <c r="AI1092" s="202" t="s">
        <v>356</v>
      </c>
      <c r="AJ1092" s="202"/>
    </row>
    <row r="1093" spans="2:36" s="79" customFormat="1" ht="86.1" customHeight="1" x14ac:dyDescent="0.25">
      <c r="B1093" s="204"/>
      <c r="C1093" s="204"/>
      <c r="D1093" s="204"/>
      <c r="E1093" s="235"/>
      <c r="F1093" s="235"/>
      <c r="G1093" s="235"/>
      <c r="H1093" s="204"/>
      <c r="I1093" s="204"/>
      <c r="J1093" s="11" t="s">
        <v>111</v>
      </c>
      <c r="K1093" s="7" t="s">
        <v>112</v>
      </c>
      <c r="L1093" s="7" t="s">
        <v>85</v>
      </c>
      <c r="M1093" s="7">
        <v>2</v>
      </c>
      <c r="N1093" s="202"/>
      <c r="O1093" s="204"/>
      <c r="P1093" s="204"/>
      <c r="Q1093" s="204"/>
      <c r="R1093" s="217"/>
      <c r="S1093" s="217"/>
      <c r="T1093" s="219"/>
      <c r="U1093" s="219"/>
      <c r="V1093" s="220"/>
      <c r="W1093" s="221"/>
      <c r="X1093" s="221"/>
      <c r="Y1093" s="221"/>
      <c r="Z1093" s="221"/>
      <c r="AA1093" s="221"/>
      <c r="AB1093" s="221"/>
      <c r="AC1093" s="202"/>
      <c r="AD1093" s="203"/>
      <c r="AE1093" s="203"/>
      <c r="AF1093" s="204"/>
      <c r="AG1093" s="202"/>
      <c r="AH1093" s="202"/>
      <c r="AI1093" s="202"/>
      <c r="AJ1093" s="204"/>
    </row>
    <row r="1094" spans="2:36" s="79" customFormat="1" ht="59.1" customHeight="1" x14ac:dyDescent="0.25">
      <c r="B1094" s="204"/>
      <c r="C1094" s="204"/>
      <c r="D1094" s="204"/>
      <c r="E1094" s="235"/>
      <c r="F1094" s="235"/>
      <c r="G1094" s="235"/>
      <c r="H1094" s="204"/>
      <c r="I1094" s="204"/>
      <c r="J1094" s="11" t="s">
        <v>127</v>
      </c>
      <c r="K1094" s="7" t="s">
        <v>128</v>
      </c>
      <c r="L1094" s="7" t="s">
        <v>85</v>
      </c>
      <c r="M1094" s="63">
        <v>80</v>
      </c>
      <c r="N1094" s="202"/>
      <c r="O1094" s="204"/>
      <c r="P1094" s="204"/>
      <c r="Q1094" s="204"/>
      <c r="R1094" s="217"/>
      <c r="S1094" s="217"/>
      <c r="T1094" s="219"/>
      <c r="U1094" s="219"/>
      <c r="V1094" s="272"/>
      <c r="W1094" s="221"/>
      <c r="X1094" s="221"/>
      <c r="Y1094" s="221"/>
      <c r="Z1094" s="221"/>
      <c r="AA1094" s="221"/>
      <c r="AB1094" s="221"/>
      <c r="AC1094" s="202"/>
      <c r="AD1094" s="203"/>
      <c r="AE1094" s="203"/>
      <c r="AF1094" s="204"/>
      <c r="AG1094" s="202"/>
      <c r="AH1094" s="202"/>
      <c r="AI1094" s="202"/>
      <c r="AJ1094" s="204"/>
    </row>
    <row r="1095" spans="2:36" s="79" customFormat="1" ht="99" customHeight="1" x14ac:dyDescent="0.25">
      <c r="B1095" s="204" t="s">
        <v>232</v>
      </c>
      <c r="C1095" s="204" t="s">
        <v>226</v>
      </c>
      <c r="D1095" s="204" t="s">
        <v>106</v>
      </c>
      <c r="E1095" s="235" t="s">
        <v>67</v>
      </c>
      <c r="F1095" s="235" t="s">
        <v>806</v>
      </c>
      <c r="G1095" s="235" t="s">
        <v>147</v>
      </c>
      <c r="H1095" s="204" t="s">
        <v>70</v>
      </c>
      <c r="I1095" s="204" t="s">
        <v>79</v>
      </c>
      <c r="J1095" s="28" t="s">
        <v>208</v>
      </c>
      <c r="K1095" s="14" t="s">
        <v>107</v>
      </c>
      <c r="L1095" s="14" t="s">
        <v>86</v>
      </c>
      <c r="M1095" s="14">
        <v>40</v>
      </c>
      <c r="N1095" s="202" t="s">
        <v>108</v>
      </c>
      <c r="O1095" s="204" t="s">
        <v>361</v>
      </c>
      <c r="P1095" s="204" t="s">
        <v>75</v>
      </c>
      <c r="Q1095" s="204" t="s">
        <v>76</v>
      </c>
      <c r="R1095" s="217" t="s">
        <v>77</v>
      </c>
      <c r="S1095" s="217" t="s">
        <v>109</v>
      </c>
      <c r="T1095" s="219">
        <f>V1095+Y1095</f>
        <v>128400</v>
      </c>
      <c r="U1095" s="219">
        <f>T1095/4</f>
        <v>32100</v>
      </c>
      <c r="V1095" s="271">
        <v>64200</v>
      </c>
      <c r="W1095" s="221" t="s">
        <v>79</v>
      </c>
      <c r="X1095" s="221" t="s">
        <v>79</v>
      </c>
      <c r="Y1095" s="221">
        <v>64200</v>
      </c>
      <c r="Z1095" s="221" t="s">
        <v>98</v>
      </c>
      <c r="AA1095" s="221" t="s">
        <v>79</v>
      </c>
      <c r="AB1095" s="221">
        <v>11165.22</v>
      </c>
      <c r="AC1095" s="202" t="s">
        <v>149</v>
      </c>
      <c r="AD1095" s="203">
        <f>V1095+Y1095</f>
        <v>128400</v>
      </c>
      <c r="AE1095" s="203" t="s">
        <v>79</v>
      </c>
      <c r="AF1095" s="202" t="s">
        <v>79</v>
      </c>
      <c r="AG1095" s="202" t="s">
        <v>33</v>
      </c>
      <c r="AH1095" s="202" t="s">
        <v>179</v>
      </c>
      <c r="AI1095" s="202" t="s">
        <v>356</v>
      </c>
      <c r="AJ1095" s="202"/>
    </row>
    <row r="1096" spans="2:36" s="79" customFormat="1" ht="58.15" customHeight="1" x14ac:dyDescent="0.25">
      <c r="B1096" s="204"/>
      <c r="C1096" s="204"/>
      <c r="D1096" s="204"/>
      <c r="E1096" s="235"/>
      <c r="F1096" s="235"/>
      <c r="G1096" s="235"/>
      <c r="H1096" s="204"/>
      <c r="I1096" s="204"/>
      <c r="J1096" s="11" t="s">
        <v>111</v>
      </c>
      <c r="K1096" s="7" t="s">
        <v>112</v>
      </c>
      <c r="L1096" s="7" t="s">
        <v>85</v>
      </c>
      <c r="M1096" s="7">
        <v>4</v>
      </c>
      <c r="N1096" s="202"/>
      <c r="O1096" s="204"/>
      <c r="P1096" s="204"/>
      <c r="Q1096" s="204"/>
      <c r="R1096" s="217"/>
      <c r="S1096" s="217"/>
      <c r="T1096" s="219"/>
      <c r="U1096" s="219"/>
      <c r="V1096" s="220"/>
      <c r="W1096" s="221"/>
      <c r="X1096" s="221"/>
      <c r="Y1096" s="221"/>
      <c r="Z1096" s="221"/>
      <c r="AA1096" s="221"/>
      <c r="AB1096" s="221"/>
      <c r="AC1096" s="202"/>
      <c r="AD1096" s="203"/>
      <c r="AE1096" s="203"/>
      <c r="AF1096" s="204"/>
      <c r="AG1096" s="202"/>
      <c r="AH1096" s="202"/>
      <c r="AI1096" s="202"/>
      <c r="AJ1096" s="204"/>
    </row>
    <row r="1097" spans="2:36" s="79" customFormat="1" ht="59.1" customHeight="1" x14ac:dyDescent="0.25">
      <c r="B1097" s="204"/>
      <c r="C1097" s="204"/>
      <c r="D1097" s="204"/>
      <c r="E1097" s="235"/>
      <c r="F1097" s="235"/>
      <c r="G1097" s="235"/>
      <c r="H1097" s="204"/>
      <c r="I1097" s="204"/>
      <c r="J1097" s="11" t="s">
        <v>127</v>
      </c>
      <c r="K1097" s="7" t="s">
        <v>128</v>
      </c>
      <c r="L1097" s="7" t="s">
        <v>85</v>
      </c>
      <c r="M1097" s="63">
        <v>60</v>
      </c>
      <c r="N1097" s="202"/>
      <c r="O1097" s="204"/>
      <c r="P1097" s="204"/>
      <c r="Q1097" s="204"/>
      <c r="R1097" s="217"/>
      <c r="S1097" s="217"/>
      <c r="T1097" s="219"/>
      <c r="U1097" s="219"/>
      <c r="V1097" s="272"/>
      <c r="W1097" s="221"/>
      <c r="X1097" s="221"/>
      <c r="Y1097" s="221"/>
      <c r="Z1097" s="221"/>
      <c r="AA1097" s="221"/>
      <c r="AB1097" s="221"/>
      <c r="AC1097" s="202"/>
      <c r="AD1097" s="203"/>
      <c r="AE1097" s="203"/>
      <c r="AF1097" s="204"/>
      <c r="AG1097" s="202"/>
      <c r="AH1097" s="202"/>
      <c r="AI1097" s="202"/>
      <c r="AJ1097" s="204"/>
    </row>
    <row r="1098" spans="2:36" s="110" customFormat="1" ht="106.15" customHeight="1" x14ac:dyDescent="0.25">
      <c r="B1098" s="215" t="s">
        <v>1080</v>
      </c>
      <c r="C1098" s="215" t="s">
        <v>221</v>
      </c>
      <c r="D1098" s="215" t="s">
        <v>106</v>
      </c>
      <c r="E1098" s="252" t="s">
        <v>67</v>
      </c>
      <c r="F1098" s="252" t="s">
        <v>806</v>
      </c>
      <c r="G1098" s="252" t="s">
        <v>147</v>
      </c>
      <c r="H1098" s="215" t="s">
        <v>70</v>
      </c>
      <c r="I1098" s="215" t="s">
        <v>79</v>
      </c>
      <c r="J1098" s="20" t="s">
        <v>208</v>
      </c>
      <c r="K1098" s="27" t="s">
        <v>107</v>
      </c>
      <c r="L1098" s="27" t="s">
        <v>86</v>
      </c>
      <c r="M1098" s="27">
        <v>40</v>
      </c>
      <c r="N1098" s="264" t="s">
        <v>108</v>
      </c>
      <c r="O1098" s="215" t="s">
        <v>361</v>
      </c>
      <c r="P1098" s="215" t="s">
        <v>75</v>
      </c>
      <c r="Q1098" s="215" t="s">
        <v>76</v>
      </c>
      <c r="R1098" s="273" t="s">
        <v>77</v>
      </c>
      <c r="S1098" s="273" t="s">
        <v>109</v>
      </c>
      <c r="T1098" s="287">
        <f>V1098+Y1098</f>
        <v>85600</v>
      </c>
      <c r="U1098" s="287">
        <f>T1098</f>
        <v>85600</v>
      </c>
      <c r="V1098" s="238">
        <v>42800</v>
      </c>
      <c r="W1098" s="237" t="s">
        <v>79</v>
      </c>
      <c r="X1098" s="237" t="s">
        <v>79</v>
      </c>
      <c r="Y1098" s="237">
        <v>42800</v>
      </c>
      <c r="Z1098" s="237" t="s">
        <v>98</v>
      </c>
      <c r="AA1098" s="237" t="s">
        <v>79</v>
      </c>
      <c r="AB1098" s="237">
        <v>7443.48</v>
      </c>
      <c r="AC1098" s="264" t="s">
        <v>149</v>
      </c>
      <c r="AD1098" s="263">
        <f>V1098+Y1098</f>
        <v>85600</v>
      </c>
      <c r="AE1098" s="263" t="s">
        <v>79</v>
      </c>
      <c r="AF1098" s="264" t="s">
        <v>79</v>
      </c>
      <c r="AG1098" s="264" t="s">
        <v>33</v>
      </c>
      <c r="AH1098" s="264" t="s">
        <v>167</v>
      </c>
      <c r="AI1098" s="264" t="s">
        <v>233</v>
      </c>
      <c r="AJ1098" s="264"/>
    </row>
    <row r="1099" spans="2:36" s="110" customFormat="1" ht="60" customHeight="1" x14ac:dyDescent="0.25">
      <c r="B1099" s="215"/>
      <c r="C1099" s="215"/>
      <c r="D1099" s="215"/>
      <c r="E1099" s="252"/>
      <c r="F1099" s="252"/>
      <c r="G1099" s="252"/>
      <c r="H1099" s="215"/>
      <c r="I1099" s="215"/>
      <c r="J1099" s="20" t="s">
        <v>111</v>
      </c>
      <c r="K1099" s="27" t="s">
        <v>112</v>
      </c>
      <c r="L1099" s="27" t="s">
        <v>85</v>
      </c>
      <c r="M1099" s="27">
        <v>1</v>
      </c>
      <c r="N1099" s="264"/>
      <c r="O1099" s="215"/>
      <c r="P1099" s="215"/>
      <c r="Q1099" s="215"/>
      <c r="R1099" s="273"/>
      <c r="S1099" s="273"/>
      <c r="T1099" s="287"/>
      <c r="U1099" s="287"/>
      <c r="V1099" s="244"/>
      <c r="W1099" s="237"/>
      <c r="X1099" s="237"/>
      <c r="Y1099" s="237"/>
      <c r="Z1099" s="237"/>
      <c r="AA1099" s="237"/>
      <c r="AB1099" s="237"/>
      <c r="AC1099" s="264"/>
      <c r="AD1099" s="263"/>
      <c r="AE1099" s="263"/>
      <c r="AF1099" s="215"/>
      <c r="AG1099" s="264"/>
      <c r="AH1099" s="264"/>
      <c r="AI1099" s="264"/>
      <c r="AJ1099" s="215"/>
    </row>
    <row r="1100" spans="2:36" s="110" customFormat="1" ht="59.1" customHeight="1" x14ac:dyDescent="0.25">
      <c r="B1100" s="215"/>
      <c r="C1100" s="215"/>
      <c r="D1100" s="215"/>
      <c r="E1100" s="252"/>
      <c r="F1100" s="252"/>
      <c r="G1100" s="252"/>
      <c r="H1100" s="215"/>
      <c r="I1100" s="215"/>
      <c r="J1100" s="20" t="s">
        <v>127</v>
      </c>
      <c r="K1100" s="27" t="s">
        <v>128</v>
      </c>
      <c r="L1100" s="27" t="s">
        <v>85</v>
      </c>
      <c r="M1100" s="61">
        <v>40</v>
      </c>
      <c r="N1100" s="264"/>
      <c r="O1100" s="215"/>
      <c r="P1100" s="215"/>
      <c r="Q1100" s="215"/>
      <c r="R1100" s="273"/>
      <c r="S1100" s="273"/>
      <c r="T1100" s="287"/>
      <c r="U1100" s="287"/>
      <c r="V1100" s="245"/>
      <c r="W1100" s="237"/>
      <c r="X1100" s="237"/>
      <c r="Y1100" s="237"/>
      <c r="Z1100" s="237"/>
      <c r="AA1100" s="237"/>
      <c r="AB1100" s="237"/>
      <c r="AC1100" s="264"/>
      <c r="AD1100" s="263"/>
      <c r="AE1100" s="263"/>
      <c r="AF1100" s="215"/>
      <c r="AG1100" s="264"/>
      <c r="AH1100" s="264"/>
      <c r="AI1100" s="264"/>
      <c r="AJ1100" s="215"/>
    </row>
    <row r="1101" spans="2:36" s="110" customFormat="1" ht="128.25" customHeight="1" x14ac:dyDescent="0.25">
      <c r="B1101" s="215" t="s">
        <v>1081</v>
      </c>
      <c r="C1101" s="215" t="s">
        <v>226</v>
      </c>
      <c r="D1101" s="215" t="s">
        <v>106</v>
      </c>
      <c r="E1101" s="252" t="s">
        <v>67</v>
      </c>
      <c r="F1101" s="252" t="s">
        <v>806</v>
      </c>
      <c r="G1101" s="252" t="s">
        <v>147</v>
      </c>
      <c r="H1101" s="215" t="s">
        <v>70</v>
      </c>
      <c r="I1101" s="215" t="s">
        <v>79</v>
      </c>
      <c r="J1101" s="56" t="s">
        <v>208</v>
      </c>
      <c r="K1101" s="57" t="s">
        <v>107</v>
      </c>
      <c r="L1101" s="57" t="s">
        <v>86</v>
      </c>
      <c r="M1101" s="57">
        <v>40</v>
      </c>
      <c r="N1101" s="264" t="s">
        <v>108</v>
      </c>
      <c r="O1101" s="215" t="s">
        <v>361</v>
      </c>
      <c r="P1101" s="215" t="s">
        <v>75</v>
      </c>
      <c r="Q1101" s="215" t="s">
        <v>76</v>
      </c>
      <c r="R1101" s="273" t="s">
        <v>77</v>
      </c>
      <c r="S1101" s="273" t="s">
        <v>109</v>
      </c>
      <c r="T1101" s="287">
        <f>V1101+Y1101</f>
        <v>32100</v>
      </c>
      <c r="U1101" s="287">
        <f>T1101</f>
        <v>32100</v>
      </c>
      <c r="V1101" s="238">
        <v>16050</v>
      </c>
      <c r="W1101" s="237" t="s">
        <v>79</v>
      </c>
      <c r="X1101" s="237" t="s">
        <v>79</v>
      </c>
      <c r="Y1101" s="237">
        <v>16050</v>
      </c>
      <c r="Z1101" s="237" t="s">
        <v>98</v>
      </c>
      <c r="AA1101" s="237" t="s">
        <v>79</v>
      </c>
      <c r="AB1101" s="237">
        <v>2791.3</v>
      </c>
      <c r="AC1101" s="264" t="s">
        <v>149</v>
      </c>
      <c r="AD1101" s="263">
        <f>V1101+Y1101</f>
        <v>32100</v>
      </c>
      <c r="AE1101" s="263" t="s">
        <v>79</v>
      </c>
      <c r="AF1101" s="264" t="s">
        <v>79</v>
      </c>
      <c r="AG1101" s="264" t="s">
        <v>33</v>
      </c>
      <c r="AH1101" s="264" t="s">
        <v>167</v>
      </c>
      <c r="AI1101" s="264" t="s">
        <v>233</v>
      </c>
      <c r="AJ1101" s="264"/>
    </row>
    <row r="1102" spans="2:36" s="110" customFormat="1" ht="57" customHeight="1" x14ac:dyDescent="0.25">
      <c r="B1102" s="215"/>
      <c r="C1102" s="215"/>
      <c r="D1102" s="215"/>
      <c r="E1102" s="252"/>
      <c r="F1102" s="252"/>
      <c r="G1102" s="252"/>
      <c r="H1102" s="215"/>
      <c r="I1102" s="215"/>
      <c r="J1102" s="20" t="s">
        <v>111</v>
      </c>
      <c r="K1102" s="27" t="s">
        <v>112</v>
      </c>
      <c r="L1102" s="27" t="s">
        <v>85</v>
      </c>
      <c r="M1102" s="27">
        <v>1</v>
      </c>
      <c r="N1102" s="264"/>
      <c r="O1102" s="215"/>
      <c r="P1102" s="215"/>
      <c r="Q1102" s="215"/>
      <c r="R1102" s="273"/>
      <c r="S1102" s="273"/>
      <c r="T1102" s="287"/>
      <c r="U1102" s="287"/>
      <c r="V1102" s="244"/>
      <c r="W1102" s="237"/>
      <c r="X1102" s="237"/>
      <c r="Y1102" s="237"/>
      <c r="Z1102" s="237"/>
      <c r="AA1102" s="237"/>
      <c r="AB1102" s="237"/>
      <c r="AC1102" s="264"/>
      <c r="AD1102" s="263"/>
      <c r="AE1102" s="263"/>
      <c r="AF1102" s="215"/>
      <c r="AG1102" s="264"/>
      <c r="AH1102" s="264"/>
      <c r="AI1102" s="264"/>
      <c r="AJ1102" s="215"/>
    </row>
    <row r="1103" spans="2:36" s="110" customFormat="1" ht="59.1" customHeight="1" x14ac:dyDescent="0.25">
      <c r="B1103" s="215"/>
      <c r="C1103" s="215"/>
      <c r="D1103" s="215"/>
      <c r="E1103" s="252"/>
      <c r="F1103" s="252"/>
      <c r="G1103" s="252"/>
      <c r="H1103" s="215"/>
      <c r="I1103" s="215"/>
      <c r="J1103" s="20" t="s">
        <v>127</v>
      </c>
      <c r="K1103" s="27" t="s">
        <v>128</v>
      </c>
      <c r="L1103" s="27" t="s">
        <v>85</v>
      </c>
      <c r="M1103" s="61">
        <v>15</v>
      </c>
      <c r="N1103" s="264"/>
      <c r="O1103" s="215"/>
      <c r="P1103" s="215"/>
      <c r="Q1103" s="215"/>
      <c r="R1103" s="273"/>
      <c r="S1103" s="273"/>
      <c r="T1103" s="287"/>
      <c r="U1103" s="287"/>
      <c r="V1103" s="245"/>
      <c r="W1103" s="237"/>
      <c r="X1103" s="237"/>
      <c r="Y1103" s="237"/>
      <c r="Z1103" s="237"/>
      <c r="AA1103" s="237"/>
      <c r="AB1103" s="237"/>
      <c r="AC1103" s="264"/>
      <c r="AD1103" s="263"/>
      <c r="AE1103" s="263"/>
      <c r="AF1103" s="215"/>
      <c r="AG1103" s="264"/>
      <c r="AH1103" s="264"/>
      <c r="AI1103" s="264"/>
      <c r="AJ1103" s="215"/>
    </row>
    <row r="1104" spans="2:36" s="90" customFormat="1" ht="70.5" customHeight="1" x14ac:dyDescent="0.2">
      <c r="B1104" s="204" t="s">
        <v>1118</v>
      </c>
      <c r="C1104" s="204" t="s">
        <v>222</v>
      </c>
      <c r="D1104" s="204" t="s">
        <v>66</v>
      </c>
      <c r="E1104" s="235" t="s">
        <v>67</v>
      </c>
      <c r="F1104" s="235" t="s">
        <v>807</v>
      </c>
      <c r="G1104" s="235" t="s">
        <v>69</v>
      </c>
      <c r="H1104" s="204" t="s">
        <v>70</v>
      </c>
      <c r="I1104" s="204" t="s">
        <v>79</v>
      </c>
      <c r="J1104" s="11" t="s">
        <v>113</v>
      </c>
      <c r="K1104" s="7" t="s">
        <v>114</v>
      </c>
      <c r="L1104" s="7" t="s">
        <v>115</v>
      </c>
      <c r="M1104" s="7">
        <v>3</v>
      </c>
      <c r="N1104" s="202" t="s">
        <v>108</v>
      </c>
      <c r="O1104" s="204" t="s">
        <v>361</v>
      </c>
      <c r="P1104" s="204" t="s">
        <v>75</v>
      </c>
      <c r="Q1104" s="204" t="s">
        <v>76</v>
      </c>
      <c r="R1104" s="217" t="s">
        <v>77</v>
      </c>
      <c r="S1104" s="217" t="s">
        <v>109</v>
      </c>
      <c r="T1104" s="219">
        <f>V1104+Y1104</f>
        <v>151940</v>
      </c>
      <c r="U1104" s="219">
        <f>T1104/M1105</f>
        <v>75970</v>
      </c>
      <c r="V1104" s="221">
        <v>75970</v>
      </c>
      <c r="W1104" s="221" t="s">
        <v>79</v>
      </c>
      <c r="X1104" s="221" t="s">
        <v>79</v>
      </c>
      <c r="Y1104" s="221">
        <v>75970</v>
      </c>
      <c r="Z1104" s="221" t="s">
        <v>79</v>
      </c>
      <c r="AA1104" s="221" t="s">
        <v>79</v>
      </c>
      <c r="AB1104" s="221">
        <v>13212.17</v>
      </c>
      <c r="AC1104" s="202" t="s">
        <v>80</v>
      </c>
      <c r="AD1104" s="203">
        <f>V1104+Y1104</f>
        <v>151940</v>
      </c>
      <c r="AE1104" s="203" t="s">
        <v>79</v>
      </c>
      <c r="AF1104" s="202" t="s">
        <v>79</v>
      </c>
      <c r="AG1104" s="202" t="s">
        <v>33</v>
      </c>
      <c r="AH1104" s="202" t="s">
        <v>166</v>
      </c>
      <c r="AI1104" s="202" t="s">
        <v>167</v>
      </c>
      <c r="AJ1104" s="202"/>
    </row>
    <row r="1105" spans="2:36" s="90" customFormat="1" ht="51" x14ac:dyDescent="0.2">
      <c r="B1105" s="204"/>
      <c r="C1105" s="204"/>
      <c r="D1105" s="204"/>
      <c r="E1105" s="235"/>
      <c r="F1105" s="235"/>
      <c r="G1105" s="235"/>
      <c r="H1105" s="204"/>
      <c r="I1105" s="204"/>
      <c r="J1105" s="11" t="s">
        <v>116</v>
      </c>
      <c r="K1105" s="7" t="s">
        <v>117</v>
      </c>
      <c r="L1105" s="7" t="s">
        <v>85</v>
      </c>
      <c r="M1105" s="7">
        <v>2</v>
      </c>
      <c r="N1105" s="202"/>
      <c r="O1105" s="204"/>
      <c r="P1105" s="204"/>
      <c r="Q1105" s="204"/>
      <c r="R1105" s="217"/>
      <c r="S1105" s="217"/>
      <c r="T1105" s="219"/>
      <c r="U1105" s="219"/>
      <c r="V1105" s="221"/>
      <c r="W1105" s="221"/>
      <c r="X1105" s="221"/>
      <c r="Y1105" s="221"/>
      <c r="Z1105" s="221"/>
      <c r="AA1105" s="221"/>
      <c r="AB1105" s="221"/>
      <c r="AC1105" s="202"/>
      <c r="AD1105" s="203"/>
      <c r="AE1105" s="203"/>
      <c r="AF1105" s="204"/>
      <c r="AG1105" s="202"/>
      <c r="AH1105" s="202"/>
      <c r="AI1105" s="202"/>
      <c r="AJ1105" s="204"/>
    </row>
    <row r="1106" spans="2:36" s="90" customFormat="1" ht="38.25" x14ac:dyDescent="0.2">
      <c r="B1106" s="204"/>
      <c r="C1106" s="204"/>
      <c r="D1106" s="204"/>
      <c r="E1106" s="235"/>
      <c r="F1106" s="235"/>
      <c r="G1106" s="235"/>
      <c r="H1106" s="204"/>
      <c r="I1106" s="204"/>
      <c r="J1106" s="11" t="s">
        <v>209</v>
      </c>
      <c r="K1106" s="7" t="s">
        <v>118</v>
      </c>
      <c r="L1106" s="7" t="s">
        <v>119</v>
      </c>
      <c r="M1106" s="7">
        <v>2</v>
      </c>
      <c r="N1106" s="202"/>
      <c r="O1106" s="204"/>
      <c r="P1106" s="204"/>
      <c r="Q1106" s="204"/>
      <c r="R1106" s="217"/>
      <c r="S1106" s="217"/>
      <c r="T1106" s="219"/>
      <c r="U1106" s="219"/>
      <c r="V1106" s="221"/>
      <c r="W1106" s="221"/>
      <c r="X1106" s="221"/>
      <c r="Y1106" s="221"/>
      <c r="Z1106" s="221"/>
      <c r="AA1106" s="221"/>
      <c r="AB1106" s="221"/>
      <c r="AC1106" s="202"/>
      <c r="AD1106" s="203"/>
      <c r="AE1106" s="203"/>
      <c r="AF1106" s="204"/>
      <c r="AG1106" s="202"/>
      <c r="AH1106" s="202"/>
      <c r="AI1106" s="202"/>
      <c r="AJ1106" s="204"/>
    </row>
    <row r="1107" spans="2:36" s="90" customFormat="1" ht="41.65" customHeight="1" x14ac:dyDescent="0.2">
      <c r="B1107" s="204"/>
      <c r="C1107" s="204"/>
      <c r="D1107" s="204"/>
      <c r="E1107" s="235"/>
      <c r="F1107" s="235"/>
      <c r="G1107" s="235"/>
      <c r="H1107" s="204"/>
      <c r="I1107" s="204"/>
      <c r="J1107" s="11" t="s">
        <v>120</v>
      </c>
      <c r="K1107" s="7" t="s">
        <v>121</v>
      </c>
      <c r="L1107" s="7" t="s">
        <v>119</v>
      </c>
      <c r="M1107" s="7">
        <v>2</v>
      </c>
      <c r="N1107" s="202"/>
      <c r="O1107" s="204"/>
      <c r="P1107" s="204"/>
      <c r="Q1107" s="204"/>
      <c r="R1107" s="217"/>
      <c r="S1107" s="217"/>
      <c r="T1107" s="219"/>
      <c r="U1107" s="219"/>
      <c r="V1107" s="221"/>
      <c r="W1107" s="221"/>
      <c r="X1107" s="221"/>
      <c r="Y1107" s="221"/>
      <c r="Z1107" s="221"/>
      <c r="AA1107" s="221"/>
      <c r="AB1107" s="221"/>
      <c r="AC1107" s="202"/>
      <c r="AD1107" s="203"/>
      <c r="AE1107" s="203"/>
      <c r="AF1107" s="204"/>
      <c r="AG1107" s="202"/>
      <c r="AH1107" s="202"/>
      <c r="AI1107" s="202"/>
      <c r="AJ1107" s="204"/>
    </row>
    <row r="1108" spans="2:36" s="79" customFormat="1" ht="95.1" customHeight="1" x14ac:dyDescent="0.25">
      <c r="B1108" s="204" t="s">
        <v>1119</v>
      </c>
      <c r="C1108" s="204" t="s">
        <v>228</v>
      </c>
      <c r="D1108" s="204" t="s">
        <v>106</v>
      </c>
      <c r="E1108" s="235" t="s">
        <v>67</v>
      </c>
      <c r="F1108" s="235" t="s">
        <v>806</v>
      </c>
      <c r="G1108" s="235" t="s">
        <v>147</v>
      </c>
      <c r="H1108" s="204" t="s">
        <v>70</v>
      </c>
      <c r="I1108" s="204" t="s">
        <v>79</v>
      </c>
      <c r="J1108" s="11" t="s">
        <v>208</v>
      </c>
      <c r="K1108" s="7" t="s">
        <v>107</v>
      </c>
      <c r="L1108" s="7" t="s">
        <v>86</v>
      </c>
      <c r="M1108" s="7">
        <v>40</v>
      </c>
      <c r="N1108" s="202" t="s">
        <v>108</v>
      </c>
      <c r="O1108" s="204" t="s">
        <v>361</v>
      </c>
      <c r="P1108" s="204" t="s">
        <v>75</v>
      </c>
      <c r="Q1108" s="204" t="s">
        <v>76</v>
      </c>
      <c r="R1108" s="217" t="s">
        <v>77</v>
      </c>
      <c r="S1108" s="217" t="s">
        <v>109</v>
      </c>
      <c r="T1108" s="219">
        <f>V1108+Y1108</f>
        <v>73575.7</v>
      </c>
      <c r="U1108" s="219">
        <f>T1108</f>
        <v>73575.7</v>
      </c>
      <c r="V1108" s="221">
        <v>36787.85</v>
      </c>
      <c r="W1108" s="221" t="s">
        <v>79</v>
      </c>
      <c r="X1108" s="221" t="s">
        <v>79</v>
      </c>
      <c r="Y1108" s="221">
        <v>36787.85</v>
      </c>
      <c r="Z1108" s="221" t="s">
        <v>98</v>
      </c>
      <c r="AA1108" s="221" t="s">
        <v>79</v>
      </c>
      <c r="AB1108" s="221">
        <v>6397.89</v>
      </c>
      <c r="AC1108" s="202" t="s">
        <v>149</v>
      </c>
      <c r="AD1108" s="203">
        <f>V1108+Y1108</f>
        <v>73575.7</v>
      </c>
      <c r="AE1108" s="203" t="s">
        <v>79</v>
      </c>
      <c r="AF1108" s="202" t="s">
        <v>79</v>
      </c>
      <c r="AG1108" s="202" t="s">
        <v>33</v>
      </c>
      <c r="AH1108" s="202" t="s">
        <v>166</v>
      </c>
      <c r="AI1108" s="202" t="s">
        <v>167</v>
      </c>
      <c r="AJ1108" s="202"/>
    </row>
    <row r="1109" spans="2:36" s="79" customFormat="1" ht="59.1" customHeight="1" x14ac:dyDescent="0.25">
      <c r="B1109" s="204"/>
      <c r="C1109" s="204"/>
      <c r="D1109" s="204"/>
      <c r="E1109" s="235"/>
      <c r="F1109" s="235"/>
      <c r="G1109" s="235"/>
      <c r="H1109" s="204"/>
      <c r="I1109" s="204"/>
      <c r="J1109" s="11" t="s">
        <v>111</v>
      </c>
      <c r="K1109" s="7" t="s">
        <v>112</v>
      </c>
      <c r="L1109" s="7" t="s">
        <v>85</v>
      </c>
      <c r="M1109" s="7">
        <v>1</v>
      </c>
      <c r="N1109" s="202"/>
      <c r="O1109" s="204"/>
      <c r="P1109" s="204"/>
      <c r="Q1109" s="204"/>
      <c r="R1109" s="217"/>
      <c r="S1109" s="217"/>
      <c r="T1109" s="219"/>
      <c r="U1109" s="219"/>
      <c r="V1109" s="221"/>
      <c r="W1109" s="221"/>
      <c r="X1109" s="221"/>
      <c r="Y1109" s="221"/>
      <c r="Z1109" s="221"/>
      <c r="AA1109" s="221"/>
      <c r="AB1109" s="221"/>
      <c r="AC1109" s="202"/>
      <c r="AD1109" s="203"/>
      <c r="AE1109" s="203"/>
      <c r="AF1109" s="204"/>
      <c r="AG1109" s="202"/>
      <c r="AH1109" s="202"/>
      <c r="AI1109" s="202"/>
      <c r="AJ1109" s="204"/>
    </row>
    <row r="1110" spans="2:36" s="79" customFormat="1" ht="66.599999999999994" customHeight="1" x14ac:dyDescent="0.25">
      <c r="B1110" s="204"/>
      <c r="C1110" s="204"/>
      <c r="D1110" s="204"/>
      <c r="E1110" s="235"/>
      <c r="F1110" s="235"/>
      <c r="G1110" s="235"/>
      <c r="H1110" s="204"/>
      <c r="I1110" s="204"/>
      <c r="J1110" s="11" t="s">
        <v>127</v>
      </c>
      <c r="K1110" s="7" t="s">
        <v>128</v>
      </c>
      <c r="L1110" s="7" t="s">
        <v>85</v>
      </c>
      <c r="M1110" s="63">
        <v>37</v>
      </c>
      <c r="N1110" s="202"/>
      <c r="O1110" s="204"/>
      <c r="P1110" s="204"/>
      <c r="Q1110" s="204"/>
      <c r="R1110" s="217"/>
      <c r="S1110" s="217"/>
      <c r="T1110" s="219"/>
      <c r="U1110" s="219"/>
      <c r="V1110" s="221"/>
      <c r="W1110" s="221"/>
      <c r="X1110" s="221"/>
      <c r="Y1110" s="221"/>
      <c r="Z1110" s="221"/>
      <c r="AA1110" s="221"/>
      <c r="AB1110" s="221"/>
      <c r="AC1110" s="202"/>
      <c r="AD1110" s="203"/>
      <c r="AE1110" s="203"/>
      <c r="AF1110" s="204"/>
      <c r="AG1110" s="202"/>
      <c r="AH1110" s="202"/>
      <c r="AI1110" s="202"/>
      <c r="AJ1110" s="204"/>
    </row>
    <row r="1111" spans="2:36" s="79" customFormat="1" ht="99" customHeight="1" x14ac:dyDescent="0.25">
      <c r="B1111" s="204" t="s">
        <v>1120</v>
      </c>
      <c r="C1111" s="204" t="s">
        <v>226</v>
      </c>
      <c r="D1111" s="204" t="s">
        <v>106</v>
      </c>
      <c r="E1111" s="235" t="s">
        <v>67</v>
      </c>
      <c r="F1111" s="235" t="s">
        <v>806</v>
      </c>
      <c r="G1111" s="235" t="s">
        <v>147</v>
      </c>
      <c r="H1111" s="204" t="s">
        <v>70</v>
      </c>
      <c r="I1111" s="204" t="s">
        <v>79</v>
      </c>
      <c r="J1111" s="28" t="s">
        <v>208</v>
      </c>
      <c r="K1111" s="14" t="s">
        <v>107</v>
      </c>
      <c r="L1111" s="14" t="s">
        <v>86</v>
      </c>
      <c r="M1111" s="14">
        <v>40</v>
      </c>
      <c r="N1111" s="202" t="s">
        <v>108</v>
      </c>
      <c r="O1111" s="204" t="s">
        <v>361</v>
      </c>
      <c r="P1111" s="204" t="s">
        <v>75</v>
      </c>
      <c r="Q1111" s="204" t="s">
        <v>76</v>
      </c>
      <c r="R1111" s="217" t="s">
        <v>77</v>
      </c>
      <c r="S1111" s="217" t="s">
        <v>109</v>
      </c>
      <c r="T1111" s="219">
        <f>V1111+Y1111</f>
        <v>39440.18</v>
      </c>
      <c r="U1111" s="219">
        <f>T1111/1</f>
        <v>39440.18</v>
      </c>
      <c r="V1111" s="271">
        <v>19720.09</v>
      </c>
      <c r="W1111" s="221" t="s">
        <v>79</v>
      </c>
      <c r="X1111" s="221" t="s">
        <v>79</v>
      </c>
      <c r="Y1111" s="221">
        <v>19720.09</v>
      </c>
      <c r="Z1111" s="221" t="s">
        <v>98</v>
      </c>
      <c r="AA1111" s="221" t="s">
        <v>79</v>
      </c>
      <c r="AB1111" s="221">
        <v>3429.58</v>
      </c>
      <c r="AC1111" s="202" t="s">
        <v>149</v>
      </c>
      <c r="AD1111" s="203">
        <f>V1111+Y1111</f>
        <v>39440.18</v>
      </c>
      <c r="AE1111" s="203" t="s">
        <v>79</v>
      </c>
      <c r="AF1111" s="202" t="s">
        <v>79</v>
      </c>
      <c r="AG1111" s="202" t="s">
        <v>33</v>
      </c>
      <c r="AH1111" s="202" t="s">
        <v>166</v>
      </c>
      <c r="AI1111" s="202" t="s">
        <v>167</v>
      </c>
      <c r="AJ1111" s="202"/>
    </row>
    <row r="1112" spans="2:36" s="79" customFormat="1" ht="58.15" customHeight="1" x14ac:dyDescent="0.25">
      <c r="B1112" s="204"/>
      <c r="C1112" s="204"/>
      <c r="D1112" s="204"/>
      <c r="E1112" s="235"/>
      <c r="F1112" s="235"/>
      <c r="G1112" s="235"/>
      <c r="H1112" s="204"/>
      <c r="I1112" s="204"/>
      <c r="J1112" s="11" t="s">
        <v>111</v>
      </c>
      <c r="K1112" s="7" t="s">
        <v>112</v>
      </c>
      <c r="L1112" s="7" t="s">
        <v>85</v>
      </c>
      <c r="M1112" s="7">
        <v>1</v>
      </c>
      <c r="N1112" s="202"/>
      <c r="O1112" s="204"/>
      <c r="P1112" s="204"/>
      <c r="Q1112" s="204"/>
      <c r="R1112" s="217"/>
      <c r="S1112" s="217"/>
      <c r="T1112" s="219"/>
      <c r="U1112" s="219"/>
      <c r="V1112" s="220"/>
      <c r="W1112" s="221"/>
      <c r="X1112" s="221"/>
      <c r="Y1112" s="221"/>
      <c r="Z1112" s="221"/>
      <c r="AA1112" s="221"/>
      <c r="AB1112" s="221"/>
      <c r="AC1112" s="202"/>
      <c r="AD1112" s="203"/>
      <c r="AE1112" s="203"/>
      <c r="AF1112" s="204"/>
      <c r="AG1112" s="202"/>
      <c r="AH1112" s="202"/>
      <c r="AI1112" s="202"/>
      <c r="AJ1112" s="204"/>
    </row>
    <row r="1113" spans="2:36" s="79" customFormat="1" ht="59.1" customHeight="1" x14ac:dyDescent="0.25">
      <c r="B1113" s="204"/>
      <c r="C1113" s="204"/>
      <c r="D1113" s="204"/>
      <c r="E1113" s="235"/>
      <c r="F1113" s="235"/>
      <c r="G1113" s="235"/>
      <c r="H1113" s="204"/>
      <c r="I1113" s="204"/>
      <c r="J1113" s="11" t="s">
        <v>127</v>
      </c>
      <c r="K1113" s="7" t="s">
        <v>128</v>
      </c>
      <c r="L1113" s="7" t="s">
        <v>85</v>
      </c>
      <c r="M1113" s="63">
        <v>20</v>
      </c>
      <c r="N1113" s="202"/>
      <c r="O1113" s="204"/>
      <c r="P1113" s="204"/>
      <c r="Q1113" s="204"/>
      <c r="R1113" s="217"/>
      <c r="S1113" s="217"/>
      <c r="T1113" s="219"/>
      <c r="U1113" s="219"/>
      <c r="V1113" s="272"/>
      <c r="W1113" s="221"/>
      <c r="X1113" s="221"/>
      <c r="Y1113" s="221"/>
      <c r="Z1113" s="221"/>
      <c r="AA1113" s="221"/>
      <c r="AB1113" s="221"/>
      <c r="AC1113" s="202"/>
      <c r="AD1113" s="203"/>
      <c r="AE1113" s="203"/>
      <c r="AF1113" s="204"/>
      <c r="AG1113" s="202"/>
      <c r="AH1113" s="202"/>
      <c r="AI1113" s="202"/>
      <c r="AJ1113" s="204"/>
    </row>
    <row r="1114" spans="2:36" s="79" customFormat="1" ht="82.5" customHeight="1" x14ac:dyDescent="0.25">
      <c r="B1114" s="246" t="s">
        <v>1082</v>
      </c>
      <c r="C1114" s="246" t="s">
        <v>739</v>
      </c>
      <c r="D1114" s="246" t="s">
        <v>66</v>
      </c>
      <c r="E1114" s="232" t="s">
        <v>67</v>
      </c>
      <c r="F1114" s="252" t="s">
        <v>807</v>
      </c>
      <c r="G1114" s="232" t="s">
        <v>670</v>
      </c>
      <c r="H1114" s="246" t="s">
        <v>70</v>
      </c>
      <c r="I1114" s="215" t="s">
        <v>79</v>
      </c>
      <c r="J1114" s="20" t="s">
        <v>113</v>
      </c>
      <c r="K1114" s="27" t="s">
        <v>114</v>
      </c>
      <c r="L1114" s="27" t="s">
        <v>115</v>
      </c>
      <c r="M1114" s="27">
        <v>2</v>
      </c>
      <c r="N1114" s="205" t="s">
        <v>690</v>
      </c>
      <c r="O1114" s="246" t="s">
        <v>691</v>
      </c>
      <c r="P1114" s="246" t="s">
        <v>75</v>
      </c>
      <c r="Q1114" s="246" t="s">
        <v>76</v>
      </c>
      <c r="R1114" s="246" t="s">
        <v>77</v>
      </c>
      <c r="S1114" s="420" t="s">
        <v>109</v>
      </c>
      <c r="T1114" s="417">
        <f>+V1114+Y1114</f>
        <v>151940</v>
      </c>
      <c r="U1114" s="417">
        <f>T1114/2</f>
        <v>75970</v>
      </c>
      <c r="V1114" s="263">
        <v>75970</v>
      </c>
      <c r="W1114" s="238" t="s">
        <v>98</v>
      </c>
      <c r="X1114" s="238" t="s">
        <v>98</v>
      </c>
      <c r="Y1114" s="263">
        <v>75970</v>
      </c>
      <c r="Z1114" s="238" t="s">
        <v>98</v>
      </c>
      <c r="AA1114" s="238" t="s">
        <v>98</v>
      </c>
      <c r="AB1114" s="240">
        <f>6159.73*2</f>
        <v>12319.46</v>
      </c>
      <c r="AC1114" s="205" t="s">
        <v>80</v>
      </c>
      <c r="AD1114" s="275">
        <f>+V1114+Y1114</f>
        <v>151940</v>
      </c>
      <c r="AE1114" s="238" t="s">
        <v>98</v>
      </c>
      <c r="AF1114" s="238" t="s">
        <v>98</v>
      </c>
      <c r="AG1114" s="205" t="s">
        <v>33</v>
      </c>
      <c r="AH1114" s="205" t="s">
        <v>157</v>
      </c>
      <c r="AI1114" s="205" t="s">
        <v>158</v>
      </c>
      <c r="AJ1114" s="246"/>
    </row>
    <row r="1115" spans="2:36" s="79" customFormat="1" ht="69" customHeight="1" x14ac:dyDescent="0.25">
      <c r="B1115" s="247"/>
      <c r="C1115" s="247"/>
      <c r="D1115" s="247"/>
      <c r="E1115" s="233"/>
      <c r="F1115" s="252"/>
      <c r="G1115" s="233"/>
      <c r="H1115" s="247"/>
      <c r="I1115" s="215"/>
      <c r="J1115" s="20" t="s">
        <v>116</v>
      </c>
      <c r="K1115" s="27" t="s">
        <v>117</v>
      </c>
      <c r="L1115" s="27" t="s">
        <v>85</v>
      </c>
      <c r="M1115" s="27">
        <v>2</v>
      </c>
      <c r="N1115" s="206"/>
      <c r="O1115" s="247"/>
      <c r="P1115" s="247"/>
      <c r="Q1115" s="247"/>
      <c r="R1115" s="247"/>
      <c r="S1115" s="354"/>
      <c r="T1115" s="417"/>
      <c r="U1115" s="417"/>
      <c r="V1115" s="263"/>
      <c r="W1115" s="244"/>
      <c r="X1115" s="244"/>
      <c r="Y1115" s="263"/>
      <c r="Z1115" s="244"/>
      <c r="AA1115" s="244"/>
      <c r="AB1115" s="241"/>
      <c r="AC1115" s="206"/>
      <c r="AD1115" s="276"/>
      <c r="AE1115" s="244"/>
      <c r="AF1115" s="244"/>
      <c r="AG1115" s="206"/>
      <c r="AH1115" s="206"/>
      <c r="AI1115" s="206"/>
      <c r="AJ1115" s="247"/>
    </row>
    <row r="1116" spans="2:36" s="79" customFormat="1" ht="59.1" customHeight="1" x14ac:dyDescent="0.25">
      <c r="B1116" s="247"/>
      <c r="C1116" s="247"/>
      <c r="D1116" s="247"/>
      <c r="E1116" s="233"/>
      <c r="F1116" s="252"/>
      <c r="G1116" s="233"/>
      <c r="H1116" s="247"/>
      <c r="I1116" s="215"/>
      <c r="J1116" s="20" t="s">
        <v>209</v>
      </c>
      <c r="K1116" s="27" t="s">
        <v>118</v>
      </c>
      <c r="L1116" s="27" t="s">
        <v>119</v>
      </c>
      <c r="M1116" s="27">
        <v>2</v>
      </c>
      <c r="N1116" s="206"/>
      <c r="O1116" s="247"/>
      <c r="P1116" s="247"/>
      <c r="Q1116" s="247"/>
      <c r="R1116" s="247"/>
      <c r="S1116" s="354"/>
      <c r="T1116" s="417"/>
      <c r="U1116" s="417"/>
      <c r="V1116" s="263"/>
      <c r="W1116" s="244"/>
      <c r="X1116" s="244"/>
      <c r="Y1116" s="263"/>
      <c r="Z1116" s="244"/>
      <c r="AA1116" s="244"/>
      <c r="AB1116" s="241"/>
      <c r="AC1116" s="206"/>
      <c r="AD1116" s="276"/>
      <c r="AE1116" s="244"/>
      <c r="AF1116" s="244"/>
      <c r="AG1116" s="206"/>
      <c r="AH1116" s="206"/>
      <c r="AI1116" s="206"/>
      <c r="AJ1116" s="247"/>
    </row>
    <row r="1117" spans="2:36" s="79" customFormat="1" ht="59.1" customHeight="1" x14ac:dyDescent="0.25">
      <c r="B1117" s="248"/>
      <c r="C1117" s="248"/>
      <c r="D1117" s="248"/>
      <c r="E1117" s="234"/>
      <c r="F1117" s="252"/>
      <c r="G1117" s="234"/>
      <c r="H1117" s="248"/>
      <c r="I1117" s="215"/>
      <c r="J1117" s="20" t="s">
        <v>120</v>
      </c>
      <c r="K1117" s="27" t="s">
        <v>121</v>
      </c>
      <c r="L1117" s="27" t="s">
        <v>119</v>
      </c>
      <c r="M1117" s="61">
        <v>2</v>
      </c>
      <c r="N1117" s="207"/>
      <c r="O1117" s="248"/>
      <c r="P1117" s="248"/>
      <c r="Q1117" s="248"/>
      <c r="R1117" s="248"/>
      <c r="S1117" s="386"/>
      <c r="T1117" s="417"/>
      <c r="U1117" s="417"/>
      <c r="V1117" s="263"/>
      <c r="W1117" s="245"/>
      <c r="X1117" s="245"/>
      <c r="Y1117" s="263"/>
      <c r="Z1117" s="245"/>
      <c r="AA1117" s="245"/>
      <c r="AB1117" s="242"/>
      <c r="AC1117" s="207"/>
      <c r="AD1117" s="277"/>
      <c r="AE1117" s="245"/>
      <c r="AF1117" s="245"/>
      <c r="AG1117" s="207"/>
      <c r="AH1117" s="207"/>
      <c r="AI1117" s="207"/>
      <c r="AJ1117" s="248"/>
    </row>
    <row r="1118" spans="2:36" s="79" customFormat="1" ht="124.5" customHeight="1" x14ac:dyDescent="0.25">
      <c r="B1118" s="208" t="s">
        <v>672</v>
      </c>
      <c r="C1118" s="208" t="s">
        <v>740</v>
      </c>
      <c r="D1118" s="208" t="s">
        <v>66</v>
      </c>
      <c r="E1118" s="229" t="s">
        <v>67</v>
      </c>
      <c r="F1118" s="235" t="s">
        <v>806</v>
      </c>
      <c r="G1118" s="334" t="s">
        <v>1083</v>
      </c>
      <c r="H1118" s="208" t="s">
        <v>70</v>
      </c>
      <c r="I1118" s="204" t="s">
        <v>79</v>
      </c>
      <c r="J1118" s="28" t="s">
        <v>208</v>
      </c>
      <c r="K1118" s="14" t="s">
        <v>107</v>
      </c>
      <c r="L1118" s="14" t="s">
        <v>86</v>
      </c>
      <c r="M1118" s="14">
        <v>40</v>
      </c>
      <c r="N1118" s="243" t="s">
        <v>690</v>
      </c>
      <c r="O1118" s="208" t="s">
        <v>361</v>
      </c>
      <c r="P1118" s="208" t="s">
        <v>75</v>
      </c>
      <c r="Q1118" s="208" t="s">
        <v>76</v>
      </c>
      <c r="R1118" s="208" t="s">
        <v>77</v>
      </c>
      <c r="S1118" s="211" t="s">
        <v>109</v>
      </c>
      <c r="T1118" s="301">
        <f>+V1118+Y1118</f>
        <v>192599.92</v>
      </c>
      <c r="U1118" s="301">
        <f>T1118/2</f>
        <v>96299.96</v>
      </c>
      <c r="V1118" s="227">
        <v>96299.96</v>
      </c>
      <c r="W1118" s="271" t="s">
        <v>98</v>
      </c>
      <c r="X1118" s="271" t="s">
        <v>98</v>
      </c>
      <c r="Y1118" s="227">
        <v>96299.96</v>
      </c>
      <c r="Z1118" s="271" t="s">
        <v>98</v>
      </c>
      <c r="AA1118" s="271" t="s">
        <v>98</v>
      </c>
      <c r="AB1118" s="343">
        <v>15616.21</v>
      </c>
      <c r="AC1118" s="243" t="s">
        <v>149</v>
      </c>
      <c r="AD1118" s="423">
        <f>+V1118+Y1118</f>
        <v>192599.92</v>
      </c>
      <c r="AE1118" s="271" t="s">
        <v>98</v>
      </c>
      <c r="AF1118" s="271" t="s">
        <v>98</v>
      </c>
      <c r="AG1118" s="243" t="s">
        <v>33</v>
      </c>
      <c r="AH1118" s="320" t="s">
        <v>157</v>
      </c>
      <c r="AI1118" s="320" t="s">
        <v>158</v>
      </c>
      <c r="AJ1118" s="208"/>
    </row>
    <row r="1119" spans="2:36" s="79" customFormat="1" ht="95.65" customHeight="1" x14ac:dyDescent="0.25">
      <c r="B1119" s="209"/>
      <c r="C1119" s="209"/>
      <c r="D1119" s="209"/>
      <c r="E1119" s="230"/>
      <c r="F1119" s="235"/>
      <c r="G1119" s="426"/>
      <c r="H1119" s="209"/>
      <c r="I1119" s="204"/>
      <c r="J1119" s="11" t="s">
        <v>111</v>
      </c>
      <c r="K1119" s="7" t="s">
        <v>680</v>
      </c>
      <c r="L1119" s="11" t="s">
        <v>681</v>
      </c>
      <c r="M1119" s="112" t="s">
        <v>682</v>
      </c>
      <c r="N1119" s="224"/>
      <c r="O1119" s="209"/>
      <c r="P1119" s="209"/>
      <c r="Q1119" s="209"/>
      <c r="R1119" s="209"/>
      <c r="S1119" s="212"/>
      <c r="T1119" s="301"/>
      <c r="U1119" s="301"/>
      <c r="V1119" s="227"/>
      <c r="W1119" s="220"/>
      <c r="X1119" s="220"/>
      <c r="Y1119" s="227"/>
      <c r="Z1119" s="220"/>
      <c r="AA1119" s="220"/>
      <c r="AB1119" s="374"/>
      <c r="AC1119" s="224"/>
      <c r="AD1119" s="424"/>
      <c r="AE1119" s="220"/>
      <c r="AF1119" s="220"/>
      <c r="AG1119" s="224"/>
      <c r="AH1119" s="321"/>
      <c r="AI1119" s="321"/>
      <c r="AJ1119" s="209"/>
    </row>
    <row r="1120" spans="2:36" s="79" customFormat="1" ht="99" customHeight="1" x14ac:dyDescent="0.25">
      <c r="B1120" s="210"/>
      <c r="C1120" s="210"/>
      <c r="D1120" s="210"/>
      <c r="E1120" s="231"/>
      <c r="F1120" s="235"/>
      <c r="G1120" s="427"/>
      <c r="H1120" s="210"/>
      <c r="I1120" s="204"/>
      <c r="J1120" s="11" t="s">
        <v>127</v>
      </c>
      <c r="K1120" s="7" t="s">
        <v>645</v>
      </c>
      <c r="L1120" s="11" t="s">
        <v>683</v>
      </c>
      <c r="M1120" s="7">
        <v>90</v>
      </c>
      <c r="N1120" s="228"/>
      <c r="O1120" s="210"/>
      <c r="P1120" s="210"/>
      <c r="Q1120" s="210"/>
      <c r="R1120" s="210"/>
      <c r="S1120" s="213"/>
      <c r="T1120" s="302"/>
      <c r="U1120" s="302"/>
      <c r="V1120" s="226"/>
      <c r="W1120" s="272"/>
      <c r="X1120" s="272"/>
      <c r="Y1120" s="226"/>
      <c r="Z1120" s="272"/>
      <c r="AA1120" s="272"/>
      <c r="AB1120" s="375"/>
      <c r="AC1120" s="228"/>
      <c r="AD1120" s="425"/>
      <c r="AE1120" s="272"/>
      <c r="AF1120" s="272"/>
      <c r="AG1120" s="228"/>
      <c r="AH1120" s="322"/>
      <c r="AI1120" s="322"/>
      <c r="AJ1120" s="210"/>
    </row>
    <row r="1121" spans="2:36" s="79" customFormat="1" ht="126.6" customHeight="1" x14ac:dyDescent="0.25">
      <c r="B1121" s="208" t="s">
        <v>673</v>
      </c>
      <c r="C1121" s="208" t="s">
        <v>741</v>
      </c>
      <c r="D1121" s="208" t="s">
        <v>66</v>
      </c>
      <c r="E1121" s="229" t="s">
        <v>67</v>
      </c>
      <c r="F1121" s="235" t="s">
        <v>806</v>
      </c>
      <c r="G1121" s="229" t="s">
        <v>671</v>
      </c>
      <c r="H1121" s="208" t="s">
        <v>70</v>
      </c>
      <c r="I1121" s="204" t="s">
        <v>79</v>
      </c>
      <c r="J1121" s="28" t="s">
        <v>208</v>
      </c>
      <c r="K1121" s="14" t="s">
        <v>107</v>
      </c>
      <c r="L1121" s="14" t="s">
        <v>86</v>
      </c>
      <c r="M1121" s="14">
        <v>40</v>
      </c>
      <c r="N1121" s="243" t="s">
        <v>690</v>
      </c>
      <c r="O1121" s="208" t="s">
        <v>361</v>
      </c>
      <c r="P1121" s="208" t="s">
        <v>75</v>
      </c>
      <c r="Q1121" s="208" t="s">
        <v>76</v>
      </c>
      <c r="R1121" s="208" t="s">
        <v>77</v>
      </c>
      <c r="S1121" s="211" t="s">
        <v>109</v>
      </c>
      <c r="T1121" s="301">
        <f>+V1121+Y1121</f>
        <v>53499.9</v>
      </c>
      <c r="U1121" s="300">
        <f>T1121</f>
        <v>53499.9</v>
      </c>
      <c r="V1121" s="225">
        <v>26749.95</v>
      </c>
      <c r="W1121" s="271" t="s">
        <v>98</v>
      </c>
      <c r="X1121" s="271" t="s">
        <v>98</v>
      </c>
      <c r="Y1121" s="225">
        <v>26749.95</v>
      </c>
      <c r="Z1121" s="271" t="s">
        <v>98</v>
      </c>
      <c r="AA1121" s="271" t="s">
        <v>98</v>
      </c>
      <c r="AB1121" s="225">
        <v>4337.83</v>
      </c>
      <c r="AC1121" s="243" t="s">
        <v>149</v>
      </c>
      <c r="AD1121" s="423">
        <f>+V1121+Y1121</f>
        <v>53499.9</v>
      </c>
      <c r="AE1121" s="271" t="s">
        <v>98</v>
      </c>
      <c r="AF1121" s="271" t="s">
        <v>98</v>
      </c>
      <c r="AG1121" s="243" t="s">
        <v>33</v>
      </c>
      <c r="AH1121" s="320" t="s">
        <v>157</v>
      </c>
      <c r="AI1121" s="320" t="s">
        <v>158</v>
      </c>
      <c r="AJ1121" s="208"/>
    </row>
    <row r="1122" spans="2:36" s="79" customFormat="1" ht="59.1" customHeight="1" x14ac:dyDescent="0.25">
      <c r="B1122" s="209"/>
      <c r="C1122" s="209"/>
      <c r="D1122" s="209"/>
      <c r="E1122" s="230"/>
      <c r="F1122" s="235"/>
      <c r="G1122" s="230"/>
      <c r="H1122" s="209"/>
      <c r="I1122" s="204"/>
      <c r="J1122" s="11" t="s">
        <v>111</v>
      </c>
      <c r="K1122" s="7" t="s">
        <v>680</v>
      </c>
      <c r="L1122" s="11" t="s">
        <v>681</v>
      </c>
      <c r="M1122" s="112" t="s">
        <v>684</v>
      </c>
      <c r="N1122" s="224"/>
      <c r="O1122" s="209"/>
      <c r="P1122" s="209"/>
      <c r="Q1122" s="209"/>
      <c r="R1122" s="209"/>
      <c r="S1122" s="212"/>
      <c r="T1122" s="301"/>
      <c r="U1122" s="301"/>
      <c r="V1122" s="227"/>
      <c r="W1122" s="220"/>
      <c r="X1122" s="220"/>
      <c r="Y1122" s="227"/>
      <c r="Z1122" s="220"/>
      <c r="AA1122" s="220"/>
      <c r="AB1122" s="227"/>
      <c r="AC1122" s="224"/>
      <c r="AD1122" s="424"/>
      <c r="AE1122" s="220"/>
      <c r="AF1122" s="220"/>
      <c r="AG1122" s="224"/>
      <c r="AH1122" s="321"/>
      <c r="AI1122" s="321"/>
      <c r="AJ1122" s="209"/>
    </row>
    <row r="1123" spans="2:36" s="79" customFormat="1" ht="60.75" customHeight="1" x14ac:dyDescent="0.25">
      <c r="B1123" s="210"/>
      <c r="C1123" s="210"/>
      <c r="D1123" s="210"/>
      <c r="E1123" s="231"/>
      <c r="F1123" s="235"/>
      <c r="G1123" s="231"/>
      <c r="H1123" s="210"/>
      <c r="I1123" s="204"/>
      <c r="J1123" s="11" t="s">
        <v>127</v>
      </c>
      <c r="K1123" s="7" t="s">
        <v>645</v>
      </c>
      <c r="L1123" s="11" t="s">
        <v>683</v>
      </c>
      <c r="M1123" s="7">
        <v>25</v>
      </c>
      <c r="N1123" s="228"/>
      <c r="O1123" s="210"/>
      <c r="P1123" s="210"/>
      <c r="Q1123" s="210"/>
      <c r="R1123" s="210"/>
      <c r="S1123" s="213"/>
      <c r="T1123" s="302"/>
      <c r="U1123" s="302"/>
      <c r="V1123" s="226"/>
      <c r="W1123" s="272"/>
      <c r="X1123" s="272"/>
      <c r="Y1123" s="226"/>
      <c r="Z1123" s="272"/>
      <c r="AA1123" s="272"/>
      <c r="AB1123" s="226"/>
      <c r="AC1123" s="228"/>
      <c r="AD1123" s="425"/>
      <c r="AE1123" s="272"/>
      <c r="AF1123" s="272"/>
      <c r="AG1123" s="228"/>
      <c r="AH1123" s="322"/>
      <c r="AI1123" s="322"/>
      <c r="AJ1123" s="210"/>
    </row>
    <row r="1124" spans="2:36" s="79" customFormat="1" ht="119.1" customHeight="1" x14ac:dyDescent="0.25">
      <c r="B1124" s="246" t="s">
        <v>1084</v>
      </c>
      <c r="C1124" s="246" t="s">
        <v>742</v>
      </c>
      <c r="D1124" s="246" t="s">
        <v>66</v>
      </c>
      <c r="E1124" s="232" t="s">
        <v>67</v>
      </c>
      <c r="F1124" s="252" t="s">
        <v>806</v>
      </c>
      <c r="G1124" s="232" t="s">
        <v>671</v>
      </c>
      <c r="H1124" s="246" t="s">
        <v>70</v>
      </c>
      <c r="I1124" s="215" t="s">
        <v>79</v>
      </c>
      <c r="J1124" s="56" t="s">
        <v>208</v>
      </c>
      <c r="K1124" s="57" t="s">
        <v>107</v>
      </c>
      <c r="L1124" s="57" t="s">
        <v>86</v>
      </c>
      <c r="M1124" s="57">
        <v>40</v>
      </c>
      <c r="N1124" s="205" t="s">
        <v>690</v>
      </c>
      <c r="O1124" s="246" t="s">
        <v>361</v>
      </c>
      <c r="P1124" s="246" t="s">
        <v>75</v>
      </c>
      <c r="Q1124" s="246" t="s">
        <v>76</v>
      </c>
      <c r="R1124" s="246" t="s">
        <v>77</v>
      </c>
      <c r="S1124" s="420" t="s">
        <v>109</v>
      </c>
      <c r="T1124" s="276">
        <f>+V1124+Y1124</f>
        <v>39796.58</v>
      </c>
      <c r="U1124" s="276">
        <f>T1124</f>
        <v>39796.58</v>
      </c>
      <c r="V1124" s="240">
        <v>19898.29</v>
      </c>
      <c r="W1124" s="238" t="s">
        <v>98</v>
      </c>
      <c r="X1124" s="238" t="s">
        <v>98</v>
      </c>
      <c r="Y1124" s="240">
        <v>19898.29</v>
      </c>
      <c r="Z1124" s="238" t="s">
        <v>98</v>
      </c>
      <c r="AA1124" s="238" t="s">
        <v>98</v>
      </c>
      <c r="AB1124" s="240">
        <v>3226.75</v>
      </c>
      <c r="AC1124" s="205" t="s">
        <v>149</v>
      </c>
      <c r="AD1124" s="440">
        <f>+V1124+Y1124</f>
        <v>39796.58</v>
      </c>
      <c r="AE1124" s="238" t="s">
        <v>98</v>
      </c>
      <c r="AF1124" s="238" t="s">
        <v>98</v>
      </c>
      <c r="AG1124" s="205" t="s">
        <v>33</v>
      </c>
      <c r="AH1124" s="346" t="s">
        <v>157</v>
      </c>
      <c r="AI1124" s="346" t="s">
        <v>158</v>
      </c>
      <c r="AJ1124" s="246"/>
    </row>
    <row r="1125" spans="2:36" s="79" customFormat="1" ht="68.25" customHeight="1" x14ac:dyDescent="0.25">
      <c r="B1125" s="247"/>
      <c r="C1125" s="247"/>
      <c r="D1125" s="247"/>
      <c r="E1125" s="233"/>
      <c r="F1125" s="252"/>
      <c r="G1125" s="233"/>
      <c r="H1125" s="247"/>
      <c r="I1125" s="215"/>
      <c r="J1125" s="20" t="s">
        <v>111</v>
      </c>
      <c r="K1125" s="27" t="s">
        <v>680</v>
      </c>
      <c r="L1125" s="20" t="s">
        <v>681</v>
      </c>
      <c r="M1125" s="111" t="s">
        <v>685</v>
      </c>
      <c r="N1125" s="206"/>
      <c r="O1125" s="247"/>
      <c r="P1125" s="247"/>
      <c r="Q1125" s="247"/>
      <c r="R1125" s="247"/>
      <c r="S1125" s="354"/>
      <c r="T1125" s="276"/>
      <c r="U1125" s="276"/>
      <c r="V1125" s="241"/>
      <c r="W1125" s="244"/>
      <c r="X1125" s="244"/>
      <c r="Y1125" s="241"/>
      <c r="Z1125" s="244"/>
      <c r="AA1125" s="244"/>
      <c r="AB1125" s="241"/>
      <c r="AC1125" s="206"/>
      <c r="AD1125" s="441"/>
      <c r="AE1125" s="244"/>
      <c r="AF1125" s="244"/>
      <c r="AG1125" s="206"/>
      <c r="AH1125" s="347"/>
      <c r="AI1125" s="347"/>
      <c r="AJ1125" s="247"/>
    </row>
    <row r="1126" spans="2:36" s="79" customFormat="1" ht="60" customHeight="1" x14ac:dyDescent="0.25">
      <c r="B1126" s="248"/>
      <c r="C1126" s="248"/>
      <c r="D1126" s="248"/>
      <c r="E1126" s="234"/>
      <c r="F1126" s="252"/>
      <c r="G1126" s="234"/>
      <c r="H1126" s="248"/>
      <c r="I1126" s="215"/>
      <c r="J1126" s="20" t="s">
        <v>127</v>
      </c>
      <c r="K1126" s="27" t="s">
        <v>645</v>
      </c>
      <c r="L1126" s="20" t="s">
        <v>683</v>
      </c>
      <c r="M1126" s="58">
        <v>19</v>
      </c>
      <c r="N1126" s="207"/>
      <c r="O1126" s="248"/>
      <c r="P1126" s="248"/>
      <c r="Q1126" s="248"/>
      <c r="R1126" s="248"/>
      <c r="S1126" s="386"/>
      <c r="T1126" s="277"/>
      <c r="U1126" s="277"/>
      <c r="V1126" s="242"/>
      <c r="W1126" s="245"/>
      <c r="X1126" s="245"/>
      <c r="Y1126" s="242"/>
      <c r="Z1126" s="245"/>
      <c r="AA1126" s="245"/>
      <c r="AB1126" s="242"/>
      <c r="AC1126" s="207"/>
      <c r="AD1126" s="442"/>
      <c r="AE1126" s="245"/>
      <c r="AF1126" s="245"/>
      <c r="AG1126" s="207"/>
      <c r="AH1126" s="418"/>
      <c r="AI1126" s="418"/>
      <c r="AJ1126" s="248"/>
    </row>
    <row r="1127" spans="2:36" s="79" customFormat="1" ht="90" customHeight="1" x14ac:dyDescent="0.25">
      <c r="B1127" s="208" t="s">
        <v>674</v>
      </c>
      <c r="C1127" s="208" t="s">
        <v>739</v>
      </c>
      <c r="D1127" s="208" t="s">
        <v>66</v>
      </c>
      <c r="E1127" s="229" t="s">
        <v>67</v>
      </c>
      <c r="F1127" s="235" t="s">
        <v>807</v>
      </c>
      <c r="G1127" s="229" t="s">
        <v>670</v>
      </c>
      <c r="H1127" s="208" t="s">
        <v>70</v>
      </c>
      <c r="I1127" s="204" t="s">
        <v>79</v>
      </c>
      <c r="J1127" s="11" t="s">
        <v>113</v>
      </c>
      <c r="K1127" s="7" t="s">
        <v>114</v>
      </c>
      <c r="L1127" s="7" t="s">
        <v>115</v>
      </c>
      <c r="M1127" s="7">
        <v>3</v>
      </c>
      <c r="N1127" s="243" t="s">
        <v>690</v>
      </c>
      <c r="O1127" s="208" t="s">
        <v>692</v>
      </c>
      <c r="P1127" s="208" t="s">
        <v>75</v>
      </c>
      <c r="Q1127" s="208" t="s">
        <v>76</v>
      </c>
      <c r="R1127" s="208" t="s">
        <v>77</v>
      </c>
      <c r="S1127" s="211" t="s">
        <v>109</v>
      </c>
      <c r="T1127" s="214">
        <f>+V1127+Y1127</f>
        <v>227910</v>
      </c>
      <c r="U1127" s="214">
        <v>75970</v>
      </c>
      <c r="V1127" s="203">
        <v>113955</v>
      </c>
      <c r="W1127" s="271" t="s">
        <v>98</v>
      </c>
      <c r="X1127" s="271" t="s">
        <v>98</v>
      </c>
      <c r="Y1127" s="203">
        <v>113955</v>
      </c>
      <c r="Z1127" s="271" t="s">
        <v>98</v>
      </c>
      <c r="AA1127" s="271" t="s">
        <v>98</v>
      </c>
      <c r="AB1127" s="225">
        <v>18479.189999999999</v>
      </c>
      <c r="AC1127" s="243" t="s">
        <v>80</v>
      </c>
      <c r="AD1127" s="300">
        <f>+V1127+Y1127</f>
        <v>227910</v>
      </c>
      <c r="AE1127" s="271" t="s">
        <v>98</v>
      </c>
      <c r="AF1127" s="271" t="s">
        <v>98</v>
      </c>
      <c r="AG1127" s="243" t="s">
        <v>33</v>
      </c>
      <c r="AH1127" s="243" t="s">
        <v>161</v>
      </c>
      <c r="AI1127" s="243" t="s">
        <v>700</v>
      </c>
      <c r="AJ1127" s="208"/>
    </row>
    <row r="1128" spans="2:36" s="79" customFormat="1" ht="51" x14ac:dyDescent="0.25">
      <c r="B1128" s="209"/>
      <c r="C1128" s="209"/>
      <c r="D1128" s="209"/>
      <c r="E1128" s="230"/>
      <c r="F1128" s="235"/>
      <c r="G1128" s="230"/>
      <c r="H1128" s="209"/>
      <c r="I1128" s="204"/>
      <c r="J1128" s="11" t="s">
        <v>116</v>
      </c>
      <c r="K1128" s="7" t="s">
        <v>117</v>
      </c>
      <c r="L1128" s="7" t="s">
        <v>85</v>
      </c>
      <c r="M1128" s="7">
        <v>3</v>
      </c>
      <c r="N1128" s="224"/>
      <c r="O1128" s="209"/>
      <c r="P1128" s="209"/>
      <c r="Q1128" s="209"/>
      <c r="R1128" s="209"/>
      <c r="S1128" s="212"/>
      <c r="T1128" s="214"/>
      <c r="U1128" s="214"/>
      <c r="V1128" s="203"/>
      <c r="W1128" s="220"/>
      <c r="X1128" s="220"/>
      <c r="Y1128" s="203"/>
      <c r="Z1128" s="220"/>
      <c r="AA1128" s="220"/>
      <c r="AB1128" s="227"/>
      <c r="AC1128" s="224"/>
      <c r="AD1128" s="301"/>
      <c r="AE1128" s="220"/>
      <c r="AF1128" s="220"/>
      <c r="AG1128" s="224"/>
      <c r="AH1128" s="224"/>
      <c r="AI1128" s="224"/>
      <c r="AJ1128" s="209"/>
    </row>
    <row r="1129" spans="2:36" s="79" customFormat="1" ht="38.25" x14ac:dyDescent="0.25">
      <c r="B1129" s="209"/>
      <c r="C1129" s="209"/>
      <c r="D1129" s="209"/>
      <c r="E1129" s="230"/>
      <c r="F1129" s="235"/>
      <c r="G1129" s="230"/>
      <c r="H1129" s="209"/>
      <c r="I1129" s="204"/>
      <c r="J1129" s="11" t="s">
        <v>209</v>
      </c>
      <c r="K1129" s="7" t="s">
        <v>118</v>
      </c>
      <c r="L1129" s="7" t="s">
        <v>119</v>
      </c>
      <c r="M1129" s="7">
        <v>3</v>
      </c>
      <c r="N1129" s="224"/>
      <c r="O1129" s="209"/>
      <c r="P1129" s="209"/>
      <c r="Q1129" s="209"/>
      <c r="R1129" s="209"/>
      <c r="S1129" s="212"/>
      <c r="T1129" s="214"/>
      <c r="U1129" s="214"/>
      <c r="V1129" s="203"/>
      <c r="W1129" s="220"/>
      <c r="X1129" s="220"/>
      <c r="Y1129" s="203"/>
      <c r="Z1129" s="220"/>
      <c r="AA1129" s="220"/>
      <c r="AB1129" s="227"/>
      <c r="AC1129" s="224"/>
      <c r="AD1129" s="301"/>
      <c r="AE1129" s="220"/>
      <c r="AF1129" s="220"/>
      <c r="AG1129" s="224"/>
      <c r="AH1129" s="224"/>
      <c r="AI1129" s="224"/>
      <c r="AJ1129" s="209"/>
    </row>
    <row r="1130" spans="2:36" s="79" customFormat="1" ht="59.1" customHeight="1" x14ac:dyDescent="0.25">
      <c r="B1130" s="210"/>
      <c r="C1130" s="210"/>
      <c r="D1130" s="210"/>
      <c r="E1130" s="231"/>
      <c r="F1130" s="235"/>
      <c r="G1130" s="231"/>
      <c r="H1130" s="210"/>
      <c r="I1130" s="204"/>
      <c r="J1130" s="11" t="s">
        <v>120</v>
      </c>
      <c r="K1130" s="7" t="s">
        <v>121</v>
      </c>
      <c r="L1130" s="7" t="s">
        <v>119</v>
      </c>
      <c r="M1130" s="7">
        <v>3</v>
      </c>
      <c r="N1130" s="228"/>
      <c r="O1130" s="210"/>
      <c r="P1130" s="210"/>
      <c r="Q1130" s="210"/>
      <c r="R1130" s="210"/>
      <c r="S1130" s="213"/>
      <c r="T1130" s="214"/>
      <c r="U1130" s="214"/>
      <c r="V1130" s="203"/>
      <c r="W1130" s="272"/>
      <c r="X1130" s="272"/>
      <c r="Y1130" s="203"/>
      <c r="Z1130" s="272"/>
      <c r="AA1130" s="272"/>
      <c r="AB1130" s="226"/>
      <c r="AC1130" s="228"/>
      <c r="AD1130" s="302"/>
      <c r="AE1130" s="272"/>
      <c r="AF1130" s="272"/>
      <c r="AG1130" s="228"/>
      <c r="AH1130" s="228"/>
      <c r="AI1130" s="228"/>
      <c r="AJ1130" s="210"/>
    </row>
    <row r="1131" spans="2:36" s="79" customFormat="1" ht="135" customHeight="1" x14ac:dyDescent="0.25">
      <c r="B1131" s="246" t="s">
        <v>1129</v>
      </c>
      <c r="C1131" s="246" t="s">
        <v>743</v>
      </c>
      <c r="D1131" s="246" t="s">
        <v>66</v>
      </c>
      <c r="E1131" s="232" t="s">
        <v>67</v>
      </c>
      <c r="F1131" s="252" t="s">
        <v>806</v>
      </c>
      <c r="G1131" s="232" t="s">
        <v>671</v>
      </c>
      <c r="H1131" s="246" t="s">
        <v>70</v>
      </c>
      <c r="I1131" s="215" t="s">
        <v>79</v>
      </c>
      <c r="J1131" s="56" t="s">
        <v>208</v>
      </c>
      <c r="K1131" s="57" t="s">
        <v>107</v>
      </c>
      <c r="L1131" s="57" t="s">
        <v>86</v>
      </c>
      <c r="M1131" s="57">
        <v>40</v>
      </c>
      <c r="N1131" s="205" t="s">
        <v>690</v>
      </c>
      <c r="O1131" s="246" t="s">
        <v>693</v>
      </c>
      <c r="P1131" s="246" t="s">
        <v>75</v>
      </c>
      <c r="Q1131" s="246" t="s">
        <v>76</v>
      </c>
      <c r="R1131" s="246" t="s">
        <v>77</v>
      </c>
      <c r="S1131" s="420" t="s">
        <v>109</v>
      </c>
      <c r="T1131" s="275">
        <f>+V1131+Y1131</f>
        <v>107000</v>
      </c>
      <c r="U1131" s="417">
        <f>T1131/2</f>
        <v>53500</v>
      </c>
      <c r="V1131" s="240">
        <v>53500</v>
      </c>
      <c r="W1131" s="238" t="s">
        <v>98</v>
      </c>
      <c r="X1131" s="238" t="s">
        <v>98</v>
      </c>
      <c r="Y1131" s="240">
        <v>53500</v>
      </c>
      <c r="Z1131" s="238" t="s">
        <v>98</v>
      </c>
      <c r="AA1131" s="238" t="s">
        <v>98</v>
      </c>
      <c r="AB1131" s="240">
        <v>8675.69</v>
      </c>
      <c r="AC1131" s="205" t="s">
        <v>149</v>
      </c>
      <c r="AD1131" s="275">
        <f>+V1131+Y1131</f>
        <v>107000</v>
      </c>
      <c r="AE1131" s="238" t="s">
        <v>98</v>
      </c>
      <c r="AF1131" s="238" t="s">
        <v>98</v>
      </c>
      <c r="AG1131" s="205" t="s">
        <v>33</v>
      </c>
      <c r="AH1131" s="205" t="s">
        <v>161</v>
      </c>
      <c r="AI1131" s="205" t="s">
        <v>700</v>
      </c>
      <c r="AJ1131" s="246"/>
    </row>
    <row r="1132" spans="2:36" s="79" customFormat="1" ht="71.25" customHeight="1" x14ac:dyDescent="0.25">
      <c r="B1132" s="247"/>
      <c r="C1132" s="247"/>
      <c r="D1132" s="247"/>
      <c r="E1132" s="233"/>
      <c r="F1132" s="252"/>
      <c r="G1132" s="233"/>
      <c r="H1132" s="247"/>
      <c r="I1132" s="215"/>
      <c r="J1132" s="20" t="s">
        <v>111</v>
      </c>
      <c r="K1132" s="27" t="s">
        <v>686</v>
      </c>
      <c r="L1132" s="20" t="s">
        <v>687</v>
      </c>
      <c r="M1132" s="111" t="s">
        <v>679</v>
      </c>
      <c r="N1132" s="206"/>
      <c r="O1132" s="247"/>
      <c r="P1132" s="247"/>
      <c r="Q1132" s="247"/>
      <c r="R1132" s="247"/>
      <c r="S1132" s="354"/>
      <c r="T1132" s="276"/>
      <c r="U1132" s="417"/>
      <c r="V1132" s="241"/>
      <c r="W1132" s="244"/>
      <c r="X1132" s="244"/>
      <c r="Y1132" s="241"/>
      <c r="Z1132" s="244"/>
      <c r="AA1132" s="244"/>
      <c r="AB1132" s="241"/>
      <c r="AC1132" s="206"/>
      <c r="AD1132" s="276"/>
      <c r="AE1132" s="244"/>
      <c r="AF1132" s="244"/>
      <c r="AG1132" s="206"/>
      <c r="AH1132" s="206"/>
      <c r="AI1132" s="206"/>
      <c r="AJ1132" s="247"/>
    </row>
    <row r="1133" spans="2:36" s="79" customFormat="1" ht="60" customHeight="1" x14ac:dyDescent="0.25">
      <c r="B1133" s="248"/>
      <c r="C1133" s="248"/>
      <c r="D1133" s="248"/>
      <c r="E1133" s="234"/>
      <c r="F1133" s="252"/>
      <c r="G1133" s="234"/>
      <c r="H1133" s="248"/>
      <c r="I1133" s="215"/>
      <c r="J1133" s="20" t="s">
        <v>127</v>
      </c>
      <c r="K1133" s="27" t="s">
        <v>645</v>
      </c>
      <c r="L1133" s="20" t="s">
        <v>85</v>
      </c>
      <c r="M1133" s="27">
        <v>50</v>
      </c>
      <c r="N1133" s="207"/>
      <c r="O1133" s="248"/>
      <c r="P1133" s="248"/>
      <c r="Q1133" s="248"/>
      <c r="R1133" s="248"/>
      <c r="S1133" s="386"/>
      <c r="T1133" s="277"/>
      <c r="U1133" s="417"/>
      <c r="V1133" s="242"/>
      <c r="W1133" s="245"/>
      <c r="X1133" s="245"/>
      <c r="Y1133" s="242"/>
      <c r="Z1133" s="245"/>
      <c r="AA1133" s="245"/>
      <c r="AB1133" s="242"/>
      <c r="AC1133" s="207"/>
      <c r="AD1133" s="277"/>
      <c r="AE1133" s="245"/>
      <c r="AF1133" s="245"/>
      <c r="AG1133" s="207"/>
      <c r="AH1133" s="207"/>
      <c r="AI1133" s="207"/>
      <c r="AJ1133" s="248"/>
    </row>
    <row r="1134" spans="2:36" s="79" customFormat="1" ht="89.25" x14ac:dyDescent="0.25">
      <c r="B1134" s="246" t="s">
        <v>1130</v>
      </c>
      <c r="C1134" s="246" t="s">
        <v>744</v>
      </c>
      <c r="D1134" s="246" t="s">
        <v>66</v>
      </c>
      <c r="E1134" s="232" t="s">
        <v>67</v>
      </c>
      <c r="F1134" s="252" t="s">
        <v>806</v>
      </c>
      <c r="G1134" s="232" t="s">
        <v>671</v>
      </c>
      <c r="H1134" s="246" t="s">
        <v>70</v>
      </c>
      <c r="I1134" s="215" t="s">
        <v>79</v>
      </c>
      <c r="J1134" s="56" t="s">
        <v>208</v>
      </c>
      <c r="K1134" s="57" t="s">
        <v>107</v>
      </c>
      <c r="L1134" s="57" t="s">
        <v>86</v>
      </c>
      <c r="M1134" s="57">
        <v>40</v>
      </c>
      <c r="N1134" s="205" t="s">
        <v>690</v>
      </c>
      <c r="O1134" s="246" t="s">
        <v>694</v>
      </c>
      <c r="P1134" s="246" t="s">
        <v>75</v>
      </c>
      <c r="Q1134" s="246" t="s">
        <v>76</v>
      </c>
      <c r="R1134" s="246" t="s">
        <v>77</v>
      </c>
      <c r="S1134" s="420" t="s">
        <v>109</v>
      </c>
      <c r="T1134" s="275">
        <f>+V1134+Y1134</f>
        <v>74899.960000000006</v>
      </c>
      <c r="U1134" s="276">
        <f>T1134</f>
        <v>74899.960000000006</v>
      </c>
      <c r="V1134" s="240">
        <v>37449.980000000003</v>
      </c>
      <c r="W1134" s="238" t="s">
        <v>98</v>
      </c>
      <c r="X1134" s="238" t="s">
        <v>98</v>
      </c>
      <c r="Y1134" s="240">
        <v>37449.980000000003</v>
      </c>
      <c r="Z1134" s="238" t="s">
        <v>98</v>
      </c>
      <c r="AA1134" s="238" t="s">
        <v>98</v>
      </c>
      <c r="AB1134" s="240">
        <v>6072.97</v>
      </c>
      <c r="AC1134" s="205" t="s">
        <v>149</v>
      </c>
      <c r="AD1134" s="275">
        <f>+V1134+Y1134</f>
        <v>74899.960000000006</v>
      </c>
      <c r="AE1134" s="238" t="s">
        <v>98</v>
      </c>
      <c r="AF1134" s="238" t="s">
        <v>98</v>
      </c>
      <c r="AG1134" s="205" t="s">
        <v>33</v>
      </c>
      <c r="AH1134" s="205" t="s">
        <v>161</v>
      </c>
      <c r="AI1134" s="205" t="s">
        <v>700</v>
      </c>
      <c r="AJ1134" s="246"/>
    </row>
    <row r="1135" spans="2:36" s="79" customFormat="1" ht="63" customHeight="1" x14ac:dyDescent="0.25">
      <c r="B1135" s="247"/>
      <c r="C1135" s="247"/>
      <c r="D1135" s="247"/>
      <c r="E1135" s="233"/>
      <c r="F1135" s="252"/>
      <c r="G1135" s="233"/>
      <c r="H1135" s="247"/>
      <c r="I1135" s="215"/>
      <c r="J1135" s="20" t="s">
        <v>111</v>
      </c>
      <c r="K1135" s="27" t="s">
        <v>686</v>
      </c>
      <c r="L1135" s="20" t="s">
        <v>687</v>
      </c>
      <c r="M1135" s="177" t="s">
        <v>688</v>
      </c>
      <c r="N1135" s="206"/>
      <c r="O1135" s="247"/>
      <c r="P1135" s="247"/>
      <c r="Q1135" s="247"/>
      <c r="R1135" s="247"/>
      <c r="S1135" s="354"/>
      <c r="T1135" s="276"/>
      <c r="U1135" s="276"/>
      <c r="V1135" s="241"/>
      <c r="W1135" s="244"/>
      <c r="X1135" s="244"/>
      <c r="Y1135" s="241"/>
      <c r="Z1135" s="244"/>
      <c r="AA1135" s="244"/>
      <c r="AB1135" s="241"/>
      <c r="AC1135" s="206"/>
      <c r="AD1135" s="276"/>
      <c r="AE1135" s="244"/>
      <c r="AF1135" s="244"/>
      <c r="AG1135" s="206"/>
      <c r="AH1135" s="206"/>
      <c r="AI1135" s="206"/>
      <c r="AJ1135" s="247"/>
    </row>
    <row r="1136" spans="2:36" s="79" customFormat="1" ht="67.150000000000006" customHeight="1" x14ac:dyDescent="0.25">
      <c r="B1136" s="247"/>
      <c r="C1136" s="247"/>
      <c r="D1136" s="247"/>
      <c r="E1136" s="233"/>
      <c r="F1136" s="252"/>
      <c r="G1136" s="233"/>
      <c r="H1136" s="248"/>
      <c r="I1136" s="215"/>
      <c r="J1136" s="20" t="s">
        <v>127</v>
      </c>
      <c r="K1136" s="27" t="s">
        <v>645</v>
      </c>
      <c r="L1136" s="20" t="s">
        <v>687</v>
      </c>
      <c r="M1136" s="57">
        <v>35</v>
      </c>
      <c r="N1136" s="206"/>
      <c r="O1136" s="247"/>
      <c r="P1136" s="248"/>
      <c r="Q1136" s="248"/>
      <c r="R1136" s="248"/>
      <c r="S1136" s="386"/>
      <c r="T1136" s="277"/>
      <c r="U1136" s="276"/>
      <c r="V1136" s="241"/>
      <c r="W1136" s="245"/>
      <c r="X1136" s="245"/>
      <c r="Y1136" s="241"/>
      <c r="Z1136" s="245"/>
      <c r="AA1136" s="245"/>
      <c r="AB1136" s="242"/>
      <c r="AC1136" s="207"/>
      <c r="AD1136" s="277"/>
      <c r="AE1136" s="245"/>
      <c r="AF1136" s="245"/>
      <c r="AG1136" s="207"/>
      <c r="AH1136" s="207"/>
      <c r="AI1136" s="207"/>
      <c r="AJ1136" s="248"/>
    </row>
    <row r="1137" spans="2:36" s="79" customFormat="1" ht="131.65" customHeight="1" x14ac:dyDescent="0.25">
      <c r="B1137" s="246" t="s">
        <v>1131</v>
      </c>
      <c r="C1137" s="246" t="s">
        <v>745</v>
      </c>
      <c r="D1137" s="246" t="s">
        <v>66</v>
      </c>
      <c r="E1137" s="232" t="s">
        <v>764</v>
      </c>
      <c r="F1137" s="252" t="s">
        <v>806</v>
      </c>
      <c r="G1137" s="232" t="s">
        <v>671</v>
      </c>
      <c r="H1137" s="246" t="s">
        <v>70</v>
      </c>
      <c r="I1137" s="215" t="s">
        <v>79</v>
      </c>
      <c r="J1137" s="56" t="s">
        <v>208</v>
      </c>
      <c r="K1137" s="57" t="s">
        <v>107</v>
      </c>
      <c r="L1137" s="57" t="s">
        <v>86</v>
      </c>
      <c r="M1137" s="57">
        <v>40</v>
      </c>
      <c r="N1137" s="205" t="s">
        <v>690</v>
      </c>
      <c r="O1137" s="246" t="s">
        <v>695</v>
      </c>
      <c r="P1137" s="246" t="s">
        <v>75</v>
      </c>
      <c r="Q1137" s="246" t="s">
        <v>76</v>
      </c>
      <c r="R1137" s="246" t="s">
        <v>77</v>
      </c>
      <c r="S1137" s="420" t="s">
        <v>109</v>
      </c>
      <c r="T1137" s="275">
        <f>+V1137+Y1137</f>
        <v>79593.16</v>
      </c>
      <c r="U1137" s="275">
        <f>T1137/2</f>
        <v>39796.58</v>
      </c>
      <c r="V1137" s="240">
        <v>39796.58</v>
      </c>
      <c r="W1137" s="238" t="s">
        <v>98</v>
      </c>
      <c r="X1137" s="238" t="s">
        <v>98</v>
      </c>
      <c r="Y1137" s="240">
        <v>39796.58</v>
      </c>
      <c r="Z1137" s="238" t="s">
        <v>98</v>
      </c>
      <c r="AA1137" s="238" t="s">
        <v>98</v>
      </c>
      <c r="AB1137" s="240">
        <v>6453.5</v>
      </c>
      <c r="AC1137" s="205" t="s">
        <v>149</v>
      </c>
      <c r="AD1137" s="275">
        <f>+V1137+Y1137</f>
        <v>79593.16</v>
      </c>
      <c r="AE1137" s="238" t="s">
        <v>98</v>
      </c>
      <c r="AF1137" s="238" t="s">
        <v>98</v>
      </c>
      <c r="AG1137" s="205" t="s">
        <v>33</v>
      </c>
      <c r="AH1137" s="205" t="s">
        <v>161</v>
      </c>
      <c r="AI1137" s="205" t="s">
        <v>700</v>
      </c>
      <c r="AJ1137" s="246"/>
    </row>
    <row r="1138" spans="2:36" s="79" customFormat="1" ht="80.650000000000006" customHeight="1" x14ac:dyDescent="0.25">
      <c r="B1138" s="247"/>
      <c r="C1138" s="247"/>
      <c r="D1138" s="247"/>
      <c r="E1138" s="233"/>
      <c r="F1138" s="252"/>
      <c r="G1138" s="233"/>
      <c r="H1138" s="247"/>
      <c r="I1138" s="215"/>
      <c r="J1138" s="20" t="s">
        <v>111</v>
      </c>
      <c r="K1138" s="27" t="s">
        <v>680</v>
      </c>
      <c r="L1138" s="20" t="s">
        <v>681</v>
      </c>
      <c r="M1138" s="111" t="s">
        <v>679</v>
      </c>
      <c r="N1138" s="206"/>
      <c r="O1138" s="247"/>
      <c r="P1138" s="247"/>
      <c r="Q1138" s="247"/>
      <c r="R1138" s="247"/>
      <c r="S1138" s="354"/>
      <c r="T1138" s="276"/>
      <c r="U1138" s="276"/>
      <c r="V1138" s="241"/>
      <c r="W1138" s="244"/>
      <c r="X1138" s="244"/>
      <c r="Y1138" s="241"/>
      <c r="Z1138" s="244"/>
      <c r="AA1138" s="244"/>
      <c r="AB1138" s="241"/>
      <c r="AC1138" s="206"/>
      <c r="AD1138" s="276"/>
      <c r="AE1138" s="244"/>
      <c r="AF1138" s="244"/>
      <c r="AG1138" s="206"/>
      <c r="AH1138" s="206"/>
      <c r="AI1138" s="206"/>
      <c r="AJ1138" s="247"/>
    </row>
    <row r="1139" spans="2:36" s="79" customFormat="1" ht="61.5" customHeight="1" x14ac:dyDescent="0.25">
      <c r="B1139" s="248"/>
      <c r="C1139" s="248"/>
      <c r="D1139" s="248"/>
      <c r="E1139" s="234"/>
      <c r="F1139" s="252"/>
      <c r="G1139" s="234"/>
      <c r="H1139" s="248"/>
      <c r="I1139" s="215"/>
      <c r="J1139" s="20" t="s">
        <v>127</v>
      </c>
      <c r="K1139" s="27" t="s">
        <v>645</v>
      </c>
      <c r="L1139" s="20" t="s">
        <v>683</v>
      </c>
      <c r="M1139" s="27">
        <v>37</v>
      </c>
      <c r="N1139" s="207"/>
      <c r="O1139" s="248"/>
      <c r="P1139" s="248"/>
      <c r="Q1139" s="248"/>
      <c r="R1139" s="248"/>
      <c r="S1139" s="386"/>
      <c r="T1139" s="277"/>
      <c r="U1139" s="277"/>
      <c r="V1139" s="242"/>
      <c r="W1139" s="245"/>
      <c r="X1139" s="245"/>
      <c r="Y1139" s="242"/>
      <c r="Z1139" s="245"/>
      <c r="AA1139" s="245"/>
      <c r="AB1139" s="242"/>
      <c r="AC1139" s="207"/>
      <c r="AD1139" s="277"/>
      <c r="AE1139" s="245"/>
      <c r="AF1139" s="245"/>
      <c r="AG1139" s="207"/>
      <c r="AH1139" s="207"/>
      <c r="AI1139" s="207"/>
      <c r="AJ1139" s="248"/>
    </row>
    <row r="1140" spans="2:36" s="79" customFormat="1" ht="124.5" customHeight="1" x14ac:dyDescent="0.25">
      <c r="B1140" s="208" t="s">
        <v>675</v>
      </c>
      <c r="C1140" s="208" t="s">
        <v>746</v>
      </c>
      <c r="D1140" s="208" t="s">
        <v>66</v>
      </c>
      <c r="E1140" s="229" t="s">
        <v>67</v>
      </c>
      <c r="F1140" s="235" t="s">
        <v>806</v>
      </c>
      <c r="G1140" s="229" t="s">
        <v>671</v>
      </c>
      <c r="H1140" s="208" t="s">
        <v>70</v>
      </c>
      <c r="I1140" s="204" t="s">
        <v>79</v>
      </c>
      <c r="J1140" s="28" t="s">
        <v>208</v>
      </c>
      <c r="K1140" s="14" t="s">
        <v>107</v>
      </c>
      <c r="L1140" s="14" t="s">
        <v>86</v>
      </c>
      <c r="M1140" s="14">
        <v>40</v>
      </c>
      <c r="N1140" s="243" t="s">
        <v>690</v>
      </c>
      <c r="O1140" s="208" t="s">
        <v>696</v>
      </c>
      <c r="P1140" s="208" t="s">
        <v>75</v>
      </c>
      <c r="Q1140" s="208" t="s">
        <v>76</v>
      </c>
      <c r="R1140" s="208" t="s">
        <v>77</v>
      </c>
      <c r="S1140" s="211" t="s">
        <v>109</v>
      </c>
      <c r="T1140" s="300">
        <f>+V1140+Y1140</f>
        <v>96299.9</v>
      </c>
      <c r="U1140" s="300">
        <f>T1140</f>
        <v>96299.9</v>
      </c>
      <c r="V1140" s="225">
        <v>48149.95</v>
      </c>
      <c r="W1140" s="271" t="s">
        <v>98</v>
      </c>
      <c r="X1140" s="271" t="s">
        <v>98</v>
      </c>
      <c r="Y1140" s="225">
        <v>48149.95</v>
      </c>
      <c r="Z1140" s="271" t="s">
        <v>98</v>
      </c>
      <c r="AA1140" s="271" t="s">
        <v>98</v>
      </c>
      <c r="AB1140" s="225">
        <v>7808.1</v>
      </c>
      <c r="AC1140" s="243" t="s">
        <v>149</v>
      </c>
      <c r="AD1140" s="300">
        <f>+V1140+Y1140</f>
        <v>96299.9</v>
      </c>
      <c r="AE1140" s="271" t="s">
        <v>98</v>
      </c>
      <c r="AF1140" s="271" t="s">
        <v>98</v>
      </c>
      <c r="AG1140" s="243" t="s">
        <v>33</v>
      </c>
      <c r="AH1140" s="243" t="s">
        <v>166</v>
      </c>
      <c r="AI1140" s="243" t="s">
        <v>167</v>
      </c>
      <c r="AJ1140" s="208"/>
    </row>
    <row r="1141" spans="2:36" s="79" customFormat="1" ht="79.5" customHeight="1" x14ac:dyDescent="0.25">
      <c r="B1141" s="209"/>
      <c r="C1141" s="209"/>
      <c r="D1141" s="209"/>
      <c r="E1141" s="230"/>
      <c r="F1141" s="235"/>
      <c r="G1141" s="230"/>
      <c r="H1141" s="209"/>
      <c r="I1141" s="204"/>
      <c r="J1141" s="11" t="s">
        <v>111</v>
      </c>
      <c r="K1141" s="7" t="s">
        <v>680</v>
      </c>
      <c r="L1141" s="11" t="s">
        <v>681</v>
      </c>
      <c r="M1141" s="181" t="s">
        <v>689</v>
      </c>
      <c r="N1141" s="224"/>
      <c r="O1141" s="209"/>
      <c r="P1141" s="209"/>
      <c r="Q1141" s="209"/>
      <c r="R1141" s="209"/>
      <c r="S1141" s="212"/>
      <c r="T1141" s="301"/>
      <c r="U1141" s="301"/>
      <c r="V1141" s="227"/>
      <c r="W1141" s="220"/>
      <c r="X1141" s="220"/>
      <c r="Y1141" s="227"/>
      <c r="Z1141" s="220"/>
      <c r="AA1141" s="220"/>
      <c r="AB1141" s="227"/>
      <c r="AC1141" s="224"/>
      <c r="AD1141" s="301"/>
      <c r="AE1141" s="220"/>
      <c r="AF1141" s="220"/>
      <c r="AG1141" s="224"/>
      <c r="AH1141" s="224"/>
      <c r="AI1141" s="224"/>
      <c r="AJ1141" s="209"/>
    </row>
    <row r="1142" spans="2:36" s="79" customFormat="1" ht="52.5" customHeight="1" x14ac:dyDescent="0.25">
      <c r="B1142" s="210"/>
      <c r="C1142" s="210"/>
      <c r="D1142" s="210"/>
      <c r="E1142" s="231"/>
      <c r="F1142" s="235"/>
      <c r="G1142" s="231"/>
      <c r="H1142" s="210"/>
      <c r="I1142" s="204"/>
      <c r="J1142" s="11" t="s">
        <v>127</v>
      </c>
      <c r="K1142" s="7" t="s">
        <v>645</v>
      </c>
      <c r="L1142" s="11" t="s">
        <v>683</v>
      </c>
      <c r="M1142" s="7">
        <v>45</v>
      </c>
      <c r="N1142" s="228"/>
      <c r="O1142" s="210"/>
      <c r="P1142" s="210"/>
      <c r="Q1142" s="210"/>
      <c r="R1142" s="210"/>
      <c r="S1142" s="213"/>
      <c r="T1142" s="302"/>
      <c r="U1142" s="302"/>
      <c r="V1142" s="226"/>
      <c r="W1142" s="272"/>
      <c r="X1142" s="272"/>
      <c r="Y1142" s="226"/>
      <c r="Z1142" s="272"/>
      <c r="AA1142" s="272"/>
      <c r="AB1142" s="226"/>
      <c r="AC1142" s="228"/>
      <c r="AD1142" s="302"/>
      <c r="AE1142" s="272"/>
      <c r="AF1142" s="272"/>
      <c r="AG1142" s="228"/>
      <c r="AH1142" s="228"/>
      <c r="AI1142" s="228"/>
      <c r="AJ1142" s="210"/>
    </row>
    <row r="1143" spans="2:36" s="79" customFormat="1" ht="133.5" customHeight="1" x14ac:dyDescent="0.25">
      <c r="B1143" s="208" t="s">
        <v>676</v>
      </c>
      <c r="C1143" s="208" t="s">
        <v>743</v>
      </c>
      <c r="D1143" s="208" t="s">
        <v>66</v>
      </c>
      <c r="E1143" s="229" t="s">
        <v>67</v>
      </c>
      <c r="F1143" s="235" t="s">
        <v>806</v>
      </c>
      <c r="G1143" s="229" t="s">
        <v>671</v>
      </c>
      <c r="H1143" s="208" t="s">
        <v>70</v>
      </c>
      <c r="I1143" s="204" t="s">
        <v>79</v>
      </c>
      <c r="J1143" s="28" t="s">
        <v>208</v>
      </c>
      <c r="K1143" s="14" t="s">
        <v>107</v>
      </c>
      <c r="L1143" s="14" t="s">
        <v>86</v>
      </c>
      <c r="M1143" s="14">
        <v>40</v>
      </c>
      <c r="N1143" s="243" t="s">
        <v>690</v>
      </c>
      <c r="O1143" s="208" t="s">
        <v>697</v>
      </c>
      <c r="P1143" s="208" t="s">
        <v>75</v>
      </c>
      <c r="Q1143" s="208" t="s">
        <v>76</v>
      </c>
      <c r="R1143" s="208" t="s">
        <v>77</v>
      </c>
      <c r="S1143" s="211" t="s">
        <v>109</v>
      </c>
      <c r="T1143" s="300">
        <f>+V1143+Y1143</f>
        <v>160499.9</v>
      </c>
      <c r="U1143" s="214">
        <v>53499.96</v>
      </c>
      <c r="V1143" s="225">
        <v>80249.95</v>
      </c>
      <c r="W1143" s="271" t="s">
        <v>98</v>
      </c>
      <c r="X1143" s="271" t="s">
        <v>98</v>
      </c>
      <c r="Y1143" s="225">
        <v>80249.95</v>
      </c>
      <c r="Z1143" s="271" t="s">
        <v>98</v>
      </c>
      <c r="AA1143" s="271" t="s">
        <v>98</v>
      </c>
      <c r="AB1143" s="225">
        <v>13013.52</v>
      </c>
      <c r="AC1143" s="243" t="s">
        <v>149</v>
      </c>
      <c r="AD1143" s="300">
        <f>+V1143+Y1143</f>
        <v>160499.9</v>
      </c>
      <c r="AE1143" s="271" t="s">
        <v>98</v>
      </c>
      <c r="AF1143" s="271" t="s">
        <v>98</v>
      </c>
      <c r="AG1143" s="243" t="s">
        <v>33</v>
      </c>
      <c r="AH1143" s="243" t="s">
        <v>166</v>
      </c>
      <c r="AI1143" s="243" t="s">
        <v>167</v>
      </c>
      <c r="AJ1143" s="208"/>
    </row>
    <row r="1144" spans="2:36" s="79" customFormat="1" ht="59.1" customHeight="1" x14ac:dyDescent="0.25">
      <c r="B1144" s="209"/>
      <c r="C1144" s="209"/>
      <c r="D1144" s="209"/>
      <c r="E1144" s="230"/>
      <c r="F1144" s="235"/>
      <c r="G1144" s="230"/>
      <c r="H1144" s="209"/>
      <c r="I1144" s="204"/>
      <c r="J1144" s="11" t="s">
        <v>111</v>
      </c>
      <c r="K1144" s="7" t="s">
        <v>680</v>
      </c>
      <c r="L1144" s="11" t="s">
        <v>681</v>
      </c>
      <c r="M1144" s="181" t="s">
        <v>1128</v>
      </c>
      <c r="N1144" s="224"/>
      <c r="O1144" s="209"/>
      <c r="P1144" s="209"/>
      <c r="Q1144" s="209"/>
      <c r="R1144" s="209"/>
      <c r="S1144" s="212"/>
      <c r="T1144" s="301"/>
      <c r="U1144" s="214"/>
      <c r="V1144" s="227"/>
      <c r="W1144" s="220"/>
      <c r="X1144" s="220"/>
      <c r="Y1144" s="227"/>
      <c r="Z1144" s="220"/>
      <c r="AA1144" s="220"/>
      <c r="AB1144" s="227"/>
      <c r="AC1144" s="224"/>
      <c r="AD1144" s="301"/>
      <c r="AE1144" s="220"/>
      <c r="AF1144" s="220"/>
      <c r="AG1144" s="224"/>
      <c r="AH1144" s="224"/>
      <c r="AI1144" s="224"/>
      <c r="AJ1144" s="209"/>
    </row>
    <row r="1145" spans="2:36" s="79" customFormat="1" ht="64.5" customHeight="1" x14ac:dyDescent="0.25">
      <c r="B1145" s="210"/>
      <c r="C1145" s="210"/>
      <c r="D1145" s="210"/>
      <c r="E1145" s="231"/>
      <c r="F1145" s="235"/>
      <c r="G1145" s="231"/>
      <c r="H1145" s="210"/>
      <c r="I1145" s="204"/>
      <c r="J1145" s="11" t="s">
        <v>127</v>
      </c>
      <c r="K1145" s="7" t="s">
        <v>645</v>
      </c>
      <c r="L1145" s="11" t="s">
        <v>683</v>
      </c>
      <c r="M1145" s="7">
        <v>75</v>
      </c>
      <c r="N1145" s="228"/>
      <c r="O1145" s="210"/>
      <c r="P1145" s="210"/>
      <c r="Q1145" s="210"/>
      <c r="R1145" s="210"/>
      <c r="S1145" s="213"/>
      <c r="T1145" s="302"/>
      <c r="U1145" s="214"/>
      <c r="V1145" s="226"/>
      <c r="W1145" s="272"/>
      <c r="X1145" s="272"/>
      <c r="Y1145" s="226"/>
      <c r="Z1145" s="272"/>
      <c r="AA1145" s="272"/>
      <c r="AB1145" s="226"/>
      <c r="AC1145" s="228"/>
      <c r="AD1145" s="302"/>
      <c r="AE1145" s="272"/>
      <c r="AF1145" s="272"/>
      <c r="AG1145" s="228"/>
      <c r="AH1145" s="228"/>
      <c r="AI1145" s="228"/>
      <c r="AJ1145" s="210"/>
    </row>
    <row r="1146" spans="2:36" s="79" customFormat="1" ht="131.65" customHeight="1" x14ac:dyDescent="0.25">
      <c r="B1146" s="208" t="s">
        <v>677</v>
      </c>
      <c r="C1146" s="208" t="s">
        <v>747</v>
      </c>
      <c r="D1146" s="208" t="s">
        <v>66</v>
      </c>
      <c r="E1146" s="229" t="s">
        <v>67</v>
      </c>
      <c r="F1146" s="235" t="s">
        <v>806</v>
      </c>
      <c r="G1146" s="229" t="s">
        <v>671</v>
      </c>
      <c r="H1146" s="208" t="s">
        <v>70</v>
      </c>
      <c r="I1146" s="204" t="s">
        <v>79</v>
      </c>
      <c r="J1146" s="28" t="s">
        <v>208</v>
      </c>
      <c r="K1146" s="14" t="s">
        <v>107</v>
      </c>
      <c r="L1146" s="14" t="s">
        <v>86</v>
      </c>
      <c r="M1146" s="14">
        <v>40</v>
      </c>
      <c r="N1146" s="243" t="s">
        <v>690</v>
      </c>
      <c r="O1146" s="208" t="s">
        <v>698</v>
      </c>
      <c r="P1146" s="208" t="s">
        <v>75</v>
      </c>
      <c r="Q1146" s="208" t="s">
        <v>76</v>
      </c>
      <c r="R1146" s="208" t="s">
        <v>77</v>
      </c>
      <c r="S1146" s="211" t="s">
        <v>109</v>
      </c>
      <c r="T1146" s="300">
        <f>+V1146+Y1146</f>
        <v>149799.92000000001</v>
      </c>
      <c r="U1146" s="301">
        <f>T1146/2</f>
        <v>74899.960000000006</v>
      </c>
      <c r="V1146" s="225">
        <v>74899.960000000006</v>
      </c>
      <c r="W1146" s="271" t="s">
        <v>98</v>
      </c>
      <c r="X1146" s="271" t="s">
        <v>98</v>
      </c>
      <c r="Y1146" s="225">
        <v>74899.960000000006</v>
      </c>
      <c r="Z1146" s="271" t="s">
        <v>98</v>
      </c>
      <c r="AA1146" s="271" t="s">
        <v>98</v>
      </c>
      <c r="AB1146" s="225">
        <v>12145.94</v>
      </c>
      <c r="AC1146" s="243" t="s">
        <v>149</v>
      </c>
      <c r="AD1146" s="300">
        <f>+V1146+Y1146</f>
        <v>149799.92000000001</v>
      </c>
      <c r="AE1146" s="271" t="s">
        <v>98</v>
      </c>
      <c r="AF1146" s="271" t="s">
        <v>98</v>
      </c>
      <c r="AG1146" s="243" t="s">
        <v>33</v>
      </c>
      <c r="AH1146" s="243" t="s">
        <v>166</v>
      </c>
      <c r="AI1146" s="243" t="s">
        <v>167</v>
      </c>
      <c r="AJ1146" s="208"/>
    </row>
    <row r="1147" spans="2:36" s="79" customFormat="1" ht="72.75" customHeight="1" x14ac:dyDescent="0.25">
      <c r="B1147" s="209"/>
      <c r="C1147" s="209"/>
      <c r="D1147" s="209"/>
      <c r="E1147" s="230"/>
      <c r="F1147" s="235"/>
      <c r="G1147" s="230"/>
      <c r="H1147" s="209"/>
      <c r="I1147" s="204"/>
      <c r="J1147" s="11" t="s">
        <v>111</v>
      </c>
      <c r="K1147" s="7" t="s">
        <v>686</v>
      </c>
      <c r="L1147" s="11" t="s">
        <v>687</v>
      </c>
      <c r="M1147" s="178" t="s">
        <v>679</v>
      </c>
      <c r="N1147" s="224"/>
      <c r="O1147" s="209"/>
      <c r="P1147" s="209"/>
      <c r="Q1147" s="209"/>
      <c r="R1147" s="209"/>
      <c r="S1147" s="212"/>
      <c r="T1147" s="301"/>
      <c r="U1147" s="301"/>
      <c r="V1147" s="227"/>
      <c r="W1147" s="220"/>
      <c r="X1147" s="220"/>
      <c r="Y1147" s="227"/>
      <c r="Z1147" s="220"/>
      <c r="AA1147" s="220"/>
      <c r="AB1147" s="227"/>
      <c r="AC1147" s="224"/>
      <c r="AD1147" s="301"/>
      <c r="AE1147" s="220"/>
      <c r="AF1147" s="220"/>
      <c r="AG1147" s="224"/>
      <c r="AH1147" s="224"/>
      <c r="AI1147" s="224"/>
      <c r="AJ1147" s="209"/>
    </row>
    <row r="1148" spans="2:36" s="79" customFormat="1" ht="66.75" customHeight="1" x14ac:dyDescent="0.25">
      <c r="B1148" s="209"/>
      <c r="C1148" s="209"/>
      <c r="D1148" s="209"/>
      <c r="E1148" s="230"/>
      <c r="F1148" s="235"/>
      <c r="G1148" s="230"/>
      <c r="H1148" s="210"/>
      <c r="I1148" s="204"/>
      <c r="J1148" s="11" t="s">
        <v>127</v>
      </c>
      <c r="K1148" s="7" t="s">
        <v>645</v>
      </c>
      <c r="L1148" s="11" t="s">
        <v>687</v>
      </c>
      <c r="M1148" s="14">
        <v>70</v>
      </c>
      <c r="N1148" s="224"/>
      <c r="O1148" s="209"/>
      <c r="P1148" s="210"/>
      <c r="Q1148" s="210"/>
      <c r="R1148" s="210"/>
      <c r="S1148" s="213"/>
      <c r="T1148" s="302"/>
      <c r="U1148" s="301"/>
      <c r="V1148" s="227"/>
      <c r="W1148" s="272"/>
      <c r="X1148" s="272"/>
      <c r="Y1148" s="227"/>
      <c r="Z1148" s="272"/>
      <c r="AA1148" s="272"/>
      <c r="AB1148" s="226"/>
      <c r="AC1148" s="228"/>
      <c r="AD1148" s="302"/>
      <c r="AE1148" s="272"/>
      <c r="AF1148" s="272"/>
      <c r="AG1148" s="228"/>
      <c r="AH1148" s="228"/>
      <c r="AI1148" s="228"/>
      <c r="AJ1148" s="210"/>
    </row>
    <row r="1149" spans="2:36" s="79" customFormat="1" ht="126.6" customHeight="1" x14ac:dyDescent="0.25">
      <c r="B1149" s="208" t="s">
        <v>678</v>
      </c>
      <c r="C1149" s="208" t="s">
        <v>742</v>
      </c>
      <c r="D1149" s="208" t="s">
        <v>66</v>
      </c>
      <c r="E1149" s="229" t="s">
        <v>67</v>
      </c>
      <c r="F1149" s="235" t="s">
        <v>806</v>
      </c>
      <c r="G1149" s="229" t="s">
        <v>671</v>
      </c>
      <c r="H1149" s="208" t="s">
        <v>70</v>
      </c>
      <c r="I1149" s="208" t="s">
        <v>98</v>
      </c>
      <c r="J1149" s="28" t="s">
        <v>208</v>
      </c>
      <c r="K1149" s="14" t="s">
        <v>107</v>
      </c>
      <c r="L1149" s="14" t="s">
        <v>86</v>
      </c>
      <c r="M1149" s="14">
        <v>40</v>
      </c>
      <c r="N1149" s="243" t="s">
        <v>690</v>
      </c>
      <c r="O1149" s="208" t="s">
        <v>699</v>
      </c>
      <c r="P1149" s="208" t="s">
        <v>75</v>
      </c>
      <c r="Q1149" s="208" t="s">
        <v>76</v>
      </c>
      <c r="R1149" s="208" t="s">
        <v>77</v>
      </c>
      <c r="S1149" s="211" t="s">
        <v>109</v>
      </c>
      <c r="T1149" s="300">
        <f>+V1149+Y1149</f>
        <v>119389.74</v>
      </c>
      <c r="U1149" s="300">
        <f>T1149</f>
        <v>119389.74</v>
      </c>
      <c r="V1149" s="225">
        <v>59694.87</v>
      </c>
      <c r="W1149" s="271" t="s">
        <v>98</v>
      </c>
      <c r="X1149" s="271" t="s">
        <v>98</v>
      </c>
      <c r="Y1149" s="225">
        <v>59694.87</v>
      </c>
      <c r="Z1149" s="271" t="s">
        <v>98</v>
      </c>
      <c r="AA1149" s="271" t="s">
        <v>98</v>
      </c>
      <c r="AB1149" s="225">
        <v>9680.25</v>
      </c>
      <c r="AC1149" s="243" t="s">
        <v>149</v>
      </c>
      <c r="AD1149" s="300">
        <f>+V1149+Y1149</f>
        <v>119389.74</v>
      </c>
      <c r="AE1149" s="271" t="s">
        <v>98</v>
      </c>
      <c r="AF1149" s="271" t="s">
        <v>98</v>
      </c>
      <c r="AG1149" s="243" t="s">
        <v>33</v>
      </c>
      <c r="AH1149" s="243" t="s">
        <v>166</v>
      </c>
      <c r="AI1149" s="243" t="s">
        <v>167</v>
      </c>
      <c r="AJ1149" s="208"/>
    </row>
    <row r="1150" spans="2:36" s="79" customFormat="1" ht="68.25" customHeight="1" x14ac:dyDescent="0.25">
      <c r="B1150" s="209"/>
      <c r="C1150" s="209"/>
      <c r="D1150" s="209"/>
      <c r="E1150" s="230"/>
      <c r="F1150" s="235"/>
      <c r="G1150" s="230"/>
      <c r="H1150" s="209"/>
      <c r="I1150" s="209"/>
      <c r="J1150" s="11" t="s">
        <v>111</v>
      </c>
      <c r="K1150" s="7" t="s">
        <v>680</v>
      </c>
      <c r="L1150" s="11" t="s">
        <v>681</v>
      </c>
      <c r="M1150" s="181" t="s">
        <v>1128</v>
      </c>
      <c r="N1150" s="224"/>
      <c r="O1150" s="209"/>
      <c r="P1150" s="209"/>
      <c r="Q1150" s="209"/>
      <c r="R1150" s="209"/>
      <c r="S1150" s="212"/>
      <c r="T1150" s="301"/>
      <c r="U1150" s="301"/>
      <c r="V1150" s="227"/>
      <c r="W1150" s="220"/>
      <c r="X1150" s="220"/>
      <c r="Y1150" s="227"/>
      <c r="Z1150" s="220"/>
      <c r="AA1150" s="220"/>
      <c r="AB1150" s="227"/>
      <c r="AC1150" s="224"/>
      <c r="AD1150" s="301"/>
      <c r="AE1150" s="220"/>
      <c r="AF1150" s="220"/>
      <c r="AG1150" s="224"/>
      <c r="AH1150" s="224"/>
      <c r="AI1150" s="224"/>
      <c r="AJ1150" s="209"/>
    </row>
    <row r="1151" spans="2:36" s="79" customFormat="1" ht="54.75" customHeight="1" x14ac:dyDescent="0.25">
      <c r="B1151" s="210"/>
      <c r="C1151" s="210"/>
      <c r="D1151" s="210"/>
      <c r="E1151" s="231"/>
      <c r="F1151" s="235"/>
      <c r="G1151" s="231"/>
      <c r="H1151" s="210"/>
      <c r="I1151" s="210"/>
      <c r="J1151" s="11" t="s">
        <v>127</v>
      </c>
      <c r="K1151" s="7" t="s">
        <v>645</v>
      </c>
      <c r="L1151" s="11" t="s">
        <v>683</v>
      </c>
      <c r="M1151" s="52">
        <v>55</v>
      </c>
      <c r="N1151" s="228"/>
      <c r="O1151" s="210"/>
      <c r="P1151" s="210"/>
      <c r="Q1151" s="210"/>
      <c r="R1151" s="210"/>
      <c r="S1151" s="213"/>
      <c r="T1151" s="302"/>
      <c r="U1151" s="302"/>
      <c r="V1151" s="226"/>
      <c r="W1151" s="272"/>
      <c r="X1151" s="272"/>
      <c r="Y1151" s="226"/>
      <c r="Z1151" s="272"/>
      <c r="AA1151" s="272"/>
      <c r="AB1151" s="226"/>
      <c r="AC1151" s="228"/>
      <c r="AD1151" s="302"/>
      <c r="AE1151" s="272"/>
      <c r="AF1151" s="272"/>
      <c r="AG1151" s="228"/>
      <c r="AH1151" s="228"/>
      <c r="AI1151" s="228"/>
      <c r="AJ1151" s="210"/>
    </row>
    <row r="1152" spans="2:36" s="79" customFormat="1" ht="90" customHeight="1" x14ac:dyDescent="0.25">
      <c r="B1152" s="208" t="s">
        <v>1132</v>
      </c>
      <c r="C1152" s="208" t="s">
        <v>739</v>
      </c>
      <c r="D1152" s="208" t="s">
        <v>66</v>
      </c>
      <c r="E1152" s="229" t="s">
        <v>67</v>
      </c>
      <c r="F1152" s="235" t="s">
        <v>807</v>
      </c>
      <c r="G1152" s="229" t="s">
        <v>670</v>
      </c>
      <c r="H1152" s="208" t="s">
        <v>70</v>
      </c>
      <c r="I1152" s="204" t="s">
        <v>79</v>
      </c>
      <c r="J1152" s="11" t="s">
        <v>113</v>
      </c>
      <c r="K1152" s="7" t="s">
        <v>114</v>
      </c>
      <c r="L1152" s="7" t="s">
        <v>115</v>
      </c>
      <c r="M1152" s="7">
        <v>2</v>
      </c>
      <c r="N1152" s="243" t="s">
        <v>690</v>
      </c>
      <c r="O1152" s="208" t="s">
        <v>692</v>
      </c>
      <c r="P1152" s="208" t="s">
        <v>75</v>
      </c>
      <c r="Q1152" s="208" t="s">
        <v>76</v>
      </c>
      <c r="R1152" s="208" t="s">
        <v>77</v>
      </c>
      <c r="S1152" s="211" t="s">
        <v>109</v>
      </c>
      <c r="T1152" s="214">
        <f>+V1152+Y1152</f>
        <v>151940</v>
      </c>
      <c r="U1152" s="214">
        <v>75970</v>
      </c>
      <c r="V1152" s="203">
        <v>75970</v>
      </c>
      <c r="W1152" s="271" t="s">
        <v>98</v>
      </c>
      <c r="X1152" s="271" t="s">
        <v>98</v>
      </c>
      <c r="Y1152" s="203">
        <v>75970</v>
      </c>
      <c r="Z1152" s="271" t="s">
        <v>98</v>
      </c>
      <c r="AA1152" s="271" t="s">
        <v>98</v>
      </c>
      <c r="AB1152" s="225">
        <v>12319.46</v>
      </c>
      <c r="AC1152" s="243" t="s">
        <v>80</v>
      </c>
      <c r="AD1152" s="300">
        <f>+V1152+Y1152</f>
        <v>151940</v>
      </c>
      <c r="AE1152" s="271" t="s">
        <v>98</v>
      </c>
      <c r="AF1152" s="271" t="s">
        <v>98</v>
      </c>
      <c r="AG1152" s="243" t="s">
        <v>33</v>
      </c>
      <c r="AH1152" s="243" t="s">
        <v>166</v>
      </c>
      <c r="AI1152" s="243" t="s">
        <v>167</v>
      </c>
      <c r="AJ1152" s="208"/>
    </row>
    <row r="1153" spans="2:36" s="79" customFormat="1" ht="51" x14ac:dyDescent="0.25">
      <c r="B1153" s="209"/>
      <c r="C1153" s="209"/>
      <c r="D1153" s="209"/>
      <c r="E1153" s="230"/>
      <c r="F1153" s="235"/>
      <c r="G1153" s="230"/>
      <c r="H1153" s="209"/>
      <c r="I1153" s="204"/>
      <c r="J1153" s="11" t="s">
        <v>116</v>
      </c>
      <c r="K1153" s="7" t="s">
        <v>117</v>
      </c>
      <c r="L1153" s="7" t="s">
        <v>85</v>
      </c>
      <c r="M1153" s="7">
        <v>2</v>
      </c>
      <c r="N1153" s="224"/>
      <c r="O1153" s="209"/>
      <c r="P1153" s="209"/>
      <c r="Q1153" s="209"/>
      <c r="R1153" s="209"/>
      <c r="S1153" s="212"/>
      <c r="T1153" s="214"/>
      <c r="U1153" s="214"/>
      <c r="V1153" s="203"/>
      <c r="W1153" s="220"/>
      <c r="X1153" s="220"/>
      <c r="Y1153" s="203"/>
      <c r="Z1153" s="220"/>
      <c r="AA1153" s="220"/>
      <c r="AB1153" s="227"/>
      <c r="AC1153" s="224"/>
      <c r="AD1153" s="301"/>
      <c r="AE1153" s="220"/>
      <c r="AF1153" s="220"/>
      <c r="AG1153" s="224"/>
      <c r="AH1153" s="224"/>
      <c r="AI1153" s="224"/>
      <c r="AJ1153" s="209"/>
    </row>
    <row r="1154" spans="2:36" s="79" customFormat="1" ht="38.25" x14ac:dyDescent="0.25">
      <c r="B1154" s="209"/>
      <c r="C1154" s="209"/>
      <c r="D1154" s="209"/>
      <c r="E1154" s="230"/>
      <c r="F1154" s="235"/>
      <c r="G1154" s="230"/>
      <c r="H1154" s="209"/>
      <c r="I1154" s="204"/>
      <c r="J1154" s="11" t="s">
        <v>209</v>
      </c>
      <c r="K1154" s="7" t="s">
        <v>118</v>
      </c>
      <c r="L1154" s="7" t="s">
        <v>119</v>
      </c>
      <c r="M1154" s="7">
        <v>2</v>
      </c>
      <c r="N1154" s="224"/>
      <c r="O1154" s="209"/>
      <c r="P1154" s="209"/>
      <c r="Q1154" s="209"/>
      <c r="R1154" s="209"/>
      <c r="S1154" s="212"/>
      <c r="T1154" s="214"/>
      <c r="U1154" s="214"/>
      <c r="V1154" s="203"/>
      <c r="W1154" s="220"/>
      <c r="X1154" s="220"/>
      <c r="Y1154" s="203"/>
      <c r="Z1154" s="220"/>
      <c r="AA1154" s="220"/>
      <c r="AB1154" s="227"/>
      <c r="AC1154" s="224"/>
      <c r="AD1154" s="301"/>
      <c r="AE1154" s="220"/>
      <c r="AF1154" s="220"/>
      <c r="AG1154" s="224"/>
      <c r="AH1154" s="224"/>
      <c r="AI1154" s="224"/>
      <c r="AJ1154" s="209"/>
    </row>
    <row r="1155" spans="2:36" s="79" customFormat="1" ht="59.1" customHeight="1" x14ac:dyDescent="0.25">
      <c r="B1155" s="210"/>
      <c r="C1155" s="210"/>
      <c r="D1155" s="210"/>
      <c r="E1155" s="231"/>
      <c r="F1155" s="235"/>
      <c r="G1155" s="231"/>
      <c r="H1155" s="210"/>
      <c r="I1155" s="204"/>
      <c r="J1155" s="11" t="s">
        <v>120</v>
      </c>
      <c r="K1155" s="7" t="s">
        <v>121</v>
      </c>
      <c r="L1155" s="7" t="s">
        <v>119</v>
      </c>
      <c r="M1155" s="7">
        <v>2</v>
      </c>
      <c r="N1155" s="228"/>
      <c r="O1155" s="210"/>
      <c r="P1155" s="210"/>
      <c r="Q1155" s="210"/>
      <c r="R1155" s="210"/>
      <c r="S1155" s="213"/>
      <c r="T1155" s="214"/>
      <c r="U1155" s="214"/>
      <c r="V1155" s="203"/>
      <c r="W1155" s="272"/>
      <c r="X1155" s="272"/>
      <c r="Y1155" s="203"/>
      <c r="Z1155" s="272"/>
      <c r="AA1155" s="272"/>
      <c r="AB1155" s="226"/>
      <c r="AC1155" s="228"/>
      <c r="AD1155" s="302"/>
      <c r="AE1155" s="272"/>
      <c r="AF1155" s="272"/>
      <c r="AG1155" s="228"/>
      <c r="AH1155" s="228"/>
      <c r="AI1155" s="228"/>
      <c r="AJ1155" s="210"/>
    </row>
    <row r="1156" spans="2:36" s="90" customFormat="1" ht="52.15" customHeight="1" x14ac:dyDescent="0.2">
      <c r="B1156" s="204" t="s">
        <v>1085</v>
      </c>
      <c r="C1156" s="215" t="s">
        <v>380</v>
      </c>
      <c r="D1156" s="215" t="s">
        <v>66</v>
      </c>
      <c r="E1156" s="252" t="s">
        <v>67</v>
      </c>
      <c r="F1156" s="252" t="s">
        <v>807</v>
      </c>
      <c r="G1156" s="252" t="s">
        <v>69</v>
      </c>
      <c r="H1156" s="215" t="s">
        <v>70</v>
      </c>
      <c r="I1156" s="215" t="s">
        <v>79</v>
      </c>
      <c r="J1156" s="20" t="s">
        <v>113</v>
      </c>
      <c r="K1156" s="27" t="s">
        <v>114</v>
      </c>
      <c r="L1156" s="27" t="s">
        <v>115</v>
      </c>
      <c r="M1156" s="27">
        <v>1</v>
      </c>
      <c r="N1156" s="264" t="s">
        <v>108</v>
      </c>
      <c r="O1156" s="215" t="s">
        <v>378</v>
      </c>
      <c r="P1156" s="215" t="s">
        <v>75</v>
      </c>
      <c r="Q1156" s="215" t="s">
        <v>76</v>
      </c>
      <c r="R1156" s="273" t="s">
        <v>77</v>
      </c>
      <c r="S1156" s="273" t="s">
        <v>109</v>
      </c>
      <c r="T1156" s="287">
        <f>V1156+Y1156</f>
        <v>75970</v>
      </c>
      <c r="U1156" s="287">
        <f>T1156/M1157</f>
        <v>75970</v>
      </c>
      <c r="V1156" s="237">
        <v>37985</v>
      </c>
      <c r="W1156" s="237" t="s">
        <v>79</v>
      </c>
      <c r="X1156" s="237" t="s">
        <v>79</v>
      </c>
      <c r="Y1156" s="237">
        <v>37985</v>
      </c>
      <c r="Z1156" s="237" t="s">
        <v>79</v>
      </c>
      <c r="AA1156" s="237" t="s">
        <v>79</v>
      </c>
      <c r="AB1156" s="237">
        <v>6159.73</v>
      </c>
      <c r="AC1156" s="264" t="s">
        <v>80</v>
      </c>
      <c r="AD1156" s="263">
        <f>V1156+Y1156</f>
        <v>75970</v>
      </c>
      <c r="AE1156" s="263" t="s">
        <v>79</v>
      </c>
      <c r="AF1156" s="264" t="s">
        <v>79</v>
      </c>
      <c r="AG1156" s="264" t="s">
        <v>33</v>
      </c>
      <c r="AH1156" s="264" t="s">
        <v>150</v>
      </c>
      <c r="AI1156" s="264" t="s">
        <v>158</v>
      </c>
      <c r="AJ1156" s="264"/>
    </row>
    <row r="1157" spans="2:36" s="90" customFormat="1" ht="102.6" customHeight="1" x14ac:dyDescent="0.2">
      <c r="B1157" s="204"/>
      <c r="C1157" s="215"/>
      <c r="D1157" s="215"/>
      <c r="E1157" s="252"/>
      <c r="F1157" s="252"/>
      <c r="G1157" s="252"/>
      <c r="H1157" s="215"/>
      <c r="I1157" s="215"/>
      <c r="J1157" s="20" t="s">
        <v>116</v>
      </c>
      <c r="K1157" s="27" t="s">
        <v>117</v>
      </c>
      <c r="L1157" s="27" t="s">
        <v>85</v>
      </c>
      <c r="M1157" s="27">
        <v>1</v>
      </c>
      <c r="N1157" s="264"/>
      <c r="O1157" s="215"/>
      <c r="P1157" s="215"/>
      <c r="Q1157" s="215"/>
      <c r="R1157" s="273"/>
      <c r="S1157" s="273"/>
      <c r="T1157" s="287"/>
      <c r="U1157" s="287"/>
      <c r="V1157" s="237"/>
      <c r="W1157" s="237"/>
      <c r="X1157" s="237"/>
      <c r="Y1157" s="237"/>
      <c r="Z1157" s="237"/>
      <c r="AA1157" s="237"/>
      <c r="AB1157" s="237"/>
      <c r="AC1157" s="264"/>
      <c r="AD1157" s="263"/>
      <c r="AE1157" s="263"/>
      <c r="AF1157" s="215"/>
      <c r="AG1157" s="264"/>
      <c r="AH1157" s="264"/>
      <c r="AI1157" s="264"/>
      <c r="AJ1157" s="215"/>
    </row>
    <row r="1158" spans="2:36" s="90" customFormat="1" ht="74.099999999999994" customHeight="1" x14ac:dyDescent="0.2">
      <c r="B1158" s="204"/>
      <c r="C1158" s="215"/>
      <c r="D1158" s="215"/>
      <c r="E1158" s="252"/>
      <c r="F1158" s="252"/>
      <c r="G1158" s="252"/>
      <c r="H1158" s="215"/>
      <c r="I1158" s="215"/>
      <c r="J1158" s="20" t="s">
        <v>209</v>
      </c>
      <c r="K1158" s="27" t="s">
        <v>118</v>
      </c>
      <c r="L1158" s="27" t="s">
        <v>119</v>
      </c>
      <c r="M1158" s="27">
        <v>1</v>
      </c>
      <c r="N1158" s="264"/>
      <c r="O1158" s="215"/>
      <c r="P1158" s="215"/>
      <c r="Q1158" s="215"/>
      <c r="R1158" s="273"/>
      <c r="S1158" s="273"/>
      <c r="T1158" s="287"/>
      <c r="U1158" s="287"/>
      <c r="V1158" s="237"/>
      <c r="W1158" s="237"/>
      <c r="X1158" s="237"/>
      <c r="Y1158" s="237"/>
      <c r="Z1158" s="237"/>
      <c r="AA1158" s="237"/>
      <c r="AB1158" s="237"/>
      <c r="AC1158" s="264"/>
      <c r="AD1158" s="263"/>
      <c r="AE1158" s="263"/>
      <c r="AF1158" s="215"/>
      <c r="AG1158" s="264"/>
      <c r="AH1158" s="264"/>
      <c r="AI1158" s="264"/>
      <c r="AJ1158" s="215"/>
    </row>
    <row r="1159" spans="2:36" s="90" customFormat="1" ht="56.1" customHeight="1" x14ac:dyDescent="0.2">
      <c r="B1159" s="204"/>
      <c r="C1159" s="215"/>
      <c r="D1159" s="215"/>
      <c r="E1159" s="252"/>
      <c r="F1159" s="252"/>
      <c r="G1159" s="252"/>
      <c r="H1159" s="215"/>
      <c r="I1159" s="215"/>
      <c r="J1159" s="20" t="s">
        <v>120</v>
      </c>
      <c r="K1159" s="27" t="s">
        <v>121</v>
      </c>
      <c r="L1159" s="27" t="s">
        <v>119</v>
      </c>
      <c r="M1159" s="61">
        <v>1</v>
      </c>
      <c r="N1159" s="264"/>
      <c r="O1159" s="215"/>
      <c r="P1159" s="215"/>
      <c r="Q1159" s="215"/>
      <c r="R1159" s="273"/>
      <c r="S1159" s="273"/>
      <c r="T1159" s="287"/>
      <c r="U1159" s="287"/>
      <c r="V1159" s="237"/>
      <c r="W1159" s="237"/>
      <c r="X1159" s="237"/>
      <c r="Y1159" s="237"/>
      <c r="Z1159" s="237"/>
      <c r="AA1159" s="237"/>
      <c r="AB1159" s="237"/>
      <c r="AC1159" s="264"/>
      <c r="AD1159" s="263"/>
      <c r="AE1159" s="263"/>
      <c r="AF1159" s="215"/>
      <c r="AG1159" s="264"/>
      <c r="AH1159" s="264"/>
      <c r="AI1159" s="264"/>
      <c r="AJ1159" s="215"/>
    </row>
    <row r="1160" spans="2:36" s="90" customFormat="1" ht="52.15" customHeight="1" x14ac:dyDescent="0.2">
      <c r="B1160" s="204" t="s">
        <v>1086</v>
      </c>
      <c r="C1160" s="215" t="s">
        <v>379</v>
      </c>
      <c r="D1160" s="215" t="s">
        <v>66</v>
      </c>
      <c r="E1160" s="252" t="s">
        <v>67</v>
      </c>
      <c r="F1160" s="252" t="s">
        <v>807</v>
      </c>
      <c r="G1160" s="252" t="s">
        <v>69</v>
      </c>
      <c r="H1160" s="215" t="s">
        <v>70</v>
      </c>
      <c r="I1160" s="215" t="s">
        <v>79</v>
      </c>
      <c r="J1160" s="20" t="s">
        <v>113</v>
      </c>
      <c r="K1160" s="27" t="s">
        <v>114</v>
      </c>
      <c r="L1160" s="27" t="s">
        <v>115</v>
      </c>
      <c r="M1160" s="27">
        <v>1</v>
      </c>
      <c r="N1160" s="264" t="s">
        <v>108</v>
      </c>
      <c r="O1160" s="215" t="s">
        <v>378</v>
      </c>
      <c r="P1160" s="215" t="s">
        <v>75</v>
      </c>
      <c r="Q1160" s="215" t="s">
        <v>76</v>
      </c>
      <c r="R1160" s="273" t="s">
        <v>77</v>
      </c>
      <c r="S1160" s="273" t="s">
        <v>109</v>
      </c>
      <c r="T1160" s="287">
        <f>V1160+Y1160</f>
        <v>75970</v>
      </c>
      <c r="U1160" s="287">
        <f>T1160/M1161</f>
        <v>75970</v>
      </c>
      <c r="V1160" s="237">
        <v>37985</v>
      </c>
      <c r="W1160" s="237" t="s">
        <v>79</v>
      </c>
      <c r="X1160" s="237" t="s">
        <v>79</v>
      </c>
      <c r="Y1160" s="237">
        <v>37985</v>
      </c>
      <c r="Z1160" s="237" t="s">
        <v>79</v>
      </c>
      <c r="AA1160" s="237" t="s">
        <v>79</v>
      </c>
      <c r="AB1160" s="237">
        <v>6159.73</v>
      </c>
      <c r="AC1160" s="264" t="s">
        <v>80</v>
      </c>
      <c r="AD1160" s="263">
        <f>V1160+Y1160</f>
        <v>75970</v>
      </c>
      <c r="AE1160" s="263" t="s">
        <v>79</v>
      </c>
      <c r="AF1160" s="264" t="s">
        <v>79</v>
      </c>
      <c r="AG1160" s="264" t="s">
        <v>33</v>
      </c>
      <c r="AH1160" s="264" t="s">
        <v>150</v>
      </c>
      <c r="AI1160" s="264" t="s">
        <v>157</v>
      </c>
      <c r="AJ1160" s="264"/>
    </row>
    <row r="1161" spans="2:36" s="90" customFormat="1" ht="85.15" customHeight="1" x14ac:dyDescent="0.2">
      <c r="B1161" s="204"/>
      <c r="C1161" s="215"/>
      <c r="D1161" s="215"/>
      <c r="E1161" s="252"/>
      <c r="F1161" s="252"/>
      <c r="G1161" s="252"/>
      <c r="H1161" s="215"/>
      <c r="I1161" s="215"/>
      <c r="J1161" s="20" t="s">
        <v>116</v>
      </c>
      <c r="K1161" s="27" t="s">
        <v>117</v>
      </c>
      <c r="L1161" s="27" t="s">
        <v>85</v>
      </c>
      <c r="M1161" s="27">
        <v>1</v>
      </c>
      <c r="N1161" s="264"/>
      <c r="O1161" s="215"/>
      <c r="P1161" s="215"/>
      <c r="Q1161" s="215"/>
      <c r="R1161" s="273"/>
      <c r="S1161" s="273"/>
      <c r="T1161" s="287"/>
      <c r="U1161" s="287"/>
      <c r="V1161" s="237"/>
      <c r="W1161" s="237"/>
      <c r="X1161" s="237"/>
      <c r="Y1161" s="237"/>
      <c r="Z1161" s="237"/>
      <c r="AA1161" s="237"/>
      <c r="AB1161" s="237"/>
      <c r="AC1161" s="264"/>
      <c r="AD1161" s="263"/>
      <c r="AE1161" s="263"/>
      <c r="AF1161" s="215"/>
      <c r="AG1161" s="264"/>
      <c r="AH1161" s="264"/>
      <c r="AI1161" s="264"/>
      <c r="AJ1161" s="215"/>
    </row>
    <row r="1162" spans="2:36" s="90" customFormat="1" ht="81" customHeight="1" x14ac:dyDescent="0.2">
      <c r="B1162" s="204"/>
      <c r="C1162" s="215"/>
      <c r="D1162" s="215"/>
      <c r="E1162" s="252"/>
      <c r="F1162" s="252"/>
      <c r="G1162" s="252"/>
      <c r="H1162" s="215"/>
      <c r="I1162" s="215"/>
      <c r="J1162" s="20" t="s">
        <v>209</v>
      </c>
      <c r="K1162" s="27" t="s">
        <v>118</v>
      </c>
      <c r="L1162" s="27" t="s">
        <v>119</v>
      </c>
      <c r="M1162" s="27">
        <v>1</v>
      </c>
      <c r="N1162" s="264"/>
      <c r="O1162" s="215"/>
      <c r="P1162" s="215"/>
      <c r="Q1162" s="215"/>
      <c r="R1162" s="273"/>
      <c r="S1162" s="273"/>
      <c r="T1162" s="287"/>
      <c r="U1162" s="287"/>
      <c r="V1162" s="237"/>
      <c r="W1162" s="237"/>
      <c r="X1162" s="237"/>
      <c r="Y1162" s="237"/>
      <c r="Z1162" s="237"/>
      <c r="AA1162" s="237"/>
      <c r="AB1162" s="237"/>
      <c r="AC1162" s="264"/>
      <c r="AD1162" s="263"/>
      <c r="AE1162" s="263"/>
      <c r="AF1162" s="215"/>
      <c r="AG1162" s="264"/>
      <c r="AH1162" s="264"/>
      <c r="AI1162" s="264"/>
      <c r="AJ1162" s="215"/>
    </row>
    <row r="1163" spans="2:36" s="90" customFormat="1" ht="64.150000000000006" customHeight="1" x14ac:dyDescent="0.2">
      <c r="B1163" s="204"/>
      <c r="C1163" s="215"/>
      <c r="D1163" s="215"/>
      <c r="E1163" s="252"/>
      <c r="F1163" s="252"/>
      <c r="G1163" s="252"/>
      <c r="H1163" s="215"/>
      <c r="I1163" s="215"/>
      <c r="J1163" s="20" t="s">
        <v>120</v>
      </c>
      <c r="K1163" s="27" t="s">
        <v>121</v>
      </c>
      <c r="L1163" s="27" t="s">
        <v>119</v>
      </c>
      <c r="M1163" s="61">
        <v>1</v>
      </c>
      <c r="N1163" s="264"/>
      <c r="O1163" s="215"/>
      <c r="P1163" s="215"/>
      <c r="Q1163" s="215"/>
      <c r="R1163" s="273"/>
      <c r="S1163" s="273"/>
      <c r="T1163" s="287"/>
      <c r="U1163" s="287"/>
      <c r="V1163" s="237"/>
      <c r="W1163" s="237"/>
      <c r="X1163" s="237"/>
      <c r="Y1163" s="237"/>
      <c r="Z1163" s="237"/>
      <c r="AA1163" s="237"/>
      <c r="AB1163" s="237"/>
      <c r="AC1163" s="264"/>
      <c r="AD1163" s="263"/>
      <c r="AE1163" s="263"/>
      <c r="AF1163" s="215"/>
      <c r="AG1163" s="264"/>
      <c r="AH1163" s="264"/>
      <c r="AI1163" s="264"/>
      <c r="AJ1163" s="215"/>
    </row>
    <row r="1164" spans="2:36" s="79" customFormat="1" ht="123" customHeight="1" x14ac:dyDescent="0.25">
      <c r="B1164" s="208" t="s">
        <v>381</v>
      </c>
      <c r="C1164" s="208" t="s">
        <v>382</v>
      </c>
      <c r="D1164" s="208" t="s">
        <v>106</v>
      </c>
      <c r="E1164" s="229" t="s">
        <v>67</v>
      </c>
      <c r="F1164" s="439" t="s">
        <v>806</v>
      </c>
      <c r="G1164" s="229" t="s">
        <v>147</v>
      </c>
      <c r="H1164" s="281" t="s">
        <v>70</v>
      </c>
      <c r="I1164" s="281" t="s">
        <v>79</v>
      </c>
      <c r="J1164" s="11" t="s">
        <v>208</v>
      </c>
      <c r="K1164" s="7" t="s">
        <v>107</v>
      </c>
      <c r="L1164" s="7" t="s">
        <v>86</v>
      </c>
      <c r="M1164" s="7">
        <v>40</v>
      </c>
      <c r="N1164" s="419" t="s">
        <v>108</v>
      </c>
      <c r="O1164" s="208" t="s">
        <v>383</v>
      </c>
      <c r="P1164" s="208" t="s">
        <v>75</v>
      </c>
      <c r="Q1164" s="208" t="s">
        <v>76</v>
      </c>
      <c r="R1164" s="211" t="s">
        <v>77</v>
      </c>
      <c r="S1164" s="211" t="s">
        <v>109</v>
      </c>
      <c r="T1164" s="253">
        <f>V1164+Y1164</f>
        <v>256800</v>
      </c>
      <c r="U1164" s="253">
        <f>T1164/M1165</f>
        <v>85600</v>
      </c>
      <c r="V1164" s="271">
        <v>128400</v>
      </c>
      <c r="W1164" s="271" t="s">
        <v>79</v>
      </c>
      <c r="X1164" s="271" t="s">
        <v>79</v>
      </c>
      <c r="Y1164" s="271">
        <v>128400</v>
      </c>
      <c r="Z1164" s="271" t="s">
        <v>98</v>
      </c>
      <c r="AA1164" s="271" t="s">
        <v>79</v>
      </c>
      <c r="AB1164" s="271">
        <v>20821.63</v>
      </c>
      <c r="AC1164" s="243" t="s">
        <v>149</v>
      </c>
      <c r="AD1164" s="225">
        <f>V1164+Y1164</f>
        <v>256800</v>
      </c>
      <c r="AE1164" s="225" t="s">
        <v>79</v>
      </c>
      <c r="AF1164" s="243" t="s">
        <v>79</v>
      </c>
      <c r="AG1164" s="243" t="s">
        <v>33</v>
      </c>
      <c r="AH1164" s="419" t="s">
        <v>150</v>
      </c>
      <c r="AI1164" s="243" t="s">
        <v>158</v>
      </c>
      <c r="AJ1164" s="243"/>
    </row>
    <row r="1165" spans="2:36" s="79" customFormat="1" ht="86.1" customHeight="1" x14ac:dyDescent="0.25">
      <c r="B1165" s="209"/>
      <c r="C1165" s="209"/>
      <c r="D1165" s="209"/>
      <c r="E1165" s="230"/>
      <c r="F1165" s="230"/>
      <c r="G1165" s="230"/>
      <c r="H1165" s="209"/>
      <c r="I1165" s="209"/>
      <c r="J1165" s="11" t="s">
        <v>111</v>
      </c>
      <c r="K1165" s="7" t="s">
        <v>112</v>
      </c>
      <c r="L1165" s="7" t="s">
        <v>85</v>
      </c>
      <c r="M1165" s="7">
        <v>3</v>
      </c>
      <c r="N1165" s="224"/>
      <c r="O1165" s="209"/>
      <c r="P1165" s="209"/>
      <c r="Q1165" s="209"/>
      <c r="R1165" s="212"/>
      <c r="S1165" s="212"/>
      <c r="T1165" s="218"/>
      <c r="U1165" s="218"/>
      <c r="V1165" s="220"/>
      <c r="W1165" s="220"/>
      <c r="X1165" s="220"/>
      <c r="Y1165" s="220"/>
      <c r="Z1165" s="220"/>
      <c r="AA1165" s="220"/>
      <c r="AB1165" s="220"/>
      <c r="AC1165" s="224"/>
      <c r="AD1165" s="227"/>
      <c r="AE1165" s="227"/>
      <c r="AF1165" s="209"/>
      <c r="AG1165" s="224"/>
      <c r="AH1165" s="224"/>
      <c r="AI1165" s="224"/>
      <c r="AJ1165" s="209"/>
    </row>
    <row r="1166" spans="2:36" s="79" customFormat="1" ht="59.1" customHeight="1" x14ac:dyDescent="0.25">
      <c r="B1166" s="210"/>
      <c r="C1166" s="210"/>
      <c r="D1166" s="210"/>
      <c r="E1166" s="231"/>
      <c r="F1166" s="231"/>
      <c r="G1166" s="231"/>
      <c r="H1166" s="210"/>
      <c r="I1166" s="210"/>
      <c r="J1166" s="11" t="s">
        <v>127</v>
      </c>
      <c r="K1166" s="7" t="s">
        <v>128</v>
      </c>
      <c r="L1166" s="7" t="s">
        <v>85</v>
      </c>
      <c r="M1166" s="63">
        <v>111</v>
      </c>
      <c r="N1166" s="228"/>
      <c r="O1166" s="210"/>
      <c r="P1166" s="210"/>
      <c r="Q1166" s="210"/>
      <c r="R1166" s="213"/>
      <c r="S1166" s="213"/>
      <c r="T1166" s="254"/>
      <c r="U1166" s="254"/>
      <c r="V1166" s="272"/>
      <c r="W1166" s="272"/>
      <c r="X1166" s="272"/>
      <c r="Y1166" s="272"/>
      <c r="Z1166" s="272"/>
      <c r="AA1166" s="272"/>
      <c r="AB1166" s="272"/>
      <c r="AC1166" s="228"/>
      <c r="AD1166" s="226"/>
      <c r="AE1166" s="226"/>
      <c r="AF1166" s="210"/>
      <c r="AG1166" s="228"/>
      <c r="AH1166" s="228"/>
      <c r="AI1166" s="228"/>
      <c r="AJ1166" s="210"/>
    </row>
    <row r="1167" spans="2:36" s="79" customFormat="1" ht="132" customHeight="1" x14ac:dyDescent="0.25">
      <c r="B1167" s="204" t="s">
        <v>384</v>
      </c>
      <c r="C1167" s="204" t="s">
        <v>385</v>
      </c>
      <c r="D1167" s="204" t="s">
        <v>106</v>
      </c>
      <c r="E1167" s="235" t="s">
        <v>67</v>
      </c>
      <c r="F1167" s="235" t="s">
        <v>806</v>
      </c>
      <c r="G1167" s="235" t="s">
        <v>147</v>
      </c>
      <c r="H1167" s="204" t="s">
        <v>70</v>
      </c>
      <c r="I1167" s="204" t="s">
        <v>79</v>
      </c>
      <c r="J1167" s="11" t="s">
        <v>208</v>
      </c>
      <c r="K1167" s="7" t="s">
        <v>107</v>
      </c>
      <c r="L1167" s="7" t="s">
        <v>86</v>
      </c>
      <c r="M1167" s="7">
        <v>40</v>
      </c>
      <c r="N1167" s="202" t="s">
        <v>108</v>
      </c>
      <c r="O1167" s="204" t="s">
        <v>386</v>
      </c>
      <c r="P1167" s="204" t="s">
        <v>75</v>
      </c>
      <c r="Q1167" s="204" t="s">
        <v>76</v>
      </c>
      <c r="R1167" s="217" t="s">
        <v>77</v>
      </c>
      <c r="S1167" s="217" t="s">
        <v>109</v>
      </c>
      <c r="T1167" s="219">
        <f>V1167+Y1167</f>
        <v>129826.66</v>
      </c>
      <c r="U1167" s="219">
        <f>T1167/M1168</f>
        <v>64913.33</v>
      </c>
      <c r="V1167" s="271">
        <v>64913.33</v>
      </c>
      <c r="W1167" s="221" t="s">
        <v>79</v>
      </c>
      <c r="X1167" s="221" t="s">
        <v>79</v>
      </c>
      <c r="Y1167" s="221">
        <v>64913.33</v>
      </c>
      <c r="Z1167" s="221" t="s">
        <v>98</v>
      </c>
      <c r="AA1167" s="221" t="s">
        <v>79</v>
      </c>
      <c r="AB1167" s="221">
        <v>10526.49</v>
      </c>
      <c r="AC1167" s="202" t="s">
        <v>149</v>
      </c>
      <c r="AD1167" s="203">
        <f>V1167+Y1167</f>
        <v>129826.66</v>
      </c>
      <c r="AE1167" s="203" t="s">
        <v>79</v>
      </c>
      <c r="AF1167" s="202" t="s">
        <v>79</v>
      </c>
      <c r="AG1167" s="202" t="s">
        <v>33</v>
      </c>
      <c r="AH1167" s="202" t="s">
        <v>150</v>
      </c>
      <c r="AI1167" s="202" t="s">
        <v>157</v>
      </c>
      <c r="AJ1167" s="202"/>
    </row>
    <row r="1168" spans="2:36" s="79" customFormat="1" ht="86.1" customHeight="1" x14ac:dyDescent="0.25">
      <c r="B1168" s="204"/>
      <c r="C1168" s="204"/>
      <c r="D1168" s="204"/>
      <c r="E1168" s="235"/>
      <c r="F1168" s="235"/>
      <c r="G1168" s="235"/>
      <c r="H1168" s="204"/>
      <c r="I1168" s="204"/>
      <c r="J1168" s="11" t="s">
        <v>111</v>
      </c>
      <c r="K1168" s="7" t="s">
        <v>112</v>
      </c>
      <c r="L1168" s="7" t="s">
        <v>85</v>
      </c>
      <c r="M1168" s="7">
        <v>2</v>
      </c>
      <c r="N1168" s="202"/>
      <c r="O1168" s="204"/>
      <c r="P1168" s="204"/>
      <c r="Q1168" s="204"/>
      <c r="R1168" s="217"/>
      <c r="S1168" s="217"/>
      <c r="T1168" s="219"/>
      <c r="U1168" s="219"/>
      <c r="V1168" s="220"/>
      <c r="W1168" s="221"/>
      <c r="X1168" s="221"/>
      <c r="Y1168" s="221"/>
      <c r="Z1168" s="221"/>
      <c r="AA1168" s="221"/>
      <c r="AB1168" s="221"/>
      <c r="AC1168" s="202"/>
      <c r="AD1168" s="203"/>
      <c r="AE1168" s="203"/>
      <c r="AF1168" s="204"/>
      <c r="AG1168" s="202"/>
      <c r="AH1168" s="202"/>
      <c r="AI1168" s="202"/>
      <c r="AJ1168" s="204"/>
    </row>
    <row r="1169" spans="2:36" s="79" customFormat="1" ht="59.1" customHeight="1" x14ac:dyDescent="0.25">
      <c r="B1169" s="204"/>
      <c r="C1169" s="204"/>
      <c r="D1169" s="204"/>
      <c r="E1169" s="235"/>
      <c r="F1169" s="235"/>
      <c r="G1169" s="235"/>
      <c r="H1169" s="204"/>
      <c r="I1169" s="204"/>
      <c r="J1169" s="11" t="s">
        <v>127</v>
      </c>
      <c r="K1169" s="7" t="s">
        <v>128</v>
      </c>
      <c r="L1169" s="7" t="s">
        <v>85</v>
      </c>
      <c r="M1169" s="63">
        <v>72</v>
      </c>
      <c r="N1169" s="202"/>
      <c r="O1169" s="204"/>
      <c r="P1169" s="204"/>
      <c r="Q1169" s="204"/>
      <c r="R1169" s="217"/>
      <c r="S1169" s="217"/>
      <c r="T1169" s="219"/>
      <c r="U1169" s="219"/>
      <c r="V1169" s="272"/>
      <c r="W1169" s="221"/>
      <c r="X1169" s="221"/>
      <c r="Y1169" s="221"/>
      <c r="Z1169" s="221"/>
      <c r="AA1169" s="221"/>
      <c r="AB1169" s="221"/>
      <c r="AC1169" s="202"/>
      <c r="AD1169" s="203"/>
      <c r="AE1169" s="203"/>
      <c r="AF1169" s="204"/>
      <c r="AG1169" s="202"/>
      <c r="AH1169" s="202"/>
      <c r="AI1169" s="202"/>
      <c r="AJ1169" s="204"/>
    </row>
    <row r="1170" spans="2:36" s="79" customFormat="1" ht="95.1" customHeight="1" x14ac:dyDescent="0.25">
      <c r="B1170" s="204" t="s">
        <v>387</v>
      </c>
      <c r="C1170" s="204" t="s">
        <v>388</v>
      </c>
      <c r="D1170" s="204" t="s">
        <v>106</v>
      </c>
      <c r="E1170" s="235" t="s">
        <v>67</v>
      </c>
      <c r="F1170" s="235" t="s">
        <v>816</v>
      </c>
      <c r="G1170" s="235" t="s">
        <v>147</v>
      </c>
      <c r="H1170" s="204" t="s">
        <v>70</v>
      </c>
      <c r="I1170" s="204" t="s">
        <v>79</v>
      </c>
      <c r="J1170" s="28" t="s">
        <v>208</v>
      </c>
      <c r="K1170" s="14" t="s">
        <v>107</v>
      </c>
      <c r="L1170" s="14" t="s">
        <v>86</v>
      </c>
      <c r="M1170" s="14">
        <v>40</v>
      </c>
      <c r="N1170" s="202" t="s">
        <v>108</v>
      </c>
      <c r="O1170" s="204" t="s">
        <v>389</v>
      </c>
      <c r="P1170" s="204" t="s">
        <v>75</v>
      </c>
      <c r="Q1170" s="204" t="s">
        <v>76</v>
      </c>
      <c r="R1170" s="217" t="s">
        <v>77</v>
      </c>
      <c r="S1170" s="217" t="s">
        <v>109</v>
      </c>
      <c r="T1170" s="219">
        <f>V1170+Y1170</f>
        <v>74674.92</v>
      </c>
      <c r="U1170" s="219">
        <f>T1170/M1171</f>
        <v>74674.92</v>
      </c>
      <c r="V1170" s="271">
        <v>37337.46</v>
      </c>
      <c r="W1170" s="221" t="s">
        <v>79</v>
      </c>
      <c r="X1170" s="221" t="s">
        <v>79</v>
      </c>
      <c r="Y1170" s="221">
        <v>37337.46</v>
      </c>
      <c r="Z1170" s="221" t="s">
        <v>98</v>
      </c>
      <c r="AA1170" s="221" t="s">
        <v>79</v>
      </c>
      <c r="AB1170" s="221">
        <v>6054.73</v>
      </c>
      <c r="AC1170" s="202" t="s">
        <v>149</v>
      </c>
      <c r="AD1170" s="203">
        <f>V1170+Y1170</f>
        <v>74674.92</v>
      </c>
      <c r="AE1170" s="203" t="s">
        <v>79</v>
      </c>
      <c r="AF1170" s="202" t="s">
        <v>79</v>
      </c>
      <c r="AG1170" s="202" t="s">
        <v>33</v>
      </c>
      <c r="AH1170" s="202" t="s">
        <v>150</v>
      </c>
      <c r="AI1170" s="202" t="s">
        <v>157</v>
      </c>
      <c r="AJ1170" s="202"/>
    </row>
    <row r="1171" spans="2:36" s="79" customFormat="1" ht="52.15" customHeight="1" x14ac:dyDescent="0.25">
      <c r="B1171" s="204"/>
      <c r="C1171" s="204"/>
      <c r="D1171" s="204"/>
      <c r="E1171" s="235"/>
      <c r="F1171" s="235"/>
      <c r="G1171" s="235"/>
      <c r="H1171" s="204"/>
      <c r="I1171" s="204"/>
      <c r="J1171" s="11" t="s">
        <v>111</v>
      </c>
      <c r="K1171" s="7" t="s">
        <v>112</v>
      </c>
      <c r="L1171" s="7" t="s">
        <v>85</v>
      </c>
      <c r="M1171" s="7">
        <v>1</v>
      </c>
      <c r="N1171" s="202"/>
      <c r="O1171" s="204"/>
      <c r="P1171" s="204"/>
      <c r="Q1171" s="204"/>
      <c r="R1171" s="217"/>
      <c r="S1171" s="217"/>
      <c r="T1171" s="219"/>
      <c r="U1171" s="219"/>
      <c r="V1171" s="220"/>
      <c r="W1171" s="221"/>
      <c r="X1171" s="221"/>
      <c r="Y1171" s="221"/>
      <c r="Z1171" s="221"/>
      <c r="AA1171" s="221"/>
      <c r="AB1171" s="221"/>
      <c r="AC1171" s="202"/>
      <c r="AD1171" s="203"/>
      <c r="AE1171" s="203"/>
      <c r="AF1171" s="204"/>
      <c r="AG1171" s="202"/>
      <c r="AH1171" s="202"/>
      <c r="AI1171" s="202"/>
      <c r="AJ1171" s="204"/>
    </row>
    <row r="1172" spans="2:36" s="79" customFormat="1" ht="59.1" customHeight="1" x14ac:dyDescent="0.25">
      <c r="B1172" s="204"/>
      <c r="C1172" s="204"/>
      <c r="D1172" s="204"/>
      <c r="E1172" s="235"/>
      <c r="F1172" s="235"/>
      <c r="G1172" s="235"/>
      <c r="H1172" s="204"/>
      <c r="I1172" s="204"/>
      <c r="J1172" s="11" t="s">
        <v>127</v>
      </c>
      <c r="K1172" s="7" t="s">
        <v>128</v>
      </c>
      <c r="L1172" s="7" t="s">
        <v>85</v>
      </c>
      <c r="M1172" s="63">
        <v>36</v>
      </c>
      <c r="N1172" s="202"/>
      <c r="O1172" s="204"/>
      <c r="P1172" s="204"/>
      <c r="Q1172" s="204"/>
      <c r="R1172" s="217"/>
      <c r="S1172" s="217"/>
      <c r="T1172" s="219"/>
      <c r="U1172" s="219"/>
      <c r="V1172" s="272"/>
      <c r="W1172" s="221"/>
      <c r="X1172" s="221"/>
      <c r="Y1172" s="221"/>
      <c r="Z1172" s="221"/>
      <c r="AA1172" s="221"/>
      <c r="AB1172" s="221"/>
      <c r="AC1172" s="202"/>
      <c r="AD1172" s="203"/>
      <c r="AE1172" s="203"/>
      <c r="AF1172" s="204"/>
      <c r="AG1172" s="202"/>
      <c r="AH1172" s="202"/>
      <c r="AI1172" s="202"/>
      <c r="AJ1172" s="204"/>
    </row>
    <row r="1173" spans="2:36" s="90" customFormat="1" ht="51" x14ac:dyDescent="0.2">
      <c r="B1173" s="204" t="s">
        <v>390</v>
      </c>
      <c r="C1173" s="204" t="s">
        <v>380</v>
      </c>
      <c r="D1173" s="204" t="s">
        <v>66</v>
      </c>
      <c r="E1173" s="235" t="s">
        <v>67</v>
      </c>
      <c r="F1173" s="235" t="s">
        <v>807</v>
      </c>
      <c r="G1173" s="235" t="s">
        <v>69</v>
      </c>
      <c r="H1173" s="204" t="s">
        <v>70</v>
      </c>
      <c r="I1173" s="204" t="s">
        <v>79</v>
      </c>
      <c r="J1173" s="11" t="s">
        <v>113</v>
      </c>
      <c r="K1173" s="7" t="s">
        <v>114</v>
      </c>
      <c r="L1173" s="7" t="s">
        <v>115</v>
      </c>
      <c r="M1173" s="7">
        <v>2</v>
      </c>
      <c r="N1173" s="202" t="s">
        <v>108</v>
      </c>
      <c r="O1173" s="204" t="s">
        <v>378</v>
      </c>
      <c r="P1173" s="204" t="s">
        <v>75</v>
      </c>
      <c r="Q1173" s="204" t="s">
        <v>76</v>
      </c>
      <c r="R1173" s="217" t="s">
        <v>77</v>
      </c>
      <c r="S1173" s="217" t="s">
        <v>109</v>
      </c>
      <c r="T1173" s="219">
        <f>V1173+Y1173</f>
        <v>151940</v>
      </c>
      <c r="U1173" s="219">
        <f>T1173/M1174</f>
        <v>75970</v>
      </c>
      <c r="V1173" s="221">
        <v>75970</v>
      </c>
      <c r="W1173" s="221" t="s">
        <v>79</v>
      </c>
      <c r="X1173" s="221" t="s">
        <v>79</v>
      </c>
      <c r="Y1173" s="221">
        <v>75970</v>
      </c>
      <c r="Z1173" s="221" t="s">
        <v>79</v>
      </c>
      <c r="AA1173" s="221" t="s">
        <v>79</v>
      </c>
      <c r="AB1173" s="221">
        <v>12319.46</v>
      </c>
      <c r="AC1173" s="202" t="s">
        <v>80</v>
      </c>
      <c r="AD1173" s="203">
        <f>V1173+Y1173</f>
        <v>151940</v>
      </c>
      <c r="AE1173" s="203" t="s">
        <v>79</v>
      </c>
      <c r="AF1173" s="204" t="s">
        <v>79</v>
      </c>
      <c r="AG1173" s="202" t="s">
        <v>33</v>
      </c>
      <c r="AH1173" s="202" t="s">
        <v>230</v>
      </c>
      <c r="AI1173" s="202" t="s">
        <v>295</v>
      </c>
      <c r="AJ1173" s="204"/>
    </row>
    <row r="1174" spans="2:36" s="90" customFormat="1" ht="51" x14ac:dyDescent="0.2">
      <c r="B1174" s="204"/>
      <c r="C1174" s="204"/>
      <c r="D1174" s="204"/>
      <c r="E1174" s="235"/>
      <c r="F1174" s="235"/>
      <c r="G1174" s="235"/>
      <c r="H1174" s="204"/>
      <c r="I1174" s="204"/>
      <c r="J1174" s="11" t="s">
        <v>116</v>
      </c>
      <c r="K1174" s="7" t="s">
        <v>117</v>
      </c>
      <c r="L1174" s="7" t="s">
        <v>85</v>
      </c>
      <c r="M1174" s="7">
        <v>2</v>
      </c>
      <c r="N1174" s="202"/>
      <c r="O1174" s="204"/>
      <c r="P1174" s="204"/>
      <c r="Q1174" s="204"/>
      <c r="R1174" s="217"/>
      <c r="S1174" s="217"/>
      <c r="T1174" s="219"/>
      <c r="U1174" s="219"/>
      <c r="V1174" s="221"/>
      <c r="W1174" s="221"/>
      <c r="X1174" s="221"/>
      <c r="Y1174" s="221"/>
      <c r="Z1174" s="221"/>
      <c r="AA1174" s="221"/>
      <c r="AB1174" s="221"/>
      <c r="AC1174" s="202"/>
      <c r="AD1174" s="203"/>
      <c r="AE1174" s="203"/>
      <c r="AF1174" s="204"/>
      <c r="AG1174" s="202"/>
      <c r="AH1174" s="202"/>
      <c r="AI1174" s="202"/>
      <c r="AJ1174" s="204"/>
    </row>
    <row r="1175" spans="2:36" s="90" customFormat="1" ht="38.25" x14ac:dyDescent="0.2">
      <c r="B1175" s="204"/>
      <c r="C1175" s="204"/>
      <c r="D1175" s="204"/>
      <c r="E1175" s="235"/>
      <c r="F1175" s="235"/>
      <c r="G1175" s="235"/>
      <c r="H1175" s="204"/>
      <c r="I1175" s="204"/>
      <c r="J1175" s="11" t="s">
        <v>209</v>
      </c>
      <c r="K1175" s="7" t="s">
        <v>118</v>
      </c>
      <c r="L1175" s="7" t="s">
        <v>119</v>
      </c>
      <c r="M1175" s="7">
        <v>2</v>
      </c>
      <c r="N1175" s="202"/>
      <c r="O1175" s="204"/>
      <c r="P1175" s="204"/>
      <c r="Q1175" s="204"/>
      <c r="R1175" s="217"/>
      <c r="S1175" s="217"/>
      <c r="T1175" s="219"/>
      <c r="U1175" s="219"/>
      <c r="V1175" s="221"/>
      <c r="W1175" s="221"/>
      <c r="X1175" s="221"/>
      <c r="Y1175" s="221"/>
      <c r="Z1175" s="221"/>
      <c r="AA1175" s="221"/>
      <c r="AB1175" s="221"/>
      <c r="AC1175" s="202"/>
      <c r="AD1175" s="203"/>
      <c r="AE1175" s="203"/>
      <c r="AF1175" s="204"/>
      <c r="AG1175" s="202"/>
      <c r="AH1175" s="202"/>
      <c r="AI1175" s="202"/>
      <c r="AJ1175" s="204"/>
    </row>
    <row r="1176" spans="2:36" s="90" customFormat="1" ht="25.5" x14ac:dyDescent="0.2">
      <c r="B1176" s="204"/>
      <c r="C1176" s="204"/>
      <c r="D1176" s="204"/>
      <c r="E1176" s="235"/>
      <c r="F1176" s="235"/>
      <c r="G1176" s="235"/>
      <c r="H1176" s="204"/>
      <c r="I1176" s="204"/>
      <c r="J1176" s="11" t="s">
        <v>120</v>
      </c>
      <c r="K1176" s="7" t="s">
        <v>121</v>
      </c>
      <c r="L1176" s="7" t="s">
        <v>119</v>
      </c>
      <c r="M1176" s="7">
        <v>2</v>
      </c>
      <c r="N1176" s="202"/>
      <c r="O1176" s="204"/>
      <c r="P1176" s="204"/>
      <c r="Q1176" s="204"/>
      <c r="R1176" s="217"/>
      <c r="S1176" s="217"/>
      <c r="T1176" s="219"/>
      <c r="U1176" s="219"/>
      <c r="V1176" s="221"/>
      <c r="W1176" s="221"/>
      <c r="X1176" s="221"/>
      <c r="Y1176" s="221"/>
      <c r="Z1176" s="221"/>
      <c r="AA1176" s="221"/>
      <c r="AB1176" s="221"/>
      <c r="AC1176" s="202"/>
      <c r="AD1176" s="203"/>
      <c r="AE1176" s="203"/>
      <c r="AF1176" s="204"/>
      <c r="AG1176" s="202"/>
      <c r="AH1176" s="202"/>
      <c r="AI1176" s="202"/>
      <c r="AJ1176" s="204"/>
    </row>
    <row r="1177" spans="2:36" s="79" customFormat="1" ht="95.1" customHeight="1" x14ac:dyDescent="0.25">
      <c r="B1177" s="204" t="s">
        <v>391</v>
      </c>
      <c r="C1177" s="204" t="s">
        <v>392</v>
      </c>
      <c r="D1177" s="204" t="s">
        <v>106</v>
      </c>
      <c r="E1177" s="235" t="s">
        <v>67</v>
      </c>
      <c r="F1177" s="235" t="s">
        <v>806</v>
      </c>
      <c r="G1177" s="235" t="s">
        <v>147</v>
      </c>
      <c r="H1177" s="204" t="s">
        <v>70</v>
      </c>
      <c r="I1177" s="204" t="s">
        <v>79</v>
      </c>
      <c r="J1177" s="28" t="s">
        <v>208</v>
      </c>
      <c r="K1177" s="14" t="s">
        <v>107</v>
      </c>
      <c r="L1177" s="14" t="s">
        <v>86</v>
      </c>
      <c r="M1177" s="14">
        <v>40</v>
      </c>
      <c r="N1177" s="202" t="s">
        <v>108</v>
      </c>
      <c r="O1177" s="204" t="s">
        <v>393</v>
      </c>
      <c r="P1177" s="204" t="s">
        <v>75</v>
      </c>
      <c r="Q1177" s="204" t="s">
        <v>76</v>
      </c>
      <c r="R1177" s="217" t="s">
        <v>77</v>
      </c>
      <c r="S1177" s="217" t="s">
        <v>109</v>
      </c>
      <c r="T1177" s="219">
        <f>V1177+Y1177</f>
        <v>171200</v>
      </c>
      <c r="U1177" s="219">
        <f>T1177/2</f>
        <v>85600</v>
      </c>
      <c r="V1177" s="271">
        <v>85600</v>
      </c>
      <c r="W1177" s="221" t="s">
        <v>79</v>
      </c>
      <c r="X1177" s="221" t="s">
        <v>79</v>
      </c>
      <c r="Y1177" s="221">
        <v>85600</v>
      </c>
      <c r="Z1177" s="221" t="s">
        <v>98</v>
      </c>
      <c r="AA1177" s="221" t="s">
        <v>79</v>
      </c>
      <c r="AB1177" s="221">
        <v>13881.09</v>
      </c>
      <c r="AC1177" s="202" t="s">
        <v>149</v>
      </c>
      <c r="AD1177" s="203">
        <f>V1177+Y1177</f>
        <v>171200</v>
      </c>
      <c r="AE1177" s="203" t="s">
        <v>79</v>
      </c>
      <c r="AF1177" s="202" t="s">
        <v>79</v>
      </c>
      <c r="AG1177" s="202" t="s">
        <v>33</v>
      </c>
      <c r="AH1177" s="202" t="s">
        <v>161</v>
      </c>
      <c r="AI1177" s="202" t="s">
        <v>295</v>
      </c>
      <c r="AJ1177" s="202"/>
    </row>
    <row r="1178" spans="2:36" s="79" customFormat="1" ht="59.1" customHeight="1" x14ac:dyDescent="0.25">
      <c r="B1178" s="204"/>
      <c r="C1178" s="204"/>
      <c r="D1178" s="204"/>
      <c r="E1178" s="235"/>
      <c r="F1178" s="235"/>
      <c r="G1178" s="235"/>
      <c r="H1178" s="204"/>
      <c r="I1178" s="204"/>
      <c r="J1178" s="11" t="s">
        <v>111</v>
      </c>
      <c r="K1178" s="7" t="s">
        <v>112</v>
      </c>
      <c r="L1178" s="7" t="s">
        <v>85</v>
      </c>
      <c r="M1178" s="7">
        <v>2</v>
      </c>
      <c r="N1178" s="202"/>
      <c r="O1178" s="204"/>
      <c r="P1178" s="204"/>
      <c r="Q1178" s="204"/>
      <c r="R1178" s="217"/>
      <c r="S1178" s="217"/>
      <c r="T1178" s="219"/>
      <c r="U1178" s="219"/>
      <c r="V1178" s="220"/>
      <c r="W1178" s="221"/>
      <c r="X1178" s="221"/>
      <c r="Y1178" s="221"/>
      <c r="Z1178" s="221"/>
      <c r="AA1178" s="221"/>
      <c r="AB1178" s="221"/>
      <c r="AC1178" s="202"/>
      <c r="AD1178" s="203"/>
      <c r="AE1178" s="203"/>
      <c r="AF1178" s="204"/>
      <c r="AG1178" s="202"/>
      <c r="AH1178" s="202"/>
      <c r="AI1178" s="202"/>
      <c r="AJ1178" s="204"/>
    </row>
    <row r="1179" spans="2:36" s="79" customFormat="1" ht="59.1" customHeight="1" x14ac:dyDescent="0.25">
      <c r="B1179" s="204"/>
      <c r="C1179" s="204"/>
      <c r="D1179" s="204"/>
      <c r="E1179" s="235"/>
      <c r="F1179" s="235"/>
      <c r="G1179" s="235"/>
      <c r="H1179" s="204"/>
      <c r="I1179" s="204"/>
      <c r="J1179" s="11" t="s">
        <v>127</v>
      </c>
      <c r="K1179" s="7" t="s">
        <v>128</v>
      </c>
      <c r="L1179" s="7" t="s">
        <v>85</v>
      </c>
      <c r="M1179" s="63">
        <v>70</v>
      </c>
      <c r="N1179" s="202"/>
      <c r="O1179" s="204"/>
      <c r="P1179" s="204"/>
      <c r="Q1179" s="204"/>
      <c r="R1179" s="217"/>
      <c r="S1179" s="217"/>
      <c r="T1179" s="219"/>
      <c r="U1179" s="219"/>
      <c r="V1179" s="272"/>
      <c r="W1179" s="221"/>
      <c r="X1179" s="221"/>
      <c r="Y1179" s="221"/>
      <c r="Z1179" s="221"/>
      <c r="AA1179" s="221"/>
      <c r="AB1179" s="221"/>
      <c r="AC1179" s="202"/>
      <c r="AD1179" s="203"/>
      <c r="AE1179" s="203"/>
      <c r="AF1179" s="204"/>
      <c r="AG1179" s="202"/>
      <c r="AH1179" s="202"/>
      <c r="AI1179" s="202"/>
      <c r="AJ1179" s="204"/>
    </row>
    <row r="1180" spans="2:36" s="79" customFormat="1" ht="132" customHeight="1" x14ac:dyDescent="0.25">
      <c r="B1180" s="204" t="s">
        <v>394</v>
      </c>
      <c r="C1180" s="204" t="s">
        <v>385</v>
      </c>
      <c r="D1180" s="204" t="s">
        <v>106</v>
      </c>
      <c r="E1180" s="235" t="s">
        <v>67</v>
      </c>
      <c r="F1180" s="235" t="s">
        <v>806</v>
      </c>
      <c r="G1180" s="235" t="s">
        <v>147</v>
      </c>
      <c r="H1180" s="204" t="s">
        <v>70</v>
      </c>
      <c r="I1180" s="204" t="s">
        <v>79</v>
      </c>
      <c r="J1180" s="11" t="s">
        <v>208</v>
      </c>
      <c r="K1180" s="7" t="s">
        <v>107</v>
      </c>
      <c r="L1180" s="7" t="s">
        <v>86</v>
      </c>
      <c r="M1180" s="7">
        <v>40</v>
      </c>
      <c r="N1180" s="202" t="s">
        <v>108</v>
      </c>
      <c r="O1180" s="204" t="s">
        <v>395</v>
      </c>
      <c r="P1180" s="204" t="s">
        <v>75</v>
      </c>
      <c r="Q1180" s="204" t="s">
        <v>76</v>
      </c>
      <c r="R1180" s="217" t="s">
        <v>77</v>
      </c>
      <c r="S1180" s="217" t="s">
        <v>109</v>
      </c>
      <c r="T1180" s="219">
        <f>V1180+Y1180</f>
        <v>64913.34</v>
      </c>
      <c r="U1180" s="219">
        <f>T1180</f>
        <v>64913.34</v>
      </c>
      <c r="V1180" s="271">
        <v>32456.67</v>
      </c>
      <c r="W1180" s="221" t="s">
        <v>79</v>
      </c>
      <c r="X1180" s="221" t="s">
        <v>79</v>
      </c>
      <c r="Y1180" s="221">
        <v>32456.67</v>
      </c>
      <c r="Z1180" s="221" t="s">
        <v>98</v>
      </c>
      <c r="AA1180" s="221" t="s">
        <v>79</v>
      </c>
      <c r="AB1180" s="221">
        <v>5263.25</v>
      </c>
      <c r="AC1180" s="202" t="s">
        <v>149</v>
      </c>
      <c r="AD1180" s="203">
        <f>V1180+Y1180</f>
        <v>64913.34</v>
      </c>
      <c r="AE1180" s="203" t="s">
        <v>79</v>
      </c>
      <c r="AF1180" s="202" t="s">
        <v>79</v>
      </c>
      <c r="AG1180" s="202" t="s">
        <v>33</v>
      </c>
      <c r="AH1180" s="202" t="s">
        <v>161</v>
      </c>
      <c r="AI1180" s="202" t="s">
        <v>295</v>
      </c>
      <c r="AJ1180" s="202"/>
    </row>
    <row r="1181" spans="2:36" s="79" customFormat="1" ht="86.1" customHeight="1" x14ac:dyDescent="0.25">
      <c r="B1181" s="204"/>
      <c r="C1181" s="204"/>
      <c r="D1181" s="204"/>
      <c r="E1181" s="235"/>
      <c r="F1181" s="235"/>
      <c r="G1181" s="235"/>
      <c r="H1181" s="204"/>
      <c r="I1181" s="204"/>
      <c r="J1181" s="11" t="s">
        <v>111</v>
      </c>
      <c r="K1181" s="7" t="s">
        <v>112</v>
      </c>
      <c r="L1181" s="7" t="s">
        <v>85</v>
      </c>
      <c r="M1181" s="7">
        <v>1</v>
      </c>
      <c r="N1181" s="202"/>
      <c r="O1181" s="204"/>
      <c r="P1181" s="204"/>
      <c r="Q1181" s="204"/>
      <c r="R1181" s="217"/>
      <c r="S1181" s="217"/>
      <c r="T1181" s="219"/>
      <c r="U1181" s="219"/>
      <c r="V1181" s="220"/>
      <c r="W1181" s="221"/>
      <c r="X1181" s="221"/>
      <c r="Y1181" s="221"/>
      <c r="Z1181" s="221"/>
      <c r="AA1181" s="221"/>
      <c r="AB1181" s="221"/>
      <c r="AC1181" s="202"/>
      <c r="AD1181" s="203"/>
      <c r="AE1181" s="203"/>
      <c r="AF1181" s="204"/>
      <c r="AG1181" s="202"/>
      <c r="AH1181" s="202"/>
      <c r="AI1181" s="202"/>
      <c r="AJ1181" s="204"/>
    </row>
    <row r="1182" spans="2:36" s="79" customFormat="1" ht="59.1" customHeight="1" x14ac:dyDescent="0.25">
      <c r="B1182" s="204"/>
      <c r="C1182" s="204"/>
      <c r="D1182" s="204"/>
      <c r="E1182" s="235"/>
      <c r="F1182" s="235"/>
      <c r="G1182" s="235"/>
      <c r="H1182" s="204"/>
      <c r="I1182" s="204"/>
      <c r="J1182" s="11" t="s">
        <v>127</v>
      </c>
      <c r="K1182" s="7" t="s">
        <v>128</v>
      </c>
      <c r="L1182" s="7" t="s">
        <v>85</v>
      </c>
      <c r="M1182" s="63">
        <v>36</v>
      </c>
      <c r="N1182" s="202"/>
      <c r="O1182" s="204"/>
      <c r="P1182" s="204"/>
      <c r="Q1182" s="204"/>
      <c r="R1182" s="217"/>
      <c r="S1182" s="217"/>
      <c r="T1182" s="219"/>
      <c r="U1182" s="219"/>
      <c r="V1182" s="272"/>
      <c r="W1182" s="221"/>
      <c r="X1182" s="221"/>
      <c r="Y1182" s="221"/>
      <c r="Z1182" s="221"/>
      <c r="AA1182" s="221"/>
      <c r="AB1182" s="221"/>
      <c r="AC1182" s="202"/>
      <c r="AD1182" s="203"/>
      <c r="AE1182" s="203"/>
      <c r="AF1182" s="204"/>
      <c r="AG1182" s="202"/>
      <c r="AH1182" s="202"/>
      <c r="AI1182" s="202"/>
      <c r="AJ1182" s="204"/>
    </row>
    <row r="1183" spans="2:36" s="79" customFormat="1" ht="89.25" x14ac:dyDescent="0.25">
      <c r="B1183" s="204" t="s">
        <v>396</v>
      </c>
      <c r="C1183" s="204" t="s">
        <v>388</v>
      </c>
      <c r="D1183" s="204" t="s">
        <v>106</v>
      </c>
      <c r="E1183" s="235" t="s">
        <v>67</v>
      </c>
      <c r="F1183" s="235" t="s">
        <v>806</v>
      </c>
      <c r="G1183" s="235" t="s">
        <v>147</v>
      </c>
      <c r="H1183" s="204" t="s">
        <v>70</v>
      </c>
      <c r="I1183" s="204" t="s">
        <v>79</v>
      </c>
      <c r="J1183" s="11" t="s">
        <v>208</v>
      </c>
      <c r="K1183" s="7" t="s">
        <v>107</v>
      </c>
      <c r="L1183" s="7" t="s">
        <v>86</v>
      </c>
      <c r="M1183" s="7">
        <v>40</v>
      </c>
      <c r="N1183" s="202" t="s">
        <v>108</v>
      </c>
      <c r="O1183" s="204" t="s">
        <v>389</v>
      </c>
      <c r="P1183" s="204" t="s">
        <v>75</v>
      </c>
      <c r="Q1183" s="204" t="s">
        <v>76</v>
      </c>
      <c r="R1183" s="217" t="s">
        <v>77</v>
      </c>
      <c r="S1183" s="217" t="s">
        <v>109</v>
      </c>
      <c r="T1183" s="219">
        <f>V1183+Y1183</f>
        <v>74674.94</v>
      </c>
      <c r="U1183" s="219">
        <f>T1183</f>
        <v>74674.94</v>
      </c>
      <c r="V1183" s="271">
        <v>37337.47</v>
      </c>
      <c r="W1183" s="221" t="s">
        <v>79</v>
      </c>
      <c r="X1183" s="221" t="s">
        <v>79</v>
      </c>
      <c r="Y1183" s="221">
        <v>37337.47</v>
      </c>
      <c r="Z1183" s="221" t="s">
        <v>98</v>
      </c>
      <c r="AA1183" s="221" t="s">
        <v>79</v>
      </c>
      <c r="AB1183" s="221">
        <v>6054.73</v>
      </c>
      <c r="AC1183" s="202" t="s">
        <v>149</v>
      </c>
      <c r="AD1183" s="203">
        <f>V1183+Y1183</f>
        <v>74674.94</v>
      </c>
      <c r="AE1183" s="203" t="s">
        <v>79</v>
      </c>
      <c r="AF1183" s="204" t="s">
        <v>79</v>
      </c>
      <c r="AG1183" s="202" t="s">
        <v>33</v>
      </c>
      <c r="AH1183" s="202" t="s">
        <v>254</v>
      </c>
      <c r="AI1183" s="202" t="s">
        <v>166</v>
      </c>
      <c r="AJ1183" s="204"/>
    </row>
    <row r="1184" spans="2:36" s="79" customFormat="1" ht="86.1" customHeight="1" x14ac:dyDescent="0.25">
      <c r="B1184" s="204"/>
      <c r="C1184" s="204"/>
      <c r="D1184" s="204"/>
      <c r="E1184" s="235"/>
      <c r="F1184" s="235"/>
      <c r="G1184" s="235"/>
      <c r="H1184" s="204"/>
      <c r="I1184" s="204"/>
      <c r="J1184" s="11" t="s">
        <v>111</v>
      </c>
      <c r="K1184" s="7" t="s">
        <v>112</v>
      </c>
      <c r="L1184" s="7" t="s">
        <v>85</v>
      </c>
      <c r="M1184" s="7">
        <v>1</v>
      </c>
      <c r="N1184" s="202"/>
      <c r="O1184" s="204"/>
      <c r="P1184" s="204"/>
      <c r="Q1184" s="204"/>
      <c r="R1184" s="217"/>
      <c r="S1184" s="217"/>
      <c r="T1184" s="219"/>
      <c r="U1184" s="219"/>
      <c r="V1184" s="220"/>
      <c r="W1184" s="221"/>
      <c r="X1184" s="221"/>
      <c r="Y1184" s="221"/>
      <c r="Z1184" s="221"/>
      <c r="AA1184" s="221"/>
      <c r="AB1184" s="221"/>
      <c r="AC1184" s="202"/>
      <c r="AD1184" s="203"/>
      <c r="AE1184" s="203"/>
      <c r="AF1184" s="204"/>
      <c r="AG1184" s="202"/>
      <c r="AH1184" s="202"/>
      <c r="AI1184" s="202"/>
      <c r="AJ1184" s="204"/>
    </row>
    <row r="1185" spans="2:36" s="79" customFormat="1" ht="59.1" customHeight="1" x14ac:dyDescent="0.25">
      <c r="B1185" s="204"/>
      <c r="C1185" s="204"/>
      <c r="D1185" s="204"/>
      <c r="E1185" s="235"/>
      <c r="F1185" s="235"/>
      <c r="G1185" s="235"/>
      <c r="H1185" s="204"/>
      <c r="I1185" s="204"/>
      <c r="J1185" s="11" t="s">
        <v>127</v>
      </c>
      <c r="K1185" s="7" t="s">
        <v>128</v>
      </c>
      <c r="L1185" s="7" t="s">
        <v>85</v>
      </c>
      <c r="M1185" s="63">
        <v>36</v>
      </c>
      <c r="N1185" s="202"/>
      <c r="O1185" s="204"/>
      <c r="P1185" s="204"/>
      <c r="Q1185" s="204"/>
      <c r="R1185" s="217"/>
      <c r="S1185" s="217"/>
      <c r="T1185" s="219"/>
      <c r="U1185" s="219"/>
      <c r="V1185" s="272"/>
      <c r="W1185" s="221"/>
      <c r="X1185" s="221"/>
      <c r="Y1185" s="221"/>
      <c r="Z1185" s="221"/>
      <c r="AA1185" s="221"/>
      <c r="AB1185" s="221"/>
      <c r="AC1185" s="202"/>
      <c r="AD1185" s="203"/>
      <c r="AE1185" s="203"/>
      <c r="AF1185" s="204"/>
      <c r="AG1185" s="202"/>
      <c r="AH1185" s="202"/>
      <c r="AI1185" s="202"/>
      <c r="AJ1185" s="204"/>
    </row>
    <row r="1186" spans="2:36" s="79" customFormat="1" ht="132" customHeight="1" x14ac:dyDescent="0.25">
      <c r="B1186" s="204" t="s">
        <v>948</v>
      </c>
      <c r="C1186" s="204" t="s">
        <v>385</v>
      </c>
      <c r="D1186" s="204" t="s">
        <v>106</v>
      </c>
      <c r="E1186" s="235" t="s">
        <v>67</v>
      </c>
      <c r="F1186" s="235" t="s">
        <v>806</v>
      </c>
      <c r="G1186" s="235" t="s">
        <v>147</v>
      </c>
      <c r="H1186" s="204" t="s">
        <v>70</v>
      </c>
      <c r="I1186" s="204" t="s">
        <v>79</v>
      </c>
      <c r="J1186" s="11" t="s">
        <v>208</v>
      </c>
      <c r="K1186" s="7" t="s">
        <v>107</v>
      </c>
      <c r="L1186" s="7" t="s">
        <v>86</v>
      </c>
      <c r="M1186" s="7">
        <v>40</v>
      </c>
      <c r="N1186" s="202" t="s">
        <v>108</v>
      </c>
      <c r="O1186" s="204" t="s">
        <v>386</v>
      </c>
      <c r="P1186" s="204" t="s">
        <v>75</v>
      </c>
      <c r="Q1186" s="204" t="s">
        <v>76</v>
      </c>
      <c r="R1186" s="217" t="s">
        <v>77</v>
      </c>
      <c r="S1186" s="217" t="s">
        <v>109</v>
      </c>
      <c r="T1186" s="219">
        <f>V1186+Y1186</f>
        <v>64913.32</v>
      </c>
      <c r="U1186" s="219">
        <f>T1186/M1187</f>
        <v>64913.32</v>
      </c>
      <c r="V1186" s="271">
        <v>32456.66</v>
      </c>
      <c r="W1186" s="221" t="s">
        <v>79</v>
      </c>
      <c r="X1186" s="221" t="s">
        <v>79</v>
      </c>
      <c r="Y1186" s="221">
        <v>32456.66</v>
      </c>
      <c r="Z1186" s="221" t="s">
        <v>98</v>
      </c>
      <c r="AA1186" s="221" t="s">
        <v>79</v>
      </c>
      <c r="AB1186" s="221">
        <v>5263.25</v>
      </c>
      <c r="AC1186" s="202" t="s">
        <v>149</v>
      </c>
      <c r="AD1186" s="203">
        <f>V1186+Y1186</f>
        <v>64913.32</v>
      </c>
      <c r="AE1186" s="203" t="s">
        <v>79</v>
      </c>
      <c r="AF1186" s="202" t="s">
        <v>79</v>
      </c>
      <c r="AG1186" s="202" t="s">
        <v>33</v>
      </c>
      <c r="AH1186" s="202" t="s">
        <v>160</v>
      </c>
      <c r="AI1186" s="202" t="s">
        <v>161</v>
      </c>
      <c r="AJ1186" s="202"/>
    </row>
    <row r="1187" spans="2:36" s="79" customFormat="1" ht="86.1" customHeight="1" x14ac:dyDescent="0.25">
      <c r="B1187" s="204"/>
      <c r="C1187" s="204"/>
      <c r="D1187" s="204"/>
      <c r="E1187" s="235"/>
      <c r="F1187" s="235"/>
      <c r="G1187" s="235"/>
      <c r="H1187" s="204"/>
      <c r="I1187" s="204"/>
      <c r="J1187" s="11" t="s">
        <v>111</v>
      </c>
      <c r="K1187" s="7" t="s">
        <v>112</v>
      </c>
      <c r="L1187" s="7" t="s">
        <v>85</v>
      </c>
      <c r="M1187" s="7">
        <v>1</v>
      </c>
      <c r="N1187" s="202"/>
      <c r="O1187" s="204"/>
      <c r="P1187" s="204"/>
      <c r="Q1187" s="204"/>
      <c r="R1187" s="217"/>
      <c r="S1187" s="217"/>
      <c r="T1187" s="219"/>
      <c r="U1187" s="219"/>
      <c r="V1187" s="220"/>
      <c r="W1187" s="221"/>
      <c r="X1187" s="221"/>
      <c r="Y1187" s="221"/>
      <c r="Z1187" s="221"/>
      <c r="AA1187" s="221"/>
      <c r="AB1187" s="221"/>
      <c r="AC1187" s="202"/>
      <c r="AD1187" s="203"/>
      <c r="AE1187" s="203"/>
      <c r="AF1187" s="204"/>
      <c r="AG1187" s="202"/>
      <c r="AH1187" s="202"/>
      <c r="AI1187" s="202"/>
      <c r="AJ1187" s="204"/>
    </row>
    <row r="1188" spans="2:36" s="79" customFormat="1" ht="59.1" customHeight="1" x14ac:dyDescent="0.25">
      <c r="B1188" s="204"/>
      <c r="C1188" s="204"/>
      <c r="D1188" s="204"/>
      <c r="E1188" s="235"/>
      <c r="F1188" s="235"/>
      <c r="G1188" s="235"/>
      <c r="H1188" s="204"/>
      <c r="I1188" s="204"/>
      <c r="J1188" s="11" t="s">
        <v>127</v>
      </c>
      <c r="K1188" s="7" t="s">
        <v>128</v>
      </c>
      <c r="L1188" s="7" t="s">
        <v>85</v>
      </c>
      <c r="M1188" s="63">
        <v>40</v>
      </c>
      <c r="N1188" s="202"/>
      <c r="O1188" s="204"/>
      <c r="P1188" s="204"/>
      <c r="Q1188" s="204"/>
      <c r="R1188" s="217"/>
      <c r="S1188" s="217"/>
      <c r="T1188" s="219"/>
      <c r="U1188" s="219"/>
      <c r="V1188" s="272"/>
      <c r="W1188" s="221"/>
      <c r="X1188" s="221"/>
      <c r="Y1188" s="221"/>
      <c r="Z1188" s="221"/>
      <c r="AA1188" s="221"/>
      <c r="AB1188" s="221"/>
      <c r="AC1188" s="202"/>
      <c r="AD1188" s="203"/>
      <c r="AE1188" s="203"/>
      <c r="AF1188" s="204"/>
      <c r="AG1188" s="202"/>
      <c r="AH1188" s="202"/>
      <c r="AI1188" s="202"/>
      <c r="AJ1188" s="204"/>
    </row>
    <row r="1189" spans="2:36" s="79" customFormat="1" ht="123" customHeight="1" x14ac:dyDescent="0.25">
      <c r="B1189" s="208" t="s">
        <v>949</v>
      </c>
      <c r="C1189" s="208" t="s">
        <v>382</v>
      </c>
      <c r="D1189" s="208" t="s">
        <v>106</v>
      </c>
      <c r="E1189" s="229" t="s">
        <v>67</v>
      </c>
      <c r="F1189" s="439" t="s">
        <v>806</v>
      </c>
      <c r="G1189" s="229" t="s">
        <v>147</v>
      </c>
      <c r="H1189" s="281" t="s">
        <v>70</v>
      </c>
      <c r="I1189" s="281" t="s">
        <v>79</v>
      </c>
      <c r="J1189" s="11" t="s">
        <v>208</v>
      </c>
      <c r="K1189" s="7" t="s">
        <v>107</v>
      </c>
      <c r="L1189" s="7" t="s">
        <v>86</v>
      </c>
      <c r="M1189" s="7">
        <v>40</v>
      </c>
      <c r="N1189" s="419" t="s">
        <v>108</v>
      </c>
      <c r="O1189" s="208" t="s">
        <v>383</v>
      </c>
      <c r="P1189" s="208" t="s">
        <v>75</v>
      </c>
      <c r="Q1189" s="208" t="s">
        <v>76</v>
      </c>
      <c r="R1189" s="211" t="s">
        <v>77</v>
      </c>
      <c r="S1189" s="211" t="s">
        <v>109</v>
      </c>
      <c r="T1189" s="253">
        <f>V1189+Y1189</f>
        <v>171200</v>
      </c>
      <c r="U1189" s="253">
        <f>T1189/M1190</f>
        <v>85600</v>
      </c>
      <c r="V1189" s="271">
        <v>85600</v>
      </c>
      <c r="W1189" s="271" t="s">
        <v>79</v>
      </c>
      <c r="X1189" s="271" t="s">
        <v>79</v>
      </c>
      <c r="Y1189" s="271">
        <v>85600</v>
      </c>
      <c r="Z1189" s="271" t="s">
        <v>98</v>
      </c>
      <c r="AA1189" s="271" t="s">
        <v>79</v>
      </c>
      <c r="AB1189" s="271">
        <v>13881.09</v>
      </c>
      <c r="AC1189" s="243" t="s">
        <v>149</v>
      </c>
      <c r="AD1189" s="225">
        <f>V1189+Y1189</f>
        <v>171200</v>
      </c>
      <c r="AE1189" s="225" t="s">
        <v>79</v>
      </c>
      <c r="AF1189" s="243" t="s">
        <v>79</v>
      </c>
      <c r="AG1189" s="243" t="s">
        <v>33</v>
      </c>
      <c r="AH1189" s="419" t="s">
        <v>254</v>
      </c>
      <c r="AI1189" s="243" t="s">
        <v>166</v>
      </c>
      <c r="AJ1189" s="243"/>
    </row>
    <row r="1190" spans="2:36" s="79" customFormat="1" ht="86.1" customHeight="1" x14ac:dyDescent="0.25">
      <c r="B1190" s="209"/>
      <c r="C1190" s="209"/>
      <c r="D1190" s="209"/>
      <c r="E1190" s="230"/>
      <c r="F1190" s="230"/>
      <c r="G1190" s="230"/>
      <c r="H1190" s="209"/>
      <c r="I1190" s="209"/>
      <c r="J1190" s="11" t="s">
        <v>111</v>
      </c>
      <c r="K1190" s="7" t="s">
        <v>112</v>
      </c>
      <c r="L1190" s="7" t="s">
        <v>85</v>
      </c>
      <c r="M1190" s="7">
        <v>2</v>
      </c>
      <c r="N1190" s="224"/>
      <c r="O1190" s="209"/>
      <c r="P1190" s="209"/>
      <c r="Q1190" s="209"/>
      <c r="R1190" s="212"/>
      <c r="S1190" s="212"/>
      <c r="T1190" s="218"/>
      <c r="U1190" s="218"/>
      <c r="V1190" s="220"/>
      <c r="W1190" s="220"/>
      <c r="X1190" s="220"/>
      <c r="Y1190" s="220"/>
      <c r="Z1190" s="220"/>
      <c r="AA1190" s="220"/>
      <c r="AB1190" s="220"/>
      <c r="AC1190" s="224"/>
      <c r="AD1190" s="227"/>
      <c r="AE1190" s="227"/>
      <c r="AF1190" s="209"/>
      <c r="AG1190" s="224"/>
      <c r="AH1190" s="224"/>
      <c r="AI1190" s="224"/>
      <c r="AJ1190" s="209"/>
    </row>
    <row r="1191" spans="2:36" s="79" customFormat="1" ht="59.1" customHeight="1" x14ac:dyDescent="0.25">
      <c r="B1191" s="210"/>
      <c r="C1191" s="210"/>
      <c r="D1191" s="210"/>
      <c r="E1191" s="231"/>
      <c r="F1191" s="231"/>
      <c r="G1191" s="231"/>
      <c r="H1191" s="210"/>
      <c r="I1191" s="210"/>
      <c r="J1191" s="11" t="s">
        <v>127</v>
      </c>
      <c r="K1191" s="7" t="s">
        <v>128</v>
      </c>
      <c r="L1191" s="7" t="s">
        <v>85</v>
      </c>
      <c r="M1191" s="63">
        <v>70</v>
      </c>
      <c r="N1191" s="228"/>
      <c r="O1191" s="210"/>
      <c r="P1191" s="210"/>
      <c r="Q1191" s="210"/>
      <c r="R1191" s="213"/>
      <c r="S1191" s="213"/>
      <c r="T1191" s="254"/>
      <c r="U1191" s="254"/>
      <c r="V1191" s="272"/>
      <c r="W1191" s="272"/>
      <c r="X1191" s="272"/>
      <c r="Y1191" s="272"/>
      <c r="Z1191" s="272"/>
      <c r="AA1191" s="272"/>
      <c r="AB1191" s="272"/>
      <c r="AC1191" s="228"/>
      <c r="AD1191" s="226"/>
      <c r="AE1191" s="226"/>
      <c r="AF1191" s="210"/>
      <c r="AG1191" s="228"/>
      <c r="AH1191" s="228"/>
      <c r="AI1191" s="228"/>
      <c r="AJ1191" s="210"/>
    </row>
    <row r="1192" spans="2:36" s="90" customFormat="1" ht="52.15" customHeight="1" x14ac:dyDescent="0.2">
      <c r="B1192" s="204" t="s">
        <v>950</v>
      </c>
      <c r="C1192" s="204" t="s">
        <v>379</v>
      </c>
      <c r="D1192" s="204" t="s">
        <v>66</v>
      </c>
      <c r="E1192" s="235" t="s">
        <v>67</v>
      </c>
      <c r="F1192" s="235" t="s">
        <v>807</v>
      </c>
      <c r="G1192" s="235" t="s">
        <v>69</v>
      </c>
      <c r="H1192" s="204" t="s">
        <v>70</v>
      </c>
      <c r="I1192" s="204" t="s">
        <v>79</v>
      </c>
      <c r="J1192" s="11" t="s">
        <v>113</v>
      </c>
      <c r="K1192" s="7" t="s">
        <v>114</v>
      </c>
      <c r="L1192" s="7" t="s">
        <v>115</v>
      </c>
      <c r="M1192" s="7">
        <v>1</v>
      </c>
      <c r="N1192" s="202" t="s">
        <v>108</v>
      </c>
      <c r="O1192" s="204" t="s">
        <v>378</v>
      </c>
      <c r="P1192" s="204" t="s">
        <v>75</v>
      </c>
      <c r="Q1192" s="204" t="s">
        <v>76</v>
      </c>
      <c r="R1192" s="217" t="s">
        <v>77</v>
      </c>
      <c r="S1192" s="217" t="s">
        <v>109</v>
      </c>
      <c r="T1192" s="219">
        <f>V1192+Y1192</f>
        <v>75970</v>
      </c>
      <c r="U1192" s="219">
        <f>T1192/M1193</f>
        <v>75970</v>
      </c>
      <c r="V1192" s="221">
        <v>37985</v>
      </c>
      <c r="W1192" s="221" t="s">
        <v>79</v>
      </c>
      <c r="X1192" s="221" t="s">
        <v>79</v>
      </c>
      <c r="Y1192" s="221">
        <v>37985</v>
      </c>
      <c r="Z1192" s="221" t="s">
        <v>79</v>
      </c>
      <c r="AA1192" s="221" t="s">
        <v>79</v>
      </c>
      <c r="AB1192" s="221">
        <v>6159.73</v>
      </c>
      <c r="AC1192" s="202" t="s">
        <v>80</v>
      </c>
      <c r="AD1192" s="203">
        <f>V1192+Y1192</f>
        <v>75970</v>
      </c>
      <c r="AE1192" s="203" t="s">
        <v>79</v>
      </c>
      <c r="AF1192" s="202" t="s">
        <v>79</v>
      </c>
      <c r="AG1192" s="202" t="s">
        <v>33</v>
      </c>
      <c r="AH1192" s="202" t="s">
        <v>160</v>
      </c>
      <c r="AI1192" s="202" t="s">
        <v>161</v>
      </c>
      <c r="AJ1192" s="202"/>
    </row>
    <row r="1193" spans="2:36" s="90" customFormat="1" ht="85.15" customHeight="1" x14ac:dyDescent="0.2">
      <c r="B1193" s="204"/>
      <c r="C1193" s="204"/>
      <c r="D1193" s="204"/>
      <c r="E1193" s="235"/>
      <c r="F1193" s="235"/>
      <c r="G1193" s="235"/>
      <c r="H1193" s="204"/>
      <c r="I1193" s="204"/>
      <c r="J1193" s="11" t="s">
        <v>116</v>
      </c>
      <c r="K1193" s="7" t="s">
        <v>117</v>
      </c>
      <c r="L1193" s="7" t="s">
        <v>85</v>
      </c>
      <c r="M1193" s="7">
        <v>1</v>
      </c>
      <c r="N1193" s="202"/>
      <c r="O1193" s="204"/>
      <c r="P1193" s="204"/>
      <c r="Q1193" s="204"/>
      <c r="R1193" s="217"/>
      <c r="S1193" s="217"/>
      <c r="T1193" s="219"/>
      <c r="U1193" s="219"/>
      <c r="V1193" s="221"/>
      <c r="W1193" s="221"/>
      <c r="X1193" s="221"/>
      <c r="Y1193" s="221"/>
      <c r="Z1193" s="221"/>
      <c r="AA1193" s="221"/>
      <c r="AB1193" s="221"/>
      <c r="AC1193" s="202"/>
      <c r="AD1193" s="203"/>
      <c r="AE1193" s="203"/>
      <c r="AF1193" s="204"/>
      <c r="AG1193" s="202"/>
      <c r="AH1193" s="202"/>
      <c r="AI1193" s="202"/>
      <c r="AJ1193" s="204"/>
    </row>
    <row r="1194" spans="2:36" s="90" customFormat="1" ht="81" customHeight="1" x14ac:dyDescent="0.2">
      <c r="B1194" s="204"/>
      <c r="C1194" s="204"/>
      <c r="D1194" s="204"/>
      <c r="E1194" s="235"/>
      <c r="F1194" s="235"/>
      <c r="G1194" s="235"/>
      <c r="H1194" s="204"/>
      <c r="I1194" s="204"/>
      <c r="J1194" s="11" t="s">
        <v>209</v>
      </c>
      <c r="K1194" s="7" t="s">
        <v>118</v>
      </c>
      <c r="L1194" s="7" t="s">
        <v>119</v>
      </c>
      <c r="M1194" s="7">
        <v>1</v>
      </c>
      <c r="N1194" s="202"/>
      <c r="O1194" s="204"/>
      <c r="P1194" s="204"/>
      <c r="Q1194" s="204"/>
      <c r="R1194" s="217"/>
      <c r="S1194" s="217"/>
      <c r="T1194" s="219"/>
      <c r="U1194" s="219"/>
      <c r="V1194" s="221"/>
      <c r="W1194" s="221"/>
      <c r="X1194" s="221"/>
      <c r="Y1194" s="221"/>
      <c r="Z1194" s="221"/>
      <c r="AA1194" s="221"/>
      <c r="AB1194" s="221"/>
      <c r="AC1194" s="202"/>
      <c r="AD1194" s="203"/>
      <c r="AE1194" s="203"/>
      <c r="AF1194" s="204"/>
      <c r="AG1194" s="202"/>
      <c r="AH1194" s="202"/>
      <c r="AI1194" s="202"/>
      <c r="AJ1194" s="204"/>
    </row>
    <row r="1195" spans="2:36" s="90" customFormat="1" ht="64.150000000000006" customHeight="1" x14ac:dyDescent="0.2">
      <c r="B1195" s="204"/>
      <c r="C1195" s="204"/>
      <c r="D1195" s="204"/>
      <c r="E1195" s="235"/>
      <c r="F1195" s="235"/>
      <c r="G1195" s="235"/>
      <c r="H1195" s="204"/>
      <c r="I1195" s="204"/>
      <c r="J1195" s="11" t="s">
        <v>120</v>
      </c>
      <c r="K1195" s="7" t="s">
        <v>121</v>
      </c>
      <c r="L1195" s="7" t="s">
        <v>119</v>
      </c>
      <c r="M1195" s="63">
        <v>1</v>
      </c>
      <c r="N1195" s="202"/>
      <c r="O1195" s="204"/>
      <c r="P1195" s="204"/>
      <c r="Q1195" s="204"/>
      <c r="R1195" s="217"/>
      <c r="S1195" s="217"/>
      <c r="T1195" s="219"/>
      <c r="U1195" s="219"/>
      <c r="V1195" s="221"/>
      <c r="W1195" s="221"/>
      <c r="X1195" s="221"/>
      <c r="Y1195" s="221"/>
      <c r="Z1195" s="221"/>
      <c r="AA1195" s="221"/>
      <c r="AB1195" s="221"/>
      <c r="AC1195" s="202"/>
      <c r="AD1195" s="203"/>
      <c r="AE1195" s="203"/>
      <c r="AF1195" s="204"/>
      <c r="AG1195" s="202"/>
      <c r="AH1195" s="202"/>
      <c r="AI1195" s="202"/>
      <c r="AJ1195" s="204"/>
    </row>
    <row r="1196" spans="2:36" s="79" customFormat="1" ht="89.25" x14ac:dyDescent="0.25">
      <c r="B1196" s="436" t="s">
        <v>780</v>
      </c>
      <c r="C1196" s="208" t="s">
        <v>781</v>
      </c>
      <c r="D1196" s="229" t="s">
        <v>66</v>
      </c>
      <c r="E1196" s="229" t="s">
        <v>67</v>
      </c>
      <c r="F1196" s="229" t="s">
        <v>806</v>
      </c>
      <c r="G1196" s="235" t="s">
        <v>147</v>
      </c>
      <c r="H1196" s="204" t="s">
        <v>70</v>
      </c>
      <c r="I1196" s="204" t="s">
        <v>79</v>
      </c>
      <c r="J1196" s="11" t="s">
        <v>208</v>
      </c>
      <c r="K1196" s="7" t="s">
        <v>107</v>
      </c>
      <c r="L1196" s="7" t="s">
        <v>86</v>
      </c>
      <c r="M1196" s="7">
        <v>40</v>
      </c>
      <c r="N1196" s="428" t="s">
        <v>648</v>
      </c>
      <c r="O1196" s="410" t="s">
        <v>785</v>
      </c>
      <c r="P1196" s="204" t="s">
        <v>75</v>
      </c>
      <c r="Q1196" s="204" t="s">
        <v>76</v>
      </c>
      <c r="R1196" s="217" t="s">
        <v>77</v>
      </c>
      <c r="S1196" s="217" t="s">
        <v>109</v>
      </c>
      <c r="T1196" s="219">
        <f>V1196+Y1196</f>
        <v>63650.82</v>
      </c>
      <c r="U1196" s="253" t="s">
        <v>98</v>
      </c>
      <c r="V1196" s="225">
        <v>31825.41</v>
      </c>
      <c r="W1196" s="221" t="s">
        <v>79</v>
      </c>
      <c r="X1196" s="221" t="s">
        <v>79</v>
      </c>
      <c r="Y1196" s="225">
        <v>31825.41</v>
      </c>
      <c r="Z1196" s="271"/>
      <c r="AA1196" s="221" t="s">
        <v>79</v>
      </c>
      <c r="AB1196" s="404">
        <v>5160.88</v>
      </c>
      <c r="AC1196" s="271"/>
      <c r="AD1196" s="203">
        <f>V1196+Y1196</f>
        <v>63650.82</v>
      </c>
      <c r="AE1196" s="271"/>
      <c r="AF1196" s="204" t="s">
        <v>79</v>
      </c>
      <c r="AG1196" s="202" t="s">
        <v>33</v>
      </c>
      <c r="AH1196" s="249" t="s">
        <v>158</v>
      </c>
      <c r="AI1196" s="382" t="s">
        <v>176</v>
      </c>
      <c r="AJ1196" s="204"/>
    </row>
    <row r="1197" spans="2:36" s="79" customFormat="1" ht="59.1" customHeight="1" x14ac:dyDescent="0.25">
      <c r="B1197" s="437"/>
      <c r="C1197" s="209"/>
      <c r="D1197" s="230"/>
      <c r="E1197" s="230"/>
      <c r="F1197" s="230"/>
      <c r="G1197" s="235"/>
      <c r="H1197" s="204"/>
      <c r="I1197" s="204"/>
      <c r="J1197" s="11" t="s">
        <v>111</v>
      </c>
      <c r="K1197" s="7" t="s">
        <v>112</v>
      </c>
      <c r="L1197" s="7" t="s">
        <v>85</v>
      </c>
      <c r="M1197" s="87">
        <v>1</v>
      </c>
      <c r="N1197" s="429"/>
      <c r="O1197" s="421"/>
      <c r="P1197" s="204"/>
      <c r="Q1197" s="204"/>
      <c r="R1197" s="217"/>
      <c r="S1197" s="217"/>
      <c r="T1197" s="219"/>
      <c r="U1197" s="218"/>
      <c r="V1197" s="227"/>
      <c r="W1197" s="221"/>
      <c r="X1197" s="221"/>
      <c r="Y1197" s="227"/>
      <c r="Z1197" s="220"/>
      <c r="AA1197" s="221"/>
      <c r="AB1197" s="405"/>
      <c r="AC1197" s="220"/>
      <c r="AD1197" s="203"/>
      <c r="AE1197" s="220"/>
      <c r="AF1197" s="204"/>
      <c r="AG1197" s="202"/>
      <c r="AH1197" s="250"/>
      <c r="AI1197" s="383"/>
      <c r="AJ1197" s="204"/>
    </row>
    <row r="1198" spans="2:36" s="79" customFormat="1" ht="123" customHeight="1" x14ac:dyDescent="0.25">
      <c r="B1198" s="438"/>
      <c r="C1198" s="210"/>
      <c r="D1198" s="231"/>
      <c r="E1198" s="231"/>
      <c r="F1198" s="231"/>
      <c r="G1198" s="235"/>
      <c r="H1198" s="204"/>
      <c r="I1198" s="204"/>
      <c r="J1198" s="11" t="s">
        <v>127</v>
      </c>
      <c r="K1198" s="7" t="s">
        <v>128</v>
      </c>
      <c r="L1198" s="7" t="s">
        <v>85</v>
      </c>
      <c r="M1198" s="52">
        <v>50</v>
      </c>
      <c r="N1198" s="430"/>
      <c r="O1198" s="422"/>
      <c r="P1198" s="204"/>
      <c r="Q1198" s="204"/>
      <c r="R1198" s="217"/>
      <c r="S1198" s="217"/>
      <c r="T1198" s="219"/>
      <c r="U1198" s="254"/>
      <c r="V1198" s="226"/>
      <c r="W1198" s="221"/>
      <c r="X1198" s="221"/>
      <c r="Y1198" s="226"/>
      <c r="Z1198" s="272"/>
      <c r="AA1198" s="221"/>
      <c r="AB1198" s="406"/>
      <c r="AC1198" s="272"/>
      <c r="AD1198" s="203"/>
      <c r="AE1198" s="272"/>
      <c r="AF1198" s="204"/>
      <c r="AG1198" s="202"/>
      <c r="AH1198" s="251"/>
      <c r="AI1198" s="384"/>
      <c r="AJ1198" s="204"/>
    </row>
    <row r="1199" spans="2:36" s="79" customFormat="1" ht="59.1" customHeight="1" x14ac:dyDescent="0.25">
      <c r="B1199" s="431" t="s">
        <v>1087</v>
      </c>
      <c r="C1199" s="215" t="s">
        <v>782</v>
      </c>
      <c r="D1199" s="252" t="s">
        <v>66</v>
      </c>
      <c r="E1199" s="252" t="s">
        <v>67</v>
      </c>
      <c r="F1199" s="252" t="s">
        <v>807</v>
      </c>
      <c r="G1199" s="252" t="s">
        <v>69</v>
      </c>
      <c r="H1199" s="246" t="s">
        <v>70</v>
      </c>
      <c r="I1199" s="246" t="s">
        <v>98</v>
      </c>
      <c r="J1199" s="20" t="s">
        <v>113</v>
      </c>
      <c r="K1199" s="27" t="s">
        <v>114</v>
      </c>
      <c r="L1199" s="27" t="s">
        <v>115</v>
      </c>
      <c r="M1199" s="61">
        <v>4</v>
      </c>
      <c r="N1199" s="411" t="s">
        <v>648</v>
      </c>
      <c r="O1199" s="216" t="s">
        <v>786</v>
      </c>
      <c r="P1199" s="246" t="s">
        <v>75</v>
      </c>
      <c r="Q1199" s="246" t="s">
        <v>76</v>
      </c>
      <c r="R1199" s="246" t="s">
        <v>77</v>
      </c>
      <c r="S1199" s="246" t="s">
        <v>109</v>
      </c>
      <c r="T1199" s="389">
        <f>+V1199+Y1199</f>
        <v>120700</v>
      </c>
      <c r="U1199" s="246" t="s">
        <v>98</v>
      </c>
      <c r="V1199" s="263">
        <v>60350</v>
      </c>
      <c r="W1199" s="205"/>
      <c r="X1199" s="205"/>
      <c r="Y1199" s="263">
        <v>60350</v>
      </c>
      <c r="Z1199" s="205"/>
      <c r="AA1199" s="205"/>
      <c r="AB1199" s="387">
        <v>9786.49</v>
      </c>
      <c r="AC1199" s="205" t="s">
        <v>80</v>
      </c>
      <c r="AD1199" s="389">
        <f>+V1199+Y1199</f>
        <v>120700</v>
      </c>
      <c r="AE1199" s="205"/>
      <c r="AF1199" s="246"/>
      <c r="AG1199" s="205" t="s">
        <v>33</v>
      </c>
      <c r="AH1199" s="255" t="s">
        <v>158</v>
      </c>
      <c r="AI1199" s="256" t="s">
        <v>176</v>
      </c>
      <c r="AJ1199" s="246"/>
    </row>
    <row r="1200" spans="2:36" s="79" customFormat="1" ht="59.1" customHeight="1" x14ac:dyDescent="0.25">
      <c r="B1200" s="432"/>
      <c r="C1200" s="215"/>
      <c r="D1200" s="216"/>
      <c r="E1200" s="216"/>
      <c r="F1200" s="252"/>
      <c r="G1200" s="252"/>
      <c r="H1200" s="247"/>
      <c r="I1200" s="247"/>
      <c r="J1200" s="20" t="s">
        <v>116</v>
      </c>
      <c r="K1200" s="27" t="s">
        <v>117</v>
      </c>
      <c r="L1200" s="27" t="s">
        <v>85</v>
      </c>
      <c r="M1200" s="61">
        <v>1</v>
      </c>
      <c r="N1200" s="412"/>
      <c r="O1200" s="216"/>
      <c r="P1200" s="247"/>
      <c r="Q1200" s="247"/>
      <c r="R1200" s="247"/>
      <c r="S1200" s="247"/>
      <c r="T1200" s="390"/>
      <c r="U1200" s="247"/>
      <c r="V1200" s="299"/>
      <c r="W1200" s="206"/>
      <c r="X1200" s="206"/>
      <c r="Y1200" s="299"/>
      <c r="Z1200" s="206"/>
      <c r="AA1200" s="206"/>
      <c r="AB1200" s="388"/>
      <c r="AC1200" s="206"/>
      <c r="AD1200" s="390"/>
      <c r="AE1200" s="206"/>
      <c r="AF1200" s="247"/>
      <c r="AG1200" s="206"/>
      <c r="AH1200" s="255"/>
      <c r="AI1200" s="256"/>
      <c r="AJ1200" s="247"/>
    </row>
    <row r="1201" spans="2:36" s="79" customFormat="1" ht="59.1" customHeight="1" x14ac:dyDescent="0.25">
      <c r="B1201" s="432"/>
      <c r="C1201" s="215"/>
      <c r="D1201" s="216"/>
      <c r="E1201" s="216"/>
      <c r="F1201" s="252"/>
      <c r="G1201" s="252"/>
      <c r="H1201" s="247"/>
      <c r="I1201" s="247"/>
      <c r="J1201" s="20" t="s">
        <v>209</v>
      </c>
      <c r="K1201" s="27" t="s">
        <v>118</v>
      </c>
      <c r="L1201" s="27" t="s">
        <v>119</v>
      </c>
      <c r="M1201" s="61">
        <v>1</v>
      </c>
      <c r="N1201" s="412"/>
      <c r="O1201" s="216"/>
      <c r="P1201" s="247"/>
      <c r="Q1201" s="247"/>
      <c r="R1201" s="247"/>
      <c r="S1201" s="247"/>
      <c r="T1201" s="390"/>
      <c r="U1201" s="247"/>
      <c r="V1201" s="299"/>
      <c r="W1201" s="206"/>
      <c r="X1201" s="206"/>
      <c r="Y1201" s="299"/>
      <c r="Z1201" s="206"/>
      <c r="AA1201" s="206"/>
      <c r="AB1201" s="388"/>
      <c r="AC1201" s="206"/>
      <c r="AD1201" s="390"/>
      <c r="AE1201" s="206"/>
      <c r="AF1201" s="247"/>
      <c r="AG1201" s="206"/>
      <c r="AH1201" s="255"/>
      <c r="AI1201" s="256"/>
      <c r="AJ1201" s="247"/>
    </row>
    <row r="1202" spans="2:36" s="79" customFormat="1" ht="59.1" customHeight="1" x14ac:dyDescent="0.25">
      <c r="B1202" s="432"/>
      <c r="C1202" s="215"/>
      <c r="D1202" s="216"/>
      <c r="E1202" s="216"/>
      <c r="F1202" s="252"/>
      <c r="G1202" s="252"/>
      <c r="H1202" s="248"/>
      <c r="I1202" s="248"/>
      <c r="J1202" s="20" t="s">
        <v>120</v>
      </c>
      <c r="K1202" s="27" t="s">
        <v>121</v>
      </c>
      <c r="L1202" s="27" t="s">
        <v>119</v>
      </c>
      <c r="M1202" s="61">
        <v>1</v>
      </c>
      <c r="N1202" s="412"/>
      <c r="O1202" s="216"/>
      <c r="P1202" s="248"/>
      <c r="Q1202" s="248"/>
      <c r="R1202" s="248"/>
      <c r="S1202" s="248"/>
      <c r="T1202" s="391"/>
      <c r="U1202" s="248"/>
      <c r="V1202" s="299"/>
      <c r="W1202" s="207"/>
      <c r="X1202" s="207"/>
      <c r="Y1202" s="299"/>
      <c r="Z1202" s="207"/>
      <c r="AA1202" s="207"/>
      <c r="AB1202" s="388"/>
      <c r="AC1202" s="207"/>
      <c r="AD1202" s="391"/>
      <c r="AE1202" s="207"/>
      <c r="AF1202" s="248"/>
      <c r="AG1202" s="207"/>
      <c r="AH1202" s="255"/>
      <c r="AI1202" s="256"/>
      <c r="AJ1202" s="248"/>
    </row>
    <row r="1203" spans="2:36" s="79" customFormat="1" ht="89.25" x14ac:dyDescent="0.25">
      <c r="B1203" s="433" t="s">
        <v>930</v>
      </c>
      <c r="C1203" s="208" t="s">
        <v>783</v>
      </c>
      <c r="D1203" s="208" t="s">
        <v>66</v>
      </c>
      <c r="E1203" s="229" t="s">
        <v>67</v>
      </c>
      <c r="F1203" s="229" t="s">
        <v>806</v>
      </c>
      <c r="G1203" s="235" t="s">
        <v>147</v>
      </c>
      <c r="H1203" s="208" t="s">
        <v>70</v>
      </c>
      <c r="I1203" s="208" t="s">
        <v>98</v>
      </c>
      <c r="J1203" s="11" t="s">
        <v>208</v>
      </c>
      <c r="K1203" s="7" t="s">
        <v>107</v>
      </c>
      <c r="L1203" s="7" t="s">
        <v>86</v>
      </c>
      <c r="M1203" s="7">
        <v>40</v>
      </c>
      <c r="N1203" s="307" t="s">
        <v>648</v>
      </c>
      <c r="O1203" s="364" t="s">
        <v>785</v>
      </c>
      <c r="P1203" s="204" t="s">
        <v>75</v>
      </c>
      <c r="Q1203" s="204" t="s">
        <v>76</v>
      </c>
      <c r="R1203" s="217" t="s">
        <v>77</v>
      </c>
      <c r="S1203" s="217" t="s">
        <v>109</v>
      </c>
      <c r="T1203" s="219">
        <f>V1203+Y1203</f>
        <v>180556.38</v>
      </c>
      <c r="U1203" s="253" t="s">
        <v>98</v>
      </c>
      <c r="V1203" s="291">
        <v>90278.19</v>
      </c>
      <c r="W1203" s="221" t="s">
        <v>79</v>
      </c>
      <c r="X1203" s="221" t="s">
        <v>79</v>
      </c>
      <c r="Y1203" s="291">
        <v>90278.19</v>
      </c>
      <c r="Z1203" s="221" t="s">
        <v>98</v>
      </c>
      <c r="AA1203" s="221" t="s">
        <v>79</v>
      </c>
      <c r="AB1203" s="291">
        <v>14639.71</v>
      </c>
      <c r="AC1203" s="202" t="s">
        <v>149</v>
      </c>
      <c r="AD1203" s="203">
        <f>V1203+Y1203</f>
        <v>180556.38</v>
      </c>
      <c r="AE1203" s="203" t="s">
        <v>79</v>
      </c>
      <c r="AF1203" s="204" t="s">
        <v>79</v>
      </c>
      <c r="AG1203" s="202" t="s">
        <v>33</v>
      </c>
      <c r="AH1203" s="249" t="s">
        <v>158</v>
      </c>
      <c r="AI1203" s="382" t="s">
        <v>176</v>
      </c>
      <c r="AJ1203" s="208"/>
    </row>
    <row r="1204" spans="2:36" s="79" customFormat="1" ht="59.1" customHeight="1" x14ac:dyDescent="0.25">
      <c r="B1204" s="434"/>
      <c r="C1204" s="209"/>
      <c r="D1204" s="209"/>
      <c r="E1204" s="230"/>
      <c r="F1204" s="230"/>
      <c r="G1204" s="235"/>
      <c r="H1204" s="209"/>
      <c r="I1204" s="209"/>
      <c r="J1204" s="11" t="s">
        <v>111</v>
      </c>
      <c r="K1204" s="7" t="s">
        <v>112</v>
      </c>
      <c r="L1204" s="7" t="s">
        <v>85</v>
      </c>
      <c r="M1204" s="87">
        <v>8</v>
      </c>
      <c r="N1204" s="308"/>
      <c r="O1204" s="365"/>
      <c r="P1204" s="204"/>
      <c r="Q1204" s="204"/>
      <c r="R1204" s="217"/>
      <c r="S1204" s="217"/>
      <c r="T1204" s="219"/>
      <c r="U1204" s="218"/>
      <c r="V1204" s="292"/>
      <c r="W1204" s="221"/>
      <c r="X1204" s="221"/>
      <c r="Y1204" s="292"/>
      <c r="Z1204" s="221"/>
      <c r="AA1204" s="221"/>
      <c r="AB1204" s="292"/>
      <c r="AC1204" s="202"/>
      <c r="AD1204" s="203"/>
      <c r="AE1204" s="203"/>
      <c r="AF1204" s="204"/>
      <c r="AG1204" s="202"/>
      <c r="AH1204" s="250"/>
      <c r="AI1204" s="383"/>
      <c r="AJ1204" s="209"/>
    </row>
    <row r="1205" spans="2:36" s="79" customFormat="1" ht="144" customHeight="1" x14ac:dyDescent="0.25">
      <c r="B1205" s="435"/>
      <c r="C1205" s="210"/>
      <c r="D1205" s="210"/>
      <c r="E1205" s="231"/>
      <c r="F1205" s="231"/>
      <c r="G1205" s="235"/>
      <c r="H1205" s="210"/>
      <c r="I1205" s="210"/>
      <c r="J1205" s="11" t="s">
        <v>127</v>
      </c>
      <c r="K1205" s="7" t="s">
        <v>128</v>
      </c>
      <c r="L1205" s="7" t="s">
        <v>85</v>
      </c>
      <c r="M1205" s="87">
        <v>430</v>
      </c>
      <c r="N1205" s="311"/>
      <c r="O1205" s="366"/>
      <c r="P1205" s="204"/>
      <c r="Q1205" s="204"/>
      <c r="R1205" s="217"/>
      <c r="S1205" s="217"/>
      <c r="T1205" s="219"/>
      <c r="U1205" s="254"/>
      <c r="V1205" s="293"/>
      <c r="W1205" s="221"/>
      <c r="X1205" s="221"/>
      <c r="Y1205" s="293"/>
      <c r="Z1205" s="221"/>
      <c r="AA1205" s="221"/>
      <c r="AB1205" s="293"/>
      <c r="AC1205" s="202"/>
      <c r="AD1205" s="203"/>
      <c r="AE1205" s="203"/>
      <c r="AF1205" s="204"/>
      <c r="AG1205" s="202"/>
      <c r="AH1205" s="251"/>
      <c r="AI1205" s="384"/>
      <c r="AJ1205" s="210"/>
    </row>
    <row r="1206" spans="2:36" s="79" customFormat="1" ht="89.25" x14ac:dyDescent="0.25">
      <c r="B1206" s="433" t="s">
        <v>779</v>
      </c>
      <c r="C1206" s="208" t="s">
        <v>784</v>
      </c>
      <c r="D1206" s="208" t="s">
        <v>66</v>
      </c>
      <c r="E1206" s="229" t="s">
        <v>67</v>
      </c>
      <c r="F1206" s="229" t="s">
        <v>817</v>
      </c>
      <c r="G1206" s="235" t="s">
        <v>147</v>
      </c>
      <c r="H1206" s="208" t="s">
        <v>70</v>
      </c>
      <c r="I1206" s="208" t="s">
        <v>98</v>
      </c>
      <c r="J1206" s="11" t="s">
        <v>208</v>
      </c>
      <c r="K1206" s="7" t="s">
        <v>107</v>
      </c>
      <c r="L1206" s="7" t="s">
        <v>86</v>
      </c>
      <c r="M1206" s="7">
        <v>40</v>
      </c>
      <c r="N1206" s="307" t="s">
        <v>648</v>
      </c>
      <c r="O1206" s="364" t="s">
        <v>785</v>
      </c>
      <c r="P1206" s="204" t="s">
        <v>75</v>
      </c>
      <c r="Q1206" s="204" t="s">
        <v>76</v>
      </c>
      <c r="R1206" s="217" t="s">
        <v>77</v>
      </c>
      <c r="S1206" s="217" t="s">
        <v>109</v>
      </c>
      <c r="T1206" s="219">
        <f>V1206+Y1206</f>
        <v>185607.02</v>
      </c>
      <c r="U1206" s="253" t="s">
        <v>98</v>
      </c>
      <c r="V1206" s="291">
        <v>92803.51</v>
      </c>
      <c r="W1206" s="221" t="s">
        <v>79</v>
      </c>
      <c r="X1206" s="221" t="s">
        <v>79</v>
      </c>
      <c r="Y1206" s="291">
        <v>92803.51</v>
      </c>
      <c r="Z1206" s="221" t="s">
        <v>98</v>
      </c>
      <c r="AA1206" s="221" t="s">
        <v>79</v>
      </c>
      <c r="AB1206" s="291">
        <v>15049.22</v>
      </c>
      <c r="AC1206" s="202" t="s">
        <v>149</v>
      </c>
      <c r="AD1206" s="203">
        <f>V1206+Y1206</f>
        <v>185607.02</v>
      </c>
      <c r="AE1206" s="203" t="s">
        <v>79</v>
      </c>
      <c r="AF1206" s="204" t="s">
        <v>79</v>
      </c>
      <c r="AG1206" s="202" t="s">
        <v>33</v>
      </c>
      <c r="AH1206" s="249" t="s">
        <v>158</v>
      </c>
      <c r="AI1206" s="382" t="s">
        <v>176</v>
      </c>
      <c r="AJ1206" s="253"/>
    </row>
    <row r="1207" spans="2:36" s="79" customFormat="1" ht="59.1" customHeight="1" x14ac:dyDescent="0.25">
      <c r="B1207" s="434"/>
      <c r="C1207" s="209"/>
      <c r="D1207" s="209"/>
      <c r="E1207" s="230"/>
      <c r="F1207" s="230"/>
      <c r="G1207" s="235"/>
      <c r="H1207" s="209"/>
      <c r="I1207" s="209"/>
      <c r="J1207" s="11" t="s">
        <v>111</v>
      </c>
      <c r="K1207" s="7" t="s">
        <v>112</v>
      </c>
      <c r="L1207" s="7" t="s">
        <v>85</v>
      </c>
      <c r="M1207" s="87">
        <v>5</v>
      </c>
      <c r="N1207" s="308"/>
      <c r="O1207" s="365"/>
      <c r="P1207" s="204"/>
      <c r="Q1207" s="204"/>
      <c r="R1207" s="217"/>
      <c r="S1207" s="217"/>
      <c r="T1207" s="219"/>
      <c r="U1207" s="218"/>
      <c r="V1207" s="292"/>
      <c r="W1207" s="221"/>
      <c r="X1207" s="221"/>
      <c r="Y1207" s="292"/>
      <c r="Z1207" s="221"/>
      <c r="AA1207" s="221"/>
      <c r="AB1207" s="292"/>
      <c r="AC1207" s="202"/>
      <c r="AD1207" s="203"/>
      <c r="AE1207" s="203"/>
      <c r="AF1207" s="204"/>
      <c r="AG1207" s="202"/>
      <c r="AH1207" s="250"/>
      <c r="AI1207" s="383"/>
      <c r="AJ1207" s="218"/>
    </row>
    <row r="1208" spans="2:36" s="79" customFormat="1" ht="140.65" customHeight="1" x14ac:dyDescent="0.25">
      <c r="B1208" s="435"/>
      <c r="C1208" s="210"/>
      <c r="D1208" s="210"/>
      <c r="E1208" s="231"/>
      <c r="F1208" s="231"/>
      <c r="G1208" s="235"/>
      <c r="H1208" s="210"/>
      <c r="I1208" s="210"/>
      <c r="J1208" s="11" t="s">
        <v>127</v>
      </c>
      <c r="K1208" s="7" t="s">
        <v>128</v>
      </c>
      <c r="L1208" s="7" t="s">
        <v>85</v>
      </c>
      <c r="M1208" s="87">
        <v>122</v>
      </c>
      <c r="N1208" s="311"/>
      <c r="O1208" s="366"/>
      <c r="P1208" s="204"/>
      <c r="Q1208" s="204"/>
      <c r="R1208" s="217"/>
      <c r="S1208" s="217"/>
      <c r="T1208" s="219"/>
      <c r="U1208" s="254"/>
      <c r="V1208" s="293"/>
      <c r="W1208" s="221"/>
      <c r="X1208" s="221"/>
      <c r="Y1208" s="293"/>
      <c r="Z1208" s="221"/>
      <c r="AA1208" s="221"/>
      <c r="AB1208" s="293"/>
      <c r="AC1208" s="202"/>
      <c r="AD1208" s="203"/>
      <c r="AE1208" s="203"/>
      <c r="AF1208" s="204"/>
      <c r="AG1208" s="202"/>
      <c r="AH1208" s="251"/>
      <c r="AI1208" s="384"/>
      <c r="AJ1208" s="254"/>
    </row>
    <row r="1209" spans="2:36" s="79" customFormat="1" ht="89.25" x14ac:dyDescent="0.25">
      <c r="B1209" s="436" t="s">
        <v>778</v>
      </c>
      <c r="C1209" s="208" t="s">
        <v>781</v>
      </c>
      <c r="D1209" s="208" t="s">
        <v>66</v>
      </c>
      <c r="E1209" s="229" t="s">
        <v>67</v>
      </c>
      <c r="F1209" s="229" t="s">
        <v>817</v>
      </c>
      <c r="G1209" s="235" t="s">
        <v>147</v>
      </c>
      <c r="H1209" s="208" t="s">
        <v>70</v>
      </c>
      <c r="I1209" s="208" t="s">
        <v>98</v>
      </c>
      <c r="J1209" s="11" t="s">
        <v>208</v>
      </c>
      <c r="K1209" s="7" t="s">
        <v>107</v>
      </c>
      <c r="L1209" s="7" t="s">
        <v>86</v>
      </c>
      <c r="M1209" s="7">
        <v>40</v>
      </c>
      <c r="N1209" s="307" t="s">
        <v>648</v>
      </c>
      <c r="O1209" s="364" t="s">
        <v>785</v>
      </c>
      <c r="P1209" s="204" t="s">
        <v>75</v>
      </c>
      <c r="Q1209" s="204" t="s">
        <v>76</v>
      </c>
      <c r="R1209" s="217" t="s">
        <v>77</v>
      </c>
      <c r="S1209" s="217" t="s">
        <v>109</v>
      </c>
      <c r="T1209" s="219">
        <f>V1209+Y1209</f>
        <v>64178.34</v>
      </c>
      <c r="U1209" s="253" t="s">
        <v>98</v>
      </c>
      <c r="V1209" s="225">
        <v>32089.17</v>
      </c>
      <c r="W1209" s="221" t="s">
        <v>79</v>
      </c>
      <c r="X1209" s="221" t="s">
        <v>79</v>
      </c>
      <c r="Y1209" s="225">
        <v>32089.17</v>
      </c>
      <c r="Z1209" s="221" t="s">
        <v>98</v>
      </c>
      <c r="AA1209" s="221" t="s">
        <v>79</v>
      </c>
      <c r="AB1209" s="404">
        <v>5203.6499999999996</v>
      </c>
      <c r="AC1209" s="202" t="s">
        <v>149</v>
      </c>
      <c r="AD1209" s="203">
        <f>V1209+Y1209</f>
        <v>64178.34</v>
      </c>
      <c r="AE1209" s="203" t="s">
        <v>79</v>
      </c>
      <c r="AF1209" s="204" t="s">
        <v>79</v>
      </c>
      <c r="AG1209" s="202" t="s">
        <v>33</v>
      </c>
      <c r="AH1209" s="249" t="s">
        <v>166</v>
      </c>
      <c r="AI1209" s="382" t="s">
        <v>167</v>
      </c>
      <c r="AJ1209" s="253"/>
    </row>
    <row r="1210" spans="2:36" s="79" customFormat="1" ht="59.1" customHeight="1" x14ac:dyDescent="0.25">
      <c r="B1210" s="437"/>
      <c r="C1210" s="209"/>
      <c r="D1210" s="209"/>
      <c r="E1210" s="230"/>
      <c r="F1210" s="230"/>
      <c r="G1210" s="235"/>
      <c r="H1210" s="209"/>
      <c r="I1210" s="209"/>
      <c r="J1210" s="11" t="s">
        <v>111</v>
      </c>
      <c r="K1210" s="7" t="s">
        <v>112</v>
      </c>
      <c r="L1210" s="7" t="s">
        <v>85</v>
      </c>
      <c r="M1210" s="52">
        <v>1</v>
      </c>
      <c r="N1210" s="308"/>
      <c r="O1210" s="365"/>
      <c r="P1210" s="204"/>
      <c r="Q1210" s="204"/>
      <c r="R1210" s="217"/>
      <c r="S1210" s="217"/>
      <c r="T1210" s="219"/>
      <c r="U1210" s="218"/>
      <c r="V1210" s="227"/>
      <c r="W1210" s="221"/>
      <c r="X1210" s="221"/>
      <c r="Y1210" s="227"/>
      <c r="Z1210" s="221"/>
      <c r="AA1210" s="221"/>
      <c r="AB1210" s="405"/>
      <c r="AC1210" s="202"/>
      <c r="AD1210" s="203"/>
      <c r="AE1210" s="203"/>
      <c r="AF1210" s="204"/>
      <c r="AG1210" s="202"/>
      <c r="AH1210" s="250"/>
      <c r="AI1210" s="383"/>
      <c r="AJ1210" s="218"/>
    </row>
    <row r="1211" spans="2:36" s="79" customFormat="1" ht="134.1" customHeight="1" x14ac:dyDescent="0.25">
      <c r="B1211" s="438"/>
      <c r="C1211" s="210"/>
      <c r="D1211" s="210"/>
      <c r="E1211" s="231"/>
      <c r="F1211" s="231"/>
      <c r="G1211" s="235"/>
      <c r="H1211" s="210"/>
      <c r="I1211" s="210"/>
      <c r="J1211" s="11" t="s">
        <v>127</v>
      </c>
      <c r="K1211" s="7" t="s">
        <v>128</v>
      </c>
      <c r="L1211" s="7" t="s">
        <v>85</v>
      </c>
      <c r="M1211" s="52">
        <v>50</v>
      </c>
      <c r="N1211" s="311"/>
      <c r="O1211" s="366"/>
      <c r="P1211" s="204"/>
      <c r="Q1211" s="204"/>
      <c r="R1211" s="217"/>
      <c r="S1211" s="217"/>
      <c r="T1211" s="219"/>
      <c r="U1211" s="254"/>
      <c r="V1211" s="226"/>
      <c r="W1211" s="221"/>
      <c r="X1211" s="221"/>
      <c r="Y1211" s="226"/>
      <c r="Z1211" s="221"/>
      <c r="AA1211" s="221"/>
      <c r="AB1211" s="406"/>
      <c r="AC1211" s="202"/>
      <c r="AD1211" s="203"/>
      <c r="AE1211" s="203"/>
      <c r="AF1211" s="204"/>
      <c r="AG1211" s="202"/>
      <c r="AH1211" s="251"/>
      <c r="AI1211" s="384"/>
      <c r="AJ1211" s="254"/>
    </row>
    <row r="1212" spans="2:36" s="79" customFormat="1" ht="89.25" x14ac:dyDescent="0.25">
      <c r="B1212" s="436" t="s">
        <v>777</v>
      </c>
      <c r="C1212" s="208" t="s">
        <v>783</v>
      </c>
      <c r="D1212" s="208" t="s">
        <v>66</v>
      </c>
      <c r="E1212" s="229" t="s">
        <v>67</v>
      </c>
      <c r="F1212" s="229" t="s">
        <v>817</v>
      </c>
      <c r="G1212" s="235" t="s">
        <v>147</v>
      </c>
      <c r="H1212" s="208" t="s">
        <v>70</v>
      </c>
      <c r="I1212" s="208" t="s">
        <v>98</v>
      </c>
      <c r="J1212" s="11" t="s">
        <v>208</v>
      </c>
      <c r="K1212" s="7" t="s">
        <v>107</v>
      </c>
      <c r="L1212" s="7" t="s">
        <v>86</v>
      </c>
      <c r="M1212" s="7">
        <v>40</v>
      </c>
      <c r="N1212" s="307" t="s">
        <v>648</v>
      </c>
      <c r="O1212" s="364" t="s">
        <v>785</v>
      </c>
      <c r="P1212" s="204" t="s">
        <v>75</v>
      </c>
      <c r="Q1212" s="204" t="s">
        <v>76</v>
      </c>
      <c r="R1212" s="217" t="s">
        <v>77</v>
      </c>
      <c r="S1212" s="217" t="s">
        <v>109</v>
      </c>
      <c r="T1212" s="219">
        <f>V1212+Y1212</f>
        <v>219800.44</v>
      </c>
      <c r="U1212" s="253" t="s">
        <v>98</v>
      </c>
      <c r="V1212" s="271">
        <v>109900.22</v>
      </c>
      <c r="W1212" s="221" t="s">
        <v>79</v>
      </c>
      <c r="X1212" s="221" t="s">
        <v>79</v>
      </c>
      <c r="Y1212" s="271">
        <v>109900.22</v>
      </c>
      <c r="Z1212" s="221" t="s">
        <v>98</v>
      </c>
      <c r="AA1212" s="221" t="s">
        <v>79</v>
      </c>
      <c r="AB1212" s="271">
        <v>17821.66</v>
      </c>
      <c r="AC1212" s="202" t="s">
        <v>149</v>
      </c>
      <c r="AD1212" s="203">
        <f>V1212+Y1212</f>
        <v>219800.44</v>
      </c>
      <c r="AE1212" s="203" t="s">
        <v>79</v>
      </c>
      <c r="AF1212" s="204" t="s">
        <v>79</v>
      </c>
      <c r="AG1212" s="202" t="s">
        <v>33</v>
      </c>
      <c r="AH1212" s="249" t="s">
        <v>166</v>
      </c>
      <c r="AI1212" s="382" t="s">
        <v>167</v>
      </c>
      <c r="AJ1212" s="253"/>
    </row>
    <row r="1213" spans="2:36" s="79" customFormat="1" ht="59.1" customHeight="1" x14ac:dyDescent="0.25">
      <c r="B1213" s="437"/>
      <c r="C1213" s="209"/>
      <c r="D1213" s="209"/>
      <c r="E1213" s="230"/>
      <c r="F1213" s="230"/>
      <c r="G1213" s="235"/>
      <c r="H1213" s="209"/>
      <c r="I1213" s="209"/>
      <c r="J1213" s="11" t="s">
        <v>111</v>
      </c>
      <c r="K1213" s="7" t="s">
        <v>112</v>
      </c>
      <c r="L1213" s="7" t="s">
        <v>85</v>
      </c>
      <c r="M1213" s="63">
        <v>9</v>
      </c>
      <c r="N1213" s="308"/>
      <c r="O1213" s="365"/>
      <c r="P1213" s="204"/>
      <c r="Q1213" s="204"/>
      <c r="R1213" s="217"/>
      <c r="S1213" s="217"/>
      <c r="T1213" s="219"/>
      <c r="U1213" s="218"/>
      <c r="V1213" s="220"/>
      <c r="W1213" s="221"/>
      <c r="X1213" s="221"/>
      <c r="Y1213" s="220"/>
      <c r="Z1213" s="221"/>
      <c r="AA1213" s="221"/>
      <c r="AB1213" s="220"/>
      <c r="AC1213" s="202"/>
      <c r="AD1213" s="203"/>
      <c r="AE1213" s="203"/>
      <c r="AF1213" s="204"/>
      <c r="AG1213" s="202"/>
      <c r="AH1213" s="250"/>
      <c r="AI1213" s="383"/>
      <c r="AJ1213" s="218"/>
    </row>
    <row r="1214" spans="2:36" s="79" customFormat="1" ht="143.1" customHeight="1" x14ac:dyDescent="0.25">
      <c r="B1214" s="437"/>
      <c r="C1214" s="209"/>
      <c r="D1214" s="209"/>
      <c r="E1214" s="230"/>
      <c r="F1214" s="230"/>
      <c r="G1214" s="235"/>
      <c r="H1214" s="210"/>
      <c r="I1214" s="210"/>
      <c r="J1214" s="11" t="s">
        <v>127</v>
      </c>
      <c r="K1214" s="7" t="s">
        <v>128</v>
      </c>
      <c r="L1214" s="7" t="s">
        <v>85</v>
      </c>
      <c r="M1214" s="63">
        <v>102</v>
      </c>
      <c r="N1214" s="311"/>
      <c r="O1214" s="366"/>
      <c r="P1214" s="204"/>
      <c r="Q1214" s="204"/>
      <c r="R1214" s="217"/>
      <c r="S1214" s="217"/>
      <c r="T1214" s="219"/>
      <c r="U1214" s="254"/>
      <c r="V1214" s="272"/>
      <c r="W1214" s="221"/>
      <c r="X1214" s="221"/>
      <c r="Y1214" s="272"/>
      <c r="Z1214" s="221"/>
      <c r="AA1214" s="221"/>
      <c r="AB1214" s="272"/>
      <c r="AC1214" s="202"/>
      <c r="AD1214" s="203"/>
      <c r="AE1214" s="203"/>
      <c r="AF1214" s="204"/>
      <c r="AG1214" s="202"/>
      <c r="AH1214" s="251"/>
      <c r="AI1214" s="384"/>
      <c r="AJ1214" s="254"/>
    </row>
    <row r="1215" spans="2:36" s="79" customFormat="1" ht="107.1" customHeight="1" x14ac:dyDescent="0.25">
      <c r="B1215" s="433" t="s">
        <v>776</v>
      </c>
      <c r="C1215" s="208" t="s">
        <v>784</v>
      </c>
      <c r="D1215" s="208" t="s">
        <v>66</v>
      </c>
      <c r="E1215" s="229" t="s">
        <v>67</v>
      </c>
      <c r="F1215" s="229" t="s">
        <v>806</v>
      </c>
      <c r="G1215" s="235" t="s">
        <v>147</v>
      </c>
      <c r="H1215" s="208" t="s">
        <v>70</v>
      </c>
      <c r="I1215" s="204" t="s">
        <v>79</v>
      </c>
      <c r="J1215" s="11" t="s">
        <v>208</v>
      </c>
      <c r="K1215" s="7" t="s">
        <v>107</v>
      </c>
      <c r="L1215" s="7" t="s">
        <v>86</v>
      </c>
      <c r="M1215" s="7">
        <v>40</v>
      </c>
      <c r="N1215" s="307" t="s">
        <v>648</v>
      </c>
      <c r="O1215" s="364" t="s">
        <v>785</v>
      </c>
      <c r="P1215" s="204" t="s">
        <v>75</v>
      </c>
      <c r="Q1215" s="204" t="s">
        <v>76</v>
      </c>
      <c r="R1215" s="217" t="s">
        <v>77</v>
      </c>
      <c r="S1215" s="217" t="s">
        <v>109</v>
      </c>
      <c r="T1215" s="219">
        <f>V1215+Y1215</f>
        <v>171892.38</v>
      </c>
      <c r="U1215" s="253" t="s">
        <v>98</v>
      </c>
      <c r="V1215" s="271">
        <v>85946.19</v>
      </c>
      <c r="W1215" s="221" t="s">
        <v>79</v>
      </c>
      <c r="X1215" s="221" t="s">
        <v>79</v>
      </c>
      <c r="Y1215" s="271">
        <v>85946.19</v>
      </c>
      <c r="Z1215" s="221" t="s">
        <v>98</v>
      </c>
      <c r="AA1215" s="221" t="s">
        <v>79</v>
      </c>
      <c r="AB1215" s="271">
        <v>13937.22</v>
      </c>
      <c r="AC1215" s="202" t="s">
        <v>149</v>
      </c>
      <c r="AD1215" s="203">
        <f>V1215+Y1215</f>
        <v>171892.38</v>
      </c>
      <c r="AE1215" s="203" t="s">
        <v>79</v>
      </c>
      <c r="AF1215" s="204" t="s">
        <v>79</v>
      </c>
      <c r="AG1215" s="202" t="s">
        <v>33</v>
      </c>
      <c r="AH1215" s="249" t="s">
        <v>166</v>
      </c>
      <c r="AI1215" s="382" t="s">
        <v>167</v>
      </c>
      <c r="AJ1215" s="243"/>
    </row>
    <row r="1216" spans="2:36" s="79" customFormat="1" ht="59.1" customHeight="1" x14ac:dyDescent="0.25">
      <c r="B1216" s="434"/>
      <c r="C1216" s="209"/>
      <c r="D1216" s="209"/>
      <c r="E1216" s="230"/>
      <c r="F1216" s="230"/>
      <c r="G1216" s="235"/>
      <c r="H1216" s="209"/>
      <c r="I1216" s="204"/>
      <c r="J1216" s="11" t="s">
        <v>111</v>
      </c>
      <c r="K1216" s="7" t="s">
        <v>112</v>
      </c>
      <c r="L1216" s="7" t="s">
        <v>85</v>
      </c>
      <c r="M1216" s="63">
        <v>4</v>
      </c>
      <c r="N1216" s="308"/>
      <c r="O1216" s="365"/>
      <c r="P1216" s="204"/>
      <c r="Q1216" s="204"/>
      <c r="R1216" s="217"/>
      <c r="S1216" s="217"/>
      <c r="T1216" s="219"/>
      <c r="U1216" s="218"/>
      <c r="V1216" s="220"/>
      <c r="W1216" s="221"/>
      <c r="X1216" s="221"/>
      <c r="Y1216" s="220"/>
      <c r="Z1216" s="221"/>
      <c r="AA1216" s="221"/>
      <c r="AB1216" s="220"/>
      <c r="AC1216" s="202"/>
      <c r="AD1216" s="203"/>
      <c r="AE1216" s="203"/>
      <c r="AF1216" s="204"/>
      <c r="AG1216" s="202"/>
      <c r="AH1216" s="250"/>
      <c r="AI1216" s="383"/>
      <c r="AJ1216" s="224"/>
    </row>
    <row r="1217" spans="2:36" s="79" customFormat="1" ht="145.5" customHeight="1" x14ac:dyDescent="0.25">
      <c r="B1217" s="434"/>
      <c r="C1217" s="209"/>
      <c r="D1217" s="209"/>
      <c r="E1217" s="230"/>
      <c r="F1217" s="230"/>
      <c r="G1217" s="229"/>
      <c r="H1217" s="210"/>
      <c r="I1217" s="204"/>
      <c r="J1217" s="11" t="s">
        <v>127</v>
      </c>
      <c r="K1217" s="7" t="s">
        <v>128</v>
      </c>
      <c r="L1217" s="7" t="s">
        <v>85</v>
      </c>
      <c r="M1217" s="63">
        <v>35</v>
      </c>
      <c r="N1217" s="311"/>
      <c r="O1217" s="366"/>
      <c r="P1217" s="204"/>
      <c r="Q1217" s="204"/>
      <c r="R1217" s="217"/>
      <c r="S1217" s="217"/>
      <c r="T1217" s="219"/>
      <c r="U1217" s="254"/>
      <c r="V1217" s="272"/>
      <c r="W1217" s="221"/>
      <c r="X1217" s="221"/>
      <c r="Y1217" s="272"/>
      <c r="Z1217" s="221"/>
      <c r="AA1217" s="221"/>
      <c r="AB1217" s="272"/>
      <c r="AC1217" s="202"/>
      <c r="AD1217" s="203"/>
      <c r="AE1217" s="203"/>
      <c r="AF1217" s="204"/>
      <c r="AG1217" s="202"/>
      <c r="AH1217" s="251"/>
      <c r="AI1217" s="384"/>
      <c r="AJ1217" s="228"/>
    </row>
    <row r="1218" spans="2:36" s="79" customFormat="1" ht="59.1" customHeight="1" x14ac:dyDescent="0.25">
      <c r="B1218" s="431" t="s">
        <v>1088</v>
      </c>
      <c r="C1218" s="215" t="s">
        <v>782</v>
      </c>
      <c r="D1218" s="252" t="s">
        <v>66</v>
      </c>
      <c r="E1218" s="252" t="s">
        <v>67</v>
      </c>
      <c r="F1218" s="252" t="s">
        <v>807</v>
      </c>
      <c r="G1218" s="252" t="s">
        <v>69</v>
      </c>
      <c r="H1218" s="246" t="s">
        <v>70</v>
      </c>
      <c r="I1218" s="246" t="s">
        <v>98</v>
      </c>
      <c r="J1218" s="20" t="s">
        <v>113</v>
      </c>
      <c r="K1218" s="27" t="s">
        <v>114</v>
      </c>
      <c r="L1218" s="27" t="s">
        <v>115</v>
      </c>
      <c r="M1218" s="61">
        <v>4</v>
      </c>
      <c r="N1218" s="411" t="s">
        <v>648</v>
      </c>
      <c r="O1218" s="216" t="s">
        <v>786</v>
      </c>
      <c r="P1218" s="246" t="s">
        <v>75</v>
      </c>
      <c r="Q1218" s="246" t="s">
        <v>76</v>
      </c>
      <c r="R1218" s="246" t="s">
        <v>77</v>
      </c>
      <c r="S1218" s="246" t="s">
        <v>109</v>
      </c>
      <c r="T1218" s="328">
        <f>+V1218+Y1218</f>
        <v>120700</v>
      </c>
      <c r="U1218" s="246" t="s">
        <v>98</v>
      </c>
      <c r="V1218" s="263">
        <v>60350</v>
      </c>
      <c r="W1218" s="205"/>
      <c r="X1218" s="205"/>
      <c r="Y1218" s="263">
        <v>60350</v>
      </c>
      <c r="Z1218" s="205"/>
      <c r="AA1218" s="205"/>
      <c r="AB1218" s="387">
        <v>9786.49</v>
      </c>
      <c r="AC1218" s="205" t="s">
        <v>80</v>
      </c>
      <c r="AD1218" s="389">
        <f>+V1218+Y1218</f>
        <v>120700</v>
      </c>
      <c r="AE1218" s="205"/>
      <c r="AF1218" s="246"/>
      <c r="AG1218" s="205" t="s">
        <v>33</v>
      </c>
      <c r="AH1218" s="255" t="s">
        <v>161</v>
      </c>
      <c r="AI1218" s="256" t="s">
        <v>179</v>
      </c>
      <c r="AJ1218" s="246"/>
    </row>
    <row r="1219" spans="2:36" s="79" customFormat="1" ht="59.1" customHeight="1" x14ac:dyDescent="0.25">
      <c r="B1219" s="432"/>
      <c r="C1219" s="215"/>
      <c r="D1219" s="216"/>
      <c r="E1219" s="216"/>
      <c r="F1219" s="252"/>
      <c r="G1219" s="252"/>
      <c r="H1219" s="247"/>
      <c r="I1219" s="247"/>
      <c r="J1219" s="20" t="s">
        <v>116</v>
      </c>
      <c r="K1219" s="27" t="s">
        <v>117</v>
      </c>
      <c r="L1219" s="27" t="s">
        <v>85</v>
      </c>
      <c r="M1219" s="61">
        <v>1</v>
      </c>
      <c r="N1219" s="412"/>
      <c r="O1219" s="216"/>
      <c r="P1219" s="247"/>
      <c r="Q1219" s="247"/>
      <c r="R1219" s="247"/>
      <c r="S1219" s="247"/>
      <c r="T1219" s="329"/>
      <c r="U1219" s="247"/>
      <c r="V1219" s="299"/>
      <c r="W1219" s="206"/>
      <c r="X1219" s="206"/>
      <c r="Y1219" s="299"/>
      <c r="Z1219" s="206"/>
      <c r="AA1219" s="206"/>
      <c r="AB1219" s="388"/>
      <c r="AC1219" s="206"/>
      <c r="AD1219" s="390"/>
      <c r="AE1219" s="206"/>
      <c r="AF1219" s="247"/>
      <c r="AG1219" s="206"/>
      <c r="AH1219" s="255"/>
      <c r="AI1219" s="256"/>
      <c r="AJ1219" s="247"/>
    </row>
    <row r="1220" spans="2:36" s="79" customFormat="1" ht="59.1" customHeight="1" x14ac:dyDescent="0.25">
      <c r="B1220" s="432"/>
      <c r="C1220" s="215"/>
      <c r="D1220" s="216"/>
      <c r="E1220" s="216"/>
      <c r="F1220" s="252"/>
      <c r="G1220" s="252"/>
      <c r="H1220" s="247"/>
      <c r="I1220" s="247"/>
      <c r="J1220" s="20" t="s">
        <v>209</v>
      </c>
      <c r="K1220" s="27" t="s">
        <v>118</v>
      </c>
      <c r="L1220" s="27" t="s">
        <v>119</v>
      </c>
      <c r="M1220" s="61">
        <v>1</v>
      </c>
      <c r="N1220" s="412"/>
      <c r="O1220" s="216"/>
      <c r="P1220" s="247"/>
      <c r="Q1220" s="247"/>
      <c r="R1220" s="247"/>
      <c r="S1220" s="247"/>
      <c r="T1220" s="329"/>
      <c r="U1220" s="247"/>
      <c r="V1220" s="299"/>
      <c r="W1220" s="206"/>
      <c r="X1220" s="206"/>
      <c r="Y1220" s="299"/>
      <c r="Z1220" s="206"/>
      <c r="AA1220" s="206"/>
      <c r="AB1220" s="388"/>
      <c r="AC1220" s="206"/>
      <c r="AD1220" s="390"/>
      <c r="AE1220" s="206"/>
      <c r="AF1220" s="247"/>
      <c r="AG1220" s="206"/>
      <c r="AH1220" s="255"/>
      <c r="AI1220" s="256"/>
      <c r="AJ1220" s="247"/>
    </row>
    <row r="1221" spans="2:36" s="79" customFormat="1" ht="59.1" customHeight="1" x14ac:dyDescent="0.25">
      <c r="B1221" s="432"/>
      <c r="C1221" s="215"/>
      <c r="D1221" s="216"/>
      <c r="E1221" s="216"/>
      <c r="F1221" s="252"/>
      <c r="G1221" s="252"/>
      <c r="H1221" s="248"/>
      <c r="I1221" s="248"/>
      <c r="J1221" s="20" t="s">
        <v>120</v>
      </c>
      <c r="K1221" s="27" t="s">
        <v>121</v>
      </c>
      <c r="L1221" s="27" t="s">
        <v>119</v>
      </c>
      <c r="M1221" s="61">
        <v>1</v>
      </c>
      <c r="N1221" s="412"/>
      <c r="O1221" s="216"/>
      <c r="P1221" s="248"/>
      <c r="Q1221" s="248"/>
      <c r="R1221" s="248"/>
      <c r="S1221" s="248"/>
      <c r="T1221" s="330"/>
      <c r="U1221" s="248"/>
      <c r="V1221" s="299"/>
      <c r="W1221" s="207"/>
      <c r="X1221" s="207"/>
      <c r="Y1221" s="299"/>
      <c r="Z1221" s="207"/>
      <c r="AA1221" s="207"/>
      <c r="AB1221" s="388"/>
      <c r="AC1221" s="207"/>
      <c r="AD1221" s="391"/>
      <c r="AE1221" s="207"/>
      <c r="AF1221" s="248"/>
      <c r="AG1221" s="207"/>
      <c r="AH1221" s="255"/>
      <c r="AI1221" s="256"/>
      <c r="AJ1221" s="248"/>
    </row>
    <row r="1222" spans="2:36" s="79" customFormat="1" ht="89.25" x14ac:dyDescent="0.25">
      <c r="B1222" s="433" t="s">
        <v>957</v>
      </c>
      <c r="C1222" s="208" t="s">
        <v>783</v>
      </c>
      <c r="D1222" s="208" t="s">
        <v>66</v>
      </c>
      <c r="E1222" s="229" t="s">
        <v>67</v>
      </c>
      <c r="F1222" s="229" t="s">
        <v>806</v>
      </c>
      <c r="G1222" s="235" t="s">
        <v>147</v>
      </c>
      <c r="H1222" s="208" t="s">
        <v>70</v>
      </c>
      <c r="I1222" s="208" t="s">
        <v>98</v>
      </c>
      <c r="J1222" s="11" t="s">
        <v>208</v>
      </c>
      <c r="K1222" s="7" t="s">
        <v>107</v>
      </c>
      <c r="L1222" s="7" t="s">
        <v>86</v>
      </c>
      <c r="M1222" s="7">
        <v>40</v>
      </c>
      <c r="N1222" s="307" t="s">
        <v>648</v>
      </c>
      <c r="O1222" s="364" t="s">
        <v>785</v>
      </c>
      <c r="P1222" s="204" t="s">
        <v>75</v>
      </c>
      <c r="Q1222" s="204" t="s">
        <v>76</v>
      </c>
      <c r="R1222" s="217" t="s">
        <v>77</v>
      </c>
      <c r="S1222" s="217" t="s">
        <v>109</v>
      </c>
      <c r="T1222" s="219">
        <f>V1222+Y1222</f>
        <v>185116.78</v>
      </c>
      <c r="U1222" s="253" t="s">
        <v>98</v>
      </c>
      <c r="V1222" s="291">
        <v>92558.39</v>
      </c>
      <c r="W1222" s="221" t="s">
        <v>79</v>
      </c>
      <c r="X1222" s="221" t="s">
        <v>79</v>
      </c>
      <c r="Y1222" s="291">
        <v>92558.39</v>
      </c>
      <c r="Z1222" s="221" t="s">
        <v>98</v>
      </c>
      <c r="AA1222" s="221" t="s">
        <v>79</v>
      </c>
      <c r="AB1222" s="291">
        <v>15009.47</v>
      </c>
      <c r="AC1222" s="202" t="s">
        <v>149</v>
      </c>
      <c r="AD1222" s="203">
        <f>V1222+Y1222</f>
        <v>185116.78</v>
      </c>
      <c r="AE1222" s="203" t="s">
        <v>79</v>
      </c>
      <c r="AF1222" s="204" t="s">
        <v>79</v>
      </c>
      <c r="AG1222" s="202" t="s">
        <v>33</v>
      </c>
      <c r="AH1222" s="249" t="s">
        <v>161</v>
      </c>
      <c r="AI1222" s="382" t="s">
        <v>179</v>
      </c>
      <c r="AJ1222" s="208"/>
    </row>
    <row r="1223" spans="2:36" s="79" customFormat="1" ht="59.1" customHeight="1" x14ac:dyDescent="0.25">
      <c r="B1223" s="434"/>
      <c r="C1223" s="209"/>
      <c r="D1223" s="209"/>
      <c r="E1223" s="230"/>
      <c r="F1223" s="230"/>
      <c r="G1223" s="235"/>
      <c r="H1223" s="209"/>
      <c r="I1223" s="209"/>
      <c r="J1223" s="11" t="s">
        <v>111</v>
      </c>
      <c r="K1223" s="7" t="s">
        <v>112</v>
      </c>
      <c r="L1223" s="7" t="s">
        <v>85</v>
      </c>
      <c r="M1223" s="87">
        <v>2</v>
      </c>
      <c r="N1223" s="308"/>
      <c r="O1223" s="365"/>
      <c r="P1223" s="204"/>
      <c r="Q1223" s="204"/>
      <c r="R1223" s="217"/>
      <c r="S1223" s="217"/>
      <c r="T1223" s="219"/>
      <c r="U1223" s="218"/>
      <c r="V1223" s="292"/>
      <c r="W1223" s="221"/>
      <c r="X1223" s="221"/>
      <c r="Y1223" s="292"/>
      <c r="Z1223" s="221"/>
      <c r="AA1223" s="221"/>
      <c r="AB1223" s="292"/>
      <c r="AC1223" s="202"/>
      <c r="AD1223" s="203"/>
      <c r="AE1223" s="203"/>
      <c r="AF1223" s="204"/>
      <c r="AG1223" s="202"/>
      <c r="AH1223" s="250"/>
      <c r="AI1223" s="383"/>
      <c r="AJ1223" s="209"/>
    </row>
    <row r="1224" spans="2:36" s="79" customFormat="1" ht="144" customHeight="1" x14ac:dyDescent="0.25">
      <c r="B1224" s="435"/>
      <c r="C1224" s="210"/>
      <c r="D1224" s="210"/>
      <c r="E1224" s="231"/>
      <c r="F1224" s="231"/>
      <c r="G1224" s="235"/>
      <c r="H1224" s="210"/>
      <c r="I1224" s="210"/>
      <c r="J1224" s="11" t="s">
        <v>127</v>
      </c>
      <c r="K1224" s="7" t="s">
        <v>128</v>
      </c>
      <c r="L1224" s="7" t="s">
        <v>85</v>
      </c>
      <c r="M1224" s="87">
        <v>110</v>
      </c>
      <c r="N1224" s="311"/>
      <c r="O1224" s="366"/>
      <c r="P1224" s="204"/>
      <c r="Q1224" s="204"/>
      <c r="R1224" s="217"/>
      <c r="S1224" s="217"/>
      <c r="T1224" s="219"/>
      <c r="U1224" s="254"/>
      <c r="V1224" s="293"/>
      <c r="W1224" s="221"/>
      <c r="X1224" s="221"/>
      <c r="Y1224" s="293"/>
      <c r="Z1224" s="221"/>
      <c r="AA1224" s="221"/>
      <c r="AB1224" s="293"/>
      <c r="AC1224" s="202"/>
      <c r="AD1224" s="203"/>
      <c r="AE1224" s="203"/>
      <c r="AF1224" s="204"/>
      <c r="AG1224" s="202"/>
      <c r="AH1224" s="251"/>
      <c r="AI1224" s="384"/>
      <c r="AJ1224" s="210"/>
    </row>
    <row r="1225" spans="2:36" s="79" customFormat="1" ht="116.1" customHeight="1" x14ac:dyDescent="0.25">
      <c r="B1225" s="433" t="s">
        <v>958</v>
      </c>
      <c r="C1225" s="208" t="s">
        <v>784</v>
      </c>
      <c r="D1225" s="208" t="s">
        <v>66</v>
      </c>
      <c r="E1225" s="229" t="s">
        <v>67</v>
      </c>
      <c r="F1225" s="229" t="s">
        <v>817</v>
      </c>
      <c r="G1225" s="235" t="s">
        <v>147</v>
      </c>
      <c r="H1225" s="208" t="s">
        <v>70</v>
      </c>
      <c r="I1225" s="208" t="s">
        <v>98</v>
      </c>
      <c r="J1225" s="11" t="s">
        <v>208</v>
      </c>
      <c r="K1225" s="7" t="s">
        <v>107</v>
      </c>
      <c r="L1225" s="7" t="s">
        <v>86</v>
      </c>
      <c r="M1225" s="7">
        <v>40</v>
      </c>
      <c r="N1225" s="307" t="s">
        <v>648</v>
      </c>
      <c r="O1225" s="364" t="s">
        <v>785</v>
      </c>
      <c r="P1225" s="204" t="s">
        <v>75</v>
      </c>
      <c r="Q1225" s="204" t="s">
        <v>76</v>
      </c>
      <c r="R1225" s="217" t="s">
        <v>77</v>
      </c>
      <c r="S1225" s="217" t="s">
        <v>109</v>
      </c>
      <c r="T1225" s="219">
        <f>V1225+Y1225</f>
        <v>186065.8</v>
      </c>
      <c r="U1225" s="253" t="s">
        <v>98</v>
      </c>
      <c r="V1225" s="291">
        <v>93032.9</v>
      </c>
      <c r="W1225" s="221" t="s">
        <v>79</v>
      </c>
      <c r="X1225" s="221" t="s">
        <v>79</v>
      </c>
      <c r="Y1225" s="291">
        <v>93032.9</v>
      </c>
      <c r="Z1225" s="221" t="s">
        <v>98</v>
      </c>
      <c r="AA1225" s="221" t="s">
        <v>79</v>
      </c>
      <c r="AB1225" s="291">
        <v>15086.42</v>
      </c>
      <c r="AC1225" s="202" t="s">
        <v>149</v>
      </c>
      <c r="AD1225" s="203">
        <f>V1225+Y1225</f>
        <v>186065.8</v>
      </c>
      <c r="AE1225" s="203" t="s">
        <v>79</v>
      </c>
      <c r="AF1225" s="204" t="s">
        <v>79</v>
      </c>
      <c r="AG1225" s="202" t="s">
        <v>33</v>
      </c>
      <c r="AH1225" s="249" t="s">
        <v>161</v>
      </c>
      <c r="AI1225" s="382" t="s">
        <v>179</v>
      </c>
      <c r="AJ1225" s="253"/>
    </row>
    <row r="1226" spans="2:36" s="79" customFormat="1" ht="59.1" customHeight="1" x14ac:dyDescent="0.25">
      <c r="B1226" s="434"/>
      <c r="C1226" s="209"/>
      <c r="D1226" s="209"/>
      <c r="E1226" s="230"/>
      <c r="F1226" s="230"/>
      <c r="G1226" s="235"/>
      <c r="H1226" s="209"/>
      <c r="I1226" s="209"/>
      <c r="J1226" s="11" t="s">
        <v>111</v>
      </c>
      <c r="K1226" s="7" t="s">
        <v>112</v>
      </c>
      <c r="L1226" s="7" t="s">
        <v>85</v>
      </c>
      <c r="M1226" s="87">
        <v>5</v>
      </c>
      <c r="N1226" s="308"/>
      <c r="O1226" s="365"/>
      <c r="P1226" s="204"/>
      <c r="Q1226" s="204"/>
      <c r="R1226" s="217"/>
      <c r="S1226" s="217"/>
      <c r="T1226" s="219"/>
      <c r="U1226" s="218"/>
      <c r="V1226" s="292"/>
      <c r="W1226" s="221"/>
      <c r="X1226" s="221"/>
      <c r="Y1226" s="292"/>
      <c r="Z1226" s="221"/>
      <c r="AA1226" s="221"/>
      <c r="AB1226" s="292"/>
      <c r="AC1226" s="202"/>
      <c r="AD1226" s="203"/>
      <c r="AE1226" s="203"/>
      <c r="AF1226" s="204"/>
      <c r="AG1226" s="202"/>
      <c r="AH1226" s="250"/>
      <c r="AI1226" s="383"/>
      <c r="AJ1226" s="218"/>
    </row>
    <row r="1227" spans="2:36" s="79" customFormat="1" ht="140.65" customHeight="1" x14ac:dyDescent="0.25">
      <c r="B1227" s="435"/>
      <c r="C1227" s="210"/>
      <c r="D1227" s="210"/>
      <c r="E1227" s="231"/>
      <c r="F1227" s="231"/>
      <c r="G1227" s="235"/>
      <c r="H1227" s="210"/>
      <c r="I1227" s="210"/>
      <c r="J1227" s="11" t="s">
        <v>127</v>
      </c>
      <c r="K1227" s="7" t="s">
        <v>128</v>
      </c>
      <c r="L1227" s="7" t="s">
        <v>85</v>
      </c>
      <c r="M1227" s="87">
        <v>100</v>
      </c>
      <c r="N1227" s="311"/>
      <c r="O1227" s="366"/>
      <c r="P1227" s="204"/>
      <c r="Q1227" s="204"/>
      <c r="R1227" s="217"/>
      <c r="S1227" s="217"/>
      <c r="T1227" s="219"/>
      <c r="U1227" s="254"/>
      <c r="V1227" s="293"/>
      <c r="W1227" s="221"/>
      <c r="X1227" s="221"/>
      <c r="Y1227" s="293"/>
      <c r="Z1227" s="221"/>
      <c r="AA1227" s="221"/>
      <c r="AB1227" s="293"/>
      <c r="AC1227" s="202"/>
      <c r="AD1227" s="203"/>
      <c r="AE1227" s="203"/>
      <c r="AF1227" s="204"/>
      <c r="AG1227" s="202"/>
      <c r="AH1227" s="251"/>
      <c r="AI1227" s="384"/>
      <c r="AJ1227" s="254"/>
    </row>
    <row r="1228" spans="2:36" s="79" customFormat="1" ht="59.1" customHeight="1" x14ac:dyDescent="0.25">
      <c r="B1228" s="431" t="s">
        <v>1181</v>
      </c>
      <c r="C1228" s="215" t="s">
        <v>782</v>
      </c>
      <c r="D1228" s="252" t="s">
        <v>66</v>
      </c>
      <c r="E1228" s="252" t="s">
        <v>67</v>
      </c>
      <c r="F1228" s="252" t="s">
        <v>807</v>
      </c>
      <c r="G1228" s="252" t="s">
        <v>69</v>
      </c>
      <c r="H1228" s="246" t="s">
        <v>70</v>
      </c>
      <c r="I1228" s="246" t="s">
        <v>98</v>
      </c>
      <c r="J1228" s="20" t="s">
        <v>113</v>
      </c>
      <c r="K1228" s="27" t="s">
        <v>114</v>
      </c>
      <c r="L1228" s="27" t="s">
        <v>115</v>
      </c>
      <c r="M1228" s="61">
        <v>4</v>
      </c>
      <c r="N1228" s="411" t="s">
        <v>648</v>
      </c>
      <c r="O1228" s="216" t="s">
        <v>786</v>
      </c>
      <c r="P1228" s="246" t="s">
        <v>75</v>
      </c>
      <c r="Q1228" s="246" t="s">
        <v>76</v>
      </c>
      <c r="R1228" s="246" t="s">
        <v>77</v>
      </c>
      <c r="S1228" s="246" t="s">
        <v>109</v>
      </c>
      <c r="T1228" s="328">
        <f>+V1228+Y1228</f>
        <v>120700</v>
      </c>
      <c r="U1228" s="246" t="s">
        <v>98</v>
      </c>
      <c r="V1228" s="263">
        <v>60350</v>
      </c>
      <c r="W1228" s="205"/>
      <c r="X1228" s="205"/>
      <c r="Y1228" s="263">
        <v>60350</v>
      </c>
      <c r="Z1228" s="205"/>
      <c r="AA1228" s="205"/>
      <c r="AB1228" s="387">
        <v>9786.49</v>
      </c>
      <c r="AC1228" s="205" t="s">
        <v>80</v>
      </c>
      <c r="AD1228" s="389">
        <f>+V1228+Y1228</f>
        <v>120700</v>
      </c>
      <c r="AE1228" s="205"/>
      <c r="AF1228" s="246"/>
      <c r="AG1228" s="205" t="s">
        <v>33</v>
      </c>
      <c r="AH1228" s="255" t="s">
        <v>248</v>
      </c>
      <c r="AI1228" s="256" t="s">
        <v>253</v>
      </c>
      <c r="AJ1228" s="208"/>
    </row>
    <row r="1229" spans="2:36" s="79" customFormat="1" ht="59.1" customHeight="1" x14ac:dyDescent="0.25">
      <c r="B1229" s="432"/>
      <c r="C1229" s="215"/>
      <c r="D1229" s="216"/>
      <c r="E1229" s="216"/>
      <c r="F1229" s="252"/>
      <c r="G1229" s="252"/>
      <c r="H1229" s="247"/>
      <c r="I1229" s="247"/>
      <c r="J1229" s="20" t="s">
        <v>116</v>
      </c>
      <c r="K1229" s="27" t="s">
        <v>117</v>
      </c>
      <c r="L1229" s="27" t="s">
        <v>85</v>
      </c>
      <c r="M1229" s="61">
        <v>1</v>
      </c>
      <c r="N1229" s="412"/>
      <c r="O1229" s="216"/>
      <c r="P1229" s="247"/>
      <c r="Q1229" s="247"/>
      <c r="R1229" s="247"/>
      <c r="S1229" s="247"/>
      <c r="T1229" s="329"/>
      <c r="U1229" s="247"/>
      <c r="V1229" s="299"/>
      <c r="W1229" s="206"/>
      <c r="X1229" s="206"/>
      <c r="Y1229" s="299"/>
      <c r="Z1229" s="206"/>
      <c r="AA1229" s="206"/>
      <c r="AB1229" s="388"/>
      <c r="AC1229" s="206"/>
      <c r="AD1229" s="390"/>
      <c r="AE1229" s="206"/>
      <c r="AF1229" s="247"/>
      <c r="AG1229" s="206"/>
      <c r="AH1229" s="255"/>
      <c r="AI1229" s="256"/>
      <c r="AJ1229" s="209"/>
    </row>
    <row r="1230" spans="2:36" s="79" customFormat="1" ht="59.1" customHeight="1" x14ac:dyDescent="0.25">
      <c r="B1230" s="432"/>
      <c r="C1230" s="215"/>
      <c r="D1230" s="216"/>
      <c r="E1230" s="216"/>
      <c r="F1230" s="252"/>
      <c r="G1230" s="252"/>
      <c r="H1230" s="247"/>
      <c r="I1230" s="247"/>
      <c r="J1230" s="20" t="s">
        <v>209</v>
      </c>
      <c r="K1230" s="27" t="s">
        <v>118</v>
      </c>
      <c r="L1230" s="27" t="s">
        <v>119</v>
      </c>
      <c r="M1230" s="61">
        <v>1</v>
      </c>
      <c r="N1230" s="412"/>
      <c r="O1230" s="216"/>
      <c r="P1230" s="247"/>
      <c r="Q1230" s="247"/>
      <c r="R1230" s="247"/>
      <c r="S1230" s="247"/>
      <c r="T1230" s="329"/>
      <c r="U1230" s="247"/>
      <c r="V1230" s="299"/>
      <c r="W1230" s="206"/>
      <c r="X1230" s="206"/>
      <c r="Y1230" s="299"/>
      <c r="Z1230" s="206"/>
      <c r="AA1230" s="206"/>
      <c r="AB1230" s="388"/>
      <c r="AC1230" s="206"/>
      <c r="AD1230" s="390"/>
      <c r="AE1230" s="206"/>
      <c r="AF1230" s="247"/>
      <c r="AG1230" s="206"/>
      <c r="AH1230" s="255"/>
      <c r="AI1230" s="256"/>
      <c r="AJ1230" s="209"/>
    </row>
    <row r="1231" spans="2:36" s="79" customFormat="1" ht="59.1" customHeight="1" x14ac:dyDescent="0.25">
      <c r="B1231" s="432"/>
      <c r="C1231" s="215"/>
      <c r="D1231" s="216"/>
      <c r="E1231" s="216"/>
      <c r="F1231" s="252"/>
      <c r="G1231" s="252"/>
      <c r="H1231" s="248"/>
      <c r="I1231" s="248"/>
      <c r="J1231" s="20" t="s">
        <v>120</v>
      </c>
      <c r="K1231" s="27" t="s">
        <v>121</v>
      </c>
      <c r="L1231" s="27" t="s">
        <v>119</v>
      </c>
      <c r="M1231" s="61">
        <v>1</v>
      </c>
      <c r="N1231" s="412"/>
      <c r="O1231" s="216"/>
      <c r="P1231" s="248"/>
      <c r="Q1231" s="248"/>
      <c r="R1231" s="248"/>
      <c r="S1231" s="248"/>
      <c r="T1231" s="330"/>
      <c r="U1231" s="248"/>
      <c r="V1231" s="299"/>
      <c r="W1231" s="207"/>
      <c r="X1231" s="207"/>
      <c r="Y1231" s="299"/>
      <c r="Z1231" s="207"/>
      <c r="AA1231" s="207"/>
      <c r="AB1231" s="388"/>
      <c r="AC1231" s="207"/>
      <c r="AD1231" s="391"/>
      <c r="AE1231" s="207"/>
      <c r="AF1231" s="248"/>
      <c r="AG1231" s="207"/>
      <c r="AH1231" s="255"/>
      <c r="AI1231" s="256"/>
      <c r="AJ1231" s="210"/>
    </row>
    <row r="1232" spans="2:36" s="79" customFormat="1" ht="89.25" x14ac:dyDescent="0.25">
      <c r="B1232" s="433" t="s">
        <v>1011</v>
      </c>
      <c r="C1232" s="208" t="s">
        <v>783</v>
      </c>
      <c r="D1232" s="208" t="s">
        <v>66</v>
      </c>
      <c r="E1232" s="229" t="s">
        <v>67</v>
      </c>
      <c r="F1232" s="229" t="s">
        <v>806</v>
      </c>
      <c r="G1232" s="235" t="s">
        <v>147</v>
      </c>
      <c r="H1232" s="208" t="s">
        <v>70</v>
      </c>
      <c r="I1232" s="208" t="s">
        <v>98</v>
      </c>
      <c r="J1232" s="11" t="s">
        <v>208</v>
      </c>
      <c r="K1232" s="7" t="s">
        <v>107</v>
      </c>
      <c r="L1232" s="7" t="s">
        <v>86</v>
      </c>
      <c r="M1232" s="7">
        <v>40</v>
      </c>
      <c r="N1232" s="307" t="s">
        <v>648</v>
      </c>
      <c r="O1232" s="364" t="s">
        <v>785</v>
      </c>
      <c r="P1232" s="204" t="s">
        <v>75</v>
      </c>
      <c r="Q1232" s="204" t="s">
        <v>76</v>
      </c>
      <c r="R1232" s="217" t="s">
        <v>77</v>
      </c>
      <c r="S1232" s="217" t="s">
        <v>109</v>
      </c>
      <c r="T1232" s="219">
        <f>V1232+Y1232</f>
        <v>214479.76</v>
      </c>
      <c r="U1232" s="253" t="s">
        <v>98</v>
      </c>
      <c r="V1232" s="291">
        <v>107239.88</v>
      </c>
      <c r="W1232" s="221" t="s">
        <v>79</v>
      </c>
      <c r="X1232" s="221" t="s">
        <v>79</v>
      </c>
      <c r="Y1232" s="291">
        <v>107239.88</v>
      </c>
      <c r="Z1232" s="221" t="s">
        <v>98</v>
      </c>
      <c r="AA1232" s="221" t="s">
        <v>79</v>
      </c>
      <c r="AB1232" s="291">
        <v>17390.25</v>
      </c>
      <c r="AC1232" s="202" t="s">
        <v>149</v>
      </c>
      <c r="AD1232" s="203">
        <f>V1232+Y1232</f>
        <v>214479.76</v>
      </c>
      <c r="AE1232" s="203" t="s">
        <v>79</v>
      </c>
      <c r="AF1232" s="204" t="s">
        <v>79</v>
      </c>
      <c r="AG1232" s="202" t="s">
        <v>33</v>
      </c>
      <c r="AH1232" s="249" t="s">
        <v>248</v>
      </c>
      <c r="AI1232" s="382" t="s">
        <v>253</v>
      </c>
      <c r="AJ1232" s="208"/>
    </row>
    <row r="1233" spans="2:36" s="79" customFormat="1" ht="59.1" customHeight="1" x14ac:dyDescent="0.25">
      <c r="B1233" s="434"/>
      <c r="C1233" s="209"/>
      <c r="D1233" s="209"/>
      <c r="E1233" s="230"/>
      <c r="F1233" s="230"/>
      <c r="G1233" s="235"/>
      <c r="H1233" s="209"/>
      <c r="I1233" s="209"/>
      <c r="J1233" s="11" t="s">
        <v>111</v>
      </c>
      <c r="K1233" s="7" t="s">
        <v>112</v>
      </c>
      <c r="L1233" s="7" t="s">
        <v>85</v>
      </c>
      <c r="M1233" s="87">
        <v>9</v>
      </c>
      <c r="N1233" s="308"/>
      <c r="O1233" s="365"/>
      <c r="P1233" s="204"/>
      <c r="Q1233" s="204"/>
      <c r="R1233" s="217"/>
      <c r="S1233" s="217"/>
      <c r="T1233" s="219"/>
      <c r="U1233" s="218"/>
      <c r="V1233" s="292"/>
      <c r="W1233" s="221"/>
      <c r="X1233" s="221"/>
      <c r="Y1233" s="292"/>
      <c r="Z1233" s="221"/>
      <c r="AA1233" s="221"/>
      <c r="AB1233" s="292"/>
      <c r="AC1233" s="202"/>
      <c r="AD1233" s="203"/>
      <c r="AE1233" s="203"/>
      <c r="AF1233" s="204"/>
      <c r="AG1233" s="202"/>
      <c r="AH1233" s="250"/>
      <c r="AI1233" s="383"/>
      <c r="AJ1233" s="209"/>
    </row>
    <row r="1234" spans="2:36" s="79" customFormat="1" ht="144" customHeight="1" x14ac:dyDescent="0.25">
      <c r="B1234" s="435"/>
      <c r="C1234" s="210"/>
      <c r="D1234" s="210"/>
      <c r="E1234" s="231"/>
      <c r="F1234" s="231"/>
      <c r="G1234" s="235"/>
      <c r="H1234" s="210"/>
      <c r="I1234" s="210"/>
      <c r="J1234" s="11" t="s">
        <v>127</v>
      </c>
      <c r="K1234" s="7" t="s">
        <v>128</v>
      </c>
      <c r="L1234" s="7" t="s">
        <v>85</v>
      </c>
      <c r="M1234" s="87">
        <v>474</v>
      </c>
      <c r="N1234" s="311"/>
      <c r="O1234" s="366"/>
      <c r="P1234" s="204"/>
      <c r="Q1234" s="204"/>
      <c r="R1234" s="217"/>
      <c r="S1234" s="217"/>
      <c r="T1234" s="219"/>
      <c r="U1234" s="254"/>
      <c r="V1234" s="293"/>
      <c r="W1234" s="221"/>
      <c r="X1234" s="221"/>
      <c r="Y1234" s="293"/>
      <c r="Z1234" s="221"/>
      <c r="AA1234" s="221"/>
      <c r="AB1234" s="293"/>
      <c r="AC1234" s="202"/>
      <c r="AD1234" s="203"/>
      <c r="AE1234" s="203"/>
      <c r="AF1234" s="204"/>
      <c r="AG1234" s="202"/>
      <c r="AH1234" s="251"/>
      <c r="AI1234" s="384"/>
      <c r="AJ1234" s="210"/>
    </row>
    <row r="1235" spans="2:36" s="79" customFormat="1" ht="116.1" customHeight="1" x14ac:dyDescent="0.25">
      <c r="B1235" s="433" t="s">
        <v>1012</v>
      </c>
      <c r="C1235" s="208" t="s">
        <v>784</v>
      </c>
      <c r="D1235" s="208" t="s">
        <v>66</v>
      </c>
      <c r="E1235" s="229" t="s">
        <v>67</v>
      </c>
      <c r="F1235" s="229" t="s">
        <v>817</v>
      </c>
      <c r="G1235" s="235" t="s">
        <v>147</v>
      </c>
      <c r="H1235" s="208" t="s">
        <v>70</v>
      </c>
      <c r="I1235" s="208" t="s">
        <v>98</v>
      </c>
      <c r="J1235" s="11" t="s">
        <v>208</v>
      </c>
      <c r="K1235" s="7" t="s">
        <v>107</v>
      </c>
      <c r="L1235" s="7" t="s">
        <v>86</v>
      </c>
      <c r="M1235" s="7">
        <v>40</v>
      </c>
      <c r="N1235" s="307" t="s">
        <v>648</v>
      </c>
      <c r="O1235" s="364" t="s">
        <v>785</v>
      </c>
      <c r="P1235" s="204" t="s">
        <v>75</v>
      </c>
      <c r="Q1235" s="204" t="s">
        <v>76</v>
      </c>
      <c r="R1235" s="217" t="s">
        <v>77</v>
      </c>
      <c r="S1235" s="217" t="s">
        <v>109</v>
      </c>
      <c r="T1235" s="219">
        <f>V1235+Y1235</f>
        <v>185853.98</v>
      </c>
      <c r="U1235" s="253" t="s">
        <v>98</v>
      </c>
      <c r="V1235" s="291">
        <v>92926.99</v>
      </c>
      <c r="W1235" s="221" t="s">
        <v>79</v>
      </c>
      <c r="X1235" s="221" t="s">
        <v>79</v>
      </c>
      <c r="Y1235" s="291">
        <v>92926.99</v>
      </c>
      <c r="Z1235" s="221" t="s">
        <v>98</v>
      </c>
      <c r="AA1235" s="221" t="s">
        <v>79</v>
      </c>
      <c r="AB1235" s="291">
        <v>15068.98</v>
      </c>
      <c r="AC1235" s="202" t="s">
        <v>149</v>
      </c>
      <c r="AD1235" s="203">
        <f>V1235+Y1235</f>
        <v>185853.98</v>
      </c>
      <c r="AE1235" s="203" t="s">
        <v>79</v>
      </c>
      <c r="AF1235" s="204" t="s">
        <v>79</v>
      </c>
      <c r="AG1235" s="202" t="s">
        <v>33</v>
      </c>
      <c r="AH1235" s="249" t="s">
        <v>248</v>
      </c>
      <c r="AI1235" s="382" t="s">
        <v>253</v>
      </c>
      <c r="AJ1235" s="253"/>
    </row>
    <row r="1236" spans="2:36" s="79" customFormat="1" ht="59.1" customHeight="1" x14ac:dyDescent="0.25">
      <c r="B1236" s="434"/>
      <c r="C1236" s="209"/>
      <c r="D1236" s="209"/>
      <c r="E1236" s="230"/>
      <c r="F1236" s="230"/>
      <c r="G1236" s="235"/>
      <c r="H1236" s="209"/>
      <c r="I1236" s="209"/>
      <c r="J1236" s="11" t="s">
        <v>111</v>
      </c>
      <c r="K1236" s="7" t="s">
        <v>112</v>
      </c>
      <c r="L1236" s="7" t="s">
        <v>85</v>
      </c>
      <c r="M1236" s="87">
        <v>5</v>
      </c>
      <c r="N1236" s="308"/>
      <c r="O1236" s="365"/>
      <c r="P1236" s="204"/>
      <c r="Q1236" s="204"/>
      <c r="R1236" s="217"/>
      <c r="S1236" s="217"/>
      <c r="T1236" s="219"/>
      <c r="U1236" s="218"/>
      <c r="V1236" s="292"/>
      <c r="W1236" s="221"/>
      <c r="X1236" s="221"/>
      <c r="Y1236" s="292"/>
      <c r="Z1236" s="221"/>
      <c r="AA1236" s="221"/>
      <c r="AB1236" s="292"/>
      <c r="AC1236" s="202"/>
      <c r="AD1236" s="203"/>
      <c r="AE1236" s="203"/>
      <c r="AF1236" s="204"/>
      <c r="AG1236" s="202"/>
      <c r="AH1236" s="250"/>
      <c r="AI1236" s="383"/>
      <c r="AJ1236" s="218"/>
    </row>
    <row r="1237" spans="2:36" s="79" customFormat="1" ht="140.65" customHeight="1" x14ac:dyDescent="0.25">
      <c r="B1237" s="435"/>
      <c r="C1237" s="210"/>
      <c r="D1237" s="210"/>
      <c r="E1237" s="231"/>
      <c r="F1237" s="231"/>
      <c r="G1237" s="235"/>
      <c r="H1237" s="210"/>
      <c r="I1237" s="210"/>
      <c r="J1237" s="11" t="s">
        <v>127</v>
      </c>
      <c r="K1237" s="7" t="s">
        <v>128</v>
      </c>
      <c r="L1237" s="7" t="s">
        <v>85</v>
      </c>
      <c r="M1237" s="87">
        <v>70</v>
      </c>
      <c r="N1237" s="311"/>
      <c r="O1237" s="366"/>
      <c r="P1237" s="204"/>
      <c r="Q1237" s="204"/>
      <c r="R1237" s="217"/>
      <c r="S1237" s="217"/>
      <c r="T1237" s="219"/>
      <c r="U1237" s="254"/>
      <c r="V1237" s="293"/>
      <c r="W1237" s="221"/>
      <c r="X1237" s="221"/>
      <c r="Y1237" s="293"/>
      <c r="Z1237" s="221"/>
      <c r="AA1237" s="221"/>
      <c r="AB1237" s="293"/>
      <c r="AC1237" s="202"/>
      <c r="AD1237" s="203"/>
      <c r="AE1237" s="203"/>
      <c r="AF1237" s="204"/>
      <c r="AG1237" s="202"/>
      <c r="AH1237" s="251"/>
      <c r="AI1237" s="384"/>
      <c r="AJ1237" s="254"/>
    </row>
    <row r="1238" spans="2:36" s="79" customFormat="1" ht="59.1" customHeight="1" x14ac:dyDescent="0.25">
      <c r="B1238" s="258" t="s">
        <v>1146</v>
      </c>
      <c r="C1238" s="204" t="s">
        <v>782</v>
      </c>
      <c r="D1238" s="235" t="s">
        <v>66</v>
      </c>
      <c r="E1238" s="235" t="s">
        <v>67</v>
      </c>
      <c r="F1238" s="235" t="s">
        <v>807</v>
      </c>
      <c r="G1238" s="235" t="s">
        <v>69</v>
      </c>
      <c r="H1238" s="208" t="s">
        <v>70</v>
      </c>
      <c r="I1238" s="208" t="s">
        <v>98</v>
      </c>
      <c r="J1238" s="11" t="s">
        <v>113</v>
      </c>
      <c r="K1238" s="7" t="s">
        <v>114</v>
      </c>
      <c r="L1238" s="7" t="s">
        <v>115</v>
      </c>
      <c r="M1238" s="63">
        <v>4</v>
      </c>
      <c r="N1238" s="261" t="s">
        <v>648</v>
      </c>
      <c r="O1238" s="260" t="s">
        <v>786</v>
      </c>
      <c r="P1238" s="208" t="s">
        <v>75</v>
      </c>
      <c r="Q1238" s="208" t="s">
        <v>76</v>
      </c>
      <c r="R1238" s="208" t="s">
        <v>77</v>
      </c>
      <c r="S1238" s="208" t="s">
        <v>109</v>
      </c>
      <c r="T1238" s="253">
        <f>+V1238+Y1238</f>
        <v>120700</v>
      </c>
      <c r="U1238" s="208" t="s">
        <v>98</v>
      </c>
      <c r="V1238" s="203">
        <v>60350</v>
      </c>
      <c r="W1238" s="243"/>
      <c r="X1238" s="243"/>
      <c r="Y1238" s="203">
        <v>60350</v>
      </c>
      <c r="Z1238" s="243"/>
      <c r="AA1238" s="243"/>
      <c r="AB1238" s="392">
        <v>9786.49</v>
      </c>
      <c r="AC1238" s="243" t="s">
        <v>80</v>
      </c>
      <c r="AD1238" s="333">
        <f>+V1238+Y1238</f>
        <v>120700</v>
      </c>
      <c r="AE1238" s="243"/>
      <c r="AF1238" s="208"/>
      <c r="AG1238" s="243" t="s">
        <v>33</v>
      </c>
      <c r="AH1238" s="298" t="s">
        <v>166</v>
      </c>
      <c r="AI1238" s="351" t="s">
        <v>167</v>
      </c>
      <c r="AJ1238" s="208"/>
    </row>
    <row r="1239" spans="2:36" s="79" customFormat="1" ht="59.1" customHeight="1" x14ac:dyDescent="0.25">
      <c r="B1239" s="259"/>
      <c r="C1239" s="204"/>
      <c r="D1239" s="260"/>
      <c r="E1239" s="260"/>
      <c r="F1239" s="235"/>
      <c r="G1239" s="235"/>
      <c r="H1239" s="209"/>
      <c r="I1239" s="209"/>
      <c r="J1239" s="11" t="s">
        <v>116</v>
      </c>
      <c r="K1239" s="7" t="s">
        <v>117</v>
      </c>
      <c r="L1239" s="7" t="s">
        <v>85</v>
      </c>
      <c r="M1239" s="63">
        <v>1</v>
      </c>
      <c r="N1239" s="262"/>
      <c r="O1239" s="260"/>
      <c r="P1239" s="209"/>
      <c r="Q1239" s="209"/>
      <c r="R1239" s="209"/>
      <c r="S1239" s="209"/>
      <c r="T1239" s="218"/>
      <c r="U1239" s="209"/>
      <c r="V1239" s="283"/>
      <c r="W1239" s="224"/>
      <c r="X1239" s="224"/>
      <c r="Y1239" s="283"/>
      <c r="Z1239" s="224"/>
      <c r="AA1239" s="224"/>
      <c r="AB1239" s="393"/>
      <c r="AC1239" s="224"/>
      <c r="AD1239" s="352"/>
      <c r="AE1239" s="224"/>
      <c r="AF1239" s="209"/>
      <c r="AG1239" s="224"/>
      <c r="AH1239" s="298"/>
      <c r="AI1239" s="351"/>
      <c r="AJ1239" s="209"/>
    </row>
    <row r="1240" spans="2:36" s="79" customFormat="1" ht="59.1" customHeight="1" x14ac:dyDescent="0.25">
      <c r="B1240" s="259"/>
      <c r="C1240" s="204"/>
      <c r="D1240" s="260"/>
      <c r="E1240" s="260"/>
      <c r="F1240" s="235"/>
      <c r="G1240" s="235"/>
      <c r="H1240" s="209"/>
      <c r="I1240" s="209"/>
      <c r="J1240" s="11" t="s">
        <v>209</v>
      </c>
      <c r="K1240" s="7" t="s">
        <v>118</v>
      </c>
      <c r="L1240" s="7" t="s">
        <v>119</v>
      </c>
      <c r="M1240" s="63">
        <v>1</v>
      </c>
      <c r="N1240" s="262"/>
      <c r="O1240" s="260"/>
      <c r="P1240" s="209"/>
      <c r="Q1240" s="209"/>
      <c r="R1240" s="209"/>
      <c r="S1240" s="209"/>
      <c r="T1240" s="218"/>
      <c r="U1240" s="209"/>
      <c r="V1240" s="283"/>
      <c r="W1240" s="224"/>
      <c r="X1240" s="224"/>
      <c r="Y1240" s="283"/>
      <c r="Z1240" s="224"/>
      <c r="AA1240" s="224"/>
      <c r="AB1240" s="393"/>
      <c r="AC1240" s="224"/>
      <c r="AD1240" s="352"/>
      <c r="AE1240" s="224"/>
      <c r="AF1240" s="209"/>
      <c r="AG1240" s="224"/>
      <c r="AH1240" s="298"/>
      <c r="AI1240" s="351"/>
      <c r="AJ1240" s="209"/>
    </row>
    <row r="1241" spans="2:36" s="79" customFormat="1" ht="59.1" customHeight="1" x14ac:dyDescent="0.25">
      <c r="B1241" s="259"/>
      <c r="C1241" s="204"/>
      <c r="D1241" s="260"/>
      <c r="E1241" s="260"/>
      <c r="F1241" s="235"/>
      <c r="G1241" s="235"/>
      <c r="H1241" s="210"/>
      <c r="I1241" s="210"/>
      <c r="J1241" s="11" t="s">
        <v>120</v>
      </c>
      <c r="K1241" s="7" t="s">
        <v>121</v>
      </c>
      <c r="L1241" s="7" t="s">
        <v>119</v>
      </c>
      <c r="M1241" s="63">
        <v>1</v>
      </c>
      <c r="N1241" s="262"/>
      <c r="O1241" s="260"/>
      <c r="P1241" s="210"/>
      <c r="Q1241" s="210"/>
      <c r="R1241" s="210"/>
      <c r="S1241" s="210"/>
      <c r="T1241" s="254"/>
      <c r="U1241" s="210"/>
      <c r="V1241" s="283"/>
      <c r="W1241" s="228"/>
      <c r="X1241" s="228"/>
      <c r="Y1241" s="283"/>
      <c r="Z1241" s="228"/>
      <c r="AA1241" s="228"/>
      <c r="AB1241" s="393"/>
      <c r="AC1241" s="228"/>
      <c r="AD1241" s="353"/>
      <c r="AE1241" s="228"/>
      <c r="AF1241" s="210"/>
      <c r="AG1241" s="228"/>
      <c r="AH1241" s="298"/>
      <c r="AI1241" s="351"/>
      <c r="AJ1241" s="210"/>
    </row>
    <row r="1242" spans="2:36" s="79" customFormat="1" ht="131.65" customHeight="1" x14ac:dyDescent="0.25">
      <c r="B1242" s="208" t="s">
        <v>798</v>
      </c>
      <c r="C1242" s="208" t="s">
        <v>799</v>
      </c>
      <c r="D1242" s="208" t="s">
        <v>66</v>
      </c>
      <c r="E1242" s="229" t="s">
        <v>67</v>
      </c>
      <c r="F1242" s="229" t="s">
        <v>806</v>
      </c>
      <c r="G1242" s="229" t="s">
        <v>147</v>
      </c>
      <c r="H1242" s="208" t="s">
        <v>70</v>
      </c>
      <c r="I1242" s="208" t="s">
        <v>98</v>
      </c>
      <c r="J1242" s="11" t="s">
        <v>208</v>
      </c>
      <c r="K1242" s="7" t="s">
        <v>107</v>
      </c>
      <c r="L1242" s="7" t="s">
        <v>86</v>
      </c>
      <c r="M1242" s="73">
        <v>40</v>
      </c>
      <c r="N1242" s="307" t="s">
        <v>108</v>
      </c>
      <c r="O1242" s="208" t="s">
        <v>506</v>
      </c>
      <c r="P1242" s="204" t="s">
        <v>75</v>
      </c>
      <c r="Q1242" s="204" t="s">
        <v>76</v>
      </c>
      <c r="R1242" s="217" t="s">
        <v>77</v>
      </c>
      <c r="S1242" s="217" t="s">
        <v>109</v>
      </c>
      <c r="T1242" s="219">
        <f>V1242+Y1242</f>
        <v>427999.99</v>
      </c>
      <c r="U1242" s="219">
        <v>53499.99</v>
      </c>
      <c r="V1242" s="221">
        <v>213999.99</v>
      </c>
      <c r="W1242" s="221" t="s">
        <v>79</v>
      </c>
      <c r="X1242" s="221" t="s">
        <v>79</v>
      </c>
      <c r="Y1242" s="221">
        <v>214000</v>
      </c>
      <c r="Z1242" s="221" t="s">
        <v>98</v>
      </c>
      <c r="AA1242" s="221" t="s">
        <v>79</v>
      </c>
      <c r="AB1242" s="221">
        <v>34702.71</v>
      </c>
      <c r="AC1242" s="202" t="s">
        <v>149</v>
      </c>
      <c r="AD1242" s="219">
        <f>+V1242+Y1242</f>
        <v>427999.99</v>
      </c>
      <c r="AE1242" s="221" t="s">
        <v>98</v>
      </c>
      <c r="AF1242" s="221" t="s">
        <v>79</v>
      </c>
      <c r="AG1242" s="202" t="s">
        <v>33</v>
      </c>
      <c r="AH1242" s="221" t="s">
        <v>160</v>
      </c>
      <c r="AI1242" s="221" t="s">
        <v>179</v>
      </c>
      <c r="AJ1242" s="219"/>
    </row>
    <row r="1243" spans="2:36" s="79" customFormat="1" ht="58.5" customHeight="1" x14ac:dyDescent="0.25">
      <c r="B1243" s="209"/>
      <c r="C1243" s="209"/>
      <c r="D1243" s="209"/>
      <c r="E1243" s="230"/>
      <c r="F1243" s="230"/>
      <c r="G1243" s="230"/>
      <c r="H1243" s="209"/>
      <c r="I1243" s="209"/>
      <c r="J1243" s="11" t="s">
        <v>111</v>
      </c>
      <c r="K1243" s="7" t="s">
        <v>112</v>
      </c>
      <c r="L1243" s="7" t="s">
        <v>85</v>
      </c>
      <c r="M1243" s="73">
        <v>8</v>
      </c>
      <c r="N1243" s="308"/>
      <c r="O1243" s="209"/>
      <c r="P1243" s="204"/>
      <c r="Q1243" s="204"/>
      <c r="R1243" s="217"/>
      <c r="S1243" s="217"/>
      <c r="T1243" s="219"/>
      <c r="U1243" s="219"/>
      <c r="V1243" s="221"/>
      <c r="W1243" s="221"/>
      <c r="X1243" s="221"/>
      <c r="Y1243" s="221"/>
      <c r="Z1243" s="221"/>
      <c r="AA1243" s="221"/>
      <c r="AB1243" s="221"/>
      <c r="AC1243" s="202"/>
      <c r="AD1243" s="219"/>
      <c r="AE1243" s="221"/>
      <c r="AF1243" s="221"/>
      <c r="AG1243" s="202"/>
      <c r="AH1243" s="221"/>
      <c r="AI1243" s="221"/>
      <c r="AJ1243" s="219"/>
    </row>
    <row r="1244" spans="2:36" s="79" customFormat="1" ht="45.6" customHeight="1" x14ac:dyDescent="0.25">
      <c r="B1244" s="210"/>
      <c r="C1244" s="210"/>
      <c r="D1244" s="210"/>
      <c r="E1244" s="231"/>
      <c r="F1244" s="231"/>
      <c r="G1244" s="231"/>
      <c r="H1244" s="210"/>
      <c r="I1244" s="210"/>
      <c r="J1244" s="11" t="s">
        <v>127</v>
      </c>
      <c r="K1244" s="7" t="s">
        <v>128</v>
      </c>
      <c r="L1244" s="7" t="s">
        <v>85</v>
      </c>
      <c r="M1244" s="73">
        <v>185</v>
      </c>
      <c r="N1244" s="311"/>
      <c r="O1244" s="210"/>
      <c r="P1244" s="204"/>
      <c r="Q1244" s="204"/>
      <c r="R1244" s="217"/>
      <c r="S1244" s="217"/>
      <c r="T1244" s="219"/>
      <c r="U1244" s="219"/>
      <c r="V1244" s="221"/>
      <c r="W1244" s="221"/>
      <c r="X1244" s="221"/>
      <c r="Y1244" s="221"/>
      <c r="Z1244" s="221"/>
      <c r="AA1244" s="221"/>
      <c r="AB1244" s="221"/>
      <c r="AC1244" s="202"/>
      <c r="AD1244" s="219"/>
      <c r="AE1244" s="221"/>
      <c r="AF1244" s="221"/>
      <c r="AG1244" s="202"/>
      <c r="AH1244" s="221"/>
      <c r="AI1244" s="221"/>
      <c r="AJ1244" s="219"/>
    </row>
    <row r="1245" spans="2:36" s="79" customFormat="1" ht="129.6" customHeight="1" x14ac:dyDescent="0.25">
      <c r="B1245" s="208" t="s">
        <v>800</v>
      </c>
      <c r="C1245" s="208" t="s">
        <v>801</v>
      </c>
      <c r="D1245" s="208" t="s">
        <v>66</v>
      </c>
      <c r="E1245" s="229" t="s">
        <v>67</v>
      </c>
      <c r="F1245" s="229" t="s">
        <v>806</v>
      </c>
      <c r="G1245" s="229" t="s">
        <v>147</v>
      </c>
      <c r="H1245" s="208" t="s">
        <v>70</v>
      </c>
      <c r="I1245" s="208" t="s">
        <v>98</v>
      </c>
      <c r="J1245" s="11" t="s">
        <v>208</v>
      </c>
      <c r="K1245" s="7" t="s">
        <v>107</v>
      </c>
      <c r="L1245" s="7" t="s">
        <v>86</v>
      </c>
      <c r="M1245" s="73">
        <v>40</v>
      </c>
      <c r="N1245" s="307" t="s">
        <v>108</v>
      </c>
      <c r="O1245" s="208" t="s">
        <v>506</v>
      </c>
      <c r="P1245" s="204" t="s">
        <v>75</v>
      </c>
      <c r="Q1245" s="204" t="s">
        <v>76</v>
      </c>
      <c r="R1245" s="217" t="s">
        <v>77</v>
      </c>
      <c r="S1245" s="217" t="s">
        <v>109</v>
      </c>
      <c r="T1245" s="219">
        <f>V1245+Y1245</f>
        <v>333840</v>
      </c>
      <c r="U1245" s="219">
        <f>+T1245/M1246</f>
        <v>55640</v>
      </c>
      <c r="V1245" s="221">
        <v>166920</v>
      </c>
      <c r="W1245" s="221" t="s">
        <v>79</v>
      </c>
      <c r="X1245" s="221" t="s">
        <v>79</v>
      </c>
      <c r="Y1245" s="221">
        <v>166920</v>
      </c>
      <c r="Z1245" s="221" t="s">
        <v>98</v>
      </c>
      <c r="AA1245" s="221" t="s">
        <v>79</v>
      </c>
      <c r="AB1245" s="221">
        <v>27068.11</v>
      </c>
      <c r="AC1245" s="202" t="s">
        <v>149</v>
      </c>
      <c r="AD1245" s="219">
        <f>+V1245+Y1245</f>
        <v>333840</v>
      </c>
      <c r="AE1245" s="221" t="s">
        <v>98</v>
      </c>
      <c r="AF1245" s="221" t="s">
        <v>79</v>
      </c>
      <c r="AG1245" s="202" t="s">
        <v>33</v>
      </c>
      <c r="AH1245" s="221" t="s">
        <v>253</v>
      </c>
      <c r="AI1245" s="221" t="s">
        <v>166</v>
      </c>
      <c r="AJ1245" s="219"/>
    </row>
    <row r="1246" spans="2:36" s="79" customFormat="1" ht="57" customHeight="1" x14ac:dyDescent="0.25">
      <c r="B1246" s="209"/>
      <c r="C1246" s="209"/>
      <c r="D1246" s="209"/>
      <c r="E1246" s="230"/>
      <c r="F1246" s="230"/>
      <c r="G1246" s="230"/>
      <c r="H1246" s="209"/>
      <c r="I1246" s="209"/>
      <c r="J1246" s="11" t="s">
        <v>111</v>
      </c>
      <c r="K1246" s="7" t="s">
        <v>112</v>
      </c>
      <c r="L1246" s="7" t="s">
        <v>85</v>
      </c>
      <c r="M1246" s="73">
        <v>6</v>
      </c>
      <c r="N1246" s="308"/>
      <c r="O1246" s="209"/>
      <c r="P1246" s="204"/>
      <c r="Q1246" s="204"/>
      <c r="R1246" s="217"/>
      <c r="S1246" s="217"/>
      <c r="T1246" s="219"/>
      <c r="U1246" s="219"/>
      <c r="V1246" s="221"/>
      <c r="W1246" s="221"/>
      <c r="X1246" s="221"/>
      <c r="Y1246" s="221"/>
      <c r="Z1246" s="221"/>
      <c r="AA1246" s="221"/>
      <c r="AB1246" s="221"/>
      <c r="AC1246" s="202"/>
      <c r="AD1246" s="219"/>
      <c r="AE1246" s="221"/>
      <c r="AF1246" s="221"/>
      <c r="AG1246" s="202"/>
      <c r="AH1246" s="221"/>
      <c r="AI1246" s="221"/>
      <c r="AJ1246" s="219"/>
    </row>
    <row r="1247" spans="2:36" s="79" customFormat="1" ht="45" customHeight="1" x14ac:dyDescent="0.25">
      <c r="B1247" s="209"/>
      <c r="C1247" s="209"/>
      <c r="D1247" s="209"/>
      <c r="E1247" s="230"/>
      <c r="F1247" s="230"/>
      <c r="G1247" s="230"/>
      <c r="H1247" s="210"/>
      <c r="I1247" s="210"/>
      <c r="J1247" s="11" t="s">
        <v>127</v>
      </c>
      <c r="K1247" s="7" t="s">
        <v>128</v>
      </c>
      <c r="L1247" s="7" t="s">
        <v>85</v>
      </c>
      <c r="M1247" s="73">
        <v>156</v>
      </c>
      <c r="N1247" s="311"/>
      <c r="O1247" s="210"/>
      <c r="P1247" s="204"/>
      <c r="Q1247" s="204"/>
      <c r="R1247" s="217"/>
      <c r="S1247" s="217"/>
      <c r="T1247" s="219"/>
      <c r="U1247" s="219"/>
      <c r="V1247" s="221"/>
      <c r="W1247" s="221"/>
      <c r="X1247" s="221"/>
      <c r="Y1247" s="221"/>
      <c r="Z1247" s="221"/>
      <c r="AA1247" s="221"/>
      <c r="AB1247" s="221"/>
      <c r="AC1247" s="202"/>
      <c r="AD1247" s="219"/>
      <c r="AE1247" s="221"/>
      <c r="AF1247" s="221"/>
      <c r="AG1247" s="202"/>
      <c r="AH1247" s="221"/>
      <c r="AI1247" s="221"/>
      <c r="AJ1247" s="219"/>
    </row>
    <row r="1248" spans="2:36" s="79" customFormat="1" ht="57" customHeight="1" x14ac:dyDescent="0.25">
      <c r="B1248" s="204" t="s">
        <v>802</v>
      </c>
      <c r="C1248" s="204" t="s">
        <v>803</v>
      </c>
      <c r="D1248" s="204" t="s">
        <v>66</v>
      </c>
      <c r="E1248" s="229" t="s">
        <v>67</v>
      </c>
      <c r="F1248" s="229" t="s">
        <v>807</v>
      </c>
      <c r="G1248" s="229" t="s">
        <v>69</v>
      </c>
      <c r="H1248" s="208" t="s">
        <v>70</v>
      </c>
      <c r="I1248" s="208" t="s">
        <v>98</v>
      </c>
      <c r="J1248" s="11" t="s">
        <v>113</v>
      </c>
      <c r="K1248" s="7" t="s">
        <v>114</v>
      </c>
      <c r="L1248" s="7" t="s">
        <v>115</v>
      </c>
      <c r="M1248" s="73">
        <v>2</v>
      </c>
      <c r="N1248" s="307" t="s">
        <v>108</v>
      </c>
      <c r="O1248" s="364" t="s">
        <v>506</v>
      </c>
      <c r="P1248" s="208" t="s">
        <v>75</v>
      </c>
      <c r="Q1248" s="208" t="s">
        <v>76</v>
      </c>
      <c r="R1248" s="211" t="s">
        <v>77</v>
      </c>
      <c r="S1248" s="211" t="s">
        <v>109</v>
      </c>
      <c r="T1248" s="253">
        <f>+V1248+Y1248</f>
        <v>151940</v>
      </c>
      <c r="U1248" s="253">
        <f>+T1248/2</f>
        <v>75970</v>
      </c>
      <c r="V1248" s="271">
        <v>75970</v>
      </c>
      <c r="W1248" s="271" t="s">
        <v>98</v>
      </c>
      <c r="X1248" s="271" t="s">
        <v>98</v>
      </c>
      <c r="Y1248" s="271">
        <v>75970</v>
      </c>
      <c r="Z1248" s="271" t="s">
        <v>98</v>
      </c>
      <c r="AA1248" s="271" t="s">
        <v>98</v>
      </c>
      <c r="AB1248" s="271">
        <v>12319.46</v>
      </c>
      <c r="AC1248" s="271" t="s">
        <v>80</v>
      </c>
      <c r="AD1248" s="253">
        <f>+V1248+Y1248</f>
        <v>151940</v>
      </c>
      <c r="AE1248" s="271" t="s">
        <v>98</v>
      </c>
      <c r="AF1248" s="253" t="s">
        <v>98</v>
      </c>
      <c r="AG1248" s="271" t="s">
        <v>33</v>
      </c>
      <c r="AH1248" s="271" t="s">
        <v>253</v>
      </c>
      <c r="AI1248" s="271" t="s">
        <v>166</v>
      </c>
      <c r="AJ1248" s="253"/>
    </row>
    <row r="1249" spans="2:36" s="79" customFormat="1" ht="61.15" customHeight="1" x14ac:dyDescent="0.25">
      <c r="B1249" s="204"/>
      <c r="C1249" s="204"/>
      <c r="D1249" s="204"/>
      <c r="E1249" s="230"/>
      <c r="F1249" s="230"/>
      <c r="G1249" s="230"/>
      <c r="H1249" s="209"/>
      <c r="I1249" s="209"/>
      <c r="J1249" s="11" t="s">
        <v>116</v>
      </c>
      <c r="K1249" s="7" t="s">
        <v>117</v>
      </c>
      <c r="L1249" s="7" t="s">
        <v>85</v>
      </c>
      <c r="M1249" s="73">
        <v>2</v>
      </c>
      <c r="N1249" s="308"/>
      <c r="O1249" s="365"/>
      <c r="P1249" s="209"/>
      <c r="Q1249" s="209"/>
      <c r="R1249" s="212"/>
      <c r="S1249" s="212"/>
      <c r="T1249" s="218"/>
      <c r="U1249" s="218"/>
      <c r="V1249" s="220"/>
      <c r="W1249" s="220"/>
      <c r="X1249" s="220"/>
      <c r="Y1249" s="220"/>
      <c r="Z1249" s="220"/>
      <c r="AA1249" s="220"/>
      <c r="AB1249" s="220"/>
      <c r="AC1249" s="220"/>
      <c r="AD1249" s="218"/>
      <c r="AE1249" s="220"/>
      <c r="AF1249" s="218"/>
      <c r="AG1249" s="220"/>
      <c r="AH1249" s="220"/>
      <c r="AI1249" s="220"/>
      <c r="AJ1249" s="218"/>
    </row>
    <row r="1250" spans="2:36" s="79" customFormat="1" ht="53.65" customHeight="1" x14ac:dyDescent="0.25">
      <c r="B1250" s="204"/>
      <c r="C1250" s="204"/>
      <c r="D1250" s="204"/>
      <c r="E1250" s="230"/>
      <c r="F1250" s="230"/>
      <c r="G1250" s="230"/>
      <c r="H1250" s="209"/>
      <c r="I1250" s="209"/>
      <c r="J1250" s="11" t="s">
        <v>209</v>
      </c>
      <c r="K1250" s="7" t="s">
        <v>118</v>
      </c>
      <c r="L1250" s="7" t="s">
        <v>119</v>
      </c>
      <c r="M1250" s="73">
        <v>2</v>
      </c>
      <c r="N1250" s="308"/>
      <c r="O1250" s="365"/>
      <c r="P1250" s="209"/>
      <c r="Q1250" s="209"/>
      <c r="R1250" s="212"/>
      <c r="S1250" s="212"/>
      <c r="T1250" s="218"/>
      <c r="U1250" s="218"/>
      <c r="V1250" s="220"/>
      <c r="W1250" s="220"/>
      <c r="X1250" s="220"/>
      <c r="Y1250" s="220"/>
      <c r="Z1250" s="220"/>
      <c r="AA1250" s="220"/>
      <c r="AB1250" s="220"/>
      <c r="AC1250" s="220"/>
      <c r="AD1250" s="218"/>
      <c r="AE1250" s="220"/>
      <c r="AF1250" s="218"/>
      <c r="AG1250" s="220"/>
      <c r="AH1250" s="220"/>
      <c r="AI1250" s="220"/>
      <c r="AJ1250" s="218"/>
    </row>
    <row r="1251" spans="2:36" s="79" customFormat="1" ht="40.15" customHeight="1" x14ac:dyDescent="0.25">
      <c r="B1251" s="204"/>
      <c r="C1251" s="204"/>
      <c r="D1251" s="204"/>
      <c r="E1251" s="231"/>
      <c r="F1251" s="231"/>
      <c r="G1251" s="231"/>
      <c r="H1251" s="210"/>
      <c r="I1251" s="210"/>
      <c r="J1251" s="11" t="s">
        <v>120</v>
      </c>
      <c r="K1251" s="7" t="s">
        <v>121</v>
      </c>
      <c r="L1251" s="7" t="s">
        <v>119</v>
      </c>
      <c r="M1251" s="73">
        <v>2</v>
      </c>
      <c r="N1251" s="311"/>
      <c r="O1251" s="366"/>
      <c r="P1251" s="210"/>
      <c r="Q1251" s="210"/>
      <c r="R1251" s="213"/>
      <c r="S1251" s="213"/>
      <c r="T1251" s="254"/>
      <c r="U1251" s="254"/>
      <c r="V1251" s="272"/>
      <c r="W1251" s="272"/>
      <c r="X1251" s="272"/>
      <c r="Y1251" s="272"/>
      <c r="Z1251" s="272"/>
      <c r="AA1251" s="272"/>
      <c r="AB1251" s="272"/>
      <c r="AC1251" s="272"/>
      <c r="AD1251" s="254"/>
      <c r="AE1251" s="272"/>
      <c r="AF1251" s="254"/>
      <c r="AG1251" s="272"/>
      <c r="AH1251" s="272"/>
      <c r="AI1251" s="272"/>
      <c r="AJ1251" s="254"/>
    </row>
    <row r="1252" spans="2:36" s="79" customFormat="1" ht="69" customHeight="1" x14ac:dyDescent="0.25">
      <c r="B1252" s="204" t="s">
        <v>804</v>
      </c>
      <c r="C1252" s="204" t="s">
        <v>805</v>
      </c>
      <c r="D1252" s="204" t="s">
        <v>66</v>
      </c>
      <c r="E1252" s="229" t="s">
        <v>67</v>
      </c>
      <c r="F1252" s="229" t="s">
        <v>806</v>
      </c>
      <c r="G1252" s="229" t="s">
        <v>147</v>
      </c>
      <c r="H1252" s="208" t="s">
        <v>70</v>
      </c>
      <c r="I1252" s="208" t="s">
        <v>98</v>
      </c>
      <c r="J1252" s="11" t="s">
        <v>111</v>
      </c>
      <c r="K1252" s="7" t="s">
        <v>112</v>
      </c>
      <c r="L1252" s="7" t="s">
        <v>85</v>
      </c>
      <c r="M1252" s="73">
        <v>3</v>
      </c>
      <c r="N1252" s="307" t="s">
        <v>108</v>
      </c>
      <c r="O1252" s="364" t="s">
        <v>506</v>
      </c>
      <c r="P1252" s="208" t="s">
        <v>75</v>
      </c>
      <c r="Q1252" s="208" t="s">
        <v>76</v>
      </c>
      <c r="R1252" s="211" t="s">
        <v>77</v>
      </c>
      <c r="S1252" s="211" t="s">
        <v>109</v>
      </c>
      <c r="T1252" s="253">
        <f>+V1252+Y1252</f>
        <v>85600</v>
      </c>
      <c r="U1252" s="253">
        <f>+T1252/3</f>
        <v>28533.333333333332</v>
      </c>
      <c r="V1252" s="271">
        <v>42800</v>
      </c>
      <c r="W1252" s="271" t="s">
        <v>98</v>
      </c>
      <c r="X1252" s="271" t="s">
        <v>98</v>
      </c>
      <c r="Y1252" s="271">
        <v>42800</v>
      </c>
      <c r="Z1252" s="271" t="s">
        <v>98</v>
      </c>
      <c r="AA1252" s="271" t="s">
        <v>98</v>
      </c>
      <c r="AB1252" s="271">
        <v>6940.55</v>
      </c>
      <c r="AC1252" s="271" t="s">
        <v>149</v>
      </c>
      <c r="AD1252" s="253">
        <f>+V1252+Y1252</f>
        <v>85600</v>
      </c>
      <c r="AE1252" s="271" t="s">
        <v>98</v>
      </c>
      <c r="AF1252" s="253" t="s">
        <v>98</v>
      </c>
      <c r="AG1252" s="271" t="s">
        <v>33</v>
      </c>
      <c r="AH1252" s="271" t="s">
        <v>253</v>
      </c>
      <c r="AI1252" s="271" t="s">
        <v>166</v>
      </c>
      <c r="AJ1252" s="253"/>
    </row>
    <row r="1253" spans="2:36" s="79" customFormat="1" ht="53.65" customHeight="1" x14ac:dyDescent="0.25">
      <c r="B1253" s="204"/>
      <c r="C1253" s="204"/>
      <c r="D1253" s="204"/>
      <c r="E1253" s="231"/>
      <c r="F1253" s="231"/>
      <c r="G1253" s="231"/>
      <c r="H1253" s="210"/>
      <c r="I1253" s="210"/>
      <c r="J1253" s="11" t="s">
        <v>127</v>
      </c>
      <c r="K1253" s="7" t="s">
        <v>128</v>
      </c>
      <c r="L1253" s="7" t="s">
        <v>85</v>
      </c>
      <c r="M1253" s="73">
        <v>15</v>
      </c>
      <c r="N1253" s="311"/>
      <c r="O1253" s="366"/>
      <c r="P1253" s="210"/>
      <c r="Q1253" s="210"/>
      <c r="R1253" s="213"/>
      <c r="S1253" s="213"/>
      <c r="T1253" s="254"/>
      <c r="U1253" s="254"/>
      <c r="V1253" s="272"/>
      <c r="W1253" s="272"/>
      <c r="X1253" s="272"/>
      <c r="Y1253" s="272"/>
      <c r="Z1253" s="272"/>
      <c r="AA1253" s="272"/>
      <c r="AB1253" s="272"/>
      <c r="AC1253" s="272"/>
      <c r="AD1253" s="254"/>
      <c r="AE1253" s="272"/>
      <c r="AF1253" s="254"/>
      <c r="AG1253" s="272"/>
      <c r="AH1253" s="272"/>
      <c r="AI1253" s="272"/>
      <c r="AJ1253" s="254"/>
    </row>
    <row r="1254" spans="2:36" s="79" customFormat="1" ht="131.65" customHeight="1" x14ac:dyDescent="0.25">
      <c r="B1254" s="208" t="s">
        <v>1017</v>
      </c>
      <c r="C1254" s="208" t="s">
        <v>799</v>
      </c>
      <c r="D1254" s="208" t="s">
        <v>66</v>
      </c>
      <c r="E1254" s="229" t="s">
        <v>67</v>
      </c>
      <c r="F1254" s="229" t="s">
        <v>806</v>
      </c>
      <c r="G1254" s="229" t="s">
        <v>147</v>
      </c>
      <c r="H1254" s="208" t="s">
        <v>70</v>
      </c>
      <c r="I1254" s="208" t="s">
        <v>98</v>
      </c>
      <c r="J1254" s="11" t="s">
        <v>208</v>
      </c>
      <c r="K1254" s="7" t="s">
        <v>107</v>
      </c>
      <c r="L1254" s="7" t="s">
        <v>86</v>
      </c>
      <c r="M1254" s="73">
        <v>40</v>
      </c>
      <c r="N1254" s="307" t="s">
        <v>108</v>
      </c>
      <c r="O1254" s="208" t="s">
        <v>506</v>
      </c>
      <c r="P1254" s="204" t="s">
        <v>75</v>
      </c>
      <c r="Q1254" s="204" t="s">
        <v>76</v>
      </c>
      <c r="R1254" s="217" t="s">
        <v>77</v>
      </c>
      <c r="S1254" s="217" t="s">
        <v>109</v>
      </c>
      <c r="T1254" s="219">
        <f>V1254+Y1254</f>
        <v>378703.62</v>
      </c>
      <c r="U1254" s="219"/>
      <c r="V1254" s="221">
        <v>189351.81</v>
      </c>
      <c r="W1254" s="221" t="s">
        <v>79</v>
      </c>
      <c r="X1254" s="221" t="s">
        <v>79</v>
      </c>
      <c r="Y1254" s="221">
        <v>189351.81</v>
      </c>
      <c r="Z1254" s="221" t="s">
        <v>98</v>
      </c>
      <c r="AA1254" s="221" t="s">
        <v>79</v>
      </c>
      <c r="AB1254" s="221">
        <v>30705.7</v>
      </c>
      <c r="AC1254" s="202" t="s">
        <v>149</v>
      </c>
      <c r="AD1254" s="219">
        <f>+V1254+Y1254</f>
        <v>378703.62</v>
      </c>
      <c r="AE1254" s="221" t="s">
        <v>98</v>
      </c>
      <c r="AF1254" s="221" t="s">
        <v>79</v>
      </c>
      <c r="AG1254" s="202" t="s">
        <v>33</v>
      </c>
      <c r="AH1254" s="221" t="s">
        <v>254</v>
      </c>
      <c r="AI1254" s="221" t="s">
        <v>166</v>
      </c>
      <c r="AJ1254" s="219"/>
    </row>
    <row r="1255" spans="2:36" s="79" customFormat="1" ht="58.5" customHeight="1" x14ac:dyDescent="0.25">
      <c r="B1255" s="209"/>
      <c r="C1255" s="209"/>
      <c r="D1255" s="209"/>
      <c r="E1255" s="230"/>
      <c r="F1255" s="230"/>
      <c r="G1255" s="230"/>
      <c r="H1255" s="209"/>
      <c r="I1255" s="209"/>
      <c r="J1255" s="11" t="s">
        <v>111</v>
      </c>
      <c r="K1255" s="7" t="s">
        <v>112</v>
      </c>
      <c r="L1255" s="7" t="s">
        <v>85</v>
      </c>
      <c r="M1255" s="73">
        <v>7</v>
      </c>
      <c r="N1255" s="308"/>
      <c r="O1255" s="209"/>
      <c r="P1255" s="204"/>
      <c r="Q1255" s="204"/>
      <c r="R1255" s="217"/>
      <c r="S1255" s="217"/>
      <c r="T1255" s="219"/>
      <c r="U1255" s="219"/>
      <c r="V1255" s="221"/>
      <c r="W1255" s="221"/>
      <c r="X1255" s="221"/>
      <c r="Y1255" s="221"/>
      <c r="Z1255" s="221"/>
      <c r="AA1255" s="221"/>
      <c r="AB1255" s="221"/>
      <c r="AC1255" s="202"/>
      <c r="AD1255" s="219"/>
      <c r="AE1255" s="221"/>
      <c r="AF1255" s="221"/>
      <c r="AG1255" s="202"/>
      <c r="AH1255" s="221"/>
      <c r="AI1255" s="221"/>
      <c r="AJ1255" s="219"/>
    </row>
    <row r="1256" spans="2:36" s="79" customFormat="1" ht="45.6" customHeight="1" x14ac:dyDescent="0.25">
      <c r="B1256" s="210"/>
      <c r="C1256" s="210"/>
      <c r="D1256" s="210"/>
      <c r="E1256" s="231"/>
      <c r="F1256" s="231"/>
      <c r="G1256" s="231"/>
      <c r="H1256" s="210"/>
      <c r="I1256" s="210"/>
      <c r="J1256" s="11" t="s">
        <v>127</v>
      </c>
      <c r="K1256" s="7" t="s">
        <v>128</v>
      </c>
      <c r="L1256" s="7" t="s">
        <v>85</v>
      </c>
      <c r="M1256" s="73">
        <v>185</v>
      </c>
      <c r="N1256" s="311"/>
      <c r="O1256" s="210"/>
      <c r="P1256" s="204"/>
      <c r="Q1256" s="204"/>
      <c r="R1256" s="217"/>
      <c r="S1256" s="217"/>
      <c r="T1256" s="219"/>
      <c r="U1256" s="219"/>
      <c r="V1256" s="221"/>
      <c r="W1256" s="221"/>
      <c r="X1256" s="221"/>
      <c r="Y1256" s="221"/>
      <c r="Z1256" s="221"/>
      <c r="AA1256" s="221"/>
      <c r="AB1256" s="221"/>
      <c r="AC1256" s="202"/>
      <c r="AD1256" s="219"/>
      <c r="AE1256" s="221"/>
      <c r="AF1256" s="221"/>
      <c r="AG1256" s="202"/>
      <c r="AH1256" s="221"/>
      <c r="AI1256" s="221"/>
      <c r="AJ1256" s="219"/>
    </row>
    <row r="1257" spans="2:36" s="79" customFormat="1" ht="89.25" x14ac:dyDescent="0.25">
      <c r="B1257" s="208" t="s">
        <v>856</v>
      </c>
      <c r="C1257" s="230" t="s">
        <v>863</v>
      </c>
      <c r="D1257" s="208" t="s">
        <v>66</v>
      </c>
      <c r="E1257" s="229" t="s">
        <v>67</v>
      </c>
      <c r="F1257" s="235" t="s">
        <v>134</v>
      </c>
      <c r="G1257" s="235" t="s">
        <v>147</v>
      </c>
      <c r="H1257" s="208" t="s">
        <v>70</v>
      </c>
      <c r="I1257" s="204" t="s">
        <v>79</v>
      </c>
      <c r="J1257" s="72" t="s">
        <v>208</v>
      </c>
      <c r="K1257" s="22" t="s">
        <v>107</v>
      </c>
      <c r="L1257" s="22" t="s">
        <v>86</v>
      </c>
      <c r="M1257" s="73">
        <v>40</v>
      </c>
      <c r="N1257" s="260" t="s">
        <v>648</v>
      </c>
      <c r="O1257" s="260" t="s">
        <v>857</v>
      </c>
      <c r="P1257" s="210" t="s">
        <v>75</v>
      </c>
      <c r="Q1257" s="210" t="s">
        <v>76</v>
      </c>
      <c r="R1257" s="213" t="s">
        <v>77</v>
      </c>
      <c r="S1257" s="213" t="s">
        <v>109</v>
      </c>
      <c r="T1257" s="254">
        <f>Y1257+V1257</f>
        <v>256800</v>
      </c>
      <c r="U1257" s="254">
        <f>+T1257/M1258</f>
        <v>64200</v>
      </c>
      <c r="V1257" s="394">
        <v>218280</v>
      </c>
      <c r="W1257" s="272" t="s">
        <v>98</v>
      </c>
      <c r="X1257" s="272" t="s">
        <v>79</v>
      </c>
      <c r="Y1257" s="394">
        <v>38520</v>
      </c>
      <c r="Z1257" s="272" t="s">
        <v>98</v>
      </c>
      <c r="AA1257" s="272" t="s">
        <v>79</v>
      </c>
      <c r="AB1257" s="316">
        <v>94980.81</v>
      </c>
      <c r="AC1257" s="228" t="s">
        <v>149</v>
      </c>
      <c r="AD1257" s="227" t="s">
        <v>98</v>
      </c>
      <c r="AE1257" s="226">
        <f>+V1257+Y1257</f>
        <v>256800</v>
      </c>
      <c r="AF1257" s="210" t="s">
        <v>79</v>
      </c>
      <c r="AG1257" s="228" t="s">
        <v>33</v>
      </c>
      <c r="AH1257" s="268" t="s">
        <v>858</v>
      </c>
      <c r="AI1257" s="268" t="s">
        <v>161</v>
      </c>
      <c r="AJ1257" s="254"/>
    </row>
    <row r="1258" spans="2:36" s="79" customFormat="1" ht="65.650000000000006" customHeight="1" x14ac:dyDescent="0.25">
      <c r="B1258" s="209"/>
      <c r="C1258" s="230"/>
      <c r="D1258" s="209"/>
      <c r="E1258" s="230"/>
      <c r="F1258" s="235"/>
      <c r="G1258" s="235"/>
      <c r="H1258" s="209"/>
      <c r="I1258" s="204"/>
      <c r="J1258" s="11" t="s">
        <v>111</v>
      </c>
      <c r="K1258" s="7" t="s">
        <v>112</v>
      </c>
      <c r="L1258" s="7" t="s">
        <v>85</v>
      </c>
      <c r="M1258" s="73">
        <v>4</v>
      </c>
      <c r="N1258" s="413"/>
      <c r="O1258" s="260"/>
      <c r="P1258" s="204"/>
      <c r="Q1258" s="204"/>
      <c r="R1258" s="217"/>
      <c r="S1258" s="217"/>
      <c r="T1258" s="219"/>
      <c r="U1258" s="219"/>
      <c r="V1258" s="395"/>
      <c r="W1258" s="221"/>
      <c r="X1258" s="221"/>
      <c r="Y1258" s="395"/>
      <c r="Z1258" s="221"/>
      <c r="AA1258" s="221"/>
      <c r="AB1258" s="316"/>
      <c r="AC1258" s="202"/>
      <c r="AD1258" s="227"/>
      <c r="AE1258" s="203"/>
      <c r="AF1258" s="204"/>
      <c r="AG1258" s="202"/>
      <c r="AH1258" s="268"/>
      <c r="AI1258" s="268"/>
      <c r="AJ1258" s="219"/>
    </row>
    <row r="1259" spans="2:36" s="79" customFormat="1" ht="48.6" customHeight="1" x14ac:dyDescent="0.25">
      <c r="B1259" s="210"/>
      <c r="C1259" s="231"/>
      <c r="D1259" s="209"/>
      <c r="E1259" s="230"/>
      <c r="F1259" s="235"/>
      <c r="G1259" s="235"/>
      <c r="H1259" s="210"/>
      <c r="I1259" s="204"/>
      <c r="J1259" s="11" t="s">
        <v>127</v>
      </c>
      <c r="K1259" s="7" t="s">
        <v>128</v>
      </c>
      <c r="L1259" s="7" t="s">
        <v>85</v>
      </c>
      <c r="M1259" s="73">
        <v>120</v>
      </c>
      <c r="N1259" s="413"/>
      <c r="O1259" s="260"/>
      <c r="P1259" s="204"/>
      <c r="Q1259" s="204"/>
      <c r="R1259" s="217"/>
      <c r="S1259" s="217"/>
      <c r="T1259" s="219"/>
      <c r="U1259" s="219"/>
      <c r="V1259" s="396"/>
      <c r="W1259" s="221"/>
      <c r="X1259" s="221"/>
      <c r="Y1259" s="396"/>
      <c r="Z1259" s="221"/>
      <c r="AA1259" s="221"/>
      <c r="AB1259" s="316"/>
      <c r="AC1259" s="202"/>
      <c r="AD1259" s="226"/>
      <c r="AE1259" s="203"/>
      <c r="AF1259" s="204"/>
      <c r="AG1259" s="202"/>
      <c r="AH1259" s="268"/>
      <c r="AI1259" s="268"/>
      <c r="AJ1259" s="219"/>
    </row>
    <row r="1260" spans="2:36" s="79" customFormat="1" ht="133.5" customHeight="1" x14ac:dyDescent="0.25">
      <c r="B1260" s="246" t="s">
        <v>1089</v>
      </c>
      <c r="C1260" s="252" t="s">
        <v>862</v>
      </c>
      <c r="D1260" s="246" t="s">
        <v>66</v>
      </c>
      <c r="E1260" s="232" t="s">
        <v>67</v>
      </c>
      <c r="F1260" s="252" t="s">
        <v>134</v>
      </c>
      <c r="G1260" s="252" t="s">
        <v>147</v>
      </c>
      <c r="H1260" s="246" t="s">
        <v>70</v>
      </c>
      <c r="I1260" s="215" t="s">
        <v>79</v>
      </c>
      <c r="J1260" s="59" t="s">
        <v>208</v>
      </c>
      <c r="K1260" s="60" t="s">
        <v>107</v>
      </c>
      <c r="L1260" s="60" t="s">
        <v>86</v>
      </c>
      <c r="M1260" s="76">
        <v>40</v>
      </c>
      <c r="N1260" s="216" t="s">
        <v>648</v>
      </c>
      <c r="O1260" s="216" t="s">
        <v>857</v>
      </c>
      <c r="P1260" s="248" t="s">
        <v>75</v>
      </c>
      <c r="Q1260" s="248" t="s">
        <v>76</v>
      </c>
      <c r="R1260" s="386" t="s">
        <v>77</v>
      </c>
      <c r="S1260" s="386" t="s">
        <v>109</v>
      </c>
      <c r="T1260" s="330">
        <f>Y1260+V1260</f>
        <v>42800</v>
      </c>
      <c r="U1260" s="330">
        <f>+T1260/M1261</f>
        <v>42800</v>
      </c>
      <c r="V1260" s="397">
        <v>36380</v>
      </c>
      <c r="W1260" s="245" t="s">
        <v>98</v>
      </c>
      <c r="X1260" s="245" t="s">
        <v>79</v>
      </c>
      <c r="Y1260" s="397">
        <v>6420</v>
      </c>
      <c r="Z1260" s="245" t="s">
        <v>98</v>
      </c>
      <c r="AA1260" s="245" t="s">
        <v>79</v>
      </c>
      <c r="AB1260" s="397">
        <v>15830.14</v>
      </c>
      <c r="AC1260" s="207" t="s">
        <v>149</v>
      </c>
      <c r="AD1260" s="241" t="s">
        <v>98</v>
      </c>
      <c r="AE1260" s="242">
        <f>+V1260+Y1260</f>
        <v>42800</v>
      </c>
      <c r="AF1260" s="248" t="s">
        <v>79</v>
      </c>
      <c r="AG1260" s="207" t="s">
        <v>33</v>
      </c>
      <c r="AH1260" s="239" t="s">
        <v>176</v>
      </c>
      <c r="AI1260" s="239" t="s">
        <v>161</v>
      </c>
      <c r="AJ1260" s="330"/>
    </row>
    <row r="1261" spans="2:36" s="79" customFormat="1" ht="76.5" customHeight="1" x14ac:dyDescent="0.25">
      <c r="B1261" s="247"/>
      <c r="C1261" s="252"/>
      <c r="D1261" s="247"/>
      <c r="E1261" s="233"/>
      <c r="F1261" s="252"/>
      <c r="G1261" s="252"/>
      <c r="H1261" s="247"/>
      <c r="I1261" s="215"/>
      <c r="J1261" s="20" t="s">
        <v>111</v>
      </c>
      <c r="K1261" s="27" t="s">
        <v>112</v>
      </c>
      <c r="L1261" s="27" t="s">
        <v>85</v>
      </c>
      <c r="M1261" s="76">
        <v>1</v>
      </c>
      <c r="N1261" s="571"/>
      <c r="O1261" s="216"/>
      <c r="P1261" s="215"/>
      <c r="Q1261" s="215"/>
      <c r="R1261" s="273"/>
      <c r="S1261" s="273"/>
      <c r="T1261" s="287"/>
      <c r="U1261" s="287"/>
      <c r="V1261" s="397"/>
      <c r="W1261" s="237"/>
      <c r="X1261" s="237"/>
      <c r="Y1261" s="397"/>
      <c r="Z1261" s="237"/>
      <c r="AA1261" s="237"/>
      <c r="AB1261" s="397"/>
      <c r="AC1261" s="264"/>
      <c r="AD1261" s="241"/>
      <c r="AE1261" s="263"/>
      <c r="AF1261" s="215"/>
      <c r="AG1261" s="264"/>
      <c r="AH1261" s="239"/>
      <c r="AI1261" s="239"/>
      <c r="AJ1261" s="287"/>
    </row>
    <row r="1262" spans="2:36" s="79" customFormat="1" ht="48.6" customHeight="1" x14ac:dyDescent="0.25">
      <c r="B1262" s="248"/>
      <c r="C1262" s="252"/>
      <c r="D1262" s="247"/>
      <c r="E1262" s="233"/>
      <c r="F1262" s="252"/>
      <c r="G1262" s="252"/>
      <c r="H1262" s="248"/>
      <c r="I1262" s="215"/>
      <c r="J1262" s="20" t="s">
        <v>127</v>
      </c>
      <c r="K1262" s="27" t="s">
        <v>128</v>
      </c>
      <c r="L1262" s="27" t="s">
        <v>85</v>
      </c>
      <c r="M1262" s="76">
        <v>20</v>
      </c>
      <c r="N1262" s="571"/>
      <c r="O1262" s="216"/>
      <c r="P1262" s="215"/>
      <c r="Q1262" s="215"/>
      <c r="R1262" s="273"/>
      <c r="S1262" s="273"/>
      <c r="T1262" s="287"/>
      <c r="U1262" s="287"/>
      <c r="V1262" s="397"/>
      <c r="W1262" s="237"/>
      <c r="X1262" s="237"/>
      <c r="Y1262" s="397"/>
      <c r="Z1262" s="237"/>
      <c r="AA1262" s="237"/>
      <c r="AB1262" s="397"/>
      <c r="AC1262" s="264"/>
      <c r="AD1262" s="242"/>
      <c r="AE1262" s="263"/>
      <c r="AF1262" s="215"/>
      <c r="AG1262" s="264"/>
      <c r="AH1262" s="239"/>
      <c r="AI1262" s="239"/>
      <c r="AJ1262" s="287"/>
    </row>
    <row r="1263" spans="2:36" s="79" customFormat="1" ht="89.25" x14ac:dyDescent="0.25">
      <c r="B1263" s="246" t="s">
        <v>1090</v>
      </c>
      <c r="C1263" s="216" t="s">
        <v>861</v>
      </c>
      <c r="D1263" s="246" t="s">
        <v>66</v>
      </c>
      <c r="E1263" s="232" t="s">
        <v>67</v>
      </c>
      <c r="F1263" s="252" t="s">
        <v>134</v>
      </c>
      <c r="G1263" s="252" t="s">
        <v>147</v>
      </c>
      <c r="H1263" s="246" t="s">
        <v>70</v>
      </c>
      <c r="I1263" s="215" t="s">
        <v>79</v>
      </c>
      <c r="J1263" s="59" t="s">
        <v>208</v>
      </c>
      <c r="K1263" s="60" t="s">
        <v>107</v>
      </c>
      <c r="L1263" s="60" t="s">
        <v>86</v>
      </c>
      <c r="M1263" s="76">
        <v>40</v>
      </c>
      <c r="N1263" s="216" t="s">
        <v>648</v>
      </c>
      <c r="O1263" s="216" t="s">
        <v>857</v>
      </c>
      <c r="P1263" s="248" t="s">
        <v>75</v>
      </c>
      <c r="Q1263" s="248" t="s">
        <v>76</v>
      </c>
      <c r="R1263" s="386" t="s">
        <v>77</v>
      </c>
      <c r="S1263" s="386" t="s">
        <v>109</v>
      </c>
      <c r="T1263" s="330">
        <f>Y1263+V1263</f>
        <v>128400</v>
      </c>
      <c r="U1263" s="330">
        <f>+T1263/M1264</f>
        <v>64200</v>
      </c>
      <c r="V1263" s="397">
        <v>109140</v>
      </c>
      <c r="W1263" s="245" t="s">
        <v>98</v>
      </c>
      <c r="X1263" s="245" t="s">
        <v>79</v>
      </c>
      <c r="Y1263" s="397">
        <v>19260</v>
      </c>
      <c r="Z1263" s="245" t="s">
        <v>98</v>
      </c>
      <c r="AA1263" s="245" t="s">
        <v>79</v>
      </c>
      <c r="AB1263" s="397">
        <v>47490.42</v>
      </c>
      <c r="AC1263" s="207" t="s">
        <v>149</v>
      </c>
      <c r="AD1263" s="241" t="s">
        <v>98</v>
      </c>
      <c r="AE1263" s="242">
        <f>+V1263+Y1263</f>
        <v>128400</v>
      </c>
      <c r="AF1263" s="248" t="s">
        <v>79</v>
      </c>
      <c r="AG1263" s="207" t="s">
        <v>33</v>
      </c>
      <c r="AH1263" s="239" t="s">
        <v>859</v>
      </c>
      <c r="AI1263" s="239" t="s">
        <v>161</v>
      </c>
      <c r="AJ1263" s="330"/>
    </row>
    <row r="1264" spans="2:36" s="79" customFormat="1" ht="38.25" x14ac:dyDescent="0.25">
      <c r="B1264" s="247"/>
      <c r="C1264" s="216"/>
      <c r="D1264" s="247"/>
      <c r="E1264" s="233"/>
      <c r="F1264" s="252"/>
      <c r="G1264" s="252"/>
      <c r="H1264" s="247"/>
      <c r="I1264" s="215"/>
      <c r="J1264" s="20" t="s">
        <v>111</v>
      </c>
      <c r="K1264" s="27" t="s">
        <v>112</v>
      </c>
      <c r="L1264" s="27" t="s">
        <v>85</v>
      </c>
      <c r="M1264" s="76">
        <v>2</v>
      </c>
      <c r="N1264" s="571"/>
      <c r="O1264" s="216"/>
      <c r="P1264" s="215"/>
      <c r="Q1264" s="215"/>
      <c r="R1264" s="273"/>
      <c r="S1264" s="273"/>
      <c r="T1264" s="287"/>
      <c r="U1264" s="287"/>
      <c r="V1264" s="397"/>
      <c r="W1264" s="237"/>
      <c r="X1264" s="237"/>
      <c r="Y1264" s="397"/>
      <c r="Z1264" s="237"/>
      <c r="AA1264" s="237"/>
      <c r="AB1264" s="397"/>
      <c r="AC1264" s="264"/>
      <c r="AD1264" s="241"/>
      <c r="AE1264" s="263"/>
      <c r="AF1264" s="215"/>
      <c r="AG1264" s="264"/>
      <c r="AH1264" s="239"/>
      <c r="AI1264" s="239"/>
      <c r="AJ1264" s="287"/>
    </row>
    <row r="1265" spans="2:36" s="79" customFormat="1" ht="48.6" customHeight="1" x14ac:dyDescent="0.25">
      <c r="B1265" s="248"/>
      <c r="C1265" s="216"/>
      <c r="D1265" s="247"/>
      <c r="E1265" s="233"/>
      <c r="F1265" s="252"/>
      <c r="G1265" s="252"/>
      <c r="H1265" s="248"/>
      <c r="I1265" s="215"/>
      <c r="J1265" s="20" t="s">
        <v>127</v>
      </c>
      <c r="K1265" s="27" t="s">
        <v>128</v>
      </c>
      <c r="L1265" s="27" t="s">
        <v>85</v>
      </c>
      <c r="M1265" s="76">
        <v>60</v>
      </c>
      <c r="N1265" s="571"/>
      <c r="O1265" s="216"/>
      <c r="P1265" s="215"/>
      <c r="Q1265" s="215"/>
      <c r="R1265" s="273"/>
      <c r="S1265" s="273"/>
      <c r="T1265" s="287"/>
      <c r="U1265" s="287"/>
      <c r="V1265" s="397"/>
      <c r="W1265" s="237"/>
      <c r="X1265" s="237"/>
      <c r="Y1265" s="397"/>
      <c r="Z1265" s="237"/>
      <c r="AA1265" s="237"/>
      <c r="AB1265" s="397"/>
      <c r="AC1265" s="264"/>
      <c r="AD1265" s="242"/>
      <c r="AE1265" s="263"/>
      <c r="AF1265" s="215"/>
      <c r="AG1265" s="264"/>
      <c r="AH1265" s="239"/>
      <c r="AI1265" s="239"/>
      <c r="AJ1265" s="287"/>
    </row>
    <row r="1266" spans="2:36" s="79" customFormat="1" ht="48.6" customHeight="1" x14ac:dyDescent="0.25">
      <c r="B1266" s="208" t="s">
        <v>855</v>
      </c>
      <c r="C1266" s="260" t="s">
        <v>860</v>
      </c>
      <c r="D1266" s="204" t="s">
        <v>66</v>
      </c>
      <c r="E1266" s="229" t="s">
        <v>67</v>
      </c>
      <c r="F1266" s="235" t="s">
        <v>132</v>
      </c>
      <c r="G1266" s="235" t="s">
        <v>69</v>
      </c>
      <c r="H1266" s="113" t="s">
        <v>70</v>
      </c>
      <c r="I1266" s="204" t="s">
        <v>98</v>
      </c>
      <c r="J1266" s="11" t="s">
        <v>113</v>
      </c>
      <c r="K1266" s="29" t="s">
        <v>114</v>
      </c>
      <c r="L1266" s="7" t="s">
        <v>115</v>
      </c>
      <c r="M1266" s="63">
        <v>1</v>
      </c>
      <c r="N1266" s="260" t="s">
        <v>648</v>
      </c>
      <c r="O1266" s="260" t="s">
        <v>857</v>
      </c>
      <c r="P1266" s="368" t="s">
        <v>75</v>
      </c>
      <c r="Q1266" s="368" t="s">
        <v>76</v>
      </c>
      <c r="R1266" s="368" t="s">
        <v>77</v>
      </c>
      <c r="S1266" s="217" t="s">
        <v>109</v>
      </c>
      <c r="T1266" s="219">
        <f>V1266+Y1266</f>
        <v>75970</v>
      </c>
      <c r="U1266" s="219">
        <f>+T1266/M1267</f>
        <v>75970</v>
      </c>
      <c r="V1266" s="409">
        <v>64574.5</v>
      </c>
      <c r="W1266" s="221" t="s">
        <v>98</v>
      </c>
      <c r="X1266" s="221" t="s">
        <v>98</v>
      </c>
      <c r="Y1266" s="409">
        <v>11395.5</v>
      </c>
      <c r="Z1266" s="221" t="s">
        <v>98</v>
      </c>
      <c r="AA1266" s="221" t="s">
        <v>98</v>
      </c>
      <c r="AB1266" s="409">
        <v>28098.49</v>
      </c>
      <c r="AC1266" s="202" t="s">
        <v>80</v>
      </c>
      <c r="AD1266" s="225" t="s">
        <v>98</v>
      </c>
      <c r="AE1266" s="221">
        <f>+V1266+Y1266</f>
        <v>75970</v>
      </c>
      <c r="AF1266" s="219" t="s">
        <v>98</v>
      </c>
      <c r="AG1266" s="221" t="s">
        <v>33</v>
      </c>
      <c r="AH1266" s="268" t="s">
        <v>247</v>
      </c>
      <c r="AI1266" s="268" t="s">
        <v>248</v>
      </c>
      <c r="AJ1266" s="253"/>
    </row>
    <row r="1267" spans="2:36" s="79" customFormat="1" ht="51" x14ac:dyDescent="0.25">
      <c r="B1267" s="209"/>
      <c r="C1267" s="260"/>
      <c r="D1267" s="204"/>
      <c r="E1267" s="230"/>
      <c r="F1267" s="235"/>
      <c r="G1267" s="235"/>
      <c r="H1267" s="30"/>
      <c r="I1267" s="204"/>
      <c r="J1267" s="11" t="s">
        <v>116</v>
      </c>
      <c r="K1267" s="29" t="s">
        <v>117</v>
      </c>
      <c r="L1267" s="7" t="s">
        <v>85</v>
      </c>
      <c r="M1267" s="63">
        <v>1</v>
      </c>
      <c r="N1267" s="260"/>
      <c r="O1267" s="260"/>
      <c r="P1267" s="369"/>
      <c r="Q1267" s="369"/>
      <c r="R1267" s="369"/>
      <c r="S1267" s="217"/>
      <c r="T1267" s="219"/>
      <c r="U1267" s="219"/>
      <c r="V1267" s="409"/>
      <c r="W1267" s="221"/>
      <c r="X1267" s="221"/>
      <c r="Y1267" s="409"/>
      <c r="Z1267" s="221"/>
      <c r="AA1267" s="221"/>
      <c r="AB1267" s="409"/>
      <c r="AC1267" s="202"/>
      <c r="AD1267" s="227"/>
      <c r="AE1267" s="221"/>
      <c r="AF1267" s="219"/>
      <c r="AG1267" s="221"/>
      <c r="AH1267" s="268"/>
      <c r="AI1267" s="268"/>
      <c r="AJ1267" s="218"/>
    </row>
    <row r="1268" spans="2:36" s="79" customFormat="1" ht="38.25" x14ac:dyDescent="0.25">
      <c r="B1268" s="209"/>
      <c r="C1268" s="260"/>
      <c r="D1268" s="204"/>
      <c r="E1268" s="230"/>
      <c r="F1268" s="235"/>
      <c r="G1268" s="235"/>
      <c r="H1268" s="30"/>
      <c r="I1268" s="204"/>
      <c r="J1268" s="11" t="s">
        <v>209</v>
      </c>
      <c r="K1268" s="29" t="s">
        <v>118</v>
      </c>
      <c r="L1268" s="7" t="s">
        <v>119</v>
      </c>
      <c r="M1268" s="63">
        <v>1</v>
      </c>
      <c r="N1268" s="260"/>
      <c r="O1268" s="260"/>
      <c r="P1268" s="369"/>
      <c r="Q1268" s="369"/>
      <c r="R1268" s="369"/>
      <c r="S1268" s="217"/>
      <c r="T1268" s="219"/>
      <c r="U1268" s="219"/>
      <c r="V1268" s="409"/>
      <c r="W1268" s="221"/>
      <c r="X1268" s="221"/>
      <c r="Y1268" s="409"/>
      <c r="Z1268" s="221"/>
      <c r="AA1268" s="221"/>
      <c r="AB1268" s="409"/>
      <c r="AC1268" s="202"/>
      <c r="AD1268" s="227"/>
      <c r="AE1268" s="221"/>
      <c r="AF1268" s="219"/>
      <c r="AG1268" s="221"/>
      <c r="AH1268" s="268"/>
      <c r="AI1268" s="268"/>
      <c r="AJ1268" s="218"/>
    </row>
    <row r="1269" spans="2:36" s="79" customFormat="1" ht="48.6" customHeight="1" x14ac:dyDescent="0.25">
      <c r="B1269" s="210"/>
      <c r="C1269" s="260"/>
      <c r="D1269" s="204"/>
      <c r="E1269" s="231"/>
      <c r="F1269" s="235"/>
      <c r="G1269" s="235"/>
      <c r="H1269" s="114"/>
      <c r="I1269" s="204"/>
      <c r="J1269" s="11" t="s">
        <v>120</v>
      </c>
      <c r="K1269" s="29" t="s">
        <v>121</v>
      </c>
      <c r="L1269" s="7" t="s">
        <v>119</v>
      </c>
      <c r="M1269" s="63">
        <v>1</v>
      </c>
      <c r="N1269" s="413"/>
      <c r="O1269" s="413"/>
      <c r="P1269" s="370"/>
      <c r="Q1269" s="370"/>
      <c r="R1269" s="370"/>
      <c r="S1269" s="217"/>
      <c r="T1269" s="219"/>
      <c r="U1269" s="219"/>
      <c r="V1269" s="409"/>
      <c r="W1269" s="221"/>
      <c r="X1269" s="221"/>
      <c r="Y1269" s="409"/>
      <c r="Z1269" s="221"/>
      <c r="AA1269" s="221"/>
      <c r="AB1269" s="409"/>
      <c r="AC1269" s="202"/>
      <c r="AD1269" s="226"/>
      <c r="AE1269" s="221"/>
      <c r="AF1269" s="219"/>
      <c r="AG1269" s="221"/>
      <c r="AH1269" s="268"/>
      <c r="AI1269" s="268"/>
      <c r="AJ1269" s="254"/>
    </row>
    <row r="1270" spans="2:36" s="79" customFormat="1" ht="89.25" x14ac:dyDescent="0.25">
      <c r="B1270" s="208" t="s">
        <v>960</v>
      </c>
      <c r="C1270" s="229" t="s">
        <v>863</v>
      </c>
      <c r="D1270" s="208" t="s">
        <v>66</v>
      </c>
      <c r="E1270" s="229" t="s">
        <v>67</v>
      </c>
      <c r="F1270" s="235" t="s">
        <v>134</v>
      </c>
      <c r="G1270" s="235" t="s">
        <v>147</v>
      </c>
      <c r="H1270" s="208" t="s">
        <v>70</v>
      </c>
      <c r="I1270" s="204" t="s">
        <v>79</v>
      </c>
      <c r="J1270" s="11" t="s">
        <v>208</v>
      </c>
      <c r="K1270" s="7" t="s">
        <v>107</v>
      </c>
      <c r="L1270" s="7" t="s">
        <v>86</v>
      </c>
      <c r="M1270" s="63">
        <v>40</v>
      </c>
      <c r="N1270" s="260" t="s">
        <v>648</v>
      </c>
      <c r="O1270" s="260" t="s">
        <v>857</v>
      </c>
      <c r="P1270" s="204" t="s">
        <v>75</v>
      </c>
      <c r="Q1270" s="204" t="s">
        <v>76</v>
      </c>
      <c r="R1270" s="217" t="s">
        <v>77</v>
      </c>
      <c r="S1270" s="217" t="s">
        <v>109</v>
      </c>
      <c r="T1270" s="219">
        <f>Y1270+V1270</f>
        <v>193437.66999999998</v>
      </c>
      <c r="U1270" s="219">
        <f>+T1270/M1271</f>
        <v>64479.223333333328</v>
      </c>
      <c r="V1270" s="394">
        <v>164422.01999999999</v>
      </c>
      <c r="W1270" s="221" t="s">
        <v>98</v>
      </c>
      <c r="X1270" s="221" t="s">
        <v>79</v>
      </c>
      <c r="Y1270" s="394">
        <v>29015.65</v>
      </c>
      <c r="Z1270" s="221" t="s">
        <v>98</v>
      </c>
      <c r="AA1270" s="221" t="s">
        <v>79</v>
      </c>
      <c r="AB1270" s="316">
        <v>71545.429999999993</v>
      </c>
      <c r="AC1270" s="202" t="s">
        <v>149</v>
      </c>
      <c r="AD1270" s="225" t="s">
        <v>98</v>
      </c>
      <c r="AE1270" s="203">
        <f>+V1270+Y1270</f>
        <v>193437.66999999998</v>
      </c>
      <c r="AF1270" s="204" t="s">
        <v>79</v>
      </c>
      <c r="AG1270" s="202" t="s">
        <v>33</v>
      </c>
      <c r="AH1270" s="268" t="s">
        <v>179</v>
      </c>
      <c r="AI1270" s="268" t="s">
        <v>295</v>
      </c>
      <c r="AJ1270" s="219"/>
    </row>
    <row r="1271" spans="2:36" s="79" customFormat="1" ht="65.650000000000006" customHeight="1" x14ac:dyDescent="0.25">
      <c r="B1271" s="209"/>
      <c r="C1271" s="230"/>
      <c r="D1271" s="209"/>
      <c r="E1271" s="230"/>
      <c r="F1271" s="235"/>
      <c r="G1271" s="235"/>
      <c r="H1271" s="209"/>
      <c r="I1271" s="204"/>
      <c r="J1271" s="11" t="s">
        <v>111</v>
      </c>
      <c r="K1271" s="7" t="s">
        <v>112</v>
      </c>
      <c r="L1271" s="7" t="s">
        <v>85</v>
      </c>
      <c r="M1271" s="73">
        <v>3</v>
      </c>
      <c r="N1271" s="413"/>
      <c r="O1271" s="260"/>
      <c r="P1271" s="204"/>
      <c r="Q1271" s="204"/>
      <c r="R1271" s="217"/>
      <c r="S1271" s="217"/>
      <c r="T1271" s="219"/>
      <c r="U1271" s="219"/>
      <c r="V1271" s="395"/>
      <c r="W1271" s="221"/>
      <c r="X1271" s="221"/>
      <c r="Y1271" s="395"/>
      <c r="Z1271" s="221"/>
      <c r="AA1271" s="221"/>
      <c r="AB1271" s="316"/>
      <c r="AC1271" s="202"/>
      <c r="AD1271" s="227"/>
      <c r="AE1271" s="203"/>
      <c r="AF1271" s="204"/>
      <c r="AG1271" s="202"/>
      <c r="AH1271" s="268"/>
      <c r="AI1271" s="268"/>
      <c r="AJ1271" s="219"/>
    </row>
    <row r="1272" spans="2:36" s="79" customFormat="1" ht="48.6" customHeight="1" x14ac:dyDescent="0.25">
      <c r="B1272" s="210"/>
      <c r="C1272" s="231"/>
      <c r="D1272" s="210"/>
      <c r="E1272" s="231"/>
      <c r="F1272" s="235"/>
      <c r="G1272" s="235"/>
      <c r="H1272" s="210"/>
      <c r="I1272" s="204"/>
      <c r="J1272" s="11" t="s">
        <v>127</v>
      </c>
      <c r="K1272" s="7" t="s">
        <v>128</v>
      </c>
      <c r="L1272" s="7" t="s">
        <v>85</v>
      </c>
      <c r="M1272" s="73">
        <v>80</v>
      </c>
      <c r="N1272" s="413"/>
      <c r="O1272" s="260"/>
      <c r="P1272" s="204"/>
      <c r="Q1272" s="204"/>
      <c r="R1272" s="217"/>
      <c r="S1272" s="217"/>
      <c r="T1272" s="219"/>
      <c r="U1272" s="219"/>
      <c r="V1272" s="396"/>
      <c r="W1272" s="221"/>
      <c r="X1272" s="221"/>
      <c r="Y1272" s="396"/>
      <c r="Z1272" s="221"/>
      <c r="AA1272" s="221"/>
      <c r="AB1272" s="316"/>
      <c r="AC1272" s="202"/>
      <c r="AD1272" s="226"/>
      <c r="AE1272" s="203"/>
      <c r="AF1272" s="204"/>
      <c r="AG1272" s="202"/>
      <c r="AH1272" s="268"/>
      <c r="AI1272" s="268"/>
      <c r="AJ1272" s="219"/>
    </row>
    <row r="1273" spans="2:36" s="79" customFormat="1" ht="133.5" customHeight="1" x14ac:dyDescent="0.25">
      <c r="B1273" s="246" t="s">
        <v>961</v>
      </c>
      <c r="C1273" s="252" t="s">
        <v>862</v>
      </c>
      <c r="D1273" s="246" t="s">
        <v>66</v>
      </c>
      <c r="E1273" s="232" t="s">
        <v>67</v>
      </c>
      <c r="F1273" s="252" t="s">
        <v>134</v>
      </c>
      <c r="G1273" s="252" t="s">
        <v>147</v>
      </c>
      <c r="H1273" s="246" t="s">
        <v>70</v>
      </c>
      <c r="I1273" s="215" t="s">
        <v>79</v>
      </c>
      <c r="J1273" s="59" t="s">
        <v>208</v>
      </c>
      <c r="K1273" s="60" t="s">
        <v>107</v>
      </c>
      <c r="L1273" s="60" t="s">
        <v>86</v>
      </c>
      <c r="M1273" s="76">
        <v>40</v>
      </c>
      <c r="N1273" s="216" t="s">
        <v>648</v>
      </c>
      <c r="O1273" s="216" t="s">
        <v>857</v>
      </c>
      <c r="P1273" s="248" t="s">
        <v>75</v>
      </c>
      <c r="Q1273" s="248" t="s">
        <v>76</v>
      </c>
      <c r="R1273" s="386" t="s">
        <v>77</v>
      </c>
      <c r="S1273" s="386" t="s">
        <v>109</v>
      </c>
      <c r="T1273" s="330">
        <f>Y1273+V1273</f>
        <v>42800</v>
      </c>
      <c r="U1273" s="330">
        <f>+T1273/M1274</f>
        <v>42800</v>
      </c>
      <c r="V1273" s="397">
        <v>36380</v>
      </c>
      <c r="W1273" s="245" t="s">
        <v>98</v>
      </c>
      <c r="X1273" s="245" t="s">
        <v>79</v>
      </c>
      <c r="Y1273" s="397">
        <v>6420</v>
      </c>
      <c r="Z1273" s="245" t="s">
        <v>98</v>
      </c>
      <c r="AA1273" s="245" t="s">
        <v>79</v>
      </c>
      <c r="AB1273" s="397">
        <v>15830.14</v>
      </c>
      <c r="AC1273" s="207" t="s">
        <v>149</v>
      </c>
      <c r="AD1273" s="241" t="s">
        <v>98</v>
      </c>
      <c r="AE1273" s="242">
        <f>+V1273+Y1273</f>
        <v>42800</v>
      </c>
      <c r="AF1273" s="248" t="s">
        <v>79</v>
      </c>
      <c r="AG1273" s="207" t="s">
        <v>33</v>
      </c>
      <c r="AH1273" s="239" t="s">
        <v>247</v>
      </c>
      <c r="AI1273" s="239" t="s">
        <v>248</v>
      </c>
      <c r="AJ1273" s="330"/>
    </row>
    <row r="1274" spans="2:36" s="79" customFormat="1" ht="76.5" customHeight="1" x14ac:dyDescent="0.25">
      <c r="B1274" s="247"/>
      <c r="C1274" s="252"/>
      <c r="D1274" s="247"/>
      <c r="E1274" s="233"/>
      <c r="F1274" s="252"/>
      <c r="G1274" s="252"/>
      <c r="H1274" s="247"/>
      <c r="I1274" s="215"/>
      <c r="J1274" s="20" t="s">
        <v>111</v>
      </c>
      <c r="K1274" s="27" t="s">
        <v>112</v>
      </c>
      <c r="L1274" s="27" t="s">
        <v>85</v>
      </c>
      <c r="M1274" s="76">
        <v>1</v>
      </c>
      <c r="N1274" s="571"/>
      <c r="O1274" s="216"/>
      <c r="P1274" s="215"/>
      <c r="Q1274" s="215"/>
      <c r="R1274" s="273"/>
      <c r="S1274" s="273"/>
      <c r="T1274" s="287"/>
      <c r="U1274" s="287"/>
      <c r="V1274" s="397"/>
      <c r="W1274" s="237"/>
      <c r="X1274" s="237"/>
      <c r="Y1274" s="397"/>
      <c r="Z1274" s="237"/>
      <c r="AA1274" s="237"/>
      <c r="AB1274" s="397"/>
      <c r="AC1274" s="264"/>
      <c r="AD1274" s="241"/>
      <c r="AE1274" s="263"/>
      <c r="AF1274" s="215"/>
      <c r="AG1274" s="264"/>
      <c r="AH1274" s="239"/>
      <c r="AI1274" s="239"/>
      <c r="AJ1274" s="287"/>
    </row>
    <row r="1275" spans="2:36" s="79" customFormat="1" ht="48.6" customHeight="1" x14ac:dyDescent="0.25">
      <c r="B1275" s="248"/>
      <c r="C1275" s="252"/>
      <c r="D1275" s="247"/>
      <c r="E1275" s="233"/>
      <c r="F1275" s="252"/>
      <c r="G1275" s="252"/>
      <c r="H1275" s="248"/>
      <c r="I1275" s="215"/>
      <c r="J1275" s="20" t="s">
        <v>127</v>
      </c>
      <c r="K1275" s="27" t="s">
        <v>128</v>
      </c>
      <c r="L1275" s="27" t="s">
        <v>85</v>
      </c>
      <c r="M1275" s="76">
        <v>20</v>
      </c>
      <c r="N1275" s="571"/>
      <c r="O1275" s="216"/>
      <c r="P1275" s="215"/>
      <c r="Q1275" s="215"/>
      <c r="R1275" s="273"/>
      <c r="S1275" s="273"/>
      <c r="T1275" s="287"/>
      <c r="U1275" s="287"/>
      <c r="V1275" s="397"/>
      <c r="W1275" s="237"/>
      <c r="X1275" s="237"/>
      <c r="Y1275" s="397"/>
      <c r="Z1275" s="237"/>
      <c r="AA1275" s="237"/>
      <c r="AB1275" s="397"/>
      <c r="AC1275" s="264"/>
      <c r="AD1275" s="242"/>
      <c r="AE1275" s="263"/>
      <c r="AF1275" s="215"/>
      <c r="AG1275" s="264"/>
      <c r="AH1275" s="239"/>
      <c r="AI1275" s="239"/>
      <c r="AJ1275" s="287"/>
    </row>
    <row r="1276" spans="2:36" s="79" customFormat="1" ht="89.25" x14ac:dyDescent="0.25">
      <c r="B1276" s="246" t="s">
        <v>962</v>
      </c>
      <c r="C1276" s="216" t="s">
        <v>861</v>
      </c>
      <c r="D1276" s="246" t="s">
        <v>66</v>
      </c>
      <c r="E1276" s="232" t="s">
        <v>67</v>
      </c>
      <c r="F1276" s="252" t="s">
        <v>134</v>
      </c>
      <c r="G1276" s="252" t="s">
        <v>147</v>
      </c>
      <c r="H1276" s="246" t="s">
        <v>70</v>
      </c>
      <c r="I1276" s="215" t="s">
        <v>79</v>
      </c>
      <c r="J1276" s="59" t="s">
        <v>208</v>
      </c>
      <c r="K1276" s="60" t="s">
        <v>107</v>
      </c>
      <c r="L1276" s="60" t="s">
        <v>86</v>
      </c>
      <c r="M1276" s="76">
        <v>40</v>
      </c>
      <c r="N1276" s="216" t="s">
        <v>648</v>
      </c>
      <c r="O1276" s="216" t="s">
        <v>857</v>
      </c>
      <c r="P1276" s="248" t="s">
        <v>75</v>
      </c>
      <c r="Q1276" s="248" t="s">
        <v>76</v>
      </c>
      <c r="R1276" s="386" t="s">
        <v>77</v>
      </c>
      <c r="S1276" s="386" t="s">
        <v>109</v>
      </c>
      <c r="T1276" s="330">
        <f>Y1276+V1276</f>
        <v>128400</v>
      </c>
      <c r="U1276" s="330">
        <f>+T1276/M1277</f>
        <v>64200</v>
      </c>
      <c r="V1276" s="397">
        <v>109140</v>
      </c>
      <c r="W1276" s="245" t="s">
        <v>98</v>
      </c>
      <c r="X1276" s="245" t="s">
        <v>79</v>
      </c>
      <c r="Y1276" s="397">
        <v>19260</v>
      </c>
      <c r="Z1276" s="245" t="s">
        <v>98</v>
      </c>
      <c r="AA1276" s="245" t="s">
        <v>79</v>
      </c>
      <c r="AB1276" s="397">
        <v>47490.42</v>
      </c>
      <c r="AC1276" s="207" t="s">
        <v>149</v>
      </c>
      <c r="AD1276" s="241" t="s">
        <v>98</v>
      </c>
      <c r="AE1276" s="242">
        <f>+V1276+Y1276</f>
        <v>128400</v>
      </c>
      <c r="AF1276" s="248" t="s">
        <v>79</v>
      </c>
      <c r="AG1276" s="207" t="s">
        <v>33</v>
      </c>
      <c r="AH1276" s="239" t="s">
        <v>247</v>
      </c>
      <c r="AI1276" s="239" t="s">
        <v>248</v>
      </c>
      <c r="AJ1276" s="330"/>
    </row>
    <row r="1277" spans="2:36" s="79" customFormat="1" ht="38.25" x14ac:dyDescent="0.25">
      <c r="B1277" s="247"/>
      <c r="C1277" s="216"/>
      <c r="D1277" s="247"/>
      <c r="E1277" s="233"/>
      <c r="F1277" s="252"/>
      <c r="G1277" s="252"/>
      <c r="H1277" s="247"/>
      <c r="I1277" s="215"/>
      <c r="J1277" s="20" t="s">
        <v>111</v>
      </c>
      <c r="K1277" s="27" t="s">
        <v>112</v>
      </c>
      <c r="L1277" s="27" t="s">
        <v>85</v>
      </c>
      <c r="M1277" s="76">
        <v>2</v>
      </c>
      <c r="N1277" s="571"/>
      <c r="O1277" s="216"/>
      <c r="P1277" s="215"/>
      <c r="Q1277" s="215"/>
      <c r="R1277" s="273"/>
      <c r="S1277" s="273"/>
      <c r="T1277" s="287"/>
      <c r="U1277" s="287"/>
      <c r="V1277" s="397"/>
      <c r="W1277" s="237"/>
      <c r="X1277" s="237"/>
      <c r="Y1277" s="397"/>
      <c r="Z1277" s="237"/>
      <c r="AA1277" s="237"/>
      <c r="AB1277" s="397"/>
      <c r="AC1277" s="264"/>
      <c r="AD1277" s="241"/>
      <c r="AE1277" s="263"/>
      <c r="AF1277" s="215"/>
      <c r="AG1277" s="264"/>
      <c r="AH1277" s="239"/>
      <c r="AI1277" s="239"/>
      <c r="AJ1277" s="287"/>
    </row>
    <row r="1278" spans="2:36" s="79" customFormat="1" ht="48.6" customHeight="1" x14ac:dyDescent="0.25">
      <c r="B1278" s="248"/>
      <c r="C1278" s="216"/>
      <c r="D1278" s="247"/>
      <c r="E1278" s="233"/>
      <c r="F1278" s="252"/>
      <c r="G1278" s="252"/>
      <c r="H1278" s="248"/>
      <c r="I1278" s="215"/>
      <c r="J1278" s="20" t="s">
        <v>127</v>
      </c>
      <c r="K1278" s="27" t="s">
        <v>128</v>
      </c>
      <c r="L1278" s="27" t="s">
        <v>85</v>
      </c>
      <c r="M1278" s="76">
        <v>60</v>
      </c>
      <c r="N1278" s="571"/>
      <c r="O1278" s="216"/>
      <c r="P1278" s="215"/>
      <c r="Q1278" s="215"/>
      <c r="R1278" s="273"/>
      <c r="S1278" s="273"/>
      <c r="T1278" s="287"/>
      <c r="U1278" s="287"/>
      <c r="V1278" s="397"/>
      <c r="W1278" s="237"/>
      <c r="X1278" s="237"/>
      <c r="Y1278" s="397"/>
      <c r="Z1278" s="237"/>
      <c r="AA1278" s="237"/>
      <c r="AB1278" s="397"/>
      <c r="AC1278" s="264"/>
      <c r="AD1278" s="242"/>
      <c r="AE1278" s="263"/>
      <c r="AF1278" s="215"/>
      <c r="AG1278" s="264"/>
      <c r="AH1278" s="239"/>
      <c r="AI1278" s="239"/>
      <c r="AJ1278" s="287"/>
    </row>
    <row r="1279" spans="2:36" s="79" customFormat="1" ht="133.5" customHeight="1" x14ac:dyDescent="0.25">
      <c r="B1279" s="208" t="s">
        <v>999</v>
      </c>
      <c r="C1279" s="235" t="s">
        <v>862</v>
      </c>
      <c r="D1279" s="208" t="s">
        <v>66</v>
      </c>
      <c r="E1279" s="229" t="s">
        <v>67</v>
      </c>
      <c r="F1279" s="235" t="s">
        <v>134</v>
      </c>
      <c r="G1279" s="235" t="s">
        <v>147</v>
      </c>
      <c r="H1279" s="208" t="s">
        <v>70</v>
      </c>
      <c r="I1279" s="204" t="s">
        <v>79</v>
      </c>
      <c r="J1279" s="72" t="s">
        <v>208</v>
      </c>
      <c r="K1279" s="22" t="s">
        <v>107</v>
      </c>
      <c r="L1279" s="22" t="s">
        <v>86</v>
      </c>
      <c r="M1279" s="73">
        <v>40</v>
      </c>
      <c r="N1279" s="260" t="s">
        <v>648</v>
      </c>
      <c r="O1279" s="260" t="s">
        <v>857</v>
      </c>
      <c r="P1279" s="210" t="s">
        <v>75</v>
      </c>
      <c r="Q1279" s="210" t="s">
        <v>76</v>
      </c>
      <c r="R1279" s="213" t="s">
        <v>77</v>
      </c>
      <c r="S1279" s="213" t="s">
        <v>109</v>
      </c>
      <c r="T1279" s="254">
        <f>Y1279+V1279</f>
        <v>42800</v>
      </c>
      <c r="U1279" s="254">
        <f>+T1279/M1280</f>
        <v>42800</v>
      </c>
      <c r="V1279" s="316">
        <v>36380</v>
      </c>
      <c r="W1279" s="272" t="s">
        <v>98</v>
      </c>
      <c r="X1279" s="272" t="s">
        <v>79</v>
      </c>
      <c r="Y1279" s="316">
        <v>6420</v>
      </c>
      <c r="Z1279" s="272" t="s">
        <v>98</v>
      </c>
      <c r="AA1279" s="272" t="s">
        <v>79</v>
      </c>
      <c r="AB1279" s="316">
        <v>15830.14</v>
      </c>
      <c r="AC1279" s="228" t="s">
        <v>149</v>
      </c>
      <c r="AD1279" s="227" t="s">
        <v>98</v>
      </c>
      <c r="AE1279" s="226">
        <f>+V1279+Y1279</f>
        <v>42800</v>
      </c>
      <c r="AF1279" s="210" t="s">
        <v>79</v>
      </c>
      <c r="AG1279" s="228" t="s">
        <v>33</v>
      </c>
      <c r="AH1279" s="268" t="s">
        <v>247</v>
      </c>
      <c r="AI1279" s="268" t="s">
        <v>248</v>
      </c>
      <c r="AJ1279" s="254"/>
    </row>
    <row r="1280" spans="2:36" s="79" customFormat="1" ht="76.5" customHeight="1" x14ac:dyDescent="0.25">
      <c r="B1280" s="209"/>
      <c r="C1280" s="235"/>
      <c r="D1280" s="209"/>
      <c r="E1280" s="230"/>
      <c r="F1280" s="235"/>
      <c r="G1280" s="235"/>
      <c r="H1280" s="209"/>
      <c r="I1280" s="204"/>
      <c r="J1280" s="11" t="s">
        <v>111</v>
      </c>
      <c r="K1280" s="7" t="s">
        <v>112</v>
      </c>
      <c r="L1280" s="7" t="s">
        <v>85</v>
      </c>
      <c r="M1280" s="73">
        <v>1</v>
      </c>
      <c r="N1280" s="413"/>
      <c r="O1280" s="260"/>
      <c r="P1280" s="204"/>
      <c r="Q1280" s="204"/>
      <c r="R1280" s="217"/>
      <c r="S1280" s="217"/>
      <c r="T1280" s="219"/>
      <c r="U1280" s="219"/>
      <c r="V1280" s="316"/>
      <c r="W1280" s="221"/>
      <c r="X1280" s="221"/>
      <c r="Y1280" s="316"/>
      <c r="Z1280" s="221"/>
      <c r="AA1280" s="221"/>
      <c r="AB1280" s="316"/>
      <c r="AC1280" s="202"/>
      <c r="AD1280" s="227"/>
      <c r="AE1280" s="203"/>
      <c r="AF1280" s="204"/>
      <c r="AG1280" s="202"/>
      <c r="AH1280" s="268"/>
      <c r="AI1280" s="268"/>
      <c r="AJ1280" s="219"/>
    </row>
    <row r="1281" spans="2:36" s="79" customFormat="1" ht="48.6" customHeight="1" x14ac:dyDescent="0.25">
      <c r="B1281" s="210"/>
      <c r="C1281" s="235"/>
      <c r="D1281" s="209"/>
      <c r="E1281" s="230"/>
      <c r="F1281" s="235"/>
      <c r="G1281" s="235"/>
      <c r="H1281" s="210"/>
      <c r="I1281" s="204"/>
      <c r="J1281" s="11" t="s">
        <v>127</v>
      </c>
      <c r="K1281" s="7" t="s">
        <v>128</v>
      </c>
      <c r="L1281" s="7" t="s">
        <v>85</v>
      </c>
      <c r="M1281" s="73">
        <v>20</v>
      </c>
      <c r="N1281" s="413"/>
      <c r="O1281" s="260"/>
      <c r="P1281" s="204"/>
      <c r="Q1281" s="204"/>
      <c r="R1281" s="217"/>
      <c r="S1281" s="217"/>
      <c r="T1281" s="219"/>
      <c r="U1281" s="219"/>
      <c r="V1281" s="316"/>
      <c r="W1281" s="221"/>
      <c r="X1281" s="221"/>
      <c r="Y1281" s="316"/>
      <c r="Z1281" s="221"/>
      <c r="AA1281" s="221"/>
      <c r="AB1281" s="316"/>
      <c r="AC1281" s="202"/>
      <c r="AD1281" s="226"/>
      <c r="AE1281" s="203"/>
      <c r="AF1281" s="204"/>
      <c r="AG1281" s="202"/>
      <c r="AH1281" s="268"/>
      <c r="AI1281" s="268"/>
      <c r="AJ1281" s="219"/>
    </row>
    <row r="1282" spans="2:36" s="79" customFormat="1" ht="89.25" x14ac:dyDescent="0.25">
      <c r="B1282" s="208" t="s">
        <v>1000</v>
      </c>
      <c r="C1282" s="260" t="s">
        <v>861</v>
      </c>
      <c r="D1282" s="208" t="s">
        <v>66</v>
      </c>
      <c r="E1282" s="229" t="s">
        <v>67</v>
      </c>
      <c r="F1282" s="235" t="s">
        <v>134</v>
      </c>
      <c r="G1282" s="235" t="s">
        <v>147</v>
      </c>
      <c r="H1282" s="208" t="s">
        <v>70</v>
      </c>
      <c r="I1282" s="204" t="s">
        <v>79</v>
      </c>
      <c r="J1282" s="11" t="s">
        <v>208</v>
      </c>
      <c r="K1282" s="7" t="s">
        <v>107</v>
      </c>
      <c r="L1282" s="7" t="s">
        <v>86</v>
      </c>
      <c r="M1282" s="63">
        <v>40</v>
      </c>
      <c r="N1282" s="260" t="s">
        <v>648</v>
      </c>
      <c r="O1282" s="260" t="s">
        <v>857</v>
      </c>
      <c r="P1282" s="210" t="s">
        <v>75</v>
      </c>
      <c r="Q1282" s="210" t="s">
        <v>76</v>
      </c>
      <c r="R1282" s="213" t="s">
        <v>77</v>
      </c>
      <c r="S1282" s="213" t="s">
        <v>109</v>
      </c>
      <c r="T1282" s="254">
        <f>Y1282+V1282</f>
        <v>128400</v>
      </c>
      <c r="U1282" s="254">
        <f>+T1282/M1283</f>
        <v>64200</v>
      </c>
      <c r="V1282" s="316">
        <v>109140</v>
      </c>
      <c r="W1282" s="272" t="s">
        <v>98</v>
      </c>
      <c r="X1282" s="272" t="s">
        <v>79</v>
      </c>
      <c r="Y1282" s="316">
        <v>19260</v>
      </c>
      <c r="Z1282" s="272" t="s">
        <v>98</v>
      </c>
      <c r="AA1282" s="272" t="s">
        <v>79</v>
      </c>
      <c r="AB1282" s="316">
        <v>47490.42</v>
      </c>
      <c r="AC1282" s="228" t="s">
        <v>149</v>
      </c>
      <c r="AD1282" s="227" t="s">
        <v>98</v>
      </c>
      <c r="AE1282" s="226">
        <f>+V1282+Y1282</f>
        <v>128400</v>
      </c>
      <c r="AF1282" s="210" t="s">
        <v>79</v>
      </c>
      <c r="AG1282" s="228" t="s">
        <v>33</v>
      </c>
      <c r="AH1282" s="268" t="s">
        <v>247</v>
      </c>
      <c r="AI1282" s="268" t="s">
        <v>248</v>
      </c>
      <c r="AJ1282" s="254"/>
    </row>
    <row r="1283" spans="2:36" s="79" customFormat="1" ht="38.25" x14ac:dyDescent="0.25">
      <c r="B1283" s="209"/>
      <c r="C1283" s="260"/>
      <c r="D1283" s="209"/>
      <c r="E1283" s="230"/>
      <c r="F1283" s="235"/>
      <c r="G1283" s="235"/>
      <c r="H1283" s="209"/>
      <c r="I1283" s="204"/>
      <c r="J1283" s="11" t="s">
        <v>111</v>
      </c>
      <c r="K1283" s="7" t="s">
        <v>112</v>
      </c>
      <c r="L1283" s="7" t="s">
        <v>85</v>
      </c>
      <c r="M1283" s="73">
        <v>2</v>
      </c>
      <c r="N1283" s="413"/>
      <c r="O1283" s="260"/>
      <c r="P1283" s="204"/>
      <c r="Q1283" s="204"/>
      <c r="R1283" s="217"/>
      <c r="S1283" s="217"/>
      <c r="T1283" s="219"/>
      <c r="U1283" s="219"/>
      <c r="V1283" s="316"/>
      <c r="W1283" s="221"/>
      <c r="X1283" s="221"/>
      <c r="Y1283" s="316"/>
      <c r="Z1283" s="221"/>
      <c r="AA1283" s="221"/>
      <c r="AB1283" s="316"/>
      <c r="AC1283" s="202"/>
      <c r="AD1283" s="227"/>
      <c r="AE1283" s="203"/>
      <c r="AF1283" s="204"/>
      <c r="AG1283" s="202"/>
      <c r="AH1283" s="268"/>
      <c r="AI1283" s="268"/>
      <c r="AJ1283" s="219"/>
    </row>
    <row r="1284" spans="2:36" s="79" customFormat="1" ht="48.6" customHeight="1" x14ac:dyDescent="0.25">
      <c r="B1284" s="210"/>
      <c r="C1284" s="260"/>
      <c r="D1284" s="210"/>
      <c r="E1284" s="231"/>
      <c r="F1284" s="235"/>
      <c r="G1284" s="235"/>
      <c r="H1284" s="210"/>
      <c r="I1284" s="204"/>
      <c r="J1284" s="11" t="s">
        <v>127</v>
      </c>
      <c r="K1284" s="7" t="s">
        <v>128</v>
      </c>
      <c r="L1284" s="7" t="s">
        <v>85</v>
      </c>
      <c r="M1284" s="73">
        <v>60</v>
      </c>
      <c r="N1284" s="413"/>
      <c r="O1284" s="260"/>
      <c r="P1284" s="204"/>
      <c r="Q1284" s="204"/>
      <c r="R1284" s="217"/>
      <c r="S1284" s="217"/>
      <c r="T1284" s="219"/>
      <c r="U1284" s="219"/>
      <c r="V1284" s="316"/>
      <c r="W1284" s="221"/>
      <c r="X1284" s="221"/>
      <c r="Y1284" s="316"/>
      <c r="Z1284" s="221"/>
      <c r="AA1284" s="221"/>
      <c r="AB1284" s="316"/>
      <c r="AC1284" s="202"/>
      <c r="AD1284" s="226"/>
      <c r="AE1284" s="203"/>
      <c r="AF1284" s="204"/>
      <c r="AG1284" s="202"/>
      <c r="AH1284" s="268"/>
      <c r="AI1284" s="268"/>
      <c r="AJ1284" s="219"/>
    </row>
    <row r="1285" spans="2:36" ht="89.25" x14ac:dyDescent="0.2">
      <c r="B1285" s="210" t="s">
        <v>632</v>
      </c>
      <c r="C1285" s="210" t="s">
        <v>604</v>
      </c>
      <c r="D1285" s="210" t="s">
        <v>106</v>
      </c>
      <c r="E1285" s="231" t="s">
        <v>67</v>
      </c>
      <c r="F1285" s="231" t="s">
        <v>134</v>
      </c>
      <c r="G1285" s="231" t="s">
        <v>147</v>
      </c>
      <c r="H1285" s="209" t="s">
        <v>70</v>
      </c>
      <c r="I1285" s="210" t="s">
        <v>79</v>
      </c>
      <c r="J1285" s="72" t="s">
        <v>208</v>
      </c>
      <c r="K1285" s="22" t="s">
        <v>107</v>
      </c>
      <c r="L1285" s="22" t="s">
        <v>86</v>
      </c>
      <c r="M1285" s="22">
        <v>40</v>
      </c>
      <c r="N1285" s="228" t="s">
        <v>108</v>
      </c>
      <c r="O1285" s="366" t="s">
        <v>605</v>
      </c>
      <c r="P1285" s="210" t="s">
        <v>75</v>
      </c>
      <c r="Q1285" s="210" t="s">
        <v>76</v>
      </c>
      <c r="R1285" s="213" t="s">
        <v>77</v>
      </c>
      <c r="S1285" s="213" t="s">
        <v>109</v>
      </c>
      <c r="T1285" s="254">
        <f>Y1285+V1285</f>
        <v>343000</v>
      </c>
      <c r="U1285" s="254" t="s">
        <v>98</v>
      </c>
      <c r="V1285" s="272">
        <v>291550</v>
      </c>
      <c r="W1285" s="272" t="s">
        <v>98</v>
      </c>
      <c r="X1285" s="272" t="s">
        <v>79</v>
      </c>
      <c r="Y1285" s="272">
        <v>51450</v>
      </c>
      <c r="Z1285" s="272" t="s">
        <v>98</v>
      </c>
      <c r="AA1285" s="272" t="s">
        <v>79</v>
      </c>
      <c r="AB1285" s="396">
        <v>65333.33</v>
      </c>
      <c r="AC1285" s="228" t="s">
        <v>149</v>
      </c>
      <c r="AD1285" s="227" t="s">
        <v>98</v>
      </c>
      <c r="AE1285" s="226">
        <f>+V1285+Y1285</f>
        <v>343000</v>
      </c>
      <c r="AF1285" s="210" t="s">
        <v>79</v>
      </c>
      <c r="AG1285" s="228" t="s">
        <v>33</v>
      </c>
      <c r="AH1285" s="228" t="s">
        <v>157</v>
      </c>
      <c r="AI1285" s="228" t="s">
        <v>158</v>
      </c>
      <c r="AJ1285" s="254"/>
    </row>
    <row r="1286" spans="2:36" ht="38.25" x14ac:dyDescent="0.2">
      <c r="B1286" s="204"/>
      <c r="C1286" s="204"/>
      <c r="D1286" s="204"/>
      <c r="E1286" s="235"/>
      <c r="F1286" s="235"/>
      <c r="G1286" s="235"/>
      <c r="H1286" s="209"/>
      <c r="I1286" s="204"/>
      <c r="J1286" s="11" t="s">
        <v>111</v>
      </c>
      <c r="K1286" s="7" t="s">
        <v>112</v>
      </c>
      <c r="L1286" s="7" t="s">
        <v>85</v>
      </c>
      <c r="M1286" s="7">
        <v>1</v>
      </c>
      <c r="N1286" s="202"/>
      <c r="O1286" s="280"/>
      <c r="P1286" s="204"/>
      <c r="Q1286" s="204"/>
      <c r="R1286" s="217"/>
      <c r="S1286" s="217"/>
      <c r="T1286" s="219"/>
      <c r="U1286" s="219"/>
      <c r="V1286" s="221"/>
      <c r="W1286" s="221"/>
      <c r="X1286" s="221"/>
      <c r="Y1286" s="221"/>
      <c r="Z1286" s="221"/>
      <c r="AA1286" s="221"/>
      <c r="AB1286" s="316"/>
      <c r="AC1286" s="202"/>
      <c r="AD1286" s="227"/>
      <c r="AE1286" s="203"/>
      <c r="AF1286" s="204"/>
      <c r="AG1286" s="202"/>
      <c r="AH1286" s="202"/>
      <c r="AI1286" s="202"/>
      <c r="AJ1286" s="219"/>
    </row>
    <row r="1287" spans="2:36" ht="25.5" x14ac:dyDescent="0.2">
      <c r="B1287" s="204"/>
      <c r="C1287" s="204"/>
      <c r="D1287" s="204"/>
      <c r="E1287" s="235"/>
      <c r="F1287" s="235"/>
      <c r="G1287" s="235"/>
      <c r="H1287" s="210"/>
      <c r="I1287" s="204"/>
      <c r="J1287" s="11" t="s">
        <v>127</v>
      </c>
      <c r="K1287" s="7" t="s">
        <v>128</v>
      </c>
      <c r="L1287" s="7" t="s">
        <v>85</v>
      </c>
      <c r="M1287" s="63">
        <v>250</v>
      </c>
      <c r="N1287" s="202"/>
      <c r="O1287" s="280"/>
      <c r="P1287" s="204"/>
      <c r="Q1287" s="204"/>
      <c r="R1287" s="217"/>
      <c r="S1287" s="217"/>
      <c r="T1287" s="219"/>
      <c r="U1287" s="219"/>
      <c r="V1287" s="221"/>
      <c r="W1287" s="221"/>
      <c r="X1287" s="221"/>
      <c r="Y1287" s="221"/>
      <c r="Z1287" s="221"/>
      <c r="AA1287" s="221"/>
      <c r="AB1287" s="316"/>
      <c r="AC1287" s="202"/>
      <c r="AD1287" s="226"/>
      <c r="AE1287" s="203"/>
      <c r="AF1287" s="204"/>
      <c r="AG1287" s="202"/>
      <c r="AH1287" s="202"/>
      <c r="AI1287" s="202"/>
      <c r="AJ1287" s="219"/>
    </row>
    <row r="1288" spans="2:36" ht="38.25" x14ac:dyDescent="0.2">
      <c r="B1288" s="204" t="s">
        <v>633</v>
      </c>
      <c r="C1288" s="204" t="s">
        <v>606</v>
      </c>
      <c r="D1288" s="204" t="s">
        <v>106</v>
      </c>
      <c r="E1288" s="235" t="s">
        <v>67</v>
      </c>
      <c r="F1288" s="235" t="s">
        <v>134</v>
      </c>
      <c r="G1288" s="235" t="s">
        <v>147</v>
      </c>
      <c r="H1288" s="208" t="s">
        <v>70</v>
      </c>
      <c r="I1288" s="204" t="s">
        <v>98</v>
      </c>
      <c r="J1288" s="78" t="s">
        <v>111</v>
      </c>
      <c r="K1288" s="16" t="s">
        <v>112</v>
      </c>
      <c r="L1288" s="16" t="s">
        <v>85</v>
      </c>
      <c r="M1288" s="16">
        <v>1</v>
      </c>
      <c r="N1288" s="243" t="s">
        <v>108</v>
      </c>
      <c r="O1288" s="209" t="s">
        <v>605</v>
      </c>
      <c r="P1288" s="204" t="s">
        <v>75</v>
      </c>
      <c r="Q1288" s="204" t="s">
        <v>76</v>
      </c>
      <c r="R1288" s="204" t="s">
        <v>77</v>
      </c>
      <c r="S1288" s="575" t="s">
        <v>109</v>
      </c>
      <c r="T1288" s="218">
        <f>V1288+Y1288</f>
        <v>147000</v>
      </c>
      <c r="U1288" s="218" t="s">
        <v>98</v>
      </c>
      <c r="V1288" s="220">
        <v>124950</v>
      </c>
      <c r="W1288" s="222" t="s">
        <v>98</v>
      </c>
      <c r="X1288" s="221" t="s">
        <v>98</v>
      </c>
      <c r="Y1288" s="220">
        <v>22050</v>
      </c>
      <c r="Z1288" s="220" t="s">
        <v>98</v>
      </c>
      <c r="AA1288" s="220" t="s">
        <v>79</v>
      </c>
      <c r="AB1288" s="220">
        <v>28000</v>
      </c>
      <c r="AC1288" s="224" t="s">
        <v>149</v>
      </c>
      <c r="AD1288" s="225" t="s">
        <v>98</v>
      </c>
      <c r="AE1288" s="227">
        <f>+V1288+Y1288</f>
        <v>147000</v>
      </c>
      <c r="AF1288" s="209" t="s">
        <v>79</v>
      </c>
      <c r="AG1288" s="224" t="s">
        <v>33</v>
      </c>
      <c r="AH1288" s="228" t="s">
        <v>160</v>
      </c>
      <c r="AI1288" s="228" t="s">
        <v>161</v>
      </c>
      <c r="AJ1288" s="219"/>
    </row>
    <row r="1289" spans="2:36" ht="55.5" customHeight="1" x14ac:dyDescent="0.2">
      <c r="B1289" s="204"/>
      <c r="C1289" s="204"/>
      <c r="D1289" s="204"/>
      <c r="E1289" s="235"/>
      <c r="F1289" s="235"/>
      <c r="G1289" s="235"/>
      <c r="H1289" s="210"/>
      <c r="I1289" s="204"/>
      <c r="J1289" s="11" t="s">
        <v>127</v>
      </c>
      <c r="K1289" s="7" t="s">
        <v>128</v>
      </c>
      <c r="L1289" s="7" t="s">
        <v>85</v>
      </c>
      <c r="M1289" s="63">
        <v>104</v>
      </c>
      <c r="N1289" s="228"/>
      <c r="O1289" s="204"/>
      <c r="P1289" s="204"/>
      <c r="Q1289" s="204"/>
      <c r="R1289" s="204"/>
      <c r="S1289" s="576"/>
      <c r="T1289" s="219"/>
      <c r="U1289" s="219"/>
      <c r="V1289" s="221"/>
      <c r="W1289" s="223"/>
      <c r="X1289" s="221"/>
      <c r="Y1289" s="221"/>
      <c r="Z1289" s="221"/>
      <c r="AA1289" s="221"/>
      <c r="AB1289" s="221"/>
      <c r="AC1289" s="202"/>
      <c r="AD1289" s="226"/>
      <c r="AE1289" s="203"/>
      <c r="AF1289" s="204"/>
      <c r="AG1289" s="202"/>
      <c r="AH1289" s="202"/>
      <c r="AI1289" s="202"/>
      <c r="AJ1289" s="219"/>
    </row>
    <row r="1290" spans="2:36" ht="38.25" x14ac:dyDescent="0.2">
      <c r="B1290" s="204" t="s">
        <v>634</v>
      </c>
      <c r="C1290" s="204" t="s">
        <v>607</v>
      </c>
      <c r="D1290" s="204" t="s">
        <v>106</v>
      </c>
      <c r="E1290" s="235" t="s">
        <v>67</v>
      </c>
      <c r="F1290" s="235" t="s">
        <v>134</v>
      </c>
      <c r="G1290" s="235" t="s">
        <v>147</v>
      </c>
      <c r="H1290" s="208" t="s">
        <v>70</v>
      </c>
      <c r="I1290" s="204" t="s">
        <v>98</v>
      </c>
      <c r="J1290" s="72" t="s">
        <v>111</v>
      </c>
      <c r="K1290" s="22" t="s">
        <v>112</v>
      </c>
      <c r="L1290" s="22" t="s">
        <v>85</v>
      </c>
      <c r="M1290" s="41">
        <v>2</v>
      </c>
      <c r="N1290" s="202" t="s">
        <v>108</v>
      </c>
      <c r="O1290" s="280" t="s">
        <v>605</v>
      </c>
      <c r="P1290" s="204" t="s">
        <v>75</v>
      </c>
      <c r="Q1290" s="204" t="s">
        <v>76</v>
      </c>
      <c r="R1290" s="204" t="s">
        <v>77</v>
      </c>
      <c r="S1290" s="217" t="s">
        <v>109</v>
      </c>
      <c r="T1290" s="219">
        <f>V1290+Y1290</f>
        <v>72000</v>
      </c>
      <c r="U1290" s="219" t="s">
        <v>98</v>
      </c>
      <c r="V1290" s="221">
        <v>61200</v>
      </c>
      <c r="W1290" s="271" t="s">
        <v>98</v>
      </c>
      <c r="X1290" s="271" t="s">
        <v>98</v>
      </c>
      <c r="Y1290" s="221">
        <v>10800</v>
      </c>
      <c r="Z1290" s="221" t="s">
        <v>98</v>
      </c>
      <c r="AA1290" s="221" t="s">
        <v>79</v>
      </c>
      <c r="AB1290" s="221">
        <v>13714.29</v>
      </c>
      <c r="AC1290" s="202" t="s">
        <v>149</v>
      </c>
      <c r="AD1290" s="225" t="s">
        <v>98</v>
      </c>
      <c r="AE1290" s="203">
        <f>+V1290+Y1290</f>
        <v>72000</v>
      </c>
      <c r="AF1290" s="204" t="s">
        <v>79</v>
      </c>
      <c r="AG1290" s="202" t="s">
        <v>33</v>
      </c>
      <c r="AH1290" s="202" t="s">
        <v>160</v>
      </c>
      <c r="AI1290" s="202" t="s">
        <v>161</v>
      </c>
      <c r="AJ1290" s="219"/>
    </row>
    <row r="1291" spans="2:36" ht="100.15" customHeight="1" x14ac:dyDescent="0.2">
      <c r="B1291" s="204"/>
      <c r="C1291" s="204"/>
      <c r="D1291" s="204"/>
      <c r="E1291" s="235"/>
      <c r="F1291" s="235"/>
      <c r="G1291" s="235"/>
      <c r="H1291" s="210"/>
      <c r="I1291" s="204"/>
      <c r="J1291" s="11" t="s">
        <v>127</v>
      </c>
      <c r="K1291" s="7" t="s">
        <v>128</v>
      </c>
      <c r="L1291" s="7" t="s">
        <v>85</v>
      </c>
      <c r="M1291" s="115">
        <v>6</v>
      </c>
      <c r="N1291" s="202"/>
      <c r="O1291" s="280"/>
      <c r="P1291" s="204"/>
      <c r="Q1291" s="204"/>
      <c r="R1291" s="204"/>
      <c r="S1291" s="217"/>
      <c r="T1291" s="219"/>
      <c r="U1291" s="219"/>
      <c r="V1291" s="221"/>
      <c r="W1291" s="272"/>
      <c r="X1291" s="272"/>
      <c r="Y1291" s="221"/>
      <c r="Z1291" s="221"/>
      <c r="AA1291" s="221"/>
      <c r="AB1291" s="221"/>
      <c r="AC1291" s="202"/>
      <c r="AD1291" s="226"/>
      <c r="AE1291" s="203"/>
      <c r="AF1291" s="204"/>
      <c r="AG1291" s="202"/>
      <c r="AH1291" s="202"/>
      <c r="AI1291" s="202"/>
      <c r="AJ1291" s="219"/>
    </row>
    <row r="1292" spans="2:36" ht="57" customHeight="1" x14ac:dyDescent="0.2">
      <c r="B1292" s="204" t="s">
        <v>635</v>
      </c>
      <c r="C1292" s="204" t="s">
        <v>608</v>
      </c>
      <c r="D1292" s="204" t="s">
        <v>106</v>
      </c>
      <c r="E1292" s="235" t="s">
        <v>67</v>
      </c>
      <c r="F1292" s="235" t="s">
        <v>132</v>
      </c>
      <c r="G1292" s="235" t="s">
        <v>69</v>
      </c>
      <c r="H1292" s="204" t="s">
        <v>70</v>
      </c>
      <c r="I1292" s="204" t="s">
        <v>98</v>
      </c>
      <c r="J1292" s="11" t="s">
        <v>113</v>
      </c>
      <c r="K1292" s="7" t="s">
        <v>114</v>
      </c>
      <c r="L1292" s="7" t="s">
        <v>115</v>
      </c>
      <c r="M1292" s="7">
        <v>2</v>
      </c>
      <c r="N1292" s="202" t="s">
        <v>108</v>
      </c>
      <c r="O1292" s="280" t="s">
        <v>609</v>
      </c>
      <c r="P1292" s="204" t="s">
        <v>75</v>
      </c>
      <c r="Q1292" s="204" t="s">
        <v>76</v>
      </c>
      <c r="R1292" s="204" t="s">
        <v>77</v>
      </c>
      <c r="S1292" s="217" t="s">
        <v>109</v>
      </c>
      <c r="T1292" s="219">
        <f>V1292+Y1292</f>
        <v>138000</v>
      </c>
      <c r="U1292" s="219" t="s">
        <v>98</v>
      </c>
      <c r="V1292" s="221">
        <v>117300</v>
      </c>
      <c r="W1292" s="221" t="s">
        <v>98</v>
      </c>
      <c r="X1292" s="221" t="s">
        <v>98</v>
      </c>
      <c r="Y1292" s="221">
        <v>20700</v>
      </c>
      <c r="Z1292" s="221" t="s">
        <v>98</v>
      </c>
      <c r="AA1292" s="221" t="s">
        <v>98</v>
      </c>
      <c r="AB1292" s="221">
        <v>26285.71</v>
      </c>
      <c r="AC1292" s="202" t="s">
        <v>80</v>
      </c>
      <c r="AD1292" s="203" t="s">
        <v>98</v>
      </c>
      <c r="AE1292" s="221">
        <f>+V1292+Y1292</f>
        <v>138000</v>
      </c>
      <c r="AF1292" s="219" t="s">
        <v>98</v>
      </c>
      <c r="AG1292" s="221" t="s">
        <v>33</v>
      </c>
      <c r="AH1292" s="221" t="s">
        <v>295</v>
      </c>
      <c r="AI1292" s="221" t="s">
        <v>251</v>
      </c>
      <c r="AJ1292" s="219"/>
    </row>
    <row r="1293" spans="2:36" ht="70.5" customHeight="1" x14ac:dyDescent="0.2">
      <c r="B1293" s="204"/>
      <c r="C1293" s="204"/>
      <c r="D1293" s="204"/>
      <c r="E1293" s="235"/>
      <c r="F1293" s="235"/>
      <c r="G1293" s="235"/>
      <c r="H1293" s="204"/>
      <c r="I1293" s="204"/>
      <c r="J1293" s="11" t="s">
        <v>116</v>
      </c>
      <c r="K1293" s="7" t="s">
        <v>117</v>
      </c>
      <c r="L1293" s="7" t="s">
        <v>85</v>
      </c>
      <c r="M1293" s="7">
        <v>2</v>
      </c>
      <c r="N1293" s="202"/>
      <c r="O1293" s="280"/>
      <c r="P1293" s="204"/>
      <c r="Q1293" s="204"/>
      <c r="R1293" s="204"/>
      <c r="S1293" s="217"/>
      <c r="T1293" s="219"/>
      <c r="U1293" s="219"/>
      <c r="V1293" s="221"/>
      <c r="W1293" s="221"/>
      <c r="X1293" s="221"/>
      <c r="Y1293" s="221"/>
      <c r="Z1293" s="221"/>
      <c r="AA1293" s="221"/>
      <c r="AB1293" s="221"/>
      <c r="AC1293" s="202"/>
      <c r="AD1293" s="203"/>
      <c r="AE1293" s="221"/>
      <c r="AF1293" s="219"/>
      <c r="AG1293" s="221"/>
      <c r="AH1293" s="221"/>
      <c r="AI1293" s="221"/>
      <c r="AJ1293" s="219"/>
    </row>
    <row r="1294" spans="2:36" ht="38.25" x14ac:dyDescent="0.2">
      <c r="B1294" s="204"/>
      <c r="C1294" s="204"/>
      <c r="D1294" s="204"/>
      <c r="E1294" s="235"/>
      <c r="F1294" s="235"/>
      <c r="G1294" s="235"/>
      <c r="H1294" s="204"/>
      <c r="I1294" s="204"/>
      <c r="J1294" s="11" t="s">
        <v>209</v>
      </c>
      <c r="K1294" s="7" t="s">
        <v>118</v>
      </c>
      <c r="L1294" s="7" t="s">
        <v>119</v>
      </c>
      <c r="M1294" s="7">
        <v>2</v>
      </c>
      <c r="N1294" s="202"/>
      <c r="O1294" s="280"/>
      <c r="P1294" s="204"/>
      <c r="Q1294" s="204"/>
      <c r="R1294" s="204"/>
      <c r="S1294" s="217"/>
      <c r="T1294" s="219"/>
      <c r="U1294" s="219"/>
      <c r="V1294" s="221"/>
      <c r="W1294" s="221"/>
      <c r="X1294" s="221"/>
      <c r="Y1294" s="221"/>
      <c r="Z1294" s="221"/>
      <c r="AA1294" s="221"/>
      <c r="AB1294" s="221"/>
      <c r="AC1294" s="202"/>
      <c r="AD1294" s="203"/>
      <c r="AE1294" s="221"/>
      <c r="AF1294" s="219"/>
      <c r="AG1294" s="221"/>
      <c r="AH1294" s="221"/>
      <c r="AI1294" s="221"/>
      <c r="AJ1294" s="219"/>
    </row>
    <row r="1295" spans="2:36" ht="68.650000000000006" customHeight="1" x14ac:dyDescent="0.2">
      <c r="B1295" s="204"/>
      <c r="C1295" s="204"/>
      <c r="D1295" s="204"/>
      <c r="E1295" s="235"/>
      <c r="F1295" s="235"/>
      <c r="G1295" s="235"/>
      <c r="H1295" s="204"/>
      <c r="I1295" s="204"/>
      <c r="J1295" s="11" t="s">
        <v>120</v>
      </c>
      <c r="K1295" s="7" t="s">
        <v>121</v>
      </c>
      <c r="L1295" s="7" t="s">
        <v>119</v>
      </c>
      <c r="M1295" s="7">
        <v>2</v>
      </c>
      <c r="N1295" s="202"/>
      <c r="O1295" s="280"/>
      <c r="P1295" s="204"/>
      <c r="Q1295" s="204"/>
      <c r="R1295" s="204"/>
      <c r="S1295" s="217"/>
      <c r="T1295" s="219"/>
      <c r="U1295" s="219"/>
      <c r="V1295" s="221"/>
      <c r="W1295" s="221"/>
      <c r="X1295" s="221"/>
      <c r="Y1295" s="221"/>
      <c r="Z1295" s="221"/>
      <c r="AA1295" s="221"/>
      <c r="AB1295" s="221"/>
      <c r="AC1295" s="202"/>
      <c r="AD1295" s="203"/>
      <c r="AE1295" s="221"/>
      <c r="AF1295" s="219"/>
      <c r="AG1295" s="221"/>
      <c r="AH1295" s="221"/>
      <c r="AI1295" s="221"/>
      <c r="AJ1295" s="219"/>
    </row>
    <row r="1296" spans="2:36" ht="89.25" x14ac:dyDescent="0.2">
      <c r="B1296" s="210" t="s">
        <v>966</v>
      </c>
      <c r="C1296" s="210" t="s">
        <v>604</v>
      </c>
      <c r="D1296" s="210" t="s">
        <v>106</v>
      </c>
      <c r="E1296" s="231" t="s">
        <v>67</v>
      </c>
      <c r="F1296" s="231" t="s">
        <v>134</v>
      </c>
      <c r="G1296" s="231" t="s">
        <v>147</v>
      </c>
      <c r="H1296" s="209" t="s">
        <v>70</v>
      </c>
      <c r="I1296" s="210" t="s">
        <v>79</v>
      </c>
      <c r="J1296" s="72" t="s">
        <v>208</v>
      </c>
      <c r="K1296" s="22" t="s">
        <v>107</v>
      </c>
      <c r="L1296" s="22" t="s">
        <v>86</v>
      </c>
      <c r="M1296" s="22">
        <v>40</v>
      </c>
      <c r="N1296" s="228" t="s">
        <v>108</v>
      </c>
      <c r="O1296" s="366" t="s">
        <v>605</v>
      </c>
      <c r="P1296" s="210" t="s">
        <v>75</v>
      </c>
      <c r="Q1296" s="210" t="s">
        <v>76</v>
      </c>
      <c r="R1296" s="213" t="s">
        <v>77</v>
      </c>
      <c r="S1296" s="213" t="s">
        <v>109</v>
      </c>
      <c r="T1296" s="254">
        <f>Y1296+V1296</f>
        <v>223756.02000000002</v>
      </c>
      <c r="U1296" s="254" t="s">
        <v>98</v>
      </c>
      <c r="V1296" s="272">
        <v>190192.63</v>
      </c>
      <c r="W1296" s="272" t="s">
        <v>98</v>
      </c>
      <c r="X1296" s="272" t="s">
        <v>79</v>
      </c>
      <c r="Y1296" s="272">
        <v>33563.39</v>
      </c>
      <c r="Z1296" s="272" t="s">
        <v>98</v>
      </c>
      <c r="AA1296" s="272" t="s">
        <v>79</v>
      </c>
      <c r="AB1296" s="396">
        <v>42620.18</v>
      </c>
      <c r="AC1296" s="228" t="s">
        <v>149</v>
      </c>
      <c r="AD1296" s="227" t="s">
        <v>98</v>
      </c>
      <c r="AE1296" s="226">
        <f>+V1296+Y1296</f>
        <v>223756.02000000002</v>
      </c>
      <c r="AF1296" s="210" t="s">
        <v>79</v>
      </c>
      <c r="AG1296" s="228" t="s">
        <v>33</v>
      </c>
      <c r="AH1296" s="228" t="s">
        <v>295</v>
      </c>
      <c r="AI1296" s="228" t="s">
        <v>887</v>
      </c>
      <c r="AJ1296" s="254"/>
    </row>
    <row r="1297" spans="2:36" ht="38.25" x14ac:dyDescent="0.2">
      <c r="B1297" s="204"/>
      <c r="C1297" s="204"/>
      <c r="D1297" s="204"/>
      <c r="E1297" s="235"/>
      <c r="F1297" s="235"/>
      <c r="G1297" s="235"/>
      <c r="H1297" s="209"/>
      <c r="I1297" s="204"/>
      <c r="J1297" s="11" t="s">
        <v>111</v>
      </c>
      <c r="K1297" s="7" t="s">
        <v>112</v>
      </c>
      <c r="L1297" s="7" t="s">
        <v>85</v>
      </c>
      <c r="M1297" s="7">
        <v>1</v>
      </c>
      <c r="N1297" s="202"/>
      <c r="O1297" s="280"/>
      <c r="P1297" s="204"/>
      <c r="Q1297" s="204"/>
      <c r="R1297" s="217"/>
      <c r="S1297" s="217"/>
      <c r="T1297" s="219"/>
      <c r="U1297" s="219"/>
      <c r="V1297" s="221"/>
      <c r="W1297" s="221"/>
      <c r="X1297" s="221"/>
      <c r="Y1297" s="221"/>
      <c r="Z1297" s="221"/>
      <c r="AA1297" s="221"/>
      <c r="AB1297" s="316"/>
      <c r="AC1297" s="202"/>
      <c r="AD1297" s="227"/>
      <c r="AE1297" s="203"/>
      <c r="AF1297" s="204"/>
      <c r="AG1297" s="202"/>
      <c r="AH1297" s="202"/>
      <c r="AI1297" s="202"/>
      <c r="AJ1297" s="219"/>
    </row>
    <row r="1298" spans="2:36" ht="25.5" x14ac:dyDescent="0.2">
      <c r="B1298" s="204"/>
      <c r="C1298" s="204"/>
      <c r="D1298" s="204"/>
      <c r="E1298" s="235"/>
      <c r="F1298" s="235"/>
      <c r="G1298" s="235"/>
      <c r="H1298" s="210"/>
      <c r="I1298" s="204"/>
      <c r="J1298" s="11" t="s">
        <v>127</v>
      </c>
      <c r="K1298" s="7" t="s">
        <v>128</v>
      </c>
      <c r="L1298" s="7" t="s">
        <v>85</v>
      </c>
      <c r="M1298" s="63">
        <v>112</v>
      </c>
      <c r="N1298" s="202"/>
      <c r="O1298" s="280"/>
      <c r="P1298" s="204"/>
      <c r="Q1298" s="204"/>
      <c r="R1298" s="217"/>
      <c r="S1298" s="217"/>
      <c r="T1298" s="219"/>
      <c r="U1298" s="219"/>
      <c r="V1298" s="221"/>
      <c r="W1298" s="221"/>
      <c r="X1298" s="221"/>
      <c r="Y1298" s="221"/>
      <c r="Z1298" s="221"/>
      <c r="AA1298" s="221"/>
      <c r="AB1298" s="316"/>
      <c r="AC1298" s="202"/>
      <c r="AD1298" s="226"/>
      <c r="AE1298" s="203"/>
      <c r="AF1298" s="204"/>
      <c r="AG1298" s="202"/>
      <c r="AH1298" s="202"/>
      <c r="AI1298" s="202"/>
      <c r="AJ1298" s="219"/>
    </row>
    <row r="1299" spans="2:36" s="90" customFormat="1" ht="89.25" x14ac:dyDescent="0.2">
      <c r="B1299" s="210" t="s">
        <v>1147</v>
      </c>
      <c r="C1299" s="210" t="s">
        <v>604</v>
      </c>
      <c r="D1299" s="210" t="s">
        <v>106</v>
      </c>
      <c r="E1299" s="231" t="s">
        <v>67</v>
      </c>
      <c r="F1299" s="231" t="s">
        <v>134</v>
      </c>
      <c r="G1299" s="231" t="s">
        <v>147</v>
      </c>
      <c r="H1299" s="209" t="s">
        <v>70</v>
      </c>
      <c r="I1299" s="210" t="s">
        <v>79</v>
      </c>
      <c r="J1299" s="72" t="s">
        <v>208</v>
      </c>
      <c r="K1299" s="22" t="s">
        <v>107</v>
      </c>
      <c r="L1299" s="22" t="s">
        <v>86</v>
      </c>
      <c r="M1299" s="22">
        <v>40</v>
      </c>
      <c r="N1299" s="228" t="s">
        <v>108</v>
      </c>
      <c r="O1299" s="210" t="s">
        <v>605</v>
      </c>
      <c r="P1299" s="210" t="s">
        <v>75</v>
      </c>
      <c r="Q1299" s="210" t="s">
        <v>76</v>
      </c>
      <c r="R1299" s="213" t="s">
        <v>77</v>
      </c>
      <c r="S1299" s="213" t="s">
        <v>109</v>
      </c>
      <c r="T1299" s="254">
        <f>Y1299+V1299</f>
        <v>112726.7</v>
      </c>
      <c r="U1299" s="254" t="s">
        <v>98</v>
      </c>
      <c r="V1299" s="272">
        <v>95817.7</v>
      </c>
      <c r="W1299" s="272" t="s">
        <v>98</v>
      </c>
      <c r="X1299" s="272" t="s">
        <v>79</v>
      </c>
      <c r="Y1299" s="272">
        <v>16909</v>
      </c>
      <c r="Z1299" s="272" t="s">
        <v>98</v>
      </c>
      <c r="AA1299" s="272" t="s">
        <v>79</v>
      </c>
      <c r="AB1299" s="226">
        <v>21471.73</v>
      </c>
      <c r="AC1299" s="228" t="s">
        <v>149</v>
      </c>
      <c r="AD1299" s="227" t="s">
        <v>98</v>
      </c>
      <c r="AE1299" s="226">
        <f>+V1299+Y1299</f>
        <v>112726.7</v>
      </c>
      <c r="AF1299" s="210" t="s">
        <v>79</v>
      </c>
      <c r="AG1299" s="228" t="s">
        <v>33</v>
      </c>
      <c r="AH1299" s="228" t="s">
        <v>166</v>
      </c>
      <c r="AI1299" s="228" t="s">
        <v>1149</v>
      </c>
      <c r="AJ1299" s="254"/>
    </row>
    <row r="1300" spans="2:36" s="90" customFormat="1" ht="38.25" x14ac:dyDescent="0.2">
      <c r="B1300" s="204"/>
      <c r="C1300" s="204"/>
      <c r="D1300" s="204"/>
      <c r="E1300" s="235"/>
      <c r="F1300" s="235"/>
      <c r="G1300" s="235"/>
      <c r="H1300" s="209"/>
      <c r="I1300" s="204"/>
      <c r="J1300" s="11" t="s">
        <v>111</v>
      </c>
      <c r="K1300" s="7" t="s">
        <v>112</v>
      </c>
      <c r="L1300" s="7" t="s">
        <v>85</v>
      </c>
      <c r="M1300" s="7">
        <v>1</v>
      </c>
      <c r="N1300" s="202"/>
      <c r="O1300" s="204"/>
      <c r="P1300" s="204"/>
      <c r="Q1300" s="204"/>
      <c r="R1300" s="217"/>
      <c r="S1300" s="217"/>
      <c r="T1300" s="219"/>
      <c r="U1300" s="219"/>
      <c r="V1300" s="221"/>
      <c r="W1300" s="221"/>
      <c r="X1300" s="221"/>
      <c r="Y1300" s="221"/>
      <c r="Z1300" s="221"/>
      <c r="AA1300" s="221"/>
      <c r="AB1300" s="203"/>
      <c r="AC1300" s="202"/>
      <c r="AD1300" s="227"/>
      <c r="AE1300" s="203"/>
      <c r="AF1300" s="204"/>
      <c r="AG1300" s="202"/>
      <c r="AH1300" s="202"/>
      <c r="AI1300" s="202"/>
      <c r="AJ1300" s="219"/>
    </row>
    <row r="1301" spans="2:36" s="90" customFormat="1" ht="25.5" x14ac:dyDescent="0.2">
      <c r="B1301" s="204"/>
      <c r="C1301" s="204"/>
      <c r="D1301" s="204"/>
      <c r="E1301" s="235"/>
      <c r="F1301" s="235"/>
      <c r="G1301" s="235"/>
      <c r="H1301" s="210"/>
      <c r="I1301" s="204"/>
      <c r="J1301" s="11" t="s">
        <v>127</v>
      </c>
      <c r="K1301" s="7" t="s">
        <v>128</v>
      </c>
      <c r="L1301" s="7" t="s">
        <v>85</v>
      </c>
      <c r="M1301" s="63">
        <v>45</v>
      </c>
      <c r="N1301" s="202"/>
      <c r="O1301" s="204"/>
      <c r="P1301" s="204"/>
      <c r="Q1301" s="204"/>
      <c r="R1301" s="217"/>
      <c r="S1301" s="217"/>
      <c r="T1301" s="219"/>
      <c r="U1301" s="219"/>
      <c r="V1301" s="221"/>
      <c r="W1301" s="221"/>
      <c r="X1301" s="221"/>
      <c r="Y1301" s="221"/>
      <c r="Z1301" s="221"/>
      <c r="AA1301" s="221"/>
      <c r="AB1301" s="203"/>
      <c r="AC1301" s="202"/>
      <c r="AD1301" s="226"/>
      <c r="AE1301" s="203"/>
      <c r="AF1301" s="204"/>
      <c r="AG1301" s="202"/>
      <c r="AH1301" s="202"/>
      <c r="AI1301" s="202"/>
      <c r="AJ1301" s="219"/>
    </row>
    <row r="1302" spans="2:36" s="90" customFormat="1" ht="38.25" x14ac:dyDescent="0.2">
      <c r="B1302" s="204" t="s">
        <v>1148</v>
      </c>
      <c r="C1302" s="204" t="s">
        <v>606</v>
      </c>
      <c r="D1302" s="204" t="s">
        <v>106</v>
      </c>
      <c r="E1302" s="235" t="s">
        <v>67</v>
      </c>
      <c r="F1302" s="235" t="s">
        <v>134</v>
      </c>
      <c r="G1302" s="235" t="s">
        <v>147</v>
      </c>
      <c r="H1302" s="208" t="s">
        <v>70</v>
      </c>
      <c r="I1302" s="204" t="s">
        <v>98</v>
      </c>
      <c r="J1302" s="78" t="s">
        <v>111</v>
      </c>
      <c r="K1302" s="16" t="s">
        <v>112</v>
      </c>
      <c r="L1302" s="16" t="s">
        <v>85</v>
      </c>
      <c r="M1302" s="16">
        <v>1</v>
      </c>
      <c r="N1302" s="243" t="s">
        <v>108</v>
      </c>
      <c r="O1302" s="209" t="s">
        <v>605</v>
      </c>
      <c r="P1302" s="204" t="s">
        <v>75</v>
      </c>
      <c r="Q1302" s="204" t="s">
        <v>76</v>
      </c>
      <c r="R1302" s="204" t="s">
        <v>77</v>
      </c>
      <c r="S1302" s="575" t="s">
        <v>109</v>
      </c>
      <c r="T1302" s="218">
        <f>V1302+Y1302</f>
        <v>73412.429999999993</v>
      </c>
      <c r="U1302" s="218" t="s">
        <v>98</v>
      </c>
      <c r="V1302" s="220">
        <v>62400.57</v>
      </c>
      <c r="W1302" s="222" t="s">
        <v>98</v>
      </c>
      <c r="X1302" s="221" t="s">
        <v>98</v>
      </c>
      <c r="Y1302" s="220">
        <v>11011.86</v>
      </c>
      <c r="Z1302" s="220" t="s">
        <v>98</v>
      </c>
      <c r="AA1302" s="220" t="s">
        <v>79</v>
      </c>
      <c r="AB1302" s="220">
        <v>13983.31</v>
      </c>
      <c r="AC1302" s="224" t="s">
        <v>149</v>
      </c>
      <c r="AD1302" s="225" t="s">
        <v>98</v>
      </c>
      <c r="AE1302" s="227">
        <f>+V1302+Y1302</f>
        <v>73412.429999999993</v>
      </c>
      <c r="AF1302" s="209" t="s">
        <v>79</v>
      </c>
      <c r="AG1302" s="224" t="s">
        <v>33</v>
      </c>
      <c r="AH1302" s="228" t="s">
        <v>166</v>
      </c>
      <c r="AI1302" s="228" t="s">
        <v>1149</v>
      </c>
      <c r="AJ1302" s="219"/>
    </row>
    <row r="1303" spans="2:36" s="90" customFormat="1" ht="55.5" customHeight="1" x14ac:dyDescent="0.2">
      <c r="B1303" s="204"/>
      <c r="C1303" s="204"/>
      <c r="D1303" s="204"/>
      <c r="E1303" s="235"/>
      <c r="F1303" s="235"/>
      <c r="G1303" s="235"/>
      <c r="H1303" s="210"/>
      <c r="I1303" s="204"/>
      <c r="J1303" s="11" t="s">
        <v>127</v>
      </c>
      <c r="K1303" s="7" t="s">
        <v>128</v>
      </c>
      <c r="L1303" s="7" t="s">
        <v>85</v>
      </c>
      <c r="M1303" s="63">
        <v>30</v>
      </c>
      <c r="N1303" s="228"/>
      <c r="O1303" s="204"/>
      <c r="P1303" s="204"/>
      <c r="Q1303" s="204"/>
      <c r="R1303" s="204"/>
      <c r="S1303" s="576"/>
      <c r="T1303" s="219"/>
      <c r="U1303" s="219"/>
      <c r="V1303" s="221"/>
      <c r="W1303" s="223"/>
      <c r="X1303" s="221"/>
      <c r="Y1303" s="221"/>
      <c r="Z1303" s="221"/>
      <c r="AA1303" s="221"/>
      <c r="AB1303" s="221"/>
      <c r="AC1303" s="202"/>
      <c r="AD1303" s="226"/>
      <c r="AE1303" s="203"/>
      <c r="AF1303" s="204"/>
      <c r="AG1303" s="202"/>
      <c r="AH1303" s="202"/>
      <c r="AI1303" s="202"/>
      <c r="AJ1303" s="219"/>
    </row>
    <row r="1304" spans="2:36" s="90" customFormat="1" ht="38.25" x14ac:dyDescent="0.2">
      <c r="B1304" s="204" t="s">
        <v>1152</v>
      </c>
      <c r="C1304" s="204" t="s">
        <v>607</v>
      </c>
      <c r="D1304" s="204" t="s">
        <v>106</v>
      </c>
      <c r="E1304" s="235" t="s">
        <v>67</v>
      </c>
      <c r="F1304" s="235" t="s">
        <v>134</v>
      </c>
      <c r="G1304" s="235" t="s">
        <v>147</v>
      </c>
      <c r="H1304" s="208" t="s">
        <v>70</v>
      </c>
      <c r="I1304" s="204" t="s">
        <v>98</v>
      </c>
      <c r="J1304" s="72" t="s">
        <v>111</v>
      </c>
      <c r="K1304" s="22" t="s">
        <v>112</v>
      </c>
      <c r="L1304" s="22" t="s">
        <v>85</v>
      </c>
      <c r="M1304" s="41">
        <v>1</v>
      </c>
      <c r="N1304" s="202" t="s">
        <v>108</v>
      </c>
      <c r="O1304" s="204" t="s">
        <v>605</v>
      </c>
      <c r="P1304" s="204" t="s">
        <v>75</v>
      </c>
      <c r="Q1304" s="204" t="s">
        <v>76</v>
      </c>
      <c r="R1304" s="204" t="s">
        <v>77</v>
      </c>
      <c r="S1304" s="217" t="s">
        <v>109</v>
      </c>
      <c r="T1304" s="219">
        <f>V1304+Y1304</f>
        <v>24039.690000000002</v>
      </c>
      <c r="U1304" s="219" t="s">
        <v>98</v>
      </c>
      <c r="V1304" s="221">
        <v>20433.740000000002</v>
      </c>
      <c r="W1304" s="271" t="s">
        <v>98</v>
      </c>
      <c r="X1304" s="271" t="s">
        <v>98</v>
      </c>
      <c r="Y1304" s="221">
        <v>3605.95</v>
      </c>
      <c r="Z1304" s="221" t="s">
        <v>98</v>
      </c>
      <c r="AA1304" s="221" t="s">
        <v>79</v>
      </c>
      <c r="AB1304" s="221">
        <v>4578.32</v>
      </c>
      <c r="AC1304" s="202" t="s">
        <v>149</v>
      </c>
      <c r="AD1304" s="225" t="s">
        <v>98</v>
      </c>
      <c r="AE1304" s="203">
        <f>+V1304+Y1304</f>
        <v>24039.690000000002</v>
      </c>
      <c r="AF1304" s="204" t="s">
        <v>79</v>
      </c>
      <c r="AG1304" s="202" t="s">
        <v>33</v>
      </c>
      <c r="AH1304" s="202" t="s">
        <v>166</v>
      </c>
      <c r="AI1304" s="202" t="s">
        <v>1149</v>
      </c>
      <c r="AJ1304" s="219"/>
    </row>
    <row r="1305" spans="2:36" s="90" customFormat="1" ht="100.15" customHeight="1" x14ac:dyDescent="0.2">
      <c r="B1305" s="204"/>
      <c r="C1305" s="204"/>
      <c r="D1305" s="204"/>
      <c r="E1305" s="235"/>
      <c r="F1305" s="235"/>
      <c r="G1305" s="235"/>
      <c r="H1305" s="210"/>
      <c r="I1305" s="204"/>
      <c r="J1305" s="11" t="s">
        <v>127</v>
      </c>
      <c r="K1305" s="7" t="s">
        <v>128</v>
      </c>
      <c r="L1305" s="7" t="s">
        <v>85</v>
      </c>
      <c r="M1305" s="115">
        <v>2</v>
      </c>
      <c r="N1305" s="202"/>
      <c r="O1305" s="204"/>
      <c r="P1305" s="204"/>
      <c r="Q1305" s="204"/>
      <c r="R1305" s="204"/>
      <c r="S1305" s="217"/>
      <c r="T1305" s="219"/>
      <c r="U1305" s="219"/>
      <c r="V1305" s="221"/>
      <c r="W1305" s="272"/>
      <c r="X1305" s="272"/>
      <c r="Y1305" s="221"/>
      <c r="Z1305" s="221"/>
      <c r="AA1305" s="221"/>
      <c r="AB1305" s="221"/>
      <c r="AC1305" s="202"/>
      <c r="AD1305" s="226"/>
      <c r="AE1305" s="203"/>
      <c r="AF1305" s="204"/>
      <c r="AG1305" s="202"/>
      <c r="AH1305" s="202"/>
      <c r="AI1305" s="202"/>
      <c r="AJ1305" s="219"/>
    </row>
    <row r="1306" spans="2:36" ht="124.15" customHeight="1" x14ac:dyDescent="0.2">
      <c r="B1306" s="213" t="s">
        <v>896</v>
      </c>
      <c r="C1306" s="366" t="s">
        <v>898</v>
      </c>
      <c r="D1306" s="231" t="s">
        <v>66</v>
      </c>
      <c r="E1306" s="231" t="s">
        <v>67</v>
      </c>
      <c r="F1306" s="231" t="s">
        <v>134</v>
      </c>
      <c r="G1306" s="231" t="s">
        <v>147</v>
      </c>
      <c r="H1306" s="209" t="s">
        <v>70</v>
      </c>
      <c r="I1306" s="210" t="s">
        <v>79</v>
      </c>
      <c r="J1306" s="72" t="s">
        <v>208</v>
      </c>
      <c r="K1306" s="22" t="s">
        <v>107</v>
      </c>
      <c r="L1306" s="22" t="s">
        <v>86</v>
      </c>
      <c r="M1306" s="22">
        <v>40</v>
      </c>
      <c r="N1306" s="228" t="s">
        <v>108</v>
      </c>
      <c r="O1306" s="204" t="s">
        <v>900</v>
      </c>
      <c r="P1306" s="210" t="s">
        <v>75</v>
      </c>
      <c r="Q1306" s="210" t="s">
        <v>76</v>
      </c>
      <c r="R1306" s="213" t="s">
        <v>77</v>
      </c>
      <c r="S1306" s="213" t="s">
        <v>109</v>
      </c>
      <c r="T1306" s="254">
        <f>Y1306+V1306</f>
        <v>419950.5</v>
      </c>
      <c r="U1306" s="254">
        <f>+T1306/M1307</f>
        <v>69991.75</v>
      </c>
      <c r="V1306" s="203">
        <v>356958</v>
      </c>
      <c r="W1306" s="272" t="s">
        <v>98</v>
      </c>
      <c r="X1306" s="272" t="s">
        <v>79</v>
      </c>
      <c r="Y1306" s="203">
        <v>62992.5</v>
      </c>
      <c r="Z1306" s="272" t="s">
        <v>98</v>
      </c>
      <c r="AA1306" s="272" t="s">
        <v>79</v>
      </c>
      <c r="AB1306" s="203">
        <v>104987.65</v>
      </c>
      <c r="AC1306" s="228" t="s">
        <v>149</v>
      </c>
      <c r="AD1306" s="227" t="s">
        <v>98</v>
      </c>
      <c r="AE1306" s="226">
        <f>+V1306+Y1306</f>
        <v>419950.5</v>
      </c>
      <c r="AF1306" s="210" t="s">
        <v>79</v>
      </c>
      <c r="AG1306" s="228" t="s">
        <v>33</v>
      </c>
      <c r="AH1306" s="268" t="s">
        <v>176</v>
      </c>
      <c r="AI1306" s="556" t="s">
        <v>161</v>
      </c>
      <c r="AJ1306" s="254"/>
    </row>
    <row r="1307" spans="2:36" ht="68.650000000000006" customHeight="1" x14ac:dyDescent="0.2">
      <c r="B1307" s="217"/>
      <c r="C1307" s="280"/>
      <c r="D1307" s="235"/>
      <c r="E1307" s="235"/>
      <c r="F1307" s="235"/>
      <c r="G1307" s="235"/>
      <c r="H1307" s="209"/>
      <c r="I1307" s="204"/>
      <c r="J1307" s="11" t="s">
        <v>111</v>
      </c>
      <c r="K1307" s="7" t="s">
        <v>112</v>
      </c>
      <c r="L1307" s="7" t="s">
        <v>85</v>
      </c>
      <c r="M1307" s="7">
        <v>6</v>
      </c>
      <c r="N1307" s="202"/>
      <c r="O1307" s="280"/>
      <c r="P1307" s="204"/>
      <c r="Q1307" s="204"/>
      <c r="R1307" s="217"/>
      <c r="S1307" s="217"/>
      <c r="T1307" s="219"/>
      <c r="U1307" s="219"/>
      <c r="V1307" s="283"/>
      <c r="W1307" s="221"/>
      <c r="X1307" s="221"/>
      <c r="Y1307" s="283"/>
      <c r="Z1307" s="221"/>
      <c r="AA1307" s="221"/>
      <c r="AB1307" s="283"/>
      <c r="AC1307" s="202"/>
      <c r="AD1307" s="227"/>
      <c r="AE1307" s="203"/>
      <c r="AF1307" s="204"/>
      <c r="AG1307" s="202"/>
      <c r="AH1307" s="298"/>
      <c r="AI1307" s="351"/>
      <c r="AJ1307" s="219"/>
    </row>
    <row r="1308" spans="2:36" ht="202.5" customHeight="1" x14ac:dyDescent="0.2">
      <c r="B1308" s="217"/>
      <c r="C1308" s="280"/>
      <c r="D1308" s="235"/>
      <c r="E1308" s="235"/>
      <c r="F1308" s="235"/>
      <c r="G1308" s="235"/>
      <c r="H1308" s="210"/>
      <c r="I1308" s="204"/>
      <c r="J1308" s="11" t="s">
        <v>127</v>
      </c>
      <c r="K1308" s="7" t="s">
        <v>128</v>
      </c>
      <c r="L1308" s="7" t="s">
        <v>85</v>
      </c>
      <c r="M1308" s="63">
        <v>180</v>
      </c>
      <c r="N1308" s="202"/>
      <c r="O1308" s="280"/>
      <c r="P1308" s="204"/>
      <c r="Q1308" s="204"/>
      <c r="R1308" s="217"/>
      <c r="S1308" s="217"/>
      <c r="T1308" s="219"/>
      <c r="U1308" s="219"/>
      <c r="V1308" s="283"/>
      <c r="W1308" s="221"/>
      <c r="X1308" s="221"/>
      <c r="Y1308" s="283"/>
      <c r="Z1308" s="221"/>
      <c r="AA1308" s="221"/>
      <c r="AB1308" s="283"/>
      <c r="AC1308" s="202"/>
      <c r="AD1308" s="226"/>
      <c r="AE1308" s="203"/>
      <c r="AF1308" s="204"/>
      <c r="AG1308" s="202"/>
      <c r="AH1308" s="298"/>
      <c r="AI1308" s="351"/>
      <c r="AJ1308" s="219"/>
    </row>
    <row r="1309" spans="2:36" ht="68.650000000000006" customHeight="1" x14ac:dyDescent="0.2">
      <c r="B1309" s="246" t="s">
        <v>1182</v>
      </c>
      <c r="C1309" s="358" t="s">
        <v>899</v>
      </c>
      <c r="D1309" s="246" t="s">
        <v>66</v>
      </c>
      <c r="E1309" s="232" t="s">
        <v>67</v>
      </c>
      <c r="F1309" s="234" t="s">
        <v>132</v>
      </c>
      <c r="G1309" s="234" t="s">
        <v>69</v>
      </c>
      <c r="H1309" s="246" t="s">
        <v>70</v>
      </c>
      <c r="I1309" s="248" t="s">
        <v>98</v>
      </c>
      <c r="J1309" s="20" t="s">
        <v>113</v>
      </c>
      <c r="K1309" s="191" t="s">
        <v>114</v>
      </c>
      <c r="L1309" s="27" t="s">
        <v>115</v>
      </c>
      <c r="M1309" s="27">
        <v>3</v>
      </c>
      <c r="N1309" s="264" t="s">
        <v>108</v>
      </c>
      <c r="O1309" s="358" t="s">
        <v>335</v>
      </c>
      <c r="P1309" s="577" t="s">
        <v>75</v>
      </c>
      <c r="Q1309" s="577" t="s">
        <v>76</v>
      </c>
      <c r="R1309" s="577" t="s">
        <v>77</v>
      </c>
      <c r="S1309" s="273" t="s">
        <v>109</v>
      </c>
      <c r="T1309" s="287">
        <f>V1309+Y1309</f>
        <v>239972</v>
      </c>
      <c r="U1309" s="287" t="s">
        <v>98</v>
      </c>
      <c r="V1309" s="344">
        <v>203976</v>
      </c>
      <c r="W1309" s="237" t="s">
        <v>98</v>
      </c>
      <c r="X1309" s="237" t="s">
        <v>98</v>
      </c>
      <c r="Y1309" s="344">
        <v>35996</v>
      </c>
      <c r="Z1309" s="237" t="s">
        <v>98</v>
      </c>
      <c r="AA1309" s="237" t="s">
        <v>98</v>
      </c>
      <c r="AB1309" s="344">
        <v>59992.94</v>
      </c>
      <c r="AC1309" s="264" t="s">
        <v>80</v>
      </c>
      <c r="AD1309" s="240" t="s">
        <v>98</v>
      </c>
      <c r="AE1309" s="237">
        <f>+V1309+Y1309</f>
        <v>239972</v>
      </c>
      <c r="AF1309" s="287" t="s">
        <v>98</v>
      </c>
      <c r="AG1309" s="237" t="s">
        <v>33</v>
      </c>
      <c r="AH1309" s="380" t="s">
        <v>160</v>
      </c>
      <c r="AI1309" s="380" t="s">
        <v>247</v>
      </c>
      <c r="AJ1309" s="287"/>
    </row>
    <row r="1310" spans="2:36" ht="68.650000000000006" customHeight="1" x14ac:dyDescent="0.2">
      <c r="B1310" s="247"/>
      <c r="C1310" s="359"/>
      <c r="D1310" s="247"/>
      <c r="E1310" s="233"/>
      <c r="F1310" s="252"/>
      <c r="G1310" s="252"/>
      <c r="H1310" s="247"/>
      <c r="I1310" s="215"/>
      <c r="J1310" s="20" t="s">
        <v>116</v>
      </c>
      <c r="K1310" s="191" t="s">
        <v>117</v>
      </c>
      <c r="L1310" s="27" t="s">
        <v>85</v>
      </c>
      <c r="M1310" s="27">
        <v>1</v>
      </c>
      <c r="N1310" s="264"/>
      <c r="O1310" s="359"/>
      <c r="P1310" s="578"/>
      <c r="Q1310" s="578"/>
      <c r="R1310" s="578"/>
      <c r="S1310" s="273"/>
      <c r="T1310" s="287"/>
      <c r="U1310" s="287"/>
      <c r="V1310" s="345"/>
      <c r="W1310" s="237"/>
      <c r="X1310" s="237"/>
      <c r="Y1310" s="345"/>
      <c r="Z1310" s="237"/>
      <c r="AA1310" s="237"/>
      <c r="AB1310" s="345"/>
      <c r="AC1310" s="264"/>
      <c r="AD1310" s="241"/>
      <c r="AE1310" s="237"/>
      <c r="AF1310" s="287"/>
      <c r="AG1310" s="237"/>
      <c r="AH1310" s="381"/>
      <c r="AI1310" s="381"/>
      <c r="AJ1310" s="287"/>
    </row>
    <row r="1311" spans="2:36" ht="68.650000000000006" customHeight="1" x14ac:dyDescent="0.2">
      <c r="B1311" s="247"/>
      <c r="C1311" s="359"/>
      <c r="D1311" s="247"/>
      <c r="E1311" s="233"/>
      <c r="F1311" s="252"/>
      <c r="G1311" s="252"/>
      <c r="H1311" s="247"/>
      <c r="I1311" s="215"/>
      <c r="J1311" s="20" t="s">
        <v>209</v>
      </c>
      <c r="K1311" s="191" t="s">
        <v>118</v>
      </c>
      <c r="L1311" s="27" t="s">
        <v>119</v>
      </c>
      <c r="M1311" s="27">
        <v>1</v>
      </c>
      <c r="N1311" s="264"/>
      <c r="O1311" s="359"/>
      <c r="P1311" s="578"/>
      <c r="Q1311" s="578"/>
      <c r="R1311" s="578"/>
      <c r="S1311" s="273"/>
      <c r="T1311" s="287"/>
      <c r="U1311" s="287"/>
      <c r="V1311" s="345"/>
      <c r="W1311" s="237"/>
      <c r="X1311" s="237"/>
      <c r="Y1311" s="345"/>
      <c r="Z1311" s="237"/>
      <c r="AA1311" s="237"/>
      <c r="AB1311" s="345"/>
      <c r="AC1311" s="264"/>
      <c r="AD1311" s="241"/>
      <c r="AE1311" s="237"/>
      <c r="AF1311" s="287"/>
      <c r="AG1311" s="237"/>
      <c r="AH1311" s="381"/>
      <c r="AI1311" s="381"/>
      <c r="AJ1311" s="287"/>
    </row>
    <row r="1312" spans="2:36" ht="68.650000000000006" customHeight="1" x14ac:dyDescent="0.2">
      <c r="B1312" s="247"/>
      <c r="C1312" s="359"/>
      <c r="D1312" s="247"/>
      <c r="E1312" s="233"/>
      <c r="F1312" s="232"/>
      <c r="G1312" s="232"/>
      <c r="H1312" s="247"/>
      <c r="I1312" s="246"/>
      <c r="J1312" s="56" t="s">
        <v>120</v>
      </c>
      <c r="K1312" s="192" t="s">
        <v>121</v>
      </c>
      <c r="L1312" s="57" t="s">
        <v>119</v>
      </c>
      <c r="M1312" s="27">
        <v>1</v>
      </c>
      <c r="N1312" s="205"/>
      <c r="O1312" s="359"/>
      <c r="P1312" s="578"/>
      <c r="Q1312" s="578"/>
      <c r="R1312" s="578"/>
      <c r="S1312" s="420"/>
      <c r="T1312" s="328"/>
      <c r="U1312" s="328"/>
      <c r="V1312" s="345"/>
      <c r="W1312" s="238"/>
      <c r="X1312" s="238"/>
      <c r="Y1312" s="345"/>
      <c r="Z1312" s="238"/>
      <c r="AA1312" s="238"/>
      <c r="AB1312" s="345"/>
      <c r="AC1312" s="205"/>
      <c r="AD1312" s="241"/>
      <c r="AE1312" s="238"/>
      <c r="AF1312" s="328"/>
      <c r="AG1312" s="238"/>
      <c r="AH1312" s="381"/>
      <c r="AI1312" s="381"/>
      <c r="AJ1312" s="328"/>
    </row>
    <row r="1313" spans="2:45" ht="137.1" customHeight="1" x14ac:dyDescent="0.2">
      <c r="B1313" s="204" t="s">
        <v>897</v>
      </c>
      <c r="C1313" s="280" t="s">
        <v>898</v>
      </c>
      <c r="D1313" s="235" t="s">
        <v>66</v>
      </c>
      <c r="E1313" s="235" t="s">
        <v>67</v>
      </c>
      <c r="F1313" s="235" t="s">
        <v>134</v>
      </c>
      <c r="G1313" s="235" t="s">
        <v>147</v>
      </c>
      <c r="H1313" s="204" t="s">
        <v>70</v>
      </c>
      <c r="I1313" s="204" t="s">
        <v>79</v>
      </c>
      <c r="J1313" s="11" t="s">
        <v>208</v>
      </c>
      <c r="K1313" s="7" t="s">
        <v>107</v>
      </c>
      <c r="L1313" s="7" t="s">
        <v>86</v>
      </c>
      <c r="M1313" s="7">
        <v>40</v>
      </c>
      <c r="N1313" s="202" t="s">
        <v>108</v>
      </c>
      <c r="O1313" s="280" t="s">
        <v>1091</v>
      </c>
      <c r="P1313" s="204" t="s">
        <v>75</v>
      </c>
      <c r="Q1313" s="204" t="s">
        <v>76</v>
      </c>
      <c r="R1313" s="217" t="s">
        <v>77</v>
      </c>
      <c r="S1313" s="217" t="s">
        <v>109</v>
      </c>
      <c r="T1313" s="219">
        <f>Y1313+V1313</f>
        <v>154474.11000000002</v>
      </c>
      <c r="U1313" s="219">
        <f>+T1313/M1314</f>
        <v>77237.055000000008</v>
      </c>
      <c r="V1313" s="203">
        <v>131303.23000000001</v>
      </c>
      <c r="W1313" s="221" t="s">
        <v>98</v>
      </c>
      <c r="X1313" s="221" t="s">
        <v>79</v>
      </c>
      <c r="Y1313" s="203">
        <v>23170.880000000001</v>
      </c>
      <c r="Z1313" s="221" t="s">
        <v>98</v>
      </c>
      <c r="AA1313" s="221" t="s">
        <v>79</v>
      </c>
      <c r="AB1313" s="203">
        <v>38618.57</v>
      </c>
      <c r="AC1313" s="202" t="s">
        <v>149</v>
      </c>
      <c r="AD1313" s="203" t="s">
        <v>98</v>
      </c>
      <c r="AE1313" s="203">
        <f>+V1313+Y1313</f>
        <v>154474.11000000002</v>
      </c>
      <c r="AF1313" s="204" t="s">
        <v>79</v>
      </c>
      <c r="AG1313" s="202" t="s">
        <v>33</v>
      </c>
      <c r="AH1313" s="262" t="s">
        <v>167</v>
      </c>
      <c r="AI1313" s="615" t="s">
        <v>1149</v>
      </c>
      <c r="AJ1313" s="219"/>
    </row>
    <row r="1314" spans="2:45" ht="68.650000000000006" customHeight="1" x14ac:dyDescent="0.2">
      <c r="B1314" s="217"/>
      <c r="C1314" s="280"/>
      <c r="D1314" s="260"/>
      <c r="E1314" s="235"/>
      <c r="F1314" s="235"/>
      <c r="G1314" s="235"/>
      <c r="H1314" s="204"/>
      <c r="I1314" s="204"/>
      <c r="J1314" s="11" t="s">
        <v>111</v>
      </c>
      <c r="K1314" s="7" t="s">
        <v>112</v>
      </c>
      <c r="L1314" s="7" t="s">
        <v>85</v>
      </c>
      <c r="M1314" s="7">
        <v>2</v>
      </c>
      <c r="N1314" s="202"/>
      <c r="O1314" s="278"/>
      <c r="P1314" s="204"/>
      <c r="Q1314" s="204"/>
      <c r="R1314" s="217"/>
      <c r="S1314" s="217"/>
      <c r="T1314" s="219"/>
      <c r="U1314" s="219"/>
      <c r="V1314" s="283"/>
      <c r="W1314" s="221"/>
      <c r="X1314" s="221"/>
      <c r="Y1314" s="283"/>
      <c r="Z1314" s="221"/>
      <c r="AA1314" s="221"/>
      <c r="AB1314" s="283"/>
      <c r="AC1314" s="202"/>
      <c r="AD1314" s="203"/>
      <c r="AE1314" s="203"/>
      <c r="AF1314" s="204"/>
      <c r="AG1314" s="202"/>
      <c r="AH1314" s="262"/>
      <c r="AI1314" s="615"/>
      <c r="AJ1314" s="219"/>
    </row>
    <row r="1315" spans="2:45" ht="134.1" customHeight="1" x14ac:dyDescent="0.2">
      <c r="B1315" s="217"/>
      <c r="C1315" s="280"/>
      <c r="D1315" s="260"/>
      <c r="E1315" s="235"/>
      <c r="F1315" s="235"/>
      <c r="G1315" s="235"/>
      <c r="H1315" s="204"/>
      <c r="I1315" s="204"/>
      <c r="J1315" s="11" t="s">
        <v>127</v>
      </c>
      <c r="K1315" s="7" t="s">
        <v>128</v>
      </c>
      <c r="L1315" s="7" t="s">
        <v>85</v>
      </c>
      <c r="M1315" s="63">
        <v>60</v>
      </c>
      <c r="N1315" s="202"/>
      <c r="O1315" s="278"/>
      <c r="P1315" s="204"/>
      <c r="Q1315" s="204"/>
      <c r="R1315" s="217"/>
      <c r="S1315" s="217"/>
      <c r="T1315" s="219"/>
      <c r="U1315" s="219"/>
      <c r="V1315" s="283"/>
      <c r="W1315" s="221"/>
      <c r="X1315" s="221"/>
      <c r="Y1315" s="283"/>
      <c r="Z1315" s="221"/>
      <c r="AA1315" s="221"/>
      <c r="AB1315" s="283"/>
      <c r="AC1315" s="202"/>
      <c r="AD1315" s="203"/>
      <c r="AE1315" s="203"/>
      <c r="AF1315" s="204"/>
      <c r="AG1315" s="202"/>
      <c r="AH1315" s="262"/>
      <c r="AI1315" s="615"/>
      <c r="AJ1315" s="219"/>
    </row>
    <row r="1316" spans="2:45" ht="68.650000000000006" customHeight="1" x14ac:dyDescent="0.2">
      <c r="B1316" s="208" t="s">
        <v>1166</v>
      </c>
      <c r="C1316" s="364" t="s">
        <v>899</v>
      </c>
      <c r="D1316" s="208" t="s">
        <v>66</v>
      </c>
      <c r="E1316" s="229" t="s">
        <v>67</v>
      </c>
      <c r="F1316" s="231" t="s">
        <v>132</v>
      </c>
      <c r="G1316" s="231" t="s">
        <v>69</v>
      </c>
      <c r="H1316" s="208" t="s">
        <v>70</v>
      </c>
      <c r="I1316" s="210" t="s">
        <v>98</v>
      </c>
      <c r="J1316" s="11" t="s">
        <v>113</v>
      </c>
      <c r="K1316" s="29" t="s">
        <v>114</v>
      </c>
      <c r="L1316" s="7" t="s">
        <v>115</v>
      </c>
      <c r="M1316" s="7">
        <v>3</v>
      </c>
      <c r="N1316" s="202" t="s">
        <v>108</v>
      </c>
      <c r="O1316" s="364" t="s">
        <v>335</v>
      </c>
      <c r="P1316" s="368" t="s">
        <v>75</v>
      </c>
      <c r="Q1316" s="368" t="s">
        <v>76</v>
      </c>
      <c r="R1316" s="368" t="s">
        <v>77</v>
      </c>
      <c r="S1316" s="217" t="s">
        <v>109</v>
      </c>
      <c r="T1316" s="219">
        <f>V1316+Y1316</f>
        <v>239972</v>
      </c>
      <c r="U1316" s="219" t="s">
        <v>98</v>
      </c>
      <c r="V1316" s="291">
        <v>203976</v>
      </c>
      <c r="W1316" s="221" t="s">
        <v>98</v>
      </c>
      <c r="X1316" s="221" t="s">
        <v>98</v>
      </c>
      <c r="Y1316" s="291">
        <v>35996</v>
      </c>
      <c r="Z1316" s="221" t="s">
        <v>98</v>
      </c>
      <c r="AA1316" s="221" t="s">
        <v>98</v>
      </c>
      <c r="AB1316" s="291">
        <v>59992.94</v>
      </c>
      <c r="AC1316" s="202" t="s">
        <v>80</v>
      </c>
      <c r="AD1316" s="225" t="s">
        <v>98</v>
      </c>
      <c r="AE1316" s="221">
        <f>+V1316+Y1316</f>
        <v>239972</v>
      </c>
      <c r="AF1316" s="219" t="s">
        <v>98</v>
      </c>
      <c r="AG1316" s="221" t="s">
        <v>33</v>
      </c>
      <c r="AH1316" s="382" t="s">
        <v>167</v>
      </c>
      <c r="AI1316" s="382" t="s">
        <v>409</v>
      </c>
      <c r="AJ1316" s="219"/>
    </row>
    <row r="1317" spans="2:45" ht="68.650000000000006" customHeight="1" x14ac:dyDescent="0.2">
      <c r="B1317" s="209"/>
      <c r="C1317" s="365"/>
      <c r="D1317" s="209"/>
      <c r="E1317" s="230"/>
      <c r="F1317" s="235"/>
      <c r="G1317" s="235"/>
      <c r="H1317" s="209"/>
      <c r="I1317" s="204"/>
      <c r="J1317" s="11" t="s">
        <v>116</v>
      </c>
      <c r="K1317" s="29" t="s">
        <v>117</v>
      </c>
      <c r="L1317" s="7" t="s">
        <v>85</v>
      </c>
      <c r="M1317" s="7">
        <v>1</v>
      </c>
      <c r="N1317" s="202"/>
      <c r="O1317" s="365"/>
      <c r="P1317" s="369"/>
      <c r="Q1317" s="369"/>
      <c r="R1317" s="369"/>
      <c r="S1317" s="217"/>
      <c r="T1317" s="219"/>
      <c r="U1317" s="219"/>
      <c r="V1317" s="292"/>
      <c r="W1317" s="221"/>
      <c r="X1317" s="221"/>
      <c r="Y1317" s="292"/>
      <c r="Z1317" s="221"/>
      <c r="AA1317" s="221"/>
      <c r="AB1317" s="292"/>
      <c r="AC1317" s="202"/>
      <c r="AD1317" s="227"/>
      <c r="AE1317" s="221"/>
      <c r="AF1317" s="219"/>
      <c r="AG1317" s="221"/>
      <c r="AH1317" s="383"/>
      <c r="AI1317" s="383"/>
      <c r="AJ1317" s="219"/>
    </row>
    <row r="1318" spans="2:45" ht="68.650000000000006" customHeight="1" x14ac:dyDescent="0.2">
      <c r="B1318" s="209"/>
      <c r="C1318" s="365"/>
      <c r="D1318" s="209"/>
      <c r="E1318" s="230"/>
      <c r="F1318" s="235"/>
      <c r="G1318" s="235"/>
      <c r="H1318" s="209"/>
      <c r="I1318" s="204"/>
      <c r="J1318" s="11" t="s">
        <v>209</v>
      </c>
      <c r="K1318" s="29" t="s">
        <v>118</v>
      </c>
      <c r="L1318" s="7" t="s">
        <v>119</v>
      </c>
      <c r="M1318" s="7">
        <v>1</v>
      </c>
      <c r="N1318" s="202"/>
      <c r="O1318" s="365"/>
      <c r="P1318" s="369"/>
      <c r="Q1318" s="369"/>
      <c r="R1318" s="369"/>
      <c r="S1318" s="217"/>
      <c r="T1318" s="219"/>
      <c r="U1318" s="219"/>
      <c r="V1318" s="292"/>
      <c r="W1318" s="221"/>
      <c r="X1318" s="221"/>
      <c r="Y1318" s="292"/>
      <c r="Z1318" s="221"/>
      <c r="AA1318" s="221"/>
      <c r="AB1318" s="292"/>
      <c r="AC1318" s="202"/>
      <c r="AD1318" s="227"/>
      <c r="AE1318" s="221"/>
      <c r="AF1318" s="219"/>
      <c r="AG1318" s="221"/>
      <c r="AH1318" s="383"/>
      <c r="AI1318" s="383"/>
      <c r="AJ1318" s="219"/>
    </row>
    <row r="1319" spans="2:45" ht="68.650000000000006" customHeight="1" x14ac:dyDescent="0.2">
      <c r="B1319" s="209"/>
      <c r="C1319" s="365"/>
      <c r="D1319" s="209"/>
      <c r="E1319" s="230"/>
      <c r="F1319" s="229"/>
      <c r="G1319" s="229"/>
      <c r="H1319" s="209"/>
      <c r="I1319" s="208"/>
      <c r="J1319" s="28" t="s">
        <v>120</v>
      </c>
      <c r="K1319" s="44" t="s">
        <v>121</v>
      </c>
      <c r="L1319" s="14" t="s">
        <v>119</v>
      </c>
      <c r="M1319" s="7">
        <v>1</v>
      </c>
      <c r="N1319" s="243"/>
      <c r="O1319" s="365"/>
      <c r="P1319" s="369"/>
      <c r="Q1319" s="369"/>
      <c r="R1319" s="369"/>
      <c r="S1319" s="211"/>
      <c r="T1319" s="253"/>
      <c r="U1319" s="253"/>
      <c r="V1319" s="292"/>
      <c r="W1319" s="271"/>
      <c r="X1319" s="271"/>
      <c r="Y1319" s="292"/>
      <c r="Z1319" s="271"/>
      <c r="AA1319" s="271"/>
      <c r="AB1319" s="292"/>
      <c r="AC1319" s="243"/>
      <c r="AD1319" s="227"/>
      <c r="AE1319" s="271"/>
      <c r="AF1319" s="253"/>
      <c r="AG1319" s="271"/>
      <c r="AH1319" s="383"/>
      <c r="AI1319" s="383"/>
      <c r="AJ1319" s="253"/>
    </row>
    <row r="1320" spans="2:45" ht="132" customHeight="1" x14ac:dyDescent="0.2">
      <c r="B1320" s="566" t="s">
        <v>831</v>
      </c>
      <c r="C1320" s="204" t="s">
        <v>846</v>
      </c>
      <c r="D1320" s="566" t="s">
        <v>66</v>
      </c>
      <c r="E1320" s="229" t="s">
        <v>67</v>
      </c>
      <c r="F1320" s="235" t="s">
        <v>134</v>
      </c>
      <c r="G1320" s="235" t="s">
        <v>147</v>
      </c>
      <c r="H1320" s="208" t="s">
        <v>70</v>
      </c>
      <c r="I1320" s="204" t="s">
        <v>79</v>
      </c>
      <c r="J1320" s="11" t="s">
        <v>208</v>
      </c>
      <c r="K1320" s="7" t="s">
        <v>107</v>
      </c>
      <c r="L1320" s="7" t="s">
        <v>86</v>
      </c>
      <c r="M1320" s="7">
        <v>40</v>
      </c>
      <c r="N1320" s="202" t="s">
        <v>108</v>
      </c>
      <c r="O1320" s="260" t="s">
        <v>852</v>
      </c>
      <c r="P1320" s="204" t="s">
        <v>75</v>
      </c>
      <c r="Q1320" s="204" t="s">
        <v>76</v>
      </c>
      <c r="R1320" s="217" t="s">
        <v>77</v>
      </c>
      <c r="S1320" s="217" t="s">
        <v>109</v>
      </c>
      <c r="T1320" s="219">
        <f>Y1320+V1320</f>
        <v>176030.24000000002</v>
      </c>
      <c r="U1320" s="219" t="s">
        <v>98</v>
      </c>
      <c r="V1320" s="257">
        <v>149625.70000000001</v>
      </c>
      <c r="W1320" s="221" t="s">
        <v>98</v>
      </c>
      <c r="X1320" s="221" t="s">
        <v>79</v>
      </c>
      <c r="Y1320" s="257">
        <v>26404.54</v>
      </c>
      <c r="Z1320" s="221" t="s">
        <v>98</v>
      </c>
      <c r="AA1320" s="221" t="s">
        <v>79</v>
      </c>
      <c r="AB1320" s="202">
        <v>14272.73</v>
      </c>
      <c r="AC1320" s="202" t="s">
        <v>149</v>
      </c>
      <c r="AD1320" s="225" t="s">
        <v>98</v>
      </c>
      <c r="AE1320" s="203">
        <f>+V1320+Y1320</f>
        <v>176030.24000000002</v>
      </c>
      <c r="AF1320" s="204" t="s">
        <v>79</v>
      </c>
      <c r="AG1320" s="202" t="s">
        <v>33</v>
      </c>
      <c r="AH1320" s="379" t="s">
        <v>158</v>
      </c>
      <c r="AI1320" s="324" t="s">
        <v>176</v>
      </c>
      <c r="AJ1320" s="219"/>
      <c r="AS1320" s="116"/>
    </row>
    <row r="1321" spans="2:45" ht="68.650000000000006" customHeight="1" x14ac:dyDescent="0.2">
      <c r="B1321" s="566"/>
      <c r="C1321" s="204"/>
      <c r="D1321" s="566"/>
      <c r="E1321" s="230"/>
      <c r="F1321" s="235"/>
      <c r="G1321" s="235"/>
      <c r="H1321" s="209"/>
      <c r="I1321" s="204"/>
      <c r="J1321" s="11" t="s">
        <v>111</v>
      </c>
      <c r="K1321" s="7" t="s">
        <v>112</v>
      </c>
      <c r="L1321" s="7" t="s">
        <v>85</v>
      </c>
      <c r="M1321" s="7">
        <v>3</v>
      </c>
      <c r="N1321" s="202"/>
      <c r="O1321" s="260"/>
      <c r="P1321" s="204"/>
      <c r="Q1321" s="204"/>
      <c r="R1321" s="217"/>
      <c r="S1321" s="217"/>
      <c r="T1321" s="219"/>
      <c r="U1321" s="219"/>
      <c r="V1321" s="257"/>
      <c r="W1321" s="221"/>
      <c r="X1321" s="221"/>
      <c r="Y1321" s="257"/>
      <c r="Z1321" s="221"/>
      <c r="AA1321" s="221"/>
      <c r="AB1321" s="202"/>
      <c r="AC1321" s="202"/>
      <c r="AD1321" s="227"/>
      <c r="AE1321" s="203"/>
      <c r="AF1321" s="204"/>
      <c r="AG1321" s="202"/>
      <c r="AH1321" s="324"/>
      <c r="AI1321" s="324"/>
      <c r="AJ1321" s="219"/>
      <c r="AS1321" s="116"/>
    </row>
    <row r="1322" spans="2:45" ht="166.15" customHeight="1" x14ac:dyDescent="0.2">
      <c r="B1322" s="566"/>
      <c r="C1322" s="204"/>
      <c r="D1322" s="608"/>
      <c r="E1322" s="230"/>
      <c r="F1322" s="235"/>
      <c r="G1322" s="235"/>
      <c r="H1322" s="210"/>
      <c r="I1322" s="204"/>
      <c r="J1322" s="11" t="s">
        <v>127</v>
      </c>
      <c r="K1322" s="7" t="s">
        <v>128</v>
      </c>
      <c r="L1322" s="7" t="s">
        <v>85</v>
      </c>
      <c r="M1322" s="63">
        <v>120</v>
      </c>
      <c r="N1322" s="202"/>
      <c r="O1322" s="260"/>
      <c r="P1322" s="204"/>
      <c r="Q1322" s="204"/>
      <c r="R1322" s="217"/>
      <c r="S1322" s="217"/>
      <c r="T1322" s="219"/>
      <c r="U1322" s="219"/>
      <c r="V1322" s="257"/>
      <c r="W1322" s="221"/>
      <c r="X1322" s="221"/>
      <c r="Y1322" s="257"/>
      <c r="Z1322" s="221"/>
      <c r="AA1322" s="221"/>
      <c r="AB1322" s="202"/>
      <c r="AC1322" s="202"/>
      <c r="AD1322" s="226"/>
      <c r="AE1322" s="203"/>
      <c r="AF1322" s="204"/>
      <c r="AG1322" s="202"/>
      <c r="AH1322" s="324"/>
      <c r="AI1322" s="324"/>
      <c r="AJ1322" s="219"/>
    </row>
    <row r="1323" spans="2:45" ht="68.650000000000006" customHeight="1" x14ac:dyDescent="0.2">
      <c r="B1323" s="566" t="s">
        <v>832</v>
      </c>
      <c r="C1323" s="204" t="s">
        <v>847</v>
      </c>
      <c r="D1323" s="280" t="s">
        <v>66</v>
      </c>
      <c r="E1323" s="235" t="s">
        <v>67</v>
      </c>
      <c r="F1323" s="235" t="s">
        <v>134</v>
      </c>
      <c r="G1323" s="235" t="s">
        <v>147</v>
      </c>
      <c r="H1323" s="208" t="s">
        <v>70</v>
      </c>
      <c r="I1323" s="204" t="s">
        <v>79</v>
      </c>
      <c r="J1323" s="72" t="s">
        <v>208</v>
      </c>
      <c r="K1323" s="22" t="s">
        <v>107</v>
      </c>
      <c r="L1323" s="22" t="s">
        <v>86</v>
      </c>
      <c r="M1323" s="22">
        <v>40</v>
      </c>
      <c r="N1323" s="202" t="s">
        <v>108</v>
      </c>
      <c r="O1323" s="260" t="s">
        <v>853</v>
      </c>
      <c r="P1323" s="204" t="s">
        <v>75</v>
      </c>
      <c r="Q1323" s="204" t="s">
        <v>76</v>
      </c>
      <c r="R1323" s="217" t="s">
        <v>77</v>
      </c>
      <c r="S1323" s="217" t="s">
        <v>109</v>
      </c>
      <c r="T1323" s="219">
        <f>Y1323+V1323</f>
        <v>209210.34999999998</v>
      </c>
      <c r="U1323" s="219" t="s">
        <v>98</v>
      </c>
      <c r="V1323" s="257">
        <v>177828.8</v>
      </c>
      <c r="W1323" s="221" t="s">
        <v>98</v>
      </c>
      <c r="X1323" s="221" t="s">
        <v>79</v>
      </c>
      <c r="Y1323" s="257">
        <v>31381.55</v>
      </c>
      <c r="Z1323" s="221" t="s">
        <v>98</v>
      </c>
      <c r="AA1323" s="221" t="s">
        <v>79</v>
      </c>
      <c r="AB1323" s="267">
        <v>16963.009999999998</v>
      </c>
      <c r="AC1323" s="202" t="s">
        <v>149</v>
      </c>
      <c r="AD1323" s="225" t="s">
        <v>98</v>
      </c>
      <c r="AE1323" s="203">
        <f>+V1323+Y1323</f>
        <v>209210.34999999998</v>
      </c>
      <c r="AF1323" s="204" t="s">
        <v>79</v>
      </c>
      <c r="AG1323" s="202" t="s">
        <v>33</v>
      </c>
      <c r="AH1323" s="385" t="s">
        <v>158</v>
      </c>
      <c r="AI1323" s="324" t="s">
        <v>176</v>
      </c>
      <c r="AJ1323" s="253"/>
    </row>
    <row r="1324" spans="2:45" ht="68.650000000000006" customHeight="1" x14ac:dyDescent="0.2">
      <c r="B1324" s="566"/>
      <c r="C1324" s="204"/>
      <c r="D1324" s="280"/>
      <c r="E1324" s="235"/>
      <c r="F1324" s="235"/>
      <c r="G1324" s="235"/>
      <c r="H1324" s="209"/>
      <c r="I1324" s="204"/>
      <c r="J1324" s="11" t="s">
        <v>111</v>
      </c>
      <c r="K1324" s="7" t="s">
        <v>112</v>
      </c>
      <c r="L1324" s="7" t="s">
        <v>85</v>
      </c>
      <c r="M1324" s="7">
        <v>5</v>
      </c>
      <c r="N1324" s="202"/>
      <c r="O1324" s="260"/>
      <c r="P1324" s="204"/>
      <c r="Q1324" s="204"/>
      <c r="R1324" s="217"/>
      <c r="S1324" s="217"/>
      <c r="T1324" s="219"/>
      <c r="U1324" s="219"/>
      <c r="V1324" s="257"/>
      <c r="W1324" s="221"/>
      <c r="X1324" s="221"/>
      <c r="Y1324" s="257"/>
      <c r="Z1324" s="221"/>
      <c r="AA1324" s="221"/>
      <c r="AB1324" s="267"/>
      <c r="AC1324" s="202"/>
      <c r="AD1324" s="227"/>
      <c r="AE1324" s="203"/>
      <c r="AF1324" s="204"/>
      <c r="AG1324" s="202"/>
      <c r="AH1324" s="202"/>
      <c r="AI1324" s="324"/>
      <c r="AJ1324" s="218"/>
    </row>
    <row r="1325" spans="2:45" ht="157.15" customHeight="1" x14ac:dyDescent="0.2">
      <c r="B1325" s="566"/>
      <c r="C1325" s="204"/>
      <c r="D1325" s="280"/>
      <c r="E1325" s="235"/>
      <c r="F1325" s="235"/>
      <c r="G1325" s="235"/>
      <c r="H1325" s="210"/>
      <c r="I1325" s="204"/>
      <c r="J1325" s="11" t="s">
        <v>127</v>
      </c>
      <c r="K1325" s="7" t="s">
        <v>128</v>
      </c>
      <c r="L1325" s="7" t="s">
        <v>85</v>
      </c>
      <c r="M1325" s="63">
        <v>300</v>
      </c>
      <c r="N1325" s="202"/>
      <c r="O1325" s="260"/>
      <c r="P1325" s="204"/>
      <c r="Q1325" s="204"/>
      <c r="R1325" s="217"/>
      <c r="S1325" s="217"/>
      <c r="T1325" s="219"/>
      <c r="U1325" s="219"/>
      <c r="V1325" s="257"/>
      <c r="W1325" s="221"/>
      <c r="X1325" s="221"/>
      <c r="Y1325" s="257"/>
      <c r="Z1325" s="221"/>
      <c r="AA1325" s="221"/>
      <c r="AB1325" s="267"/>
      <c r="AC1325" s="202"/>
      <c r="AD1325" s="226"/>
      <c r="AE1325" s="203"/>
      <c r="AF1325" s="204"/>
      <c r="AG1325" s="202"/>
      <c r="AH1325" s="202"/>
      <c r="AI1325" s="324"/>
      <c r="AJ1325" s="254"/>
    </row>
    <row r="1326" spans="2:45" ht="68.650000000000006" customHeight="1" x14ac:dyDescent="0.2">
      <c r="B1326" s="566" t="s">
        <v>835</v>
      </c>
      <c r="C1326" s="204" t="s">
        <v>848</v>
      </c>
      <c r="D1326" s="204" t="s">
        <v>66</v>
      </c>
      <c r="E1326" s="235" t="s">
        <v>67</v>
      </c>
      <c r="F1326" s="235" t="s">
        <v>134</v>
      </c>
      <c r="G1326" s="235" t="s">
        <v>147</v>
      </c>
      <c r="H1326" s="208" t="s">
        <v>70</v>
      </c>
      <c r="I1326" s="204" t="s">
        <v>79</v>
      </c>
      <c r="J1326" s="72" t="s">
        <v>208</v>
      </c>
      <c r="K1326" s="22" t="s">
        <v>107</v>
      </c>
      <c r="L1326" s="22" t="s">
        <v>86</v>
      </c>
      <c r="M1326" s="22">
        <v>40</v>
      </c>
      <c r="N1326" s="202" t="s">
        <v>108</v>
      </c>
      <c r="O1326" s="260" t="s">
        <v>853</v>
      </c>
      <c r="P1326" s="204" t="s">
        <v>75</v>
      </c>
      <c r="Q1326" s="204" t="s">
        <v>76</v>
      </c>
      <c r="R1326" s="217" t="s">
        <v>77</v>
      </c>
      <c r="S1326" s="217" t="s">
        <v>109</v>
      </c>
      <c r="T1326" s="219">
        <f>Y1326+V1326</f>
        <v>52200</v>
      </c>
      <c r="U1326" s="219" t="s">
        <v>98</v>
      </c>
      <c r="V1326" s="257">
        <v>44370</v>
      </c>
      <c r="W1326" s="221" t="s">
        <v>98</v>
      </c>
      <c r="X1326" s="221" t="s">
        <v>79</v>
      </c>
      <c r="Y1326" s="257">
        <v>7830</v>
      </c>
      <c r="Z1326" s="221" t="s">
        <v>98</v>
      </c>
      <c r="AA1326" s="221" t="s">
        <v>79</v>
      </c>
      <c r="AB1326" s="202">
        <v>4232.4399999999996</v>
      </c>
      <c r="AC1326" s="202" t="s">
        <v>149</v>
      </c>
      <c r="AD1326" s="225" t="s">
        <v>98</v>
      </c>
      <c r="AE1326" s="203">
        <f>+V1326+Y1326</f>
        <v>52200</v>
      </c>
      <c r="AF1326" s="204" t="s">
        <v>79</v>
      </c>
      <c r="AG1326" s="202" t="s">
        <v>33</v>
      </c>
      <c r="AH1326" s="324" t="s">
        <v>179</v>
      </c>
      <c r="AI1326" s="324" t="s">
        <v>295</v>
      </c>
      <c r="AJ1326" s="253"/>
    </row>
    <row r="1327" spans="2:45" ht="68.650000000000006" customHeight="1" x14ac:dyDescent="0.2">
      <c r="B1327" s="566"/>
      <c r="C1327" s="204"/>
      <c r="D1327" s="204"/>
      <c r="E1327" s="235"/>
      <c r="F1327" s="235"/>
      <c r="G1327" s="235"/>
      <c r="H1327" s="209"/>
      <c r="I1327" s="204"/>
      <c r="J1327" s="11" t="s">
        <v>111</v>
      </c>
      <c r="K1327" s="7" t="s">
        <v>112</v>
      </c>
      <c r="L1327" s="7" t="s">
        <v>85</v>
      </c>
      <c r="M1327" s="7">
        <v>2</v>
      </c>
      <c r="N1327" s="202"/>
      <c r="O1327" s="260"/>
      <c r="P1327" s="204"/>
      <c r="Q1327" s="204"/>
      <c r="R1327" s="217"/>
      <c r="S1327" s="217"/>
      <c r="T1327" s="219"/>
      <c r="U1327" s="219"/>
      <c r="V1327" s="257"/>
      <c r="W1327" s="221"/>
      <c r="X1327" s="221"/>
      <c r="Y1327" s="257"/>
      <c r="Z1327" s="221"/>
      <c r="AA1327" s="221"/>
      <c r="AB1327" s="202"/>
      <c r="AC1327" s="202"/>
      <c r="AD1327" s="227"/>
      <c r="AE1327" s="203"/>
      <c r="AF1327" s="204"/>
      <c r="AG1327" s="202"/>
      <c r="AH1327" s="324"/>
      <c r="AI1327" s="324"/>
      <c r="AJ1327" s="218"/>
    </row>
    <row r="1328" spans="2:45" ht="170.1" customHeight="1" x14ac:dyDescent="0.2">
      <c r="B1328" s="566"/>
      <c r="C1328" s="204"/>
      <c r="D1328" s="204"/>
      <c r="E1328" s="235"/>
      <c r="F1328" s="235"/>
      <c r="G1328" s="235"/>
      <c r="H1328" s="210"/>
      <c r="I1328" s="204"/>
      <c r="J1328" s="11" t="s">
        <v>127</v>
      </c>
      <c r="K1328" s="7" t="s">
        <v>128</v>
      </c>
      <c r="L1328" s="7" t="s">
        <v>85</v>
      </c>
      <c r="M1328" s="63">
        <v>26</v>
      </c>
      <c r="N1328" s="202"/>
      <c r="O1328" s="260"/>
      <c r="P1328" s="204"/>
      <c r="Q1328" s="204"/>
      <c r="R1328" s="217"/>
      <c r="S1328" s="217"/>
      <c r="T1328" s="219"/>
      <c r="U1328" s="219"/>
      <c r="V1328" s="257"/>
      <c r="W1328" s="221"/>
      <c r="X1328" s="221"/>
      <c r="Y1328" s="257"/>
      <c r="Z1328" s="221"/>
      <c r="AA1328" s="221"/>
      <c r="AB1328" s="202"/>
      <c r="AC1328" s="202"/>
      <c r="AD1328" s="226"/>
      <c r="AE1328" s="203"/>
      <c r="AF1328" s="204"/>
      <c r="AG1328" s="202"/>
      <c r="AH1328" s="324"/>
      <c r="AI1328" s="324"/>
      <c r="AJ1328" s="254"/>
    </row>
    <row r="1329" spans="2:36" ht="68.650000000000006" customHeight="1" x14ac:dyDescent="0.2">
      <c r="B1329" s="566" t="s">
        <v>836</v>
      </c>
      <c r="C1329" s="204" t="s">
        <v>849</v>
      </c>
      <c r="D1329" s="204" t="s">
        <v>66</v>
      </c>
      <c r="E1329" s="235" t="s">
        <v>67</v>
      </c>
      <c r="F1329" s="235" t="s">
        <v>134</v>
      </c>
      <c r="G1329" s="235" t="s">
        <v>147</v>
      </c>
      <c r="H1329" s="208" t="s">
        <v>70</v>
      </c>
      <c r="I1329" s="204" t="s">
        <v>79</v>
      </c>
      <c r="J1329" s="72" t="s">
        <v>208</v>
      </c>
      <c r="K1329" s="22" t="s">
        <v>107</v>
      </c>
      <c r="L1329" s="22" t="s">
        <v>86</v>
      </c>
      <c r="M1329" s="22">
        <v>40</v>
      </c>
      <c r="N1329" s="202" t="s">
        <v>108</v>
      </c>
      <c r="O1329" s="260" t="s">
        <v>853</v>
      </c>
      <c r="P1329" s="204" t="s">
        <v>75</v>
      </c>
      <c r="Q1329" s="204" t="s">
        <v>76</v>
      </c>
      <c r="R1329" s="217" t="s">
        <v>77</v>
      </c>
      <c r="S1329" s="217" t="s">
        <v>109</v>
      </c>
      <c r="T1329" s="219">
        <f>Y1329+V1329</f>
        <v>16400</v>
      </c>
      <c r="U1329" s="219" t="s">
        <v>98</v>
      </c>
      <c r="V1329" s="257">
        <v>13940</v>
      </c>
      <c r="W1329" s="221" t="s">
        <v>98</v>
      </c>
      <c r="X1329" s="221" t="s">
        <v>79</v>
      </c>
      <c r="Y1329" s="257">
        <v>2460</v>
      </c>
      <c r="Z1329" s="221" t="s">
        <v>98</v>
      </c>
      <c r="AA1329" s="221" t="s">
        <v>79</v>
      </c>
      <c r="AB1329" s="268">
        <v>1329.73</v>
      </c>
      <c r="AC1329" s="202" t="s">
        <v>149</v>
      </c>
      <c r="AD1329" s="225" t="s">
        <v>98</v>
      </c>
      <c r="AE1329" s="203">
        <f>+V1329+Y1329</f>
        <v>16400</v>
      </c>
      <c r="AF1329" s="204" t="s">
        <v>79</v>
      </c>
      <c r="AG1329" s="202" t="s">
        <v>33</v>
      </c>
      <c r="AH1329" s="324" t="s">
        <v>179</v>
      </c>
      <c r="AI1329" s="324" t="s">
        <v>295</v>
      </c>
      <c r="AJ1329" s="253"/>
    </row>
    <row r="1330" spans="2:36" ht="68.650000000000006" customHeight="1" x14ac:dyDescent="0.2">
      <c r="B1330" s="566"/>
      <c r="C1330" s="204"/>
      <c r="D1330" s="204"/>
      <c r="E1330" s="235"/>
      <c r="F1330" s="235"/>
      <c r="G1330" s="235"/>
      <c r="H1330" s="209"/>
      <c r="I1330" s="204"/>
      <c r="J1330" s="11" t="s">
        <v>111</v>
      </c>
      <c r="K1330" s="7" t="s">
        <v>112</v>
      </c>
      <c r="L1330" s="7" t="s">
        <v>85</v>
      </c>
      <c r="M1330" s="7">
        <v>2</v>
      </c>
      <c r="N1330" s="202"/>
      <c r="O1330" s="260"/>
      <c r="P1330" s="204"/>
      <c r="Q1330" s="204"/>
      <c r="R1330" s="217"/>
      <c r="S1330" s="217"/>
      <c r="T1330" s="219"/>
      <c r="U1330" s="219"/>
      <c r="V1330" s="257"/>
      <c r="W1330" s="221"/>
      <c r="X1330" s="221"/>
      <c r="Y1330" s="257"/>
      <c r="Z1330" s="221"/>
      <c r="AA1330" s="221"/>
      <c r="AB1330" s="268"/>
      <c r="AC1330" s="202"/>
      <c r="AD1330" s="227"/>
      <c r="AE1330" s="203"/>
      <c r="AF1330" s="204"/>
      <c r="AG1330" s="202"/>
      <c r="AH1330" s="324"/>
      <c r="AI1330" s="324"/>
      <c r="AJ1330" s="218"/>
    </row>
    <row r="1331" spans="2:36" ht="161.1" customHeight="1" x14ac:dyDescent="0.2">
      <c r="B1331" s="566"/>
      <c r="C1331" s="204"/>
      <c r="D1331" s="204"/>
      <c r="E1331" s="235"/>
      <c r="F1331" s="235"/>
      <c r="G1331" s="235"/>
      <c r="H1331" s="210"/>
      <c r="I1331" s="204"/>
      <c r="J1331" s="11" t="s">
        <v>127</v>
      </c>
      <c r="K1331" s="7" t="s">
        <v>128</v>
      </c>
      <c r="L1331" s="7" t="s">
        <v>85</v>
      </c>
      <c r="M1331" s="63">
        <v>26</v>
      </c>
      <c r="N1331" s="202"/>
      <c r="O1331" s="260"/>
      <c r="P1331" s="204"/>
      <c r="Q1331" s="204"/>
      <c r="R1331" s="217"/>
      <c r="S1331" s="217"/>
      <c r="T1331" s="219"/>
      <c r="U1331" s="219"/>
      <c r="V1331" s="257"/>
      <c r="W1331" s="221"/>
      <c r="X1331" s="221"/>
      <c r="Y1331" s="257"/>
      <c r="Z1331" s="221"/>
      <c r="AA1331" s="221"/>
      <c r="AB1331" s="268"/>
      <c r="AC1331" s="202"/>
      <c r="AD1331" s="226"/>
      <c r="AE1331" s="203"/>
      <c r="AF1331" s="204"/>
      <c r="AG1331" s="202"/>
      <c r="AH1331" s="324"/>
      <c r="AI1331" s="324"/>
      <c r="AJ1331" s="254"/>
    </row>
    <row r="1332" spans="2:36" ht="128.1" customHeight="1" x14ac:dyDescent="0.2">
      <c r="B1332" s="566" t="s">
        <v>833</v>
      </c>
      <c r="C1332" s="204" t="s">
        <v>850</v>
      </c>
      <c r="D1332" s="204" t="s">
        <v>66</v>
      </c>
      <c r="E1332" s="230" t="s">
        <v>67</v>
      </c>
      <c r="F1332" s="235" t="s">
        <v>134</v>
      </c>
      <c r="G1332" s="235" t="s">
        <v>147</v>
      </c>
      <c r="H1332" s="208" t="s">
        <v>70</v>
      </c>
      <c r="I1332" s="204" t="s">
        <v>79</v>
      </c>
      <c r="J1332" s="72" t="s">
        <v>208</v>
      </c>
      <c r="K1332" s="22" t="s">
        <v>107</v>
      </c>
      <c r="L1332" s="22" t="s">
        <v>86</v>
      </c>
      <c r="M1332" s="22">
        <v>40</v>
      </c>
      <c r="N1332" s="202" t="s">
        <v>108</v>
      </c>
      <c r="O1332" s="260" t="s">
        <v>853</v>
      </c>
      <c r="P1332" s="204" t="s">
        <v>75</v>
      </c>
      <c r="Q1332" s="204" t="s">
        <v>76</v>
      </c>
      <c r="R1332" s="217" t="s">
        <v>77</v>
      </c>
      <c r="S1332" s="217" t="s">
        <v>109</v>
      </c>
      <c r="T1332" s="219">
        <f>Y1332+V1332</f>
        <v>64411.76</v>
      </c>
      <c r="U1332" s="219" t="s">
        <v>98</v>
      </c>
      <c r="V1332" s="257">
        <v>54750</v>
      </c>
      <c r="W1332" s="221" t="s">
        <v>98</v>
      </c>
      <c r="X1332" s="221" t="s">
        <v>79</v>
      </c>
      <c r="Y1332" s="257">
        <v>9661.76</v>
      </c>
      <c r="Z1332" s="221" t="s">
        <v>98</v>
      </c>
      <c r="AA1332" s="221" t="s">
        <v>79</v>
      </c>
      <c r="AB1332" s="268">
        <v>5222.58</v>
      </c>
      <c r="AC1332" s="202" t="s">
        <v>149</v>
      </c>
      <c r="AD1332" s="225" t="s">
        <v>98</v>
      </c>
      <c r="AE1332" s="203">
        <f>+V1332+Y1332</f>
        <v>64411.76</v>
      </c>
      <c r="AF1332" s="204" t="s">
        <v>79</v>
      </c>
      <c r="AG1332" s="202" t="s">
        <v>33</v>
      </c>
      <c r="AH1332" s="324" t="s">
        <v>248</v>
      </c>
      <c r="AI1332" s="324" t="s">
        <v>251</v>
      </c>
      <c r="AJ1332" s="253"/>
    </row>
    <row r="1333" spans="2:36" ht="68.650000000000006" customHeight="1" x14ac:dyDescent="0.2">
      <c r="B1333" s="566"/>
      <c r="C1333" s="204"/>
      <c r="D1333" s="204"/>
      <c r="E1333" s="230"/>
      <c r="F1333" s="235"/>
      <c r="G1333" s="235"/>
      <c r="H1333" s="209"/>
      <c r="I1333" s="204"/>
      <c r="J1333" s="11" t="s">
        <v>111</v>
      </c>
      <c r="K1333" s="7" t="s">
        <v>112</v>
      </c>
      <c r="L1333" s="7" t="s">
        <v>85</v>
      </c>
      <c r="M1333" s="7">
        <v>3</v>
      </c>
      <c r="N1333" s="202"/>
      <c r="O1333" s="260"/>
      <c r="P1333" s="204"/>
      <c r="Q1333" s="204"/>
      <c r="R1333" s="217"/>
      <c r="S1333" s="217"/>
      <c r="T1333" s="219"/>
      <c r="U1333" s="219"/>
      <c r="V1333" s="257"/>
      <c r="W1333" s="221"/>
      <c r="X1333" s="221"/>
      <c r="Y1333" s="257"/>
      <c r="Z1333" s="221"/>
      <c r="AA1333" s="221"/>
      <c r="AB1333" s="268"/>
      <c r="AC1333" s="202"/>
      <c r="AD1333" s="227"/>
      <c r="AE1333" s="203"/>
      <c r="AF1333" s="204"/>
      <c r="AG1333" s="202"/>
      <c r="AH1333" s="324"/>
      <c r="AI1333" s="324"/>
      <c r="AJ1333" s="218"/>
    </row>
    <row r="1334" spans="2:36" ht="166.15" customHeight="1" x14ac:dyDescent="0.2">
      <c r="B1334" s="566"/>
      <c r="C1334" s="204"/>
      <c r="D1334" s="204"/>
      <c r="E1334" s="230"/>
      <c r="F1334" s="235"/>
      <c r="G1334" s="235"/>
      <c r="H1334" s="210"/>
      <c r="I1334" s="204"/>
      <c r="J1334" s="11" t="s">
        <v>127</v>
      </c>
      <c r="K1334" s="7" t="s">
        <v>128</v>
      </c>
      <c r="L1334" s="7" t="s">
        <v>85</v>
      </c>
      <c r="M1334" s="63">
        <v>42</v>
      </c>
      <c r="N1334" s="202"/>
      <c r="O1334" s="260"/>
      <c r="P1334" s="204"/>
      <c r="Q1334" s="204"/>
      <c r="R1334" s="217"/>
      <c r="S1334" s="217"/>
      <c r="T1334" s="219"/>
      <c r="U1334" s="219"/>
      <c r="V1334" s="257"/>
      <c r="W1334" s="221"/>
      <c r="X1334" s="221"/>
      <c r="Y1334" s="257"/>
      <c r="Z1334" s="221"/>
      <c r="AA1334" s="221"/>
      <c r="AB1334" s="268"/>
      <c r="AC1334" s="202"/>
      <c r="AD1334" s="226"/>
      <c r="AE1334" s="203"/>
      <c r="AF1334" s="204"/>
      <c r="AG1334" s="202"/>
      <c r="AH1334" s="324"/>
      <c r="AI1334" s="324"/>
      <c r="AJ1334" s="254"/>
    </row>
    <row r="1335" spans="2:36" ht="68.650000000000006" customHeight="1" x14ac:dyDescent="0.2">
      <c r="B1335" s="566" t="s">
        <v>834</v>
      </c>
      <c r="C1335" s="204" t="s">
        <v>851</v>
      </c>
      <c r="D1335" s="204" t="s">
        <v>66</v>
      </c>
      <c r="E1335" s="235" t="s">
        <v>67</v>
      </c>
      <c r="F1335" s="235" t="s">
        <v>132</v>
      </c>
      <c r="G1335" s="235" t="s">
        <v>69</v>
      </c>
      <c r="H1335" s="208" t="s">
        <v>70</v>
      </c>
      <c r="I1335" s="208" t="s">
        <v>98</v>
      </c>
      <c r="J1335" s="11" t="s">
        <v>113</v>
      </c>
      <c r="K1335" s="29" t="s">
        <v>114</v>
      </c>
      <c r="L1335" s="7" t="s">
        <v>115</v>
      </c>
      <c r="M1335" s="7">
        <v>2</v>
      </c>
      <c r="N1335" s="202" t="s">
        <v>108</v>
      </c>
      <c r="O1335" s="416" t="s">
        <v>854</v>
      </c>
      <c r="P1335" s="208" t="s">
        <v>75</v>
      </c>
      <c r="Q1335" s="208" t="s">
        <v>76</v>
      </c>
      <c r="R1335" s="208" t="s">
        <v>77</v>
      </c>
      <c r="S1335" s="208" t="s">
        <v>109</v>
      </c>
      <c r="T1335" s="333">
        <f>+V1335+Y1335</f>
        <v>158847.65</v>
      </c>
      <c r="U1335" s="208" t="s">
        <v>98</v>
      </c>
      <c r="V1335" s="257">
        <v>135020.5</v>
      </c>
      <c r="W1335" s="243" t="s">
        <v>98</v>
      </c>
      <c r="X1335" s="243" t="s">
        <v>98</v>
      </c>
      <c r="Y1335" s="257">
        <v>23827.15</v>
      </c>
      <c r="Z1335" s="243" t="s">
        <v>98</v>
      </c>
      <c r="AA1335" s="243" t="s">
        <v>98</v>
      </c>
      <c r="AB1335" s="268">
        <v>12879.54</v>
      </c>
      <c r="AC1335" s="243" t="s">
        <v>80</v>
      </c>
      <c r="AD1335" s="243" t="s">
        <v>98</v>
      </c>
      <c r="AE1335" s="294">
        <f>+V1335+Y1335</f>
        <v>158847.65</v>
      </c>
      <c r="AF1335" s="208" t="s">
        <v>98</v>
      </c>
      <c r="AG1335" s="208" t="s">
        <v>33</v>
      </c>
      <c r="AH1335" s="324" t="s">
        <v>248</v>
      </c>
      <c r="AI1335" s="324" t="s">
        <v>251</v>
      </c>
      <c r="AJ1335" s="253"/>
    </row>
    <row r="1336" spans="2:36" ht="68.650000000000006" customHeight="1" x14ac:dyDescent="0.2">
      <c r="B1336" s="566"/>
      <c r="C1336" s="204"/>
      <c r="D1336" s="204"/>
      <c r="E1336" s="235"/>
      <c r="F1336" s="235"/>
      <c r="G1336" s="235"/>
      <c r="H1336" s="209"/>
      <c r="I1336" s="209"/>
      <c r="J1336" s="11" t="s">
        <v>116</v>
      </c>
      <c r="K1336" s="29" t="s">
        <v>117</v>
      </c>
      <c r="L1336" s="7" t="s">
        <v>85</v>
      </c>
      <c r="M1336" s="7">
        <v>2</v>
      </c>
      <c r="N1336" s="202"/>
      <c r="O1336" s="416"/>
      <c r="P1336" s="209"/>
      <c r="Q1336" s="209"/>
      <c r="R1336" s="209"/>
      <c r="S1336" s="209"/>
      <c r="T1336" s="209"/>
      <c r="U1336" s="209"/>
      <c r="V1336" s="257"/>
      <c r="W1336" s="224"/>
      <c r="X1336" s="224"/>
      <c r="Y1336" s="257"/>
      <c r="Z1336" s="224"/>
      <c r="AA1336" s="224"/>
      <c r="AB1336" s="268"/>
      <c r="AC1336" s="224"/>
      <c r="AD1336" s="224"/>
      <c r="AE1336" s="224"/>
      <c r="AF1336" s="209"/>
      <c r="AG1336" s="209"/>
      <c r="AH1336" s="324"/>
      <c r="AI1336" s="324"/>
      <c r="AJ1336" s="218"/>
    </row>
    <row r="1337" spans="2:36" ht="68.650000000000006" customHeight="1" x14ac:dyDescent="0.2">
      <c r="B1337" s="566"/>
      <c r="C1337" s="204"/>
      <c r="D1337" s="204"/>
      <c r="E1337" s="235"/>
      <c r="F1337" s="235"/>
      <c r="G1337" s="235"/>
      <c r="H1337" s="209"/>
      <c r="I1337" s="209"/>
      <c r="J1337" s="11" t="s">
        <v>209</v>
      </c>
      <c r="K1337" s="29" t="s">
        <v>118</v>
      </c>
      <c r="L1337" s="7" t="s">
        <v>119</v>
      </c>
      <c r="M1337" s="7">
        <v>2</v>
      </c>
      <c r="N1337" s="202"/>
      <c r="O1337" s="416"/>
      <c r="P1337" s="209"/>
      <c r="Q1337" s="209"/>
      <c r="R1337" s="209"/>
      <c r="S1337" s="209"/>
      <c r="T1337" s="209"/>
      <c r="U1337" s="209"/>
      <c r="V1337" s="257"/>
      <c r="W1337" s="224"/>
      <c r="X1337" s="224"/>
      <c r="Y1337" s="257"/>
      <c r="Z1337" s="224"/>
      <c r="AA1337" s="224"/>
      <c r="AB1337" s="268"/>
      <c r="AC1337" s="224"/>
      <c r="AD1337" s="224"/>
      <c r="AE1337" s="224"/>
      <c r="AF1337" s="209"/>
      <c r="AG1337" s="209"/>
      <c r="AH1337" s="324"/>
      <c r="AI1337" s="324"/>
      <c r="AJ1337" s="218"/>
    </row>
    <row r="1338" spans="2:36" ht="68.650000000000006" customHeight="1" x14ac:dyDescent="0.2">
      <c r="B1338" s="566"/>
      <c r="C1338" s="204"/>
      <c r="D1338" s="204"/>
      <c r="E1338" s="235"/>
      <c r="F1338" s="235"/>
      <c r="G1338" s="235"/>
      <c r="H1338" s="210"/>
      <c r="I1338" s="210"/>
      <c r="J1338" s="11" t="s">
        <v>120</v>
      </c>
      <c r="K1338" s="44" t="s">
        <v>121</v>
      </c>
      <c r="L1338" s="14" t="s">
        <v>119</v>
      </c>
      <c r="M1338" s="14">
        <v>2</v>
      </c>
      <c r="N1338" s="243"/>
      <c r="O1338" s="416"/>
      <c r="P1338" s="210"/>
      <c r="Q1338" s="210"/>
      <c r="R1338" s="210"/>
      <c r="S1338" s="210"/>
      <c r="T1338" s="210"/>
      <c r="U1338" s="210"/>
      <c r="V1338" s="257"/>
      <c r="W1338" s="228"/>
      <c r="X1338" s="228"/>
      <c r="Y1338" s="257"/>
      <c r="Z1338" s="228"/>
      <c r="AA1338" s="228"/>
      <c r="AB1338" s="268"/>
      <c r="AC1338" s="228"/>
      <c r="AD1338" s="228"/>
      <c r="AE1338" s="228"/>
      <c r="AF1338" s="210"/>
      <c r="AG1338" s="210"/>
      <c r="AH1338" s="324"/>
      <c r="AI1338" s="324"/>
      <c r="AJ1338" s="254"/>
    </row>
    <row r="1339" spans="2:36" ht="68.650000000000006" customHeight="1" x14ac:dyDescent="0.2">
      <c r="B1339" s="208" t="s">
        <v>864</v>
      </c>
      <c r="C1339" s="280" t="s">
        <v>1092</v>
      </c>
      <c r="D1339" s="204" t="s">
        <v>66</v>
      </c>
      <c r="E1339" s="231" t="s">
        <v>67</v>
      </c>
      <c r="F1339" s="231" t="s">
        <v>132</v>
      </c>
      <c r="G1339" s="235" t="s">
        <v>69</v>
      </c>
      <c r="H1339" s="208" t="s">
        <v>70</v>
      </c>
      <c r="I1339" s="208" t="s">
        <v>98</v>
      </c>
      <c r="J1339" s="11" t="s">
        <v>113</v>
      </c>
      <c r="K1339" s="29" t="s">
        <v>114</v>
      </c>
      <c r="L1339" s="7" t="s">
        <v>115</v>
      </c>
      <c r="M1339" s="14">
        <v>2</v>
      </c>
      <c r="N1339" s="243" t="s">
        <v>108</v>
      </c>
      <c r="O1339" s="565" t="s">
        <v>506</v>
      </c>
      <c r="P1339" s="243" t="s">
        <v>75</v>
      </c>
      <c r="Q1339" s="243" t="s">
        <v>76</v>
      </c>
      <c r="R1339" s="243" t="s">
        <v>77</v>
      </c>
      <c r="S1339" s="243" t="s">
        <v>109</v>
      </c>
      <c r="T1339" s="300">
        <f>+V1339+Y1339</f>
        <v>149800</v>
      </c>
      <c r="U1339" s="208">
        <f>+T1339/M1340</f>
        <v>149800</v>
      </c>
      <c r="V1339" s="316">
        <v>127330</v>
      </c>
      <c r="W1339" s="243" t="s">
        <v>98</v>
      </c>
      <c r="X1339" s="243" t="s">
        <v>98</v>
      </c>
      <c r="Y1339" s="316">
        <v>22470</v>
      </c>
      <c r="Z1339" s="243" t="s">
        <v>98</v>
      </c>
      <c r="AA1339" s="243" t="s">
        <v>98</v>
      </c>
      <c r="AB1339" s="316">
        <v>13026.09</v>
      </c>
      <c r="AC1339" s="243" t="s">
        <v>80</v>
      </c>
      <c r="AD1339" s="243" t="s">
        <v>98</v>
      </c>
      <c r="AE1339" s="225">
        <f>+V1339+Y1339</f>
        <v>149800</v>
      </c>
      <c r="AF1339" s="243" t="s">
        <v>98</v>
      </c>
      <c r="AG1339" s="243" t="s">
        <v>33</v>
      </c>
      <c r="AH1339" s="268" t="s">
        <v>873</v>
      </c>
      <c r="AI1339" s="268" t="s">
        <v>874</v>
      </c>
      <c r="AJ1339" s="243"/>
    </row>
    <row r="1340" spans="2:36" ht="68.650000000000006" customHeight="1" x14ac:dyDescent="0.2">
      <c r="B1340" s="209"/>
      <c r="C1340" s="280"/>
      <c r="D1340" s="204"/>
      <c r="E1340" s="235"/>
      <c r="F1340" s="235"/>
      <c r="G1340" s="235"/>
      <c r="H1340" s="209"/>
      <c r="I1340" s="209"/>
      <c r="J1340" s="11" t="s">
        <v>116</v>
      </c>
      <c r="K1340" s="29" t="s">
        <v>117</v>
      </c>
      <c r="L1340" s="7" t="s">
        <v>85</v>
      </c>
      <c r="M1340" s="14">
        <v>1</v>
      </c>
      <c r="N1340" s="224"/>
      <c r="O1340" s="565"/>
      <c r="P1340" s="224"/>
      <c r="Q1340" s="224"/>
      <c r="R1340" s="224"/>
      <c r="S1340" s="224"/>
      <c r="T1340" s="209"/>
      <c r="U1340" s="209"/>
      <c r="V1340" s="316"/>
      <c r="W1340" s="224"/>
      <c r="X1340" s="224"/>
      <c r="Y1340" s="316"/>
      <c r="Z1340" s="224"/>
      <c r="AA1340" s="224"/>
      <c r="AB1340" s="316"/>
      <c r="AC1340" s="224"/>
      <c r="AD1340" s="224"/>
      <c r="AE1340" s="224"/>
      <c r="AF1340" s="224"/>
      <c r="AG1340" s="224"/>
      <c r="AH1340" s="268"/>
      <c r="AI1340" s="268"/>
      <c r="AJ1340" s="224"/>
    </row>
    <row r="1341" spans="2:36" ht="68.650000000000006" customHeight="1" x14ac:dyDescent="0.2">
      <c r="B1341" s="209"/>
      <c r="C1341" s="280"/>
      <c r="D1341" s="204"/>
      <c r="E1341" s="235"/>
      <c r="F1341" s="235"/>
      <c r="G1341" s="235"/>
      <c r="H1341" s="209"/>
      <c r="I1341" s="209"/>
      <c r="J1341" s="11" t="s">
        <v>209</v>
      </c>
      <c r="K1341" s="29" t="s">
        <v>118</v>
      </c>
      <c r="L1341" s="7" t="s">
        <v>119</v>
      </c>
      <c r="M1341" s="14">
        <v>1</v>
      </c>
      <c r="N1341" s="224"/>
      <c r="O1341" s="565"/>
      <c r="P1341" s="224"/>
      <c r="Q1341" s="224"/>
      <c r="R1341" s="224"/>
      <c r="S1341" s="224"/>
      <c r="T1341" s="209"/>
      <c r="U1341" s="209"/>
      <c r="V1341" s="316"/>
      <c r="W1341" s="224"/>
      <c r="X1341" s="224"/>
      <c r="Y1341" s="316"/>
      <c r="Z1341" s="224"/>
      <c r="AA1341" s="224"/>
      <c r="AB1341" s="316"/>
      <c r="AC1341" s="224"/>
      <c r="AD1341" s="224"/>
      <c r="AE1341" s="224"/>
      <c r="AF1341" s="224"/>
      <c r="AG1341" s="224"/>
      <c r="AH1341" s="268"/>
      <c r="AI1341" s="268"/>
      <c r="AJ1341" s="224"/>
    </row>
    <row r="1342" spans="2:36" ht="68.650000000000006" customHeight="1" x14ac:dyDescent="0.2">
      <c r="B1342" s="210"/>
      <c r="C1342" s="280"/>
      <c r="D1342" s="204"/>
      <c r="E1342" s="235"/>
      <c r="F1342" s="229"/>
      <c r="G1342" s="235"/>
      <c r="H1342" s="210"/>
      <c r="I1342" s="210"/>
      <c r="J1342" s="11" t="s">
        <v>120</v>
      </c>
      <c r="K1342" s="29" t="s">
        <v>121</v>
      </c>
      <c r="L1342" s="7" t="s">
        <v>119</v>
      </c>
      <c r="M1342" s="7">
        <v>1</v>
      </c>
      <c r="N1342" s="228"/>
      <c r="O1342" s="565"/>
      <c r="P1342" s="228"/>
      <c r="Q1342" s="228"/>
      <c r="R1342" s="228"/>
      <c r="S1342" s="228"/>
      <c r="T1342" s="210"/>
      <c r="U1342" s="210"/>
      <c r="V1342" s="316"/>
      <c r="W1342" s="228"/>
      <c r="X1342" s="228"/>
      <c r="Y1342" s="316"/>
      <c r="Z1342" s="228"/>
      <c r="AA1342" s="228"/>
      <c r="AB1342" s="316"/>
      <c r="AC1342" s="228"/>
      <c r="AD1342" s="228"/>
      <c r="AE1342" s="228"/>
      <c r="AF1342" s="228"/>
      <c r="AG1342" s="228"/>
      <c r="AH1342" s="268"/>
      <c r="AI1342" s="268"/>
      <c r="AJ1342" s="228"/>
    </row>
    <row r="1343" spans="2:36" ht="125.1" customHeight="1" x14ac:dyDescent="0.2">
      <c r="B1343" s="208" t="s">
        <v>865</v>
      </c>
      <c r="C1343" s="204" t="s">
        <v>1093</v>
      </c>
      <c r="D1343" s="208" t="s">
        <v>88</v>
      </c>
      <c r="E1343" s="208" t="s">
        <v>67</v>
      </c>
      <c r="F1343" s="235" t="s">
        <v>134</v>
      </c>
      <c r="G1343" s="231" t="s">
        <v>147</v>
      </c>
      <c r="H1343" s="208" t="s">
        <v>70</v>
      </c>
      <c r="I1343" s="210" t="s">
        <v>79</v>
      </c>
      <c r="J1343" s="72" t="s">
        <v>208</v>
      </c>
      <c r="K1343" s="22" t="s">
        <v>107</v>
      </c>
      <c r="L1343" s="22" t="s">
        <v>86</v>
      </c>
      <c r="M1343" s="22">
        <v>40</v>
      </c>
      <c r="N1343" s="228" t="s">
        <v>108</v>
      </c>
      <c r="O1343" s="366" t="s">
        <v>506</v>
      </c>
      <c r="P1343" s="210" t="s">
        <v>75</v>
      </c>
      <c r="Q1343" s="210" t="s">
        <v>76</v>
      </c>
      <c r="R1343" s="213" t="s">
        <v>77</v>
      </c>
      <c r="S1343" s="217" t="s">
        <v>109</v>
      </c>
      <c r="T1343" s="219">
        <f>Y1343+V1343</f>
        <v>200053.62</v>
      </c>
      <c r="U1343" s="219">
        <f>+T1343/M1344</f>
        <v>100026.81</v>
      </c>
      <c r="V1343" s="316">
        <v>170045.58</v>
      </c>
      <c r="W1343" s="221" t="s">
        <v>98</v>
      </c>
      <c r="X1343" s="271" t="s">
        <v>79</v>
      </c>
      <c r="Y1343" s="316">
        <v>30008.04</v>
      </c>
      <c r="Z1343" s="221" t="s">
        <v>98</v>
      </c>
      <c r="AA1343" s="221" t="s">
        <v>79</v>
      </c>
      <c r="AB1343" s="316">
        <v>17395.97</v>
      </c>
      <c r="AC1343" s="202" t="s">
        <v>149</v>
      </c>
      <c r="AD1343" s="225" t="s">
        <v>98</v>
      </c>
      <c r="AE1343" s="203">
        <f>+V1343+Y1343</f>
        <v>200053.62</v>
      </c>
      <c r="AF1343" s="204" t="s">
        <v>79</v>
      </c>
      <c r="AG1343" s="202" t="s">
        <v>33</v>
      </c>
      <c r="AH1343" s="268" t="s">
        <v>158</v>
      </c>
      <c r="AI1343" s="268" t="s">
        <v>176</v>
      </c>
      <c r="AJ1343" s="253"/>
    </row>
    <row r="1344" spans="2:36" ht="68.650000000000006" customHeight="1" x14ac:dyDescent="0.2">
      <c r="B1344" s="209"/>
      <c r="C1344" s="204"/>
      <c r="D1344" s="209"/>
      <c r="E1344" s="209"/>
      <c r="F1344" s="235"/>
      <c r="G1344" s="235"/>
      <c r="H1344" s="209"/>
      <c r="I1344" s="204"/>
      <c r="J1344" s="11" t="s">
        <v>111</v>
      </c>
      <c r="K1344" s="7" t="s">
        <v>112</v>
      </c>
      <c r="L1344" s="7" t="s">
        <v>85</v>
      </c>
      <c r="M1344" s="7">
        <v>2</v>
      </c>
      <c r="N1344" s="202"/>
      <c r="O1344" s="280"/>
      <c r="P1344" s="204"/>
      <c r="Q1344" s="204"/>
      <c r="R1344" s="217"/>
      <c r="S1344" s="217"/>
      <c r="T1344" s="219"/>
      <c r="U1344" s="219"/>
      <c r="V1344" s="316"/>
      <c r="W1344" s="221"/>
      <c r="X1344" s="220"/>
      <c r="Y1344" s="316"/>
      <c r="Z1344" s="221"/>
      <c r="AA1344" s="221"/>
      <c r="AB1344" s="316"/>
      <c r="AC1344" s="202"/>
      <c r="AD1344" s="227"/>
      <c r="AE1344" s="203"/>
      <c r="AF1344" s="204"/>
      <c r="AG1344" s="202"/>
      <c r="AH1344" s="268"/>
      <c r="AI1344" s="268"/>
      <c r="AJ1344" s="218"/>
    </row>
    <row r="1345" spans="2:36" ht="68.650000000000006" customHeight="1" x14ac:dyDescent="0.2">
      <c r="B1345" s="210"/>
      <c r="C1345" s="204"/>
      <c r="D1345" s="210"/>
      <c r="E1345" s="210"/>
      <c r="F1345" s="235"/>
      <c r="G1345" s="235"/>
      <c r="H1345" s="210"/>
      <c r="I1345" s="204"/>
      <c r="J1345" s="11" t="s">
        <v>127</v>
      </c>
      <c r="K1345" s="7" t="s">
        <v>128</v>
      </c>
      <c r="L1345" s="7" t="s">
        <v>85</v>
      </c>
      <c r="M1345" s="63">
        <v>100</v>
      </c>
      <c r="N1345" s="202"/>
      <c r="O1345" s="280"/>
      <c r="P1345" s="204"/>
      <c r="Q1345" s="204"/>
      <c r="R1345" s="217"/>
      <c r="S1345" s="217"/>
      <c r="T1345" s="219"/>
      <c r="U1345" s="219"/>
      <c r="V1345" s="316"/>
      <c r="W1345" s="221"/>
      <c r="X1345" s="272"/>
      <c r="Y1345" s="316"/>
      <c r="Z1345" s="221"/>
      <c r="AA1345" s="221"/>
      <c r="AB1345" s="316"/>
      <c r="AC1345" s="202"/>
      <c r="AD1345" s="226"/>
      <c r="AE1345" s="203"/>
      <c r="AF1345" s="204"/>
      <c r="AG1345" s="202"/>
      <c r="AH1345" s="268"/>
      <c r="AI1345" s="268"/>
      <c r="AJ1345" s="254"/>
    </row>
    <row r="1346" spans="2:36" ht="68.650000000000006" customHeight="1" x14ac:dyDescent="0.2">
      <c r="B1346" s="208" t="s">
        <v>866</v>
      </c>
      <c r="C1346" s="204" t="s">
        <v>1094</v>
      </c>
      <c r="D1346" s="204" t="s">
        <v>66</v>
      </c>
      <c r="E1346" s="208" t="s">
        <v>67</v>
      </c>
      <c r="F1346" s="235" t="s">
        <v>134</v>
      </c>
      <c r="G1346" s="235" t="s">
        <v>147</v>
      </c>
      <c r="H1346" s="208" t="s">
        <v>70</v>
      </c>
      <c r="I1346" s="204" t="s">
        <v>79</v>
      </c>
      <c r="J1346" s="72" t="s">
        <v>208</v>
      </c>
      <c r="K1346" s="22" t="s">
        <v>107</v>
      </c>
      <c r="L1346" s="22" t="s">
        <v>86</v>
      </c>
      <c r="M1346" s="22">
        <v>40</v>
      </c>
      <c r="N1346" s="202" t="s">
        <v>108</v>
      </c>
      <c r="O1346" s="280" t="s">
        <v>506</v>
      </c>
      <c r="P1346" s="204" t="s">
        <v>75</v>
      </c>
      <c r="Q1346" s="204" t="s">
        <v>76</v>
      </c>
      <c r="R1346" s="217" t="s">
        <v>77</v>
      </c>
      <c r="S1346" s="217" t="s">
        <v>109</v>
      </c>
      <c r="T1346" s="219">
        <f>Y1346+V1346</f>
        <v>100040.72</v>
      </c>
      <c r="U1346" s="219">
        <f>+T1346/M1347</f>
        <v>100040.72</v>
      </c>
      <c r="V1346" s="316">
        <v>85034.61</v>
      </c>
      <c r="W1346" s="221" t="s">
        <v>98</v>
      </c>
      <c r="X1346" s="271" t="s">
        <v>79</v>
      </c>
      <c r="Y1346" s="316">
        <v>15006.11</v>
      </c>
      <c r="Z1346" s="221" t="s">
        <v>98</v>
      </c>
      <c r="AA1346" s="221" t="s">
        <v>79</v>
      </c>
      <c r="AB1346" s="316">
        <v>8699.19</v>
      </c>
      <c r="AC1346" s="202" t="s">
        <v>149</v>
      </c>
      <c r="AD1346" s="225" t="s">
        <v>98</v>
      </c>
      <c r="AE1346" s="203">
        <f>+V1346+Y1346</f>
        <v>100040.72</v>
      </c>
      <c r="AF1346" s="204" t="s">
        <v>79</v>
      </c>
      <c r="AG1346" s="202" t="s">
        <v>33</v>
      </c>
      <c r="AH1346" s="268" t="s">
        <v>158</v>
      </c>
      <c r="AI1346" s="268" t="s">
        <v>176</v>
      </c>
      <c r="AJ1346" s="253"/>
    </row>
    <row r="1347" spans="2:36" ht="68.650000000000006" customHeight="1" x14ac:dyDescent="0.2">
      <c r="B1347" s="209"/>
      <c r="C1347" s="204"/>
      <c r="D1347" s="204"/>
      <c r="E1347" s="209"/>
      <c r="F1347" s="235"/>
      <c r="G1347" s="235"/>
      <c r="H1347" s="209"/>
      <c r="I1347" s="204"/>
      <c r="J1347" s="11" t="s">
        <v>111</v>
      </c>
      <c r="K1347" s="7" t="s">
        <v>112</v>
      </c>
      <c r="L1347" s="7" t="s">
        <v>85</v>
      </c>
      <c r="M1347" s="7">
        <v>1</v>
      </c>
      <c r="N1347" s="202"/>
      <c r="O1347" s="280"/>
      <c r="P1347" s="204"/>
      <c r="Q1347" s="204"/>
      <c r="R1347" s="217"/>
      <c r="S1347" s="217"/>
      <c r="T1347" s="219"/>
      <c r="U1347" s="219"/>
      <c r="V1347" s="316"/>
      <c r="W1347" s="221"/>
      <c r="X1347" s="220"/>
      <c r="Y1347" s="316"/>
      <c r="Z1347" s="221"/>
      <c r="AA1347" s="221"/>
      <c r="AB1347" s="316"/>
      <c r="AC1347" s="202"/>
      <c r="AD1347" s="227"/>
      <c r="AE1347" s="203"/>
      <c r="AF1347" s="204"/>
      <c r="AG1347" s="202"/>
      <c r="AH1347" s="268"/>
      <c r="AI1347" s="268"/>
      <c r="AJ1347" s="218"/>
    </row>
    <row r="1348" spans="2:36" ht="68.650000000000006" customHeight="1" x14ac:dyDescent="0.2">
      <c r="B1348" s="210"/>
      <c r="C1348" s="204"/>
      <c r="D1348" s="204"/>
      <c r="E1348" s="210"/>
      <c r="F1348" s="235"/>
      <c r="G1348" s="235"/>
      <c r="H1348" s="210"/>
      <c r="I1348" s="204"/>
      <c r="J1348" s="11" t="s">
        <v>127</v>
      </c>
      <c r="K1348" s="7" t="s">
        <v>128</v>
      </c>
      <c r="L1348" s="7" t="s">
        <v>85</v>
      </c>
      <c r="M1348" s="63">
        <v>60</v>
      </c>
      <c r="N1348" s="202"/>
      <c r="O1348" s="280"/>
      <c r="P1348" s="204"/>
      <c r="Q1348" s="204"/>
      <c r="R1348" s="217"/>
      <c r="S1348" s="217"/>
      <c r="T1348" s="219"/>
      <c r="U1348" s="219"/>
      <c r="V1348" s="316"/>
      <c r="W1348" s="221"/>
      <c r="X1348" s="272"/>
      <c r="Y1348" s="316"/>
      <c r="Z1348" s="221"/>
      <c r="AA1348" s="221"/>
      <c r="AB1348" s="316"/>
      <c r="AC1348" s="202"/>
      <c r="AD1348" s="226"/>
      <c r="AE1348" s="203"/>
      <c r="AF1348" s="204"/>
      <c r="AG1348" s="202"/>
      <c r="AH1348" s="268"/>
      <c r="AI1348" s="268"/>
      <c r="AJ1348" s="254"/>
    </row>
    <row r="1349" spans="2:36" ht="68.650000000000006" customHeight="1" x14ac:dyDescent="0.2">
      <c r="B1349" s="208" t="s">
        <v>867</v>
      </c>
      <c r="C1349" s="204" t="s">
        <v>1095</v>
      </c>
      <c r="D1349" s="204" t="s">
        <v>66</v>
      </c>
      <c r="E1349" s="231" t="s">
        <v>67</v>
      </c>
      <c r="F1349" s="231" t="s">
        <v>132</v>
      </c>
      <c r="G1349" s="235" t="s">
        <v>69</v>
      </c>
      <c r="H1349" s="208" t="s">
        <v>70</v>
      </c>
      <c r="I1349" s="208" t="s">
        <v>98</v>
      </c>
      <c r="J1349" s="11" t="s">
        <v>113</v>
      </c>
      <c r="K1349" s="29" t="s">
        <v>114</v>
      </c>
      <c r="L1349" s="7" t="s">
        <v>115</v>
      </c>
      <c r="M1349" s="14">
        <v>2</v>
      </c>
      <c r="N1349" s="243" t="s">
        <v>108</v>
      </c>
      <c r="O1349" s="243" t="s">
        <v>506</v>
      </c>
      <c r="P1349" s="243" t="s">
        <v>75</v>
      </c>
      <c r="Q1349" s="243" t="s">
        <v>76</v>
      </c>
      <c r="R1349" s="243" t="s">
        <v>77</v>
      </c>
      <c r="S1349" s="243" t="s">
        <v>109</v>
      </c>
      <c r="T1349" s="300">
        <f>+V1349+Y1349</f>
        <v>149800</v>
      </c>
      <c r="U1349" s="208">
        <f>+T1349/M1350</f>
        <v>149800</v>
      </c>
      <c r="V1349" s="203">
        <v>127330</v>
      </c>
      <c r="W1349" s="243" t="s">
        <v>98</v>
      </c>
      <c r="X1349" s="243" t="s">
        <v>98</v>
      </c>
      <c r="Y1349" s="203">
        <v>22470</v>
      </c>
      <c r="Z1349" s="243" t="s">
        <v>98</v>
      </c>
      <c r="AA1349" s="243" t="s">
        <v>98</v>
      </c>
      <c r="AB1349" s="203" t="s">
        <v>870</v>
      </c>
      <c r="AC1349" s="243" t="s">
        <v>80</v>
      </c>
      <c r="AD1349" s="243" t="s">
        <v>98</v>
      </c>
      <c r="AE1349" s="225">
        <f>+V1349+Y1349</f>
        <v>149800</v>
      </c>
      <c r="AF1349" s="243" t="s">
        <v>98</v>
      </c>
      <c r="AG1349" s="243" t="s">
        <v>33</v>
      </c>
      <c r="AH1349" s="202" t="s">
        <v>166</v>
      </c>
      <c r="AI1349" s="202" t="s">
        <v>167</v>
      </c>
      <c r="AJ1349" s="243"/>
    </row>
    <row r="1350" spans="2:36" ht="68.650000000000006" customHeight="1" x14ac:dyDescent="0.2">
      <c r="B1350" s="209"/>
      <c r="C1350" s="204"/>
      <c r="D1350" s="204"/>
      <c r="E1350" s="235"/>
      <c r="F1350" s="235"/>
      <c r="G1350" s="235"/>
      <c r="H1350" s="209"/>
      <c r="I1350" s="209"/>
      <c r="J1350" s="11" t="s">
        <v>116</v>
      </c>
      <c r="K1350" s="29" t="s">
        <v>117</v>
      </c>
      <c r="L1350" s="7" t="s">
        <v>85</v>
      </c>
      <c r="M1350" s="14">
        <v>1</v>
      </c>
      <c r="N1350" s="224"/>
      <c r="O1350" s="224"/>
      <c r="P1350" s="224"/>
      <c r="Q1350" s="224"/>
      <c r="R1350" s="224"/>
      <c r="S1350" s="224"/>
      <c r="T1350" s="209"/>
      <c r="U1350" s="209"/>
      <c r="V1350" s="203"/>
      <c r="W1350" s="224"/>
      <c r="X1350" s="224"/>
      <c r="Y1350" s="203"/>
      <c r="Z1350" s="224"/>
      <c r="AA1350" s="224"/>
      <c r="AB1350" s="203"/>
      <c r="AC1350" s="224"/>
      <c r="AD1350" s="224"/>
      <c r="AE1350" s="224"/>
      <c r="AF1350" s="224"/>
      <c r="AG1350" s="224"/>
      <c r="AH1350" s="202"/>
      <c r="AI1350" s="202"/>
      <c r="AJ1350" s="224"/>
    </row>
    <row r="1351" spans="2:36" ht="68.650000000000006" customHeight="1" x14ac:dyDescent="0.2">
      <c r="B1351" s="209"/>
      <c r="C1351" s="204"/>
      <c r="D1351" s="204"/>
      <c r="E1351" s="235"/>
      <c r="F1351" s="235"/>
      <c r="G1351" s="235"/>
      <c r="H1351" s="209"/>
      <c r="I1351" s="209"/>
      <c r="J1351" s="11" t="s">
        <v>209</v>
      </c>
      <c r="K1351" s="29" t="s">
        <v>118</v>
      </c>
      <c r="L1351" s="7" t="s">
        <v>119</v>
      </c>
      <c r="M1351" s="14">
        <v>1</v>
      </c>
      <c r="N1351" s="224"/>
      <c r="O1351" s="224"/>
      <c r="P1351" s="224"/>
      <c r="Q1351" s="224"/>
      <c r="R1351" s="224"/>
      <c r="S1351" s="224"/>
      <c r="T1351" s="209"/>
      <c r="U1351" s="209"/>
      <c r="V1351" s="203"/>
      <c r="W1351" s="224"/>
      <c r="X1351" s="224"/>
      <c r="Y1351" s="203"/>
      <c r="Z1351" s="224"/>
      <c r="AA1351" s="224"/>
      <c r="AB1351" s="203"/>
      <c r="AC1351" s="224"/>
      <c r="AD1351" s="224"/>
      <c r="AE1351" s="224"/>
      <c r="AF1351" s="224"/>
      <c r="AG1351" s="224"/>
      <c r="AH1351" s="202"/>
      <c r="AI1351" s="202"/>
      <c r="AJ1351" s="224"/>
    </row>
    <row r="1352" spans="2:36" ht="68.650000000000006" customHeight="1" x14ac:dyDescent="0.2">
      <c r="B1352" s="210"/>
      <c r="C1352" s="204"/>
      <c r="D1352" s="204"/>
      <c r="E1352" s="235"/>
      <c r="F1352" s="229"/>
      <c r="G1352" s="235"/>
      <c r="H1352" s="210"/>
      <c r="I1352" s="210"/>
      <c r="J1352" s="11" t="s">
        <v>120</v>
      </c>
      <c r="K1352" s="29" t="s">
        <v>121</v>
      </c>
      <c r="L1352" s="7" t="s">
        <v>119</v>
      </c>
      <c r="M1352" s="7">
        <v>1</v>
      </c>
      <c r="N1352" s="228"/>
      <c r="O1352" s="228"/>
      <c r="P1352" s="228"/>
      <c r="Q1352" s="228"/>
      <c r="R1352" s="228"/>
      <c r="S1352" s="228"/>
      <c r="T1352" s="210"/>
      <c r="U1352" s="210"/>
      <c r="V1352" s="203"/>
      <c r="W1352" s="228"/>
      <c r="X1352" s="228"/>
      <c r="Y1352" s="203"/>
      <c r="Z1352" s="228"/>
      <c r="AA1352" s="228"/>
      <c r="AB1352" s="203"/>
      <c r="AC1352" s="228"/>
      <c r="AD1352" s="228"/>
      <c r="AE1352" s="228"/>
      <c r="AF1352" s="228"/>
      <c r="AG1352" s="228"/>
      <c r="AH1352" s="202"/>
      <c r="AI1352" s="202"/>
      <c r="AJ1352" s="228"/>
    </row>
    <row r="1353" spans="2:36" ht="89.25" x14ac:dyDescent="0.2">
      <c r="B1353" s="208" t="s">
        <v>868</v>
      </c>
      <c r="C1353" s="364" t="s">
        <v>1096</v>
      </c>
      <c r="D1353" s="208" t="s">
        <v>66</v>
      </c>
      <c r="E1353" s="208" t="s">
        <v>67</v>
      </c>
      <c r="F1353" s="235" t="s">
        <v>134</v>
      </c>
      <c r="G1353" s="235" t="s">
        <v>147</v>
      </c>
      <c r="H1353" s="208" t="s">
        <v>70</v>
      </c>
      <c r="I1353" s="204" t="s">
        <v>79</v>
      </c>
      <c r="J1353" s="72" t="s">
        <v>208</v>
      </c>
      <c r="K1353" s="22" t="s">
        <v>107</v>
      </c>
      <c r="L1353" s="22" t="s">
        <v>86</v>
      </c>
      <c r="M1353" s="22">
        <v>40</v>
      </c>
      <c r="N1353" s="202" t="s">
        <v>108</v>
      </c>
      <c r="O1353" s="280" t="s">
        <v>506</v>
      </c>
      <c r="P1353" s="204" t="s">
        <v>75</v>
      </c>
      <c r="Q1353" s="204" t="s">
        <v>76</v>
      </c>
      <c r="R1353" s="217" t="s">
        <v>77</v>
      </c>
      <c r="S1353" s="217" t="s">
        <v>109</v>
      </c>
      <c r="T1353" s="219">
        <f>Y1353+V1353</f>
        <v>191300.38999999998</v>
      </c>
      <c r="U1353" s="219">
        <f>+T1353/2</f>
        <v>95650.194999999992</v>
      </c>
      <c r="V1353" s="225">
        <v>162605.32999999999</v>
      </c>
      <c r="W1353" s="221" t="s">
        <v>98</v>
      </c>
      <c r="X1353" s="271" t="s">
        <v>79</v>
      </c>
      <c r="Y1353" s="225">
        <v>28695.06</v>
      </c>
      <c r="Z1353" s="221" t="s">
        <v>98</v>
      </c>
      <c r="AA1353" s="221" t="s">
        <v>79</v>
      </c>
      <c r="AB1353" s="225">
        <v>16634.82</v>
      </c>
      <c r="AC1353" s="202" t="s">
        <v>149</v>
      </c>
      <c r="AD1353" s="225" t="s">
        <v>98</v>
      </c>
      <c r="AE1353" s="203">
        <f>+V1353+Y1353</f>
        <v>191300.38999999998</v>
      </c>
      <c r="AF1353" s="204" t="s">
        <v>79</v>
      </c>
      <c r="AG1353" s="202" t="s">
        <v>33</v>
      </c>
      <c r="AH1353" s="243" t="s">
        <v>166</v>
      </c>
      <c r="AI1353" s="243" t="s">
        <v>167</v>
      </c>
      <c r="AJ1353" s="253"/>
    </row>
    <row r="1354" spans="2:36" ht="68.650000000000006" customHeight="1" x14ac:dyDescent="0.2">
      <c r="B1354" s="209"/>
      <c r="C1354" s="365"/>
      <c r="D1354" s="209"/>
      <c r="E1354" s="209"/>
      <c r="F1354" s="235"/>
      <c r="G1354" s="235"/>
      <c r="H1354" s="209"/>
      <c r="I1354" s="204"/>
      <c r="J1354" s="11" t="s">
        <v>111</v>
      </c>
      <c r="K1354" s="7" t="s">
        <v>112</v>
      </c>
      <c r="L1354" s="7" t="s">
        <v>85</v>
      </c>
      <c r="M1354" s="7">
        <v>2</v>
      </c>
      <c r="N1354" s="202"/>
      <c r="O1354" s="280"/>
      <c r="P1354" s="204"/>
      <c r="Q1354" s="204"/>
      <c r="R1354" s="217"/>
      <c r="S1354" s="217"/>
      <c r="T1354" s="219"/>
      <c r="U1354" s="219"/>
      <c r="V1354" s="227"/>
      <c r="W1354" s="221"/>
      <c r="X1354" s="220"/>
      <c r="Y1354" s="227"/>
      <c r="Z1354" s="221"/>
      <c r="AA1354" s="221"/>
      <c r="AB1354" s="227"/>
      <c r="AC1354" s="202"/>
      <c r="AD1354" s="227"/>
      <c r="AE1354" s="203"/>
      <c r="AF1354" s="204"/>
      <c r="AG1354" s="202"/>
      <c r="AH1354" s="224"/>
      <c r="AI1354" s="224"/>
      <c r="AJ1354" s="218"/>
    </row>
    <row r="1355" spans="2:36" ht="68.650000000000006" customHeight="1" x14ac:dyDescent="0.2">
      <c r="B1355" s="210"/>
      <c r="C1355" s="366"/>
      <c r="D1355" s="210"/>
      <c r="E1355" s="210"/>
      <c r="F1355" s="235"/>
      <c r="G1355" s="235"/>
      <c r="H1355" s="210"/>
      <c r="I1355" s="204"/>
      <c r="J1355" s="11" t="s">
        <v>127</v>
      </c>
      <c r="K1355" s="7" t="s">
        <v>128</v>
      </c>
      <c r="L1355" s="7" t="s">
        <v>85</v>
      </c>
      <c r="M1355" s="63">
        <v>100</v>
      </c>
      <c r="N1355" s="202"/>
      <c r="O1355" s="280"/>
      <c r="P1355" s="204"/>
      <c r="Q1355" s="204"/>
      <c r="R1355" s="217"/>
      <c r="S1355" s="217"/>
      <c r="T1355" s="219"/>
      <c r="U1355" s="219"/>
      <c r="V1355" s="226"/>
      <c r="W1355" s="221"/>
      <c r="X1355" s="272"/>
      <c r="Y1355" s="226"/>
      <c r="Z1355" s="221"/>
      <c r="AA1355" s="221"/>
      <c r="AB1355" s="226"/>
      <c r="AC1355" s="202"/>
      <c r="AD1355" s="226"/>
      <c r="AE1355" s="203"/>
      <c r="AF1355" s="204"/>
      <c r="AG1355" s="202"/>
      <c r="AH1355" s="228"/>
      <c r="AI1355" s="228"/>
      <c r="AJ1355" s="254"/>
    </row>
    <row r="1356" spans="2:36" ht="89.25" x14ac:dyDescent="0.2">
      <c r="B1356" s="208" t="s">
        <v>869</v>
      </c>
      <c r="C1356" s="204" t="s">
        <v>1097</v>
      </c>
      <c r="D1356" s="204" t="s">
        <v>66</v>
      </c>
      <c r="E1356" s="208" t="s">
        <v>67</v>
      </c>
      <c r="F1356" s="235" t="s">
        <v>134</v>
      </c>
      <c r="G1356" s="235" t="s">
        <v>147</v>
      </c>
      <c r="H1356" s="208" t="s">
        <v>70</v>
      </c>
      <c r="I1356" s="204" t="s">
        <v>79</v>
      </c>
      <c r="J1356" s="72" t="s">
        <v>208</v>
      </c>
      <c r="K1356" s="22" t="s">
        <v>107</v>
      </c>
      <c r="L1356" s="22" t="s">
        <v>86</v>
      </c>
      <c r="M1356" s="22">
        <v>40</v>
      </c>
      <c r="N1356" s="202" t="s">
        <v>108</v>
      </c>
      <c r="O1356" s="280" t="s">
        <v>506</v>
      </c>
      <c r="P1356" s="204" t="s">
        <v>75</v>
      </c>
      <c r="Q1356" s="204" t="s">
        <v>76</v>
      </c>
      <c r="R1356" s="217" t="s">
        <v>77</v>
      </c>
      <c r="S1356" s="217" t="s">
        <v>109</v>
      </c>
      <c r="T1356" s="219">
        <f>Y1356+V1356</f>
        <v>100040.72</v>
      </c>
      <c r="U1356" s="219">
        <f>+T1356/M1357</f>
        <v>100040.72</v>
      </c>
      <c r="V1356" s="203">
        <v>85034.61</v>
      </c>
      <c r="W1356" s="221" t="s">
        <v>98</v>
      </c>
      <c r="X1356" s="271" t="s">
        <v>79</v>
      </c>
      <c r="Y1356" s="203">
        <v>15006.11</v>
      </c>
      <c r="Z1356" s="221" t="s">
        <v>98</v>
      </c>
      <c r="AA1356" s="221" t="s">
        <v>79</v>
      </c>
      <c r="AB1356" s="203" t="s">
        <v>871</v>
      </c>
      <c r="AC1356" s="202" t="s">
        <v>149</v>
      </c>
      <c r="AD1356" s="225" t="s">
        <v>98</v>
      </c>
      <c r="AE1356" s="203">
        <f>+V1356+Y1356</f>
        <v>100040.72</v>
      </c>
      <c r="AF1356" s="204" t="s">
        <v>79</v>
      </c>
      <c r="AG1356" s="202" t="s">
        <v>33</v>
      </c>
      <c r="AH1356" s="243" t="s">
        <v>166</v>
      </c>
      <c r="AI1356" s="243" t="s">
        <v>167</v>
      </c>
      <c r="AJ1356" s="253"/>
    </row>
    <row r="1357" spans="2:36" ht="68.650000000000006" customHeight="1" x14ac:dyDescent="0.2">
      <c r="B1357" s="209"/>
      <c r="C1357" s="204"/>
      <c r="D1357" s="204"/>
      <c r="E1357" s="209"/>
      <c r="F1357" s="235"/>
      <c r="G1357" s="235"/>
      <c r="H1357" s="209"/>
      <c r="I1357" s="204"/>
      <c r="J1357" s="11" t="s">
        <v>111</v>
      </c>
      <c r="K1357" s="7" t="s">
        <v>112</v>
      </c>
      <c r="L1357" s="7" t="s">
        <v>85</v>
      </c>
      <c r="M1357" s="7">
        <v>1</v>
      </c>
      <c r="N1357" s="202"/>
      <c r="O1357" s="280"/>
      <c r="P1357" s="204"/>
      <c r="Q1357" s="204"/>
      <c r="R1357" s="217"/>
      <c r="S1357" s="217"/>
      <c r="T1357" s="219"/>
      <c r="U1357" s="219"/>
      <c r="V1357" s="203"/>
      <c r="W1357" s="221"/>
      <c r="X1357" s="220"/>
      <c r="Y1357" s="203"/>
      <c r="Z1357" s="221"/>
      <c r="AA1357" s="221"/>
      <c r="AB1357" s="203"/>
      <c r="AC1357" s="202"/>
      <c r="AD1357" s="227"/>
      <c r="AE1357" s="203"/>
      <c r="AF1357" s="204"/>
      <c r="AG1357" s="202"/>
      <c r="AH1357" s="224"/>
      <c r="AI1357" s="224"/>
      <c r="AJ1357" s="218"/>
    </row>
    <row r="1358" spans="2:36" ht="68.650000000000006" customHeight="1" x14ac:dyDescent="0.2">
      <c r="B1358" s="209"/>
      <c r="C1358" s="204"/>
      <c r="D1358" s="204"/>
      <c r="E1358" s="210"/>
      <c r="F1358" s="235"/>
      <c r="G1358" s="235"/>
      <c r="H1358" s="210"/>
      <c r="I1358" s="204"/>
      <c r="J1358" s="11" t="s">
        <v>127</v>
      </c>
      <c r="K1358" s="7" t="s">
        <v>128</v>
      </c>
      <c r="L1358" s="7" t="s">
        <v>85</v>
      </c>
      <c r="M1358" s="63">
        <v>50</v>
      </c>
      <c r="N1358" s="202"/>
      <c r="O1358" s="280"/>
      <c r="P1358" s="204"/>
      <c r="Q1358" s="204"/>
      <c r="R1358" s="217"/>
      <c r="S1358" s="217"/>
      <c r="T1358" s="219"/>
      <c r="U1358" s="219"/>
      <c r="V1358" s="203"/>
      <c r="W1358" s="221"/>
      <c r="X1358" s="272"/>
      <c r="Y1358" s="203"/>
      <c r="Z1358" s="221"/>
      <c r="AA1358" s="221"/>
      <c r="AB1358" s="203"/>
      <c r="AC1358" s="202"/>
      <c r="AD1358" s="226"/>
      <c r="AE1358" s="203"/>
      <c r="AF1358" s="204"/>
      <c r="AG1358" s="202"/>
      <c r="AH1358" s="228"/>
      <c r="AI1358" s="228"/>
      <c r="AJ1358" s="254"/>
    </row>
    <row r="1359" spans="2:36" ht="68.650000000000006" customHeight="1" x14ac:dyDescent="0.2">
      <c r="B1359" s="358" t="s">
        <v>1123</v>
      </c>
      <c r="C1359" s="312" t="s">
        <v>1122</v>
      </c>
      <c r="D1359" s="312" t="s">
        <v>66</v>
      </c>
      <c r="E1359" s="246" t="s">
        <v>67</v>
      </c>
      <c r="F1359" s="252" t="s">
        <v>134</v>
      </c>
      <c r="G1359" s="252" t="s">
        <v>147</v>
      </c>
      <c r="H1359" s="246" t="s">
        <v>70</v>
      </c>
      <c r="I1359" s="215" t="s">
        <v>79</v>
      </c>
      <c r="J1359" s="59" t="s">
        <v>208</v>
      </c>
      <c r="K1359" s="60" t="s">
        <v>107</v>
      </c>
      <c r="L1359" s="60" t="s">
        <v>86</v>
      </c>
      <c r="M1359" s="60">
        <v>40</v>
      </c>
      <c r="N1359" s="264" t="s">
        <v>108</v>
      </c>
      <c r="O1359" s="312" t="s">
        <v>506</v>
      </c>
      <c r="P1359" s="215" t="s">
        <v>75</v>
      </c>
      <c r="Q1359" s="215" t="s">
        <v>76</v>
      </c>
      <c r="R1359" s="273" t="s">
        <v>77</v>
      </c>
      <c r="S1359" s="273" t="s">
        <v>109</v>
      </c>
      <c r="T1359" s="287">
        <f>Y1359+V1359</f>
        <v>100040.72</v>
      </c>
      <c r="U1359" s="287">
        <f>+T1359/M1360</f>
        <v>100040.72</v>
      </c>
      <c r="V1359" s="263">
        <v>85034.61</v>
      </c>
      <c r="W1359" s="237" t="s">
        <v>98</v>
      </c>
      <c r="X1359" s="238" t="s">
        <v>79</v>
      </c>
      <c r="Y1359" s="263">
        <v>15006.11</v>
      </c>
      <c r="Z1359" s="237" t="s">
        <v>98</v>
      </c>
      <c r="AA1359" s="237" t="s">
        <v>79</v>
      </c>
      <c r="AB1359" s="263" t="s">
        <v>872</v>
      </c>
      <c r="AC1359" s="264" t="s">
        <v>149</v>
      </c>
      <c r="AD1359" s="240" t="s">
        <v>98</v>
      </c>
      <c r="AE1359" s="263">
        <f>+V1359+Y1359</f>
        <v>100040.72</v>
      </c>
      <c r="AF1359" s="215" t="s">
        <v>79</v>
      </c>
      <c r="AG1359" s="264" t="s">
        <v>33</v>
      </c>
      <c r="AH1359" s="264" t="s">
        <v>251</v>
      </c>
      <c r="AI1359" s="264" t="s">
        <v>253</v>
      </c>
      <c r="AJ1359" s="328"/>
    </row>
    <row r="1360" spans="2:36" ht="68.650000000000006" customHeight="1" x14ac:dyDescent="0.2">
      <c r="B1360" s="359"/>
      <c r="C1360" s="312"/>
      <c r="D1360" s="312"/>
      <c r="E1360" s="247"/>
      <c r="F1360" s="252"/>
      <c r="G1360" s="252"/>
      <c r="H1360" s="247"/>
      <c r="I1360" s="215"/>
      <c r="J1360" s="20" t="s">
        <v>111</v>
      </c>
      <c r="K1360" s="27" t="s">
        <v>112</v>
      </c>
      <c r="L1360" s="27" t="s">
        <v>85</v>
      </c>
      <c r="M1360" s="27">
        <v>1</v>
      </c>
      <c r="N1360" s="264"/>
      <c r="O1360" s="312"/>
      <c r="P1360" s="215"/>
      <c r="Q1360" s="215"/>
      <c r="R1360" s="273"/>
      <c r="S1360" s="273"/>
      <c r="T1360" s="287"/>
      <c r="U1360" s="287"/>
      <c r="V1360" s="263"/>
      <c r="W1360" s="237"/>
      <c r="X1360" s="244"/>
      <c r="Y1360" s="263"/>
      <c r="Z1360" s="237"/>
      <c r="AA1360" s="237"/>
      <c r="AB1360" s="263"/>
      <c r="AC1360" s="264"/>
      <c r="AD1360" s="241"/>
      <c r="AE1360" s="263"/>
      <c r="AF1360" s="215"/>
      <c r="AG1360" s="264"/>
      <c r="AH1360" s="264"/>
      <c r="AI1360" s="264"/>
      <c r="AJ1360" s="329"/>
    </row>
    <row r="1361" spans="2:36" ht="68.650000000000006" customHeight="1" x14ac:dyDescent="0.2">
      <c r="B1361" s="360"/>
      <c r="C1361" s="312"/>
      <c r="D1361" s="312"/>
      <c r="E1361" s="248"/>
      <c r="F1361" s="252"/>
      <c r="G1361" s="252"/>
      <c r="H1361" s="248"/>
      <c r="I1361" s="215"/>
      <c r="J1361" s="20" t="s">
        <v>127</v>
      </c>
      <c r="K1361" s="27" t="s">
        <v>128</v>
      </c>
      <c r="L1361" s="27" t="s">
        <v>85</v>
      </c>
      <c r="M1361" s="61">
        <v>50</v>
      </c>
      <c r="N1361" s="264"/>
      <c r="O1361" s="312"/>
      <c r="P1361" s="215"/>
      <c r="Q1361" s="215"/>
      <c r="R1361" s="273"/>
      <c r="S1361" s="273"/>
      <c r="T1361" s="287"/>
      <c r="U1361" s="287"/>
      <c r="V1361" s="263"/>
      <c r="W1361" s="237"/>
      <c r="X1361" s="245"/>
      <c r="Y1361" s="263"/>
      <c r="Z1361" s="237"/>
      <c r="AA1361" s="237"/>
      <c r="AB1361" s="263"/>
      <c r="AC1361" s="264"/>
      <c r="AD1361" s="242"/>
      <c r="AE1361" s="263"/>
      <c r="AF1361" s="215"/>
      <c r="AG1361" s="264"/>
      <c r="AH1361" s="264"/>
      <c r="AI1361" s="264"/>
      <c r="AJ1361" s="330"/>
    </row>
    <row r="1362" spans="2:36" ht="68.650000000000006" customHeight="1" x14ac:dyDescent="0.2">
      <c r="B1362" s="208" t="s">
        <v>921</v>
      </c>
      <c r="C1362" s="208" t="s">
        <v>902</v>
      </c>
      <c r="D1362" s="204" t="s">
        <v>88</v>
      </c>
      <c r="E1362" s="231" t="s">
        <v>67</v>
      </c>
      <c r="F1362" s="231" t="s">
        <v>132</v>
      </c>
      <c r="G1362" s="235" t="s">
        <v>69</v>
      </c>
      <c r="H1362" s="208" t="s">
        <v>70</v>
      </c>
      <c r="I1362" s="208" t="s">
        <v>98</v>
      </c>
      <c r="J1362" s="11" t="s">
        <v>113</v>
      </c>
      <c r="K1362" s="29" t="s">
        <v>114</v>
      </c>
      <c r="L1362" s="7" t="s">
        <v>115</v>
      </c>
      <c r="M1362" s="14">
        <v>2</v>
      </c>
      <c r="N1362" s="243" t="s">
        <v>108</v>
      </c>
      <c r="O1362" s="208" t="s">
        <v>335</v>
      </c>
      <c r="P1362" s="243" t="s">
        <v>75</v>
      </c>
      <c r="Q1362" s="243" t="s">
        <v>76</v>
      </c>
      <c r="R1362" s="243" t="s">
        <v>77</v>
      </c>
      <c r="S1362" s="243" t="s">
        <v>109</v>
      </c>
      <c r="T1362" s="300">
        <f>+V1362+Y1362</f>
        <v>149800</v>
      </c>
      <c r="U1362" s="208">
        <f>+T1362/M1363</f>
        <v>149800</v>
      </c>
      <c r="V1362" s="203">
        <v>127330</v>
      </c>
      <c r="W1362" s="243" t="s">
        <v>98</v>
      </c>
      <c r="X1362" s="243" t="s">
        <v>98</v>
      </c>
      <c r="Y1362" s="203">
        <v>22470</v>
      </c>
      <c r="Z1362" s="243" t="s">
        <v>98</v>
      </c>
      <c r="AA1362" s="243" t="s">
        <v>98</v>
      </c>
      <c r="AB1362" s="203">
        <v>13026.09</v>
      </c>
      <c r="AC1362" s="243" t="s">
        <v>80</v>
      </c>
      <c r="AD1362" s="243" t="s">
        <v>98</v>
      </c>
      <c r="AE1362" s="225">
        <f>+V1362+Y1362</f>
        <v>149800</v>
      </c>
      <c r="AF1362" s="243" t="s">
        <v>98</v>
      </c>
      <c r="AG1362" s="243" t="s">
        <v>33</v>
      </c>
      <c r="AH1362" s="202" t="s">
        <v>160</v>
      </c>
      <c r="AI1362" s="202" t="s">
        <v>161</v>
      </c>
      <c r="AJ1362" s="243"/>
    </row>
    <row r="1363" spans="2:36" ht="68.650000000000006" customHeight="1" x14ac:dyDescent="0.2">
      <c r="B1363" s="209"/>
      <c r="C1363" s="209"/>
      <c r="D1363" s="204"/>
      <c r="E1363" s="235"/>
      <c r="F1363" s="235"/>
      <c r="G1363" s="235"/>
      <c r="H1363" s="209"/>
      <c r="I1363" s="209"/>
      <c r="J1363" s="11" t="s">
        <v>116</v>
      </c>
      <c r="K1363" s="29" t="s">
        <v>117</v>
      </c>
      <c r="L1363" s="7" t="s">
        <v>85</v>
      </c>
      <c r="M1363" s="14">
        <v>1</v>
      </c>
      <c r="N1363" s="224"/>
      <c r="O1363" s="209"/>
      <c r="P1363" s="224"/>
      <c r="Q1363" s="224"/>
      <c r="R1363" s="224"/>
      <c r="S1363" s="224"/>
      <c r="T1363" s="209"/>
      <c r="U1363" s="209"/>
      <c r="V1363" s="203"/>
      <c r="W1363" s="224"/>
      <c r="X1363" s="224"/>
      <c r="Y1363" s="203"/>
      <c r="Z1363" s="224"/>
      <c r="AA1363" s="224"/>
      <c r="AB1363" s="203"/>
      <c r="AC1363" s="224"/>
      <c r="AD1363" s="224"/>
      <c r="AE1363" s="224"/>
      <c r="AF1363" s="224"/>
      <c r="AG1363" s="224"/>
      <c r="AH1363" s="202"/>
      <c r="AI1363" s="202"/>
      <c r="AJ1363" s="224"/>
    </row>
    <row r="1364" spans="2:36" ht="68.650000000000006" customHeight="1" x14ac:dyDescent="0.2">
      <c r="B1364" s="209"/>
      <c r="C1364" s="209"/>
      <c r="D1364" s="204"/>
      <c r="E1364" s="235"/>
      <c r="F1364" s="235"/>
      <c r="G1364" s="235"/>
      <c r="H1364" s="209"/>
      <c r="I1364" s="209"/>
      <c r="J1364" s="11" t="s">
        <v>209</v>
      </c>
      <c r="K1364" s="29" t="s">
        <v>118</v>
      </c>
      <c r="L1364" s="7" t="s">
        <v>119</v>
      </c>
      <c r="M1364" s="14">
        <v>1</v>
      </c>
      <c r="N1364" s="224"/>
      <c r="O1364" s="209"/>
      <c r="P1364" s="224"/>
      <c r="Q1364" s="224"/>
      <c r="R1364" s="224"/>
      <c r="S1364" s="224"/>
      <c r="T1364" s="209"/>
      <c r="U1364" s="209"/>
      <c r="V1364" s="203"/>
      <c r="W1364" s="224"/>
      <c r="X1364" s="224"/>
      <c r="Y1364" s="203"/>
      <c r="Z1364" s="224"/>
      <c r="AA1364" s="224"/>
      <c r="AB1364" s="203"/>
      <c r="AC1364" s="224"/>
      <c r="AD1364" s="224"/>
      <c r="AE1364" s="224"/>
      <c r="AF1364" s="224"/>
      <c r="AG1364" s="224"/>
      <c r="AH1364" s="202"/>
      <c r="AI1364" s="202"/>
      <c r="AJ1364" s="224"/>
    </row>
    <row r="1365" spans="2:36" ht="68.650000000000006" customHeight="1" x14ac:dyDescent="0.2">
      <c r="B1365" s="210"/>
      <c r="C1365" s="210"/>
      <c r="D1365" s="204"/>
      <c r="E1365" s="235"/>
      <c r="F1365" s="229"/>
      <c r="G1365" s="235"/>
      <c r="H1365" s="210"/>
      <c r="I1365" s="210"/>
      <c r="J1365" s="11" t="s">
        <v>120</v>
      </c>
      <c r="K1365" s="29" t="s">
        <v>121</v>
      </c>
      <c r="L1365" s="7" t="s">
        <v>119</v>
      </c>
      <c r="M1365" s="7">
        <v>1</v>
      </c>
      <c r="N1365" s="228"/>
      <c r="O1365" s="210"/>
      <c r="P1365" s="228"/>
      <c r="Q1365" s="228"/>
      <c r="R1365" s="228"/>
      <c r="S1365" s="228"/>
      <c r="T1365" s="210"/>
      <c r="U1365" s="210"/>
      <c r="V1365" s="203"/>
      <c r="W1365" s="228"/>
      <c r="X1365" s="228"/>
      <c r="Y1365" s="203"/>
      <c r="Z1365" s="228"/>
      <c r="AA1365" s="228"/>
      <c r="AB1365" s="203"/>
      <c r="AC1365" s="228"/>
      <c r="AD1365" s="228"/>
      <c r="AE1365" s="228"/>
      <c r="AF1365" s="228"/>
      <c r="AG1365" s="228"/>
      <c r="AH1365" s="202"/>
      <c r="AI1365" s="202"/>
      <c r="AJ1365" s="228"/>
    </row>
    <row r="1366" spans="2:36" ht="131.1" customHeight="1" x14ac:dyDescent="0.2">
      <c r="B1366" s="16" t="s">
        <v>922</v>
      </c>
      <c r="C1366" s="208" t="s">
        <v>903</v>
      </c>
      <c r="D1366" s="16" t="s">
        <v>88</v>
      </c>
      <c r="E1366" s="208" t="s">
        <v>67</v>
      </c>
      <c r="F1366" s="235" t="s">
        <v>134</v>
      </c>
      <c r="G1366" s="235" t="s">
        <v>147</v>
      </c>
      <c r="H1366" s="208" t="s">
        <v>70</v>
      </c>
      <c r="I1366" s="204" t="s">
        <v>79</v>
      </c>
      <c r="J1366" s="72" t="s">
        <v>208</v>
      </c>
      <c r="K1366" s="22" t="s">
        <v>107</v>
      </c>
      <c r="L1366" s="22" t="s">
        <v>86</v>
      </c>
      <c r="M1366" s="22">
        <v>40</v>
      </c>
      <c r="N1366" s="202" t="s">
        <v>108</v>
      </c>
      <c r="O1366" s="208" t="s">
        <v>905</v>
      </c>
      <c r="P1366" s="204" t="s">
        <v>75</v>
      </c>
      <c r="Q1366" s="204" t="s">
        <v>76</v>
      </c>
      <c r="R1366" s="217" t="s">
        <v>77</v>
      </c>
      <c r="S1366" s="217" t="s">
        <v>109</v>
      </c>
      <c r="T1366" s="219">
        <f>Y1366+V1366</f>
        <v>300135</v>
      </c>
      <c r="U1366" s="219">
        <f>+T1366/M1367</f>
        <v>300135</v>
      </c>
      <c r="V1366" s="203">
        <v>255114.75</v>
      </c>
      <c r="W1366" s="221" t="s">
        <v>98</v>
      </c>
      <c r="X1366" s="271" t="s">
        <v>79</v>
      </c>
      <c r="Y1366" s="203">
        <v>45020.25</v>
      </c>
      <c r="Z1366" s="221" t="s">
        <v>98</v>
      </c>
      <c r="AA1366" s="271" t="s">
        <v>79</v>
      </c>
      <c r="AB1366" s="225">
        <v>26098.7</v>
      </c>
      <c r="AC1366" s="202" t="s">
        <v>149</v>
      </c>
      <c r="AD1366" s="225" t="s">
        <v>98</v>
      </c>
      <c r="AE1366" s="203">
        <f>+V1366+Y1366</f>
        <v>300135</v>
      </c>
      <c r="AF1366" s="204" t="s">
        <v>79</v>
      </c>
      <c r="AG1366" s="202" t="s">
        <v>33</v>
      </c>
      <c r="AH1366" s="202" t="s">
        <v>160</v>
      </c>
      <c r="AI1366" s="202" t="s">
        <v>161</v>
      </c>
      <c r="AJ1366" s="253"/>
    </row>
    <row r="1367" spans="2:36" ht="68.650000000000006" customHeight="1" x14ac:dyDescent="0.2">
      <c r="B1367" s="16"/>
      <c r="C1367" s="209"/>
      <c r="D1367" s="16"/>
      <c r="E1367" s="209"/>
      <c r="F1367" s="235"/>
      <c r="G1367" s="235"/>
      <c r="H1367" s="209"/>
      <c r="I1367" s="204"/>
      <c r="J1367" s="11" t="s">
        <v>111</v>
      </c>
      <c r="K1367" s="7" t="s">
        <v>112</v>
      </c>
      <c r="L1367" s="7" t="s">
        <v>85</v>
      </c>
      <c r="M1367" s="14">
        <v>1</v>
      </c>
      <c r="N1367" s="202"/>
      <c r="O1367" s="209"/>
      <c r="P1367" s="204"/>
      <c r="Q1367" s="204"/>
      <c r="R1367" s="217"/>
      <c r="S1367" s="217"/>
      <c r="T1367" s="219"/>
      <c r="U1367" s="219"/>
      <c r="V1367" s="203"/>
      <c r="W1367" s="221"/>
      <c r="X1367" s="220"/>
      <c r="Y1367" s="203"/>
      <c r="Z1367" s="221"/>
      <c r="AA1367" s="220"/>
      <c r="AB1367" s="227"/>
      <c r="AC1367" s="202"/>
      <c r="AD1367" s="227"/>
      <c r="AE1367" s="203"/>
      <c r="AF1367" s="204"/>
      <c r="AG1367" s="202"/>
      <c r="AH1367" s="202"/>
      <c r="AI1367" s="202"/>
      <c r="AJ1367" s="218"/>
    </row>
    <row r="1368" spans="2:36" ht="150.6" customHeight="1" x14ac:dyDescent="0.2">
      <c r="B1368" s="16"/>
      <c r="C1368" s="210"/>
      <c r="D1368" s="16"/>
      <c r="E1368" s="210"/>
      <c r="F1368" s="235"/>
      <c r="G1368" s="235"/>
      <c r="H1368" s="210"/>
      <c r="I1368" s="204"/>
      <c r="J1368" s="11" t="s">
        <v>127</v>
      </c>
      <c r="K1368" s="7" t="s">
        <v>128</v>
      </c>
      <c r="L1368" s="7" t="s">
        <v>85</v>
      </c>
      <c r="M1368" s="7">
        <v>150</v>
      </c>
      <c r="N1368" s="202"/>
      <c r="O1368" s="210"/>
      <c r="P1368" s="204"/>
      <c r="Q1368" s="204"/>
      <c r="R1368" s="217"/>
      <c r="S1368" s="217"/>
      <c r="T1368" s="219"/>
      <c r="U1368" s="219"/>
      <c r="V1368" s="203"/>
      <c r="W1368" s="221"/>
      <c r="X1368" s="272"/>
      <c r="Y1368" s="203"/>
      <c r="Z1368" s="221"/>
      <c r="AA1368" s="272"/>
      <c r="AB1368" s="226"/>
      <c r="AC1368" s="202"/>
      <c r="AD1368" s="226"/>
      <c r="AE1368" s="203"/>
      <c r="AF1368" s="204"/>
      <c r="AG1368" s="202"/>
      <c r="AH1368" s="202"/>
      <c r="AI1368" s="202"/>
      <c r="AJ1368" s="254"/>
    </row>
    <row r="1369" spans="2:36" ht="126.6" customHeight="1" x14ac:dyDescent="0.2">
      <c r="B1369" s="208" t="s">
        <v>923</v>
      </c>
      <c r="C1369" s="208" t="s">
        <v>904</v>
      </c>
      <c r="D1369" s="208" t="s">
        <v>66</v>
      </c>
      <c r="E1369" s="208" t="s">
        <v>67</v>
      </c>
      <c r="F1369" s="235" t="s">
        <v>134</v>
      </c>
      <c r="G1369" s="235" t="s">
        <v>147</v>
      </c>
      <c r="H1369" s="208" t="s">
        <v>70</v>
      </c>
      <c r="I1369" s="204" t="s">
        <v>79</v>
      </c>
      <c r="J1369" s="72" t="s">
        <v>208</v>
      </c>
      <c r="K1369" s="22" t="s">
        <v>107</v>
      </c>
      <c r="L1369" s="22" t="s">
        <v>86</v>
      </c>
      <c r="M1369" s="22">
        <v>40</v>
      </c>
      <c r="N1369" s="202" t="s">
        <v>108</v>
      </c>
      <c r="O1369" s="208" t="s">
        <v>905</v>
      </c>
      <c r="P1369" s="204" t="s">
        <v>75</v>
      </c>
      <c r="Q1369" s="204" t="s">
        <v>76</v>
      </c>
      <c r="R1369" s="217" t="s">
        <v>77</v>
      </c>
      <c r="S1369" s="217" t="s">
        <v>109</v>
      </c>
      <c r="T1369" s="219">
        <f>Y1369+V1369</f>
        <v>100045</v>
      </c>
      <c r="U1369" s="219">
        <f>+T1369/M1370</f>
        <v>100045</v>
      </c>
      <c r="V1369" s="203">
        <v>85038.25</v>
      </c>
      <c r="W1369" s="221" t="s">
        <v>98</v>
      </c>
      <c r="X1369" s="271" t="s">
        <v>79</v>
      </c>
      <c r="Y1369" s="203">
        <v>15006.75</v>
      </c>
      <c r="Z1369" s="221" t="s">
        <v>98</v>
      </c>
      <c r="AA1369" s="271" t="s">
        <v>79</v>
      </c>
      <c r="AB1369" s="225">
        <v>8699.57</v>
      </c>
      <c r="AC1369" s="202" t="s">
        <v>149</v>
      </c>
      <c r="AD1369" s="225" t="s">
        <v>98</v>
      </c>
      <c r="AE1369" s="203">
        <f>+V1369+Y1369</f>
        <v>100045</v>
      </c>
      <c r="AF1369" s="204" t="s">
        <v>79</v>
      </c>
      <c r="AG1369" s="202" t="s">
        <v>33</v>
      </c>
      <c r="AH1369" s="202" t="s">
        <v>248</v>
      </c>
      <c r="AI1369" s="202" t="s">
        <v>251</v>
      </c>
      <c r="AJ1369" s="253"/>
    </row>
    <row r="1370" spans="2:36" ht="68.650000000000006" customHeight="1" x14ac:dyDescent="0.2">
      <c r="B1370" s="209"/>
      <c r="C1370" s="209"/>
      <c r="D1370" s="209"/>
      <c r="E1370" s="209"/>
      <c r="F1370" s="235"/>
      <c r="G1370" s="235"/>
      <c r="H1370" s="209"/>
      <c r="I1370" s="204"/>
      <c r="J1370" s="11" t="s">
        <v>111</v>
      </c>
      <c r="K1370" s="7" t="s">
        <v>112</v>
      </c>
      <c r="L1370" s="7" t="s">
        <v>85</v>
      </c>
      <c r="M1370" s="7">
        <v>1</v>
      </c>
      <c r="N1370" s="202"/>
      <c r="O1370" s="209"/>
      <c r="P1370" s="204"/>
      <c r="Q1370" s="204"/>
      <c r="R1370" s="217"/>
      <c r="S1370" s="217"/>
      <c r="T1370" s="219"/>
      <c r="U1370" s="219"/>
      <c r="V1370" s="203"/>
      <c r="W1370" s="221"/>
      <c r="X1370" s="220"/>
      <c r="Y1370" s="203"/>
      <c r="Z1370" s="221"/>
      <c r="AA1370" s="220"/>
      <c r="AB1370" s="227"/>
      <c r="AC1370" s="202"/>
      <c r="AD1370" s="227"/>
      <c r="AE1370" s="203"/>
      <c r="AF1370" s="204"/>
      <c r="AG1370" s="202"/>
      <c r="AH1370" s="202"/>
      <c r="AI1370" s="202"/>
      <c r="AJ1370" s="218"/>
    </row>
    <row r="1371" spans="2:36" ht="143.65" customHeight="1" x14ac:dyDescent="0.2">
      <c r="B1371" s="210"/>
      <c r="C1371" s="210"/>
      <c r="D1371" s="210"/>
      <c r="E1371" s="210"/>
      <c r="F1371" s="235"/>
      <c r="G1371" s="235"/>
      <c r="H1371" s="210"/>
      <c r="I1371" s="204"/>
      <c r="J1371" s="11" t="s">
        <v>127</v>
      </c>
      <c r="K1371" s="7" t="s">
        <v>128</v>
      </c>
      <c r="L1371" s="7" t="s">
        <v>85</v>
      </c>
      <c r="M1371" s="63">
        <v>50</v>
      </c>
      <c r="N1371" s="202"/>
      <c r="O1371" s="210"/>
      <c r="P1371" s="204"/>
      <c r="Q1371" s="204"/>
      <c r="R1371" s="217"/>
      <c r="S1371" s="217"/>
      <c r="T1371" s="219"/>
      <c r="U1371" s="219"/>
      <c r="V1371" s="203"/>
      <c r="W1371" s="221"/>
      <c r="X1371" s="272"/>
      <c r="Y1371" s="203"/>
      <c r="Z1371" s="221"/>
      <c r="AA1371" s="272"/>
      <c r="AB1371" s="226"/>
      <c r="AC1371" s="202"/>
      <c r="AD1371" s="226"/>
      <c r="AE1371" s="203"/>
      <c r="AF1371" s="204"/>
      <c r="AG1371" s="202"/>
      <c r="AH1371" s="202"/>
      <c r="AI1371" s="202"/>
      <c r="AJ1371" s="254"/>
    </row>
    <row r="1372" spans="2:36" ht="68.650000000000006" customHeight="1" x14ac:dyDescent="0.2">
      <c r="B1372" s="246" t="s">
        <v>1196</v>
      </c>
      <c r="C1372" s="246" t="s">
        <v>902</v>
      </c>
      <c r="D1372" s="246" t="s">
        <v>66</v>
      </c>
      <c r="E1372" s="234" t="s">
        <v>67</v>
      </c>
      <c r="F1372" s="234" t="s">
        <v>132</v>
      </c>
      <c r="G1372" s="252" t="s">
        <v>69</v>
      </c>
      <c r="H1372" s="246" t="s">
        <v>70</v>
      </c>
      <c r="I1372" s="246" t="s">
        <v>98</v>
      </c>
      <c r="J1372" s="20" t="s">
        <v>113</v>
      </c>
      <c r="K1372" s="191" t="s">
        <v>114</v>
      </c>
      <c r="L1372" s="27" t="s">
        <v>115</v>
      </c>
      <c r="M1372" s="57">
        <v>2</v>
      </c>
      <c r="N1372" s="205" t="s">
        <v>108</v>
      </c>
      <c r="O1372" s="246" t="s">
        <v>335</v>
      </c>
      <c r="P1372" s="205" t="s">
        <v>75</v>
      </c>
      <c r="Q1372" s="205" t="s">
        <v>76</v>
      </c>
      <c r="R1372" s="205" t="s">
        <v>77</v>
      </c>
      <c r="S1372" s="205" t="s">
        <v>109</v>
      </c>
      <c r="T1372" s="275">
        <f>+V1372+Y1372</f>
        <v>149800</v>
      </c>
      <c r="U1372" s="246">
        <f>+T1372/M1373</f>
        <v>149800</v>
      </c>
      <c r="V1372" s="263">
        <v>127330</v>
      </c>
      <c r="W1372" s="205" t="s">
        <v>98</v>
      </c>
      <c r="X1372" s="205" t="s">
        <v>98</v>
      </c>
      <c r="Y1372" s="263">
        <v>22470</v>
      </c>
      <c r="Z1372" s="205" t="s">
        <v>98</v>
      </c>
      <c r="AA1372" s="205" t="s">
        <v>98</v>
      </c>
      <c r="AB1372" s="263">
        <v>13026.09</v>
      </c>
      <c r="AC1372" s="205" t="s">
        <v>80</v>
      </c>
      <c r="AD1372" s="205" t="s">
        <v>98</v>
      </c>
      <c r="AE1372" s="240">
        <f>+V1372+Y1372</f>
        <v>149800</v>
      </c>
      <c r="AF1372" s="205" t="s">
        <v>98</v>
      </c>
      <c r="AG1372" s="205" t="s">
        <v>33</v>
      </c>
      <c r="AH1372" s="264" t="s">
        <v>160</v>
      </c>
      <c r="AI1372" s="264" t="s">
        <v>161</v>
      </c>
      <c r="AJ1372" s="205"/>
    </row>
    <row r="1373" spans="2:36" ht="68.650000000000006" customHeight="1" x14ac:dyDescent="0.2">
      <c r="B1373" s="247"/>
      <c r="C1373" s="247"/>
      <c r="D1373" s="247"/>
      <c r="E1373" s="252"/>
      <c r="F1373" s="252"/>
      <c r="G1373" s="252"/>
      <c r="H1373" s="247"/>
      <c r="I1373" s="247"/>
      <c r="J1373" s="20" t="s">
        <v>116</v>
      </c>
      <c r="K1373" s="191" t="s">
        <v>117</v>
      </c>
      <c r="L1373" s="27" t="s">
        <v>85</v>
      </c>
      <c r="M1373" s="57">
        <v>1</v>
      </c>
      <c r="N1373" s="206"/>
      <c r="O1373" s="247"/>
      <c r="P1373" s="206"/>
      <c r="Q1373" s="206"/>
      <c r="R1373" s="206"/>
      <c r="S1373" s="206"/>
      <c r="T1373" s="247"/>
      <c r="U1373" s="247"/>
      <c r="V1373" s="263"/>
      <c r="W1373" s="206"/>
      <c r="X1373" s="206"/>
      <c r="Y1373" s="263"/>
      <c r="Z1373" s="206"/>
      <c r="AA1373" s="206"/>
      <c r="AB1373" s="263"/>
      <c r="AC1373" s="206"/>
      <c r="AD1373" s="206"/>
      <c r="AE1373" s="206"/>
      <c r="AF1373" s="206"/>
      <c r="AG1373" s="206"/>
      <c r="AH1373" s="264"/>
      <c r="AI1373" s="264"/>
      <c r="AJ1373" s="206"/>
    </row>
    <row r="1374" spans="2:36" ht="68.650000000000006" customHeight="1" x14ac:dyDescent="0.2">
      <c r="B1374" s="247"/>
      <c r="C1374" s="247"/>
      <c r="D1374" s="247"/>
      <c r="E1374" s="252"/>
      <c r="F1374" s="252"/>
      <c r="G1374" s="252"/>
      <c r="H1374" s="247"/>
      <c r="I1374" s="247"/>
      <c r="J1374" s="20" t="s">
        <v>209</v>
      </c>
      <c r="K1374" s="191" t="s">
        <v>118</v>
      </c>
      <c r="L1374" s="27" t="s">
        <v>119</v>
      </c>
      <c r="M1374" s="57">
        <v>1</v>
      </c>
      <c r="N1374" s="206"/>
      <c r="O1374" s="247"/>
      <c r="P1374" s="206"/>
      <c r="Q1374" s="206"/>
      <c r="R1374" s="206"/>
      <c r="S1374" s="206"/>
      <c r="T1374" s="247"/>
      <c r="U1374" s="247"/>
      <c r="V1374" s="263"/>
      <c r="W1374" s="206"/>
      <c r="X1374" s="206"/>
      <c r="Y1374" s="263"/>
      <c r="Z1374" s="206"/>
      <c r="AA1374" s="206"/>
      <c r="AB1374" s="263"/>
      <c r="AC1374" s="206"/>
      <c r="AD1374" s="206"/>
      <c r="AE1374" s="206"/>
      <c r="AF1374" s="206"/>
      <c r="AG1374" s="206"/>
      <c r="AH1374" s="264"/>
      <c r="AI1374" s="264"/>
      <c r="AJ1374" s="206"/>
    </row>
    <row r="1375" spans="2:36" ht="68.650000000000006" customHeight="1" x14ac:dyDescent="0.2">
      <c r="B1375" s="248"/>
      <c r="C1375" s="248"/>
      <c r="D1375" s="248"/>
      <c r="E1375" s="252"/>
      <c r="F1375" s="232"/>
      <c r="G1375" s="252"/>
      <c r="H1375" s="248"/>
      <c r="I1375" s="248"/>
      <c r="J1375" s="20" t="s">
        <v>120</v>
      </c>
      <c r="K1375" s="191" t="s">
        <v>121</v>
      </c>
      <c r="L1375" s="27" t="s">
        <v>119</v>
      </c>
      <c r="M1375" s="27">
        <v>1</v>
      </c>
      <c r="N1375" s="207"/>
      <c r="O1375" s="248"/>
      <c r="P1375" s="207"/>
      <c r="Q1375" s="207"/>
      <c r="R1375" s="207"/>
      <c r="S1375" s="207"/>
      <c r="T1375" s="248"/>
      <c r="U1375" s="248"/>
      <c r="V1375" s="263"/>
      <c r="W1375" s="207"/>
      <c r="X1375" s="207"/>
      <c r="Y1375" s="263"/>
      <c r="Z1375" s="207"/>
      <c r="AA1375" s="207"/>
      <c r="AB1375" s="263"/>
      <c r="AC1375" s="207"/>
      <c r="AD1375" s="207"/>
      <c r="AE1375" s="207"/>
      <c r="AF1375" s="207"/>
      <c r="AG1375" s="207"/>
      <c r="AH1375" s="264"/>
      <c r="AI1375" s="264"/>
      <c r="AJ1375" s="207"/>
    </row>
    <row r="1376" spans="2:36" ht="133.5" customHeight="1" x14ac:dyDescent="0.2">
      <c r="B1376" s="246" t="s">
        <v>1197</v>
      </c>
      <c r="C1376" s="246" t="s">
        <v>904</v>
      </c>
      <c r="D1376" s="246" t="s">
        <v>66</v>
      </c>
      <c r="E1376" s="246" t="s">
        <v>67</v>
      </c>
      <c r="F1376" s="252" t="s">
        <v>134</v>
      </c>
      <c r="G1376" s="252" t="s">
        <v>147</v>
      </c>
      <c r="H1376" s="246" t="s">
        <v>70</v>
      </c>
      <c r="I1376" s="215" t="s">
        <v>79</v>
      </c>
      <c r="J1376" s="59" t="s">
        <v>208</v>
      </c>
      <c r="K1376" s="60" t="s">
        <v>107</v>
      </c>
      <c r="L1376" s="60" t="s">
        <v>86</v>
      </c>
      <c r="M1376" s="60">
        <v>40</v>
      </c>
      <c r="N1376" s="264" t="s">
        <v>108</v>
      </c>
      <c r="O1376" s="246" t="s">
        <v>905</v>
      </c>
      <c r="P1376" s="215" t="s">
        <v>75</v>
      </c>
      <c r="Q1376" s="215" t="s">
        <v>76</v>
      </c>
      <c r="R1376" s="273" t="s">
        <v>77</v>
      </c>
      <c r="S1376" s="273" t="s">
        <v>109</v>
      </c>
      <c r="T1376" s="287">
        <f>Y1376+V1376</f>
        <v>200090</v>
      </c>
      <c r="U1376" s="287">
        <f>+T1376/M1377</f>
        <v>200090</v>
      </c>
      <c r="V1376" s="263">
        <v>170076.5</v>
      </c>
      <c r="W1376" s="237" t="s">
        <v>98</v>
      </c>
      <c r="X1376" s="238" t="s">
        <v>79</v>
      </c>
      <c r="Y1376" s="263">
        <v>30013.5</v>
      </c>
      <c r="Z1376" s="237" t="s">
        <v>98</v>
      </c>
      <c r="AA1376" s="238" t="s">
        <v>79</v>
      </c>
      <c r="AB1376" s="240">
        <v>17399.13</v>
      </c>
      <c r="AC1376" s="264" t="s">
        <v>149</v>
      </c>
      <c r="AD1376" s="240" t="s">
        <v>98</v>
      </c>
      <c r="AE1376" s="263">
        <f>+V1376+Y1376</f>
        <v>200090</v>
      </c>
      <c r="AF1376" s="215" t="s">
        <v>79</v>
      </c>
      <c r="AG1376" s="264" t="s">
        <v>33</v>
      </c>
      <c r="AH1376" s="264" t="s">
        <v>248</v>
      </c>
      <c r="AI1376" s="264" t="s">
        <v>251</v>
      </c>
      <c r="AJ1376" s="328"/>
    </row>
    <row r="1377" spans="2:36" ht="68.650000000000006" customHeight="1" x14ac:dyDescent="0.2">
      <c r="B1377" s="247"/>
      <c r="C1377" s="247"/>
      <c r="D1377" s="247"/>
      <c r="E1377" s="247"/>
      <c r="F1377" s="252"/>
      <c r="G1377" s="252"/>
      <c r="H1377" s="247"/>
      <c r="I1377" s="215"/>
      <c r="J1377" s="20" t="s">
        <v>111</v>
      </c>
      <c r="K1377" s="27" t="s">
        <v>112</v>
      </c>
      <c r="L1377" s="27" t="s">
        <v>85</v>
      </c>
      <c r="M1377" s="27">
        <v>1</v>
      </c>
      <c r="N1377" s="264"/>
      <c r="O1377" s="247"/>
      <c r="P1377" s="215"/>
      <c r="Q1377" s="215"/>
      <c r="R1377" s="273"/>
      <c r="S1377" s="273"/>
      <c r="T1377" s="287"/>
      <c r="U1377" s="287"/>
      <c r="V1377" s="263"/>
      <c r="W1377" s="237"/>
      <c r="X1377" s="244"/>
      <c r="Y1377" s="263"/>
      <c r="Z1377" s="237"/>
      <c r="AA1377" s="244"/>
      <c r="AB1377" s="241"/>
      <c r="AC1377" s="264"/>
      <c r="AD1377" s="241"/>
      <c r="AE1377" s="263"/>
      <c r="AF1377" s="215"/>
      <c r="AG1377" s="264"/>
      <c r="AH1377" s="264"/>
      <c r="AI1377" s="264"/>
      <c r="AJ1377" s="329"/>
    </row>
    <row r="1378" spans="2:36" ht="145.5" customHeight="1" x14ac:dyDescent="0.2">
      <c r="B1378" s="248"/>
      <c r="C1378" s="248"/>
      <c r="D1378" s="248"/>
      <c r="E1378" s="248"/>
      <c r="F1378" s="252"/>
      <c r="G1378" s="252"/>
      <c r="H1378" s="248"/>
      <c r="I1378" s="215"/>
      <c r="J1378" s="20" t="s">
        <v>127</v>
      </c>
      <c r="K1378" s="27" t="s">
        <v>128</v>
      </c>
      <c r="L1378" s="27" t="s">
        <v>85</v>
      </c>
      <c r="M1378" s="61">
        <v>50</v>
      </c>
      <c r="N1378" s="264"/>
      <c r="O1378" s="248"/>
      <c r="P1378" s="215"/>
      <c r="Q1378" s="215"/>
      <c r="R1378" s="273"/>
      <c r="S1378" s="273"/>
      <c r="T1378" s="287"/>
      <c r="U1378" s="287"/>
      <c r="V1378" s="263"/>
      <c r="W1378" s="237"/>
      <c r="X1378" s="245"/>
      <c r="Y1378" s="263"/>
      <c r="Z1378" s="237"/>
      <c r="AA1378" s="245"/>
      <c r="AB1378" s="242"/>
      <c r="AC1378" s="264"/>
      <c r="AD1378" s="242"/>
      <c r="AE1378" s="263"/>
      <c r="AF1378" s="215"/>
      <c r="AG1378" s="264"/>
      <c r="AH1378" s="264"/>
      <c r="AI1378" s="264"/>
      <c r="AJ1378" s="330"/>
    </row>
    <row r="1379" spans="2:36" ht="124.15" customHeight="1" x14ac:dyDescent="0.2">
      <c r="B1379" s="208" t="s">
        <v>924</v>
      </c>
      <c r="C1379" s="208" t="s">
        <v>904</v>
      </c>
      <c r="D1379" s="208" t="s">
        <v>66</v>
      </c>
      <c r="E1379" s="208" t="s">
        <v>67</v>
      </c>
      <c r="F1379" s="235" t="s">
        <v>134</v>
      </c>
      <c r="G1379" s="235" t="s">
        <v>147</v>
      </c>
      <c r="H1379" s="208" t="s">
        <v>70</v>
      </c>
      <c r="I1379" s="204" t="s">
        <v>79</v>
      </c>
      <c r="J1379" s="72" t="s">
        <v>208</v>
      </c>
      <c r="K1379" s="22" t="s">
        <v>107</v>
      </c>
      <c r="L1379" s="22" t="s">
        <v>86</v>
      </c>
      <c r="M1379" s="22">
        <v>40</v>
      </c>
      <c r="N1379" s="202" t="s">
        <v>108</v>
      </c>
      <c r="O1379" s="208" t="s">
        <v>905</v>
      </c>
      <c r="P1379" s="204" t="s">
        <v>75</v>
      </c>
      <c r="Q1379" s="204" t="s">
        <v>76</v>
      </c>
      <c r="R1379" s="217" t="s">
        <v>77</v>
      </c>
      <c r="S1379" s="217" t="s">
        <v>109</v>
      </c>
      <c r="T1379" s="219">
        <f>Y1379+V1379</f>
        <v>200090</v>
      </c>
      <c r="U1379" s="219">
        <f>+T1379</f>
        <v>200090</v>
      </c>
      <c r="V1379" s="203">
        <v>170076.5</v>
      </c>
      <c r="W1379" s="221" t="s">
        <v>98</v>
      </c>
      <c r="X1379" s="271" t="s">
        <v>79</v>
      </c>
      <c r="Y1379" s="203">
        <v>30013.5</v>
      </c>
      <c r="Z1379" s="221" t="s">
        <v>98</v>
      </c>
      <c r="AA1379" s="271" t="s">
        <v>79</v>
      </c>
      <c r="AB1379" s="225">
        <v>17399.13</v>
      </c>
      <c r="AC1379" s="202" t="s">
        <v>149</v>
      </c>
      <c r="AD1379" s="225" t="s">
        <v>98</v>
      </c>
      <c r="AE1379" s="203">
        <f>+V1379+Y1379</f>
        <v>200090</v>
      </c>
      <c r="AF1379" s="204" t="s">
        <v>79</v>
      </c>
      <c r="AG1379" s="202" t="s">
        <v>33</v>
      </c>
      <c r="AH1379" s="202" t="s">
        <v>167</v>
      </c>
      <c r="AI1379" s="202" t="s">
        <v>408</v>
      </c>
      <c r="AJ1379" s="253"/>
    </row>
    <row r="1380" spans="2:36" ht="68.650000000000006" customHeight="1" x14ac:dyDescent="0.2">
      <c r="B1380" s="209"/>
      <c r="C1380" s="209"/>
      <c r="D1380" s="209"/>
      <c r="E1380" s="209"/>
      <c r="F1380" s="235"/>
      <c r="G1380" s="235"/>
      <c r="H1380" s="209"/>
      <c r="I1380" s="204"/>
      <c r="J1380" s="11" t="s">
        <v>111</v>
      </c>
      <c r="K1380" s="7" t="s">
        <v>112</v>
      </c>
      <c r="L1380" s="7" t="s">
        <v>85</v>
      </c>
      <c r="M1380" s="7">
        <v>1</v>
      </c>
      <c r="N1380" s="202"/>
      <c r="O1380" s="209"/>
      <c r="P1380" s="204"/>
      <c r="Q1380" s="204"/>
      <c r="R1380" s="217"/>
      <c r="S1380" s="217"/>
      <c r="T1380" s="219"/>
      <c r="U1380" s="219"/>
      <c r="V1380" s="203"/>
      <c r="W1380" s="221"/>
      <c r="X1380" s="220"/>
      <c r="Y1380" s="203"/>
      <c r="Z1380" s="221"/>
      <c r="AA1380" s="220"/>
      <c r="AB1380" s="227"/>
      <c r="AC1380" s="202"/>
      <c r="AD1380" s="227"/>
      <c r="AE1380" s="203"/>
      <c r="AF1380" s="204"/>
      <c r="AG1380" s="202"/>
      <c r="AH1380" s="202"/>
      <c r="AI1380" s="202"/>
      <c r="AJ1380" s="218"/>
    </row>
    <row r="1381" spans="2:36" ht="140.65" customHeight="1" x14ac:dyDescent="0.2">
      <c r="B1381" s="210"/>
      <c r="C1381" s="210"/>
      <c r="D1381" s="210"/>
      <c r="E1381" s="210"/>
      <c r="F1381" s="235"/>
      <c r="G1381" s="235"/>
      <c r="H1381" s="210"/>
      <c r="I1381" s="204"/>
      <c r="J1381" s="11" t="s">
        <v>127</v>
      </c>
      <c r="K1381" s="7" t="s">
        <v>128</v>
      </c>
      <c r="L1381" s="7" t="s">
        <v>85</v>
      </c>
      <c r="M1381" s="63">
        <v>100</v>
      </c>
      <c r="N1381" s="202"/>
      <c r="O1381" s="210"/>
      <c r="P1381" s="204"/>
      <c r="Q1381" s="204"/>
      <c r="R1381" s="217"/>
      <c r="S1381" s="217"/>
      <c r="T1381" s="219"/>
      <c r="U1381" s="219"/>
      <c r="V1381" s="203"/>
      <c r="W1381" s="221"/>
      <c r="X1381" s="272"/>
      <c r="Y1381" s="203"/>
      <c r="Z1381" s="221"/>
      <c r="AA1381" s="272"/>
      <c r="AB1381" s="226"/>
      <c r="AC1381" s="202"/>
      <c r="AD1381" s="226"/>
      <c r="AE1381" s="203"/>
      <c r="AF1381" s="204"/>
      <c r="AG1381" s="202"/>
      <c r="AH1381" s="202"/>
      <c r="AI1381" s="202"/>
      <c r="AJ1381" s="254"/>
    </row>
    <row r="1382" spans="2:36" ht="68.650000000000006" customHeight="1" x14ac:dyDescent="0.2">
      <c r="B1382" s="208" t="s">
        <v>925</v>
      </c>
      <c r="C1382" s="208" t="s">
        <v>904</v>
      </c>
      <c r="D1382" s="208" t="s">
        <v>66</v>
      </c>
      <c r="E1382" s="208" t="s">
        <v>67</v>
      </c>
      <c r="F1382" s="235" t="s">
        <v>134</v>
      </c>
      <c r="G1382" s="235" t="s">
        <v>147</v>
      </c>
      <c r="H1382" s="208" t="s">
        <v>70</v>
      </c>
      <c r="I1382" s="204" t="s">
        <v>79</v>
      </c>
      <c r="J1382" s="72" t="s">
        <v>208</v>
      </c>
      <c r="K1382" s="22" t="s">
        <v>107</v>
      </c>
      <c r="L1382" s="22" t="s">
        <v>86</v>
      </c>
      <c r="M1382" s="22">
        <v>40</v>
      </c>
      <c r="N1382" s="202" t="s">
        <v>108</v>
      </c>
      <c r="O1382" s="208" t="s">
        <v>905</v>
      </c>
      <c r="P1382" s="204" t="s">
        <v>75</v>
      </c>
      <c r="Q1382" s="204" t="s">
        <v>76</v>
      </c>
      <c r="R1382" s="217" t="s">
        <v>77</v>
      </c>
      <c r="S1382" s="217" t="s">
        <v>109</v>
      </c>
      <c r="T1382" s="219">
        <f>Y1382+V1382</f>
        <v>124061.6</v>
      </c>
      <c r="U1382" s="219" t="s">
        <v>98</v>
      </c>
      <c r="V1382" s="203">
        <v>105452.36</v>
      </c>
      <c r="W1382" s="221" t="s">
        <v>98</v>
      </c>
      <c r="X1382" s="271" t="s">
        <v>79</v>
      </c>
      <c r="Y1382" s="203">
        <v>18609.240000000002</v>
      </c>
      <c r="Z1382" s="221" t="s">
        <v>98</v>
      </c>
      <c r="AA1382" s="271" t="s">
        <v>79</v>
      </c>
      <c r="AB1382" s="225">
        <v>10787.97</v>
      </c>
      <c r="AC1382" s="202" t="s">
        <v>149</v>
      </c>
      <c r="AD1382" s="225" t="s">
        <v>98</v>
      </c>
      <c r="AE1382" s="203">
        <f>+V1382+Y1382</f>
        <v>124061.6</v>
      </c>
      <c r="AF1382" s="204" t="s">
        <v>79</v>
      </c>
      <c r="AG1382" s="202" t="s">
        <v>33</v>
      </c>
      <c r="AH1382" s="202" t="s">
        <v>167</v>
      </c>
      <c r="AI1382" s="202" t="s">
        <v>408</v>
      </c>
      <c r="AJ1382" s="253"/>
    </row>
    <row r="1383" spans="2:36" ht="68.650000000000006" customHeight="1" x14ac:dyDescent="0.2">
      <c r="B1383" s="209"/>
      <c r="C1383" s="209"/>
      <c r="D1383" s="209"/>
      <c r="E1383" s="209"/>
      <c r="F1383" s="235"/>
      <c r="G1383" s="235"/>
      <c r="H1383" s="209"/>
      <c r="I1383" s="204"/>
      <c r="J1383" s="11" t="s">
        <v>111</v>
      </c>
      <c r="K1383" s="7" t="s">
        <v>112</v>
      </c>
      <c r="L1383" s="7" t="s">
        <v>85</v>
      </c>
      <c r="M1383" s="7">
        <v>1</v>
      </c>
      <c r="N1383" s="202"/>
      <c r="O1383" s="209"/>
      <c r="P1383" s="204"/>
      <c r="Q1383" s="204"/>
      <c r="R1383" s="217"/>
      <c r="S1383" s="217"/>
      <c r="T1383" s="219"/>
      <c r="U1383" s="219"/>
      <c r="V1383" s="203"/>
      <c r="W1383" s="221"/>
      <c r="X1383" s="220"/>
      <c r="Y1383" s="203"/>
      <c r="Z1383" s="221"/>
      <c r="AA1383" s="220"/>
      <c r="AB1383" s="227"/>
      <c r="AC1383" s="202"/>
      <c r="AD1383" s="227"/>
      <c r="AE1383" s="203"/>
      <c r="AF1383" s="204"/>
      <c r="AG1383" s="202"/>
      <c r="AH1383" s="202"/>
      <c r="AI1383" s="202"/>
      <c r="AJ1383" s="218"/>
    </row>
    <row r="1384" spans="2:36" ht="156" customHeight="1" x14ac:dyDescent="0.2">
      <c r="B1384" s="210"/>
      <c r="C1384" s="210"/>
      <c r="D1384" s="210"/>
      <c r="E1384" s="210"/>
      <c r="F1384" s="235"/>
      <c r="G1384" s="235"/>
      <c r="H1384" s="210"/>
      <c r="I1384" s="204"/>
      <c r="J1384" s="11" t="s">
        <v>127</v>
      </c>
      <c r="K1384" s="7" t="s">
        <v>128</v>
      </c>
      <c r="L1384" s="7" t="s">
        <v>85</v>
      </c>
      <c r="M1384" s="63">
        <v>80</v>
      </c>
      <c r="N1384" s="202"/>
      <c r="O1384" s="210"/>
      <c r="P1384" s="204"/>
      <c r="Q1384" s="204"/>
      <c r="R1384" s="217"/>
      <c r="S1384" s="217"/>
      <c r="T1384" s="219"/>
      <c r="U1384" s="219"/>
      <c r="V1384" s="203"/>
      <c r="W1384" s="221"/>
      <c r="X1384" s="272"/>
      <c r="Y1384" s="203"/>
      <c r="Z1384" s="221"/>
      <c r="AA1384" s="272"/>
      <c r="AB1384" s="226"/>
      <c r="AC1384" s="202"/>
      <c r="AD1384" s="226"/>
      <c r="AE1384" s="203"/>
      <c r="AF1384" s="204"/>
      <c r="AG1384" s="202"/>
      <c r="AH1384" s="202"/>
      <c r="AI1384" s="202"/>
      <c r="AJ1384" s="254"/>
    </row>
    <row r="1385" spans="2:36" ht="68.650000000000006" customHeight="1" x14ac:dyDescent="0.2">
      <c r="B1385" s="208" t="s">
        <v>1002</v>
      </c>
      <c r="C1385" s="208" t="s">
        <v>902</v>
      </c>
      <c r="D1385" s="208" t="s">
        <v>66</v>
      </c>
      <c r="E1385" s="231" t="s">
        <v>67</v>
      </c>
      <c r="F1385" s="231" t="s">
        <v>132</v>
      </c>
      <c r="G1385" s="235" t="s">
        <v>69</v>
      </c>
      <c r="H1385" s="208" t="s">
        <v>70</v>
      </c>
      <c r="I1385" s="208" t="s">
        <v>98</v>
      </c>
      <c r="J1385" s="11" t="s">
        <v>113</v>
      </c>
      <c r="K1385" s="29" t="s">
        <v>114</v>
      </c>
      <c r="L1385" s="7" t="s">
        <v>115</v>
      </c>
      <c r="M1385" s="14">
        <v>2</v>
      </c>
      <c r="N1385" s="243" t="s">
        <v>108</v>
      </c>
      <c r="O1385" s="208" t="s">
        <v>335</v>
      </c>
      <c r="P1385" s="243" t="s">
        <v>75</v>
      </c>
      <c r="Q1385" s="243" t="s">
        <v>76</v>
      </c>
      <c r="R1385" s="243" t="s">
        <v>77</v>
      </c>
      <c r="S1385" s="243" t="s">
        <v>109</v>
      </c>
      <c r="T1385" s="300">
        <f>+V1385+Y1385</f>
        <v>149800</v>
      </c>
      <c r="U1385" s="333">
        <f>+T1385/M1386</f>
        <v>74900</v>
      </c>
      <c r="V1385" s="203">
        <v>127330</v>
      </c>
      <c r="W1385" s="243" t="s">
        <v>98</v>
      </c>
      <c r="X1385" s="243" t="s">
        <v>98</v>
      </c>
      <c r="Y1385" s="203">
        <v>22470</v>
      </c>
      <c r="Z1385" s="243" t="s">
        <v>98</v>
      </c>
      <c r="AA1385" s="243" t="s">
        <v>98</v>
      </c>
      <c r="AB1385" s="203">
        <v>13026.09</v>
      </c>
      <c r="AC1385" s="243" t="s">
        <v>80</v>
      </c>
      <c r="AD1385" s="243" t="s">
        <v>98</v>
      </c>
      <c r="AE1385" s="225">
        <f>+V1385+Y1385</f>
        <v>149800</v>
      </c>
      <c r="AF1385" s="243" t="s">
        <v>98</v>
      </c>
      <c r="AG1385" s="243" t="s">
        <v>33</v>
      </c>
      <c r="AH1385" s="202" t="s">
        <v>248</v>
      </c>
      <c r="AI1385" s="202" t="s">
        <v>251</v>
      </c>
      <c r="AJ1385" s="243"/>
    </row>
    <row r="1386" spans="2:36" ht="68.650000000000006" customHeight="1" x14ac:dyDescent="0.2">
      <c r="B1386" s="209"/>
      <c r="C1386" s="209"/>
      <c r="D1386" s="209"/>
      <c r="E1386" s="235"/>
      <c r="F1386" s="235"/>
      <c r="G1386" s="235"/>
      <c r="H1386" s="209"/>
      <c r="I1386" s="209"/>
      <c r="J1386" s="11" t="s">
        <v>116</v>
      </c>
      <c r="K1386" s="29" t="s">
        <v>117</v>
      </c>
      <c r="L1386" s="7" t="s">
        <v>85</v>
      </c>
      <c r="M1386" s="14">
        <v>2</v>
      </c>
      <c r="N1386" s="224"/>
      <c r="O1386" s="209"/>
      <c r="P1386" s="224"/>
      <c r="Q1386" s="224"/>
      <c r="R1386" s="224"/>
      <c r="S1386" s="224"/>
      <c r="T1386" s="209"/>
      <c r="U1386" s="352"/>
      <c r="V1386" s="203"/>
      <c r="W1386" s="224"/>
      <c r="X1386" s="224"/>
      <c r="Y1386" s="203"/>
      <c r="Z1386" s="224"/>
      <c r="AA1386" s="224"/>
      <c r="AB1386" s="203"/>
      <c r="AC1386" s="224"/>
      <c r="AD1386" s="224"/>
      <c r="AE1386" s="224"/>
      <c r="AF1386" s="224"/>
      <c r="AG1386" s="224"/>
      <c r="AH1386" s="202"/>
      <c r="AI1386" s="202"/>
      <c r="AJ1386" s="224"/>
    </row>
    <row r="1387" spans="2:36" ht="68.650000000000006" customHeight="1" x14ac:dyDescent="0.2">
      <c r="B1387" s="209"/>
      <c r="C1387" s="209"/>
      <c r="D1387" s="209"/>
      <c r="E1387" s="235"/>
      <c r="F1387" s="235"/>
      <c r="G1387" s="235"/>
      <c r="H1387" s="209"/>
      <c r="I1387" s="209"/>
      <c r="J1387" s="11" t="s">
        <v>209</v>
      </c>
      <c r="K1387" s="29" t="s">
        <v>118</v>
      </c>
      <c r="L1387" s="7" t="s">
        <v>119</v>
      </c>
      <c r="M1387" s="14">
        <v>2</v>
      </c>
      <c r="N1387" s="224"/>
      <c r="O1387" s="209"/>
      <c r="P1387" s="224"/>
      <c r="Q1387" s="224"/>
      <c r="R1387" s="224"/>
      <c r="S1387" s="224"/>
      <c r="T1387" s="209"/>
      <c r="U1387" s="352"/>
      <c r="V1387" s="203"/>
      <c r="W1387" s="224"/>
      <c r="X1387" s="224"/>
      <c r="Y1387" s="203"/>
      <c r="Z1387" s="224"/>
      <c r="AA1387" s="224"/>
      <c r="AB1387" s="203"/>
      <c r="AC1387" s="224"/>
      <c r="AD1387" s="224"/>
      <c r="AE1387" s="224"/>
      <c r="AF1387" s="224"/>
      <c r="AG1387" s="224"/>
      <c r="AH1387" s="202"/>
      <c r="AI1387" s="202"/>
      <c r="AJ1387" s="224"/>
    </row>
    <row r="1388" spans="2:36" ht="68.650000000000006" customHeight="1" x14ac:dyDescent="0.2">
      <c r="B1388" s="210"/>
      <c r="C1388" s="210"/>
      <c r="D1388" s="210"/>
      <c r="E1388" s="235"/>
      <c r="F1388" s="229"/>
      <c r="G1388" s="235"/>
      <c r="H1388" s="210"/>
      <c r="I1388" s="210"/>
      <c r="J1388" s="11" t="s">
        <v>120</v>
      </c>
      <c r="K1388" s="29" t="s">
        <v>121</v>
      </c>
      <c r="L1388" s="7" t="s">
        <v>119</v>
      </c>
      <c r="M1388" s="7">
        <v>2</v>
      </c>
      <c r="N1388" s="228"/>
      <c r="O1388" s="210"/>
      <c r="P1388" s="228"/>
      <c r="Q1388" s="228"/>
      <c r="R1388" s="228"/>
      <c r="S1388" s="228"/>
      <c r="T1388" s="210"/>
      <c r="U1388" s="353"/>
      <c r="V1388" s="203"/>
      <c r="W1388" s="228"/>
      <c r="X1388" s="228"/>
      <c r="Y1388" s="203"/>
      <c r="Z1388" s="228"/>
      <c r="AA1388" s="228"/>
      <c r="AB1388" s="203"/>
      <c r="AC1388" s="228"/>
      <c r="AD1388" s="228"/>
      <c r="AE1388" s="228"/>
      <c r="AF1388" s="228"/>
      <c r="AG1388" s="228"/>
      <c r="AH1388" s="202"/>
      <c r="AI1388" s="202"/>
      <c r="AJ1388" s="228"/>
    </row>
    <row r="1389" spans="2:36" ht="68.650000000000006" customHeight="1" x14ac:dyDescent="0.2">
      <c r="B1389" s="204" t="s">
        <v>702</v>
      </c>
      <c r="C1389" s="204" t="s">
        <v>733</v>
      </c>
      <c r="D1389" s="204" t="s">
        <v>66</v>
      </c>
      <c r="E1389" s="235" t="s">
        <v>764</v>
      </c>
      <c r="F1389" s="235" t="s">
        <v>134</v>
      </c>
      <c r="G1389" s="235" t="s">
        <v>710</v>
      </c>
      <c r="H1389" s="208" t="s">
        <v>70</v>
      </c>
      <c r="I1389" s="204" t="s">
        <v>98</v>
      </c>
      <c r="J1389" s="416" t="s">
        <v>127</v>
      </c>
      <c r="K1389" s="280" t="s">
        <v>645</v>
      </c>
      <c r="L1389" s="280" t="s">
        <v>713</v>
      </c>
      <c r="M1389" s="204">
        <v>55</v>
      </c>
      <c r="N1389" s="268" t="s">
        <v>714</v>
      </c>
      <c r="O1389" s="235" t="s">
        <v>715</v>
      </c>
      <c r="P1389" s="208" t="s">
        <v>75</v>
      </c>
      <c r="Q1389" s="208" t="s">
        <v>76</v>
      </c>
      <c r="R1389" s="208" t="s">
        <v>77</v>
      </c>
      <c r="S1389" s="204" t="s">
        <v>109</v>
      </c>
      <c r="T1389" s="266">
        <f>+V1389+Y1389</f>
        <v>117699.96</v>
      </c>
      <c r="U1389" s="266">
        <f>+T1389/3</f>
        <v>39233.32</v>
      </c>
      <c r="V1389" s="267">
        <v>100044.96</v>
      </c>
      <c r="W1389" s="202" t="s">
        <v>98</v>
      </c>
      <c r="X1389" s="202" t="s">
        <v>98</v>
      </c>
      <c r="Y1389" s="257">
        <v>17655</v>
      </c>
      <c r="Z1389" s="202" t="s">
        <v>98</v>
      </c>
      <c r="AA1389" s="202" t="s">
        <v>98</v>
      </c>
      <c r="AB1389" s="257">
        <v>9543.24</v>
      </c>
      <c r="AC1389" s="202" t="s">
        <v>149</v>
      </c>
      <c r="AD1389" s="202" t="s">
        <v>98</v>
      </c>
      <c r="AE1389" s="267">
        <f>+V1389+Y1389</f>
        <v>117699.96</v>
      </c>
      <c r="AF1389" s="204" t="s">
        <v>98</v>
      </c>
      <c r="AG1389" s="202" t="s">
        <v>33</v>
      </c>
      <c r="AH1389" s="268" t="s">
        <v>157</v>
      </c>
      <c r="AI1389" s="202" t="s">
        <v>158</v>
      </c>
      <c r="AJ1389" s="204"/>
    </row>
    <row r="1390" spans="2:36" ht="68.650000000000006" customHeight="1" x14ac:dyDescent="0.2">
      <c r="B1390" s="204"/>
      <c r="C1390" s="204"/>
      <c r="D1390" s="204"/>
      <c r="E1390" s="235"/>
      <c r="F1390" s="235"/>
      <c r="G1390" s="235"/>
      <c r="H1390" s="209"/>
      <c r="I1390" s="204"/>
      <c r="J1390" s="416"/>
      <c r="K1390" s="280"/>
      <c r="L1390" s="280"/>
      <c r="M1390" s="204"/>
      <c r="N1390" s="268"/>
      <c r="O1390" s="235"/>
      <c r="P1390" s="209"/>
      <c r="Q1390" s="209"/>
      <c r="R1390" s="209"/>
      <c r="S1390" s="204"/>
      <c r="T1390" s="204"/>
      <c r="U1390" s="266"/>
      <c r="V1390" s="267"/>
      <c r="W1390" s="202"/>
      <c r="X1390" s="202"/>
      <c r="Y1390" s="257"/>
      <c r="Z1390" s="202"/>
      <c r="AA1390" s="202"/>
      <c r="AB1390" s="257"/>
      <c r="AC1390" s="202"/>
      <c r="AD1390" s="202"/>
      <c r="AE1390" s="202"/>
      <c r="AF1390" s="204"/>
      <c r="AG1390" s="202"/>
      <c r="AH1390" s="268"/>
      <c r="AI1390" s="202"/>
      <c r="AJ1390" s="204"/>
    </row>
    <row r="1391" spans="2:36" ht="24" customHeight="1" x14ac:dyDescent="0.2">
      <c r="B1391" s="204"/>
      <c r="C1391" s="204"/>
      <c r="D1391" s="204"/>
      <c r="E1391" s="235"/>
      <c r="F1391" s="235"/>
      <c r="G1391" s="235"/>
      <c r="H1391" s="210"/>
      <c r="I1391" s="204"/>
      <c r="J1391" s="416"/>
      <c r="K1391" s="280"/>
      <c r="L1391" s="280"/>
      <c r="M1391" s="204"/>
      <c r="N1391" s="268"/>
      <c r="O1391" s="235"/>
      <c r="P1391" s="210"/>
      <c r="Q1391" s="210"/>
      <c r="R1391" s="210"/>
      <c r="S1391" s="204"/>
      <c r="T1391" s="204"/>
      <c r="U1391" s="266"/>
      <c r="V1391" s="267"/>
      <c r="W1391" s="202"/>
      <c r="X1391" s="202"/>
      <c r="Y1391" s="257"/>
      <c r="Z1391" s="202"/>
      <c r="AA1391" s="202"/>
      <c r="AB1391" s="257"/>
      <c r="AC1391" s="202"/>
      <c r="AD1391" s="202"/>
      <c r="AE1391" s="202"/>
      <c r="AF1391" s="204"/>
      <c r="AG1391" s="202"/>
      <c r="AH1391" s="268"/>
      <c r="AI1391" s="202"/>
      <c r="AJ1391" s="204"/>
    </row>
    <row r="1392" spans="2:36" ht="122.65" customHeight="1" x14ac:dyDescent="0.2">
      <c r="B1392" s="204" t="s">
        <v>703</v>
      </c>
      <c r="C1392" s="204" t="s">
        <v>734</v>
      </c>
      <c r="D1392" s="204" t="s">
        <v>66</v>
      </c>
      <c r="E1392" s="235" t="s">
        <v>67</v>
      </c>
      <c r="F1392" s="260" t="s">
        <v>134</v>
      </c>
      <c r="G1392" s="282" t="s">
        <v>1001</v>
      </c>
      <c r="H1392" s="208" t="s">
        <v>70</v>
      </c>
      <c r="I1392" s="204" t="s">
        <v>98</v>
      </c>
      <c r="J1392" s="11" t="s">
        <v>716</v>
      </c>
      <c r="K1392" s="80" t="s">
        <v>717</v>
      </c>
      <c r="L1392" s="87" t="s">
        <v>718</v>
      </c>
      <c r="M1392" s="7">
        <v>40</v>
      </c>
      <c r="N1392" s="202" t="s">
        <v>714</v>
      </c>
      <c r="O1392" s="235" t="s">
        <v>1098</v>
      </c>
      <c r="P1392" s="208" t="s">
        <v>75</v>
      </c>
      <c r="Q1392" s="208" t="s">
        <v>76</v>
      </c>
      <c r="R1392" s="208" t="s">
        <v>77</v>
      </c>
      <c r="S1392" s="204" t="s">
        <v>109</v>
      </c>
      <c r="T1392" s="266">
        <f>+V1392+Y1392</f>
        <v>171199.98</v>
      </c>
      <c r="U1392" s="214">
        <f>+T1392/M1393</f>
        <v>57066.66</v>
      </c>
      <c r="V1392" s="267">
        <v>145519.98000000001</v>
      </c>
      <c r="W1392" s="202" t="s">
        <v>98</v>
      </c>
      <c r="X1392" s="202" t="s">
        <v>98</v>
      </c>
      <c r="Y1392" s="257">
        <v>25680</v>
      </c>
      <c r="Z1392" s="202" t="s">
        <v>98</v>
      </c>
      <c r="AA1392" s="202" t="s">
        <v>98</v>
      </c>
      <c r="AB1392" s="268">
        <v>13881.08</v>
      </c>
      <c r="AC1392" s="202" t="s">
        <v>149</v>
      </c>
      <c r="AD1392" s="202" t="s">
        <v>98</v>
      </c>
      <c r="AE1392" s="267">
        <f>+V1392+Y1392</f>
        <v>171199.98</v>
      </c>
      <c r="AF1392" s="204" t="s">
        <v>98</v>
      </c>
      <c r="AG1392" s="202" t="s">
        <v>33</v>
      </c>
      <c r="AH1392" s="268" t="s">
        <v>157</v>
      </c>
      <c r="AI1392" s="202" t="s">
        <v>701</v>
      </c>
      <c r="AJ1392" s="204"/>
    </row>
    <row r="1393" spans="2:36" ht="68.650000000000006" customHeight="1" x14ac:dyDescent="0.2">
      <c r="B1393" s="204"/>
      <c r="C1393" s="204"/>
      <c r="D1393" s="204"/>
      <c r="E1393" s="235"/>
      <c r="F1393" s="260"/>
      <c r="G1393" s="282"/>
      <c r="H1393" s="209"/>
      <c r="I1393" s="204"/>
      <c r="J1393" s="11" t="s">
        <v>111</v>
      </c>
      <c r="K1393" s="80" t="s">
        <v>719</v>
      </c>
      <c r="L1393" s="87" t="s">
        <v>713</v>
      </c>
      <c r="M1393" s="7">
        <v>3</v>
      </c>
      <c r="N1393" s="202"/>
      <c r="O1393" s="235"/>
      <c r="P1393" s="209"/>
      <c r="Q1393" s="209"/>
      <c r="R1393" s="209"/>
      <c r="S1393" s="204"/>
      <c r="T1393" s="204"/>
      <c r="U1393" s="204"/>
      <c r="V1393" s="267"/>
      <c r="W1393" s="202"/>
      <c r="X1393" s="202"/>
      <c r="Y1393" s="257"/>
      <c r="Z1393" s="202"/>
      <c r="AA1393" s="202"/>
      <c r="AB1393" s="268"/>
      <c r="AC1393" s="202"/>
      <c r="AD1393" s="202"/>
      <c r="AE1393" s="202"/>
      <c r="AF1393" s="204"/>
      <c r="AG1393" s="202"/>
      <c r="AH1393" s="268"/>
      <c r="AI1393" s="202"/>
      <c r="AJ1393" s="204"/>
    </row>
    <row r="1394" spans="2:36" ht="68.650000000000006" customHeight="1" x14ac:dyDescent="0.2">
      <c r="B1394" s="204"/>
      <c r="C1394" s="204"/>
      <c r="D1394" s="204"/>
      <c r="E1394" s="235"/>
      <c r="F1394" s="260"/>
      <c r="G1394" s="282"/>
      <c r="H1394" s="210"/>
      <c r="I1394" s="204"/>
      <c r="J1394" s="11" t="s">
        <v>127</v>
      </c>
      <c r="K1394" s="80" t="s">
        <v>645</v>
      </c>
      <c r="L1394" s="80" t="s">
        <v>720</v>
      </c>
      <c r="M1394" s="7">
        <v>80</v>
      </c>
      <c r="N1394" s="202"/>
      <c r="O1394" s="235"/>
      <c r="P1394" s="210"/>
      <c r="Q1394" s="210"/>
      <c r="R1394" s="210"/>
      <c r="S1394" s="204"/>
      <c r="T1394" s="204"/>
      <c r="U1394" s="204"/>
      <c r="V1394" s="267"/>
      <c r="W1394" s="202"/>
      <c r="X1394" s="202"/>
      <c r="Y1394" s="257"/>
      <c r="Z1394" s="202"/>
      <c r="AA1394" s="202"/>
      <c r="AB1394" s="268"/>
      <c r="AC1394" s="202"/>
      <c r="AD1394" s="202"/>
      <c r="AE1394" s="202"/>
      <c r="AF1394" s="204"/>
      <c r="AG1394" s="202"/>
      <c r="AH1394" s="268"/>
      <c r="AI1394" s="202"/>
      <c r="AJ1394" s="204"/>
    </row>
    <row r="1395" spans="2:36" ht="124.15" customHeight="1" x14ac:dyDescent="0.2">
      <c r="B1395" s="204" t="s">
        <v>704</v>
      </c>
      <c r="C1395" s="204" t="s">
        <v>735</v>
      </c>
      <c r="D1395" s="204" t="s">
        <v>66</v>
      </c>
      <c r="E1395" s="235" t="s">
        <v>67</v>
      </c>
      <c r="F1395" s="260" t="s">
        <v>134</v>
      </c>
      <c r="G1395" s="282" t="s">
        <v>1001</v>
      </c>
      <c r="H1395" s="208" t="s">
        <v>70</v>
      </c>
      <c r="I1395" s="204" t="s">
        <v>98</v>
      </c>
      <c r="J1395" s="11" t="s">
        <v>716</v>
      </c>
      <c r="K1395" s="80" t="s">
        <v>717</v>
      </c>
      <c r="L1395" s="87" t="s">
        <v>718</v>
      </c>
      <c r="M1395" s="7">
        <v>40</v>
      </c>
      <c r="N1395" s="202" t="s">
        <v>714</v>
      </c>
      <c r="O1395" s="235" t="s">
        <v>1099</v>
      </c>
      <c r="P1395" s="208" t="s">
        <v>75</v>
      </c>
      <c r="Q1395" s="208" t="s">
        <v>76</v>
      </c>
      <c r="R1395" s="208" t="s">
        <v>77</v>
      </c>
      <c r="S1395" s="204" t="s">
        <v>109</v>
      </c>
      <c r="T1395" s="266">
        <f>+V1395+Y1395</f>
        <v>64200.05</v>
      </c>
      <c r="U1395" s="266">
        <v>21400.01</v>
      </c>
      <c r="V1395" s="267">
        <v>54570.05</v>
      </c>
      <c r="W1395" s="202" t="s">
        <v>98</v>
      </c>
      <c r="X1395" s="202" t="s">
        <v>98</v>
      </c>
      <c r="Y1395" s="257">
        <v>9630</v>
      </c>
      <c r="Z1395" s="202" t="s">
        <v>98</v>
      </c>
      <c r="AA1395" s="202" t="s">
        <v>98</v>
      </c>
      <c r="AB1395" s="268">
        <v>5205.41</v>
      </c>
      <c r="AC1395" s="202" t="s">
        <v>149</v>
      </c>
      <c r="AD1395" s="202" t="s">
        <v>98</v>
      </c>
      <c r="AE1395" s="267">
        <f>+V1395+Y1395</f>
        <v>64200.05</v>
      </c>
      <c r="AF1395" s="204" t="s">
        <v>98</v>
      </c>
      <c r="AG1395" s="202" t="s">
        <v>33</v>
      </c>
      <c r="AH1395" s="202" t="s">
        <v>724</v>
      </c>
      <c r="AI1395" s="202" t="s">
        <v>158</v>
      </c>
      <c r="AJ1395" s="204"/>
    </row>
    <row r="1396" spans="2:36" ht="104.65" customHeight="1" x14ac:dyDescent="0.2">
      <c r="B1396" s="204"/>
      <c r="C1396" s="204"/>
      <c r="D1396" s="204"/>
      <c r="E1396" s="235"/>
      <c r="F1396" s="260"/>
      <c r="G1396" s="282"/>
      <c r="H1396" s="209"/>
      <c r="I1396" s="204"/>
      <c r="J1396" s="11" t="s">
        <v>111</v>
      </c>
      <c r="K1396" s="80" t="s">
        <v>719</v>
      </c>
      <c r="L1396" s="7" t="s">
        <v>85</v>
      </c>
      <c r="M1396" s="7">
        <v>3</v>
      </c>
      <c r="N1396" s="202"/>
      <c r="O1396" s="235"/>
      <c r="P1396" s="209"/>
      <c r="Q1396" s="209"/>
      <c r="R1396" s="209"/>
      <c r="S1396" s="204"/>
      <c r="T1396" s="204"/>
      <c r="U1396" s="266"/>
      <c r="V1396" s="267"/>
      <c r="W1396" s="202"/>
      <c r="X1396" s="202"/>
      <c r="Y1396" s="257"/>
      <c r="Z1396" s="202"/>
      <c r="AA1396" s="202"/>
      <c r="AB1396" s="268"/>
      <c r="AC1396" s="202"/>
      <c r="AD1396" s="202"/>
      <c r="AE1396" s="202"/>
      <c r="AF1396" s="204"/>
      <c r="AG1396" s="202"/>
      <c r="AH1396" s="202"/>
      <c r="AI1396" s="202"/>
      <c r="AJ1396" s="204"/>
    </row>
    <row r="1397" spans="2:36" ht="68.650000000000006" customHeight="1" x14ac:dyDescent="0.2">
      <c r="B1397" s="204"/>
      <c r="C1397" s="204"/>
      <c r="D1397" s="204"/>
      <c r="E1397" s="235"/>
      <c r="F1397" s="260"/>
      <c r="G1397" s="282"/>
      <c r="H1397" s="210"/>
      <c r="I1397" s="204"/>
      <c r="J1397" s="11" t="s">
        <v>127</v>
      </c>
      <c r="K1397" s="80" t="s">
        <v>645</v>
      </c>
      <c r="L1397" s="7" t="s">
        <v>85</v>
      </c>
      <c r="M1397" s="7">
        <v>30</v>
      </c>
      <c r="N1397" s="202"/>
      <c r="O1397" s="235"/>
      <c r="P1397" s="210"/>
      <c r="Q1397" s="210"/>
      <c r="R1397" s="210"/>
      <c r="S1397" s="204"/>
      <c r="T1397" s="204"/>
      <c r="U1397" s="266"/>
      <c r="V1397" s="267"/>
      <c r="W1397" s="202"/>
      <c r="X1397" s="202"/>
      <c r="Y1397" s="257"/>
      <c r="Z1397" s="202"/>
      <c r="AA1397" s="202"/>
      <c r="AB1397" s="268"/>
      <c r="AC1397" s="202"/>
      <c r="AD1397" s="202"/>
      <c r="AE1397" s="202"/>
      <c r="AF1397" s="204"/>
      <c r="AG1397" s="202"/>
      <c r="AH1397" s="202"/>
      <c r="AI1397" s="202"/>
      <c r="AJ1397" s="204"/>
    </row>
    <row r="1398" spans="2:36" ht="94.5" customHeight="1" x14ac:dyDescent="0.2">
      <c r="B1398" s="204" t="s">
        <v>705</v>
      </c>
      <c r="C1398" s="204" t="s">
        <v>736</v>
      </c>
      <c r="D1398" s="208" t="s">
        <v>66</v>
      </c>
      <c r="E1398" s="235" t="s">
        <v>67</v>
      </c>
      <c r="F1398" s="235" t="s">
        <v>132</v>
      </c>
      <c r="G1398" s="260" t="s">
        <v>711</v>
      </c>
      <c r="H1398" s="208" t="s">
        <v>70</v>
      </c>
      <c r="I1398" s="204" t="s">
        <v>98</v>
      </c>
      <c r="J1398" s="11" t="s">
        <v>113</v>
      </c>
      <c r="K1398" s="7" t="s">
        <v>114</v>
      </c>
      <c r="L1398" s="7" t="s">
        <v>115</v>
      </c>
      <c r="M1398" s="7">
        <v>2</v>
      </c>
      <c r="N1398" s="268" t="s">
        <v>714</v>
      </c>
      <c r="O1398" s="235" t="s">
        <v>721</v>
      </c>
      <c r="P1398" s="208" t="s">
        <v>75</v>
      </c>
      <c r="Q1398" s="208" t="s">
        <v>76</v>
      </c>
      <c r="R1398" s="208" t="s">
        <v>77</v>
      </c>
      <c r="S1398" s="204" t="s">
        <v>109</v>
      </c>
      <c r="T1398" s="266">
        <f>+V1398+Y1398</f>
        <v>151940</v>
      </c>
      <c r="U1398" s="279">
        <f>+T1398/M1399</f>
        <v>75970</v>
      </c>
      <c r="V1398" s="257">
        <v>129149</v>
      </c>
      <c r="W1398" s="202" t="s">
        <v>98</v>
      </c>
      <c r="X1398" s="202" t="s">
        <v>98</v>
      </c>
      <c r="Y1398" s="257">
        <v>22791</v>
      </c>
      <c r="Z1398" s="202" t="s">
        <v>98</v>
      </c>
      <c r="AA1398" s="202" t="s">
        <v>98</v>
      </c>
      <c r="AB1398" s="268">
        <v>12319.46</v>
      </c>
      <c r="AC1398" s="202" t="s">
        <v>80</v>
      </c>
      <c r="AD1398" s="202" t="s">
        <v>98</v>
      </c>
      <c r="AE1398" s="267">
        <f>+V1398+Y1398</f>
        <v>151940</v>
      </c>
      <c r="AF1398" s="204" t="s">
        <v>98</v>
      </c>
      <c r="AG1398" s="202" t="s">
        <v>33</v>
      </c>
      <c r="AH1398" s="202" t="s">
        <v>484</v>
      </c>
      <c r="AI1398" s="202" t="s">
        <v>230</v>
      </c>
      <c r="AJ1398" s="204"/>
    </row>
    <row r="1399" spans="2:36" ht="68.650000000000006" customHeight="1" x14ac:dyDescent="0.2">
      <c r="B1399" s="204"/>
      <c r="C1399" s="204"/>
      <c r="D1399" s="209"/>
      <c r="E1399" s="235"/>
      <c r="F1399" s="235"/>
      <c r="G1399" s="260"/>
      <c r="H1399" s="209"/>
      <c r="I1399" s="204"/>
      <c r="J1399" s="11" t="s">
        <v>116</v>
      </c>
      <c r="K1399" s="7" t="s">
        <v>117</v>
      </c>
      <c r="L1399" s="7" t="s">
        <v>85</v>
      </c>
      <c r="M1399" s="7">
        <v>2</v>
      </c>
      <c r="N1399" s="268"/>
      <c r="O1399" s="235"/>
      <c r="P1399" s="209"/>
      <c r="Q1399" s="209"/>
      <c r="R1399" s="209"/>
      <c r="S1399" s="204"/>
      <c r="T1399" s="204"/>
      <c r="U1399" s="280"/>
      <c r="V1399" s="257"/>
      <c r="W1399" s="202"/>
      <c r="X1399" s="202"/>
      <c r="Y1399" s="257"/>
      <c r="Z1399" s="202"/>
      <c r="AA1399" s="202"/>
      <c r="AB1399" s="268"/>
      <c r="AC1399" s="202"/>
      <c r="AD1399" s="202"/>
      <c r="AE1399" s="202"/>
      <c r="AF1399" s="204"/>
      <c r="AG1399" s="202"/>
      <c r="AH1399" s="202"/>
      <c r="AI1399" s="202"/>
      <c r="AJ1399" s="204"/>
    </row>
    <row r="1400" spans="2:36" ht="68.650000000000006" customHeight="1" x14ac:dyDescent="0.2">
      <c r="B1400" s="204"/>
      <c r="C1400" s="204"/>
      <c r="D1400" s="209"/>
      <c r="E1400" s="235"/>
      <c r="F1400" s="235"/>
      <c r="G1400" s="260"/>
      <c r="H1400" s="209"/>
      <c r="I1400" s="204"/>
      <c r="J1400" s="11" t="s">
        <v>209</v>
      </c>
      <c r="K1400" s="7" t="s">
        <v>118</v>
      </c>
      <c r="L1400" s="7" t="s">
        <v>119</v>
      </c>
      <c r="M1400" s="7">
        <v>2</v>
      </c>
      <c r="N1400" s="268"/>
      <c r="O1400" s="235"/>
      <c r="P1400" s="209"/>
      <c r="Q1400" s="209"/>
      <c r="R1400" s="209"/>
      <c r="S1400" s="204"/>
      <c r="T1400" s="204"/>
      <c r="U1400" s="280"/>
      <c r="V1400" s="257"/>
      <c r="W1400" s="202"/>
      <c r="X1400" s="202"/>
      <c r="Y1400" s="257"/>
      <c r="Z1400" s="202"/>
      <c r="AA1400" s="202"/>
      <c r="AB1400" s="268"/>
      <c r="AC1400" s="202"/>
      <c r="AD1400" s="202"/>
      <c r="AE1400" s="202"/>
      <c r="AF1400" s="204"/>
      <c r="AG1400" s="202"/>
      <c r="AH1400" s="202"/>
      <c r="AI1400" s="202"/>
      <c r="AJ1400" s="204"/>
    </row>
    <row r="1401" spans="2:36" ht="68.650000000000006" customHeight="1" x14ac:dyDescent="0.2">
      <c r="B1401" s="204"/>
      <c r="C1401" s="204"/>
      <c r="D1401" s="210"/>
      <c r="E1401" s="235"/>
      <c r="F1401" s="235"/>
      <c r="G1401" s="260"/>
      <c r="H1401" s="210"/>
      <c r="I1401" s="204"/>
      <c r="J1401" s="11" t="s">
        <v>120</v>
      </c>
      <c r="K1401" s="7" t="s">
        <v>121</v>
      </c>
      <c r="L1401" s="7" t="s">
        <v>119</v>
      </c>
      <c r="M1401" s="7">
        <v>2</v>
      </c>
      <c r="N1401" s="268"/>
      <c r="O1401" s="235"/>
      <c r="P1401" s="210"/>
      <c r="Q1401" s="210"/>
      <c r="R1401" s="210"/>
      <c r="S1401" s="204"/>
      <c r="T1401" s="204"/>
      <c r="U1401" s="280"/>
      <c r="V1401" s="257"/>
      <c r="W1401" s="202"/>
      <c r="X1401" s="202"/>
      <c r="Y1401" s="257"/>
      <c r="Z1401" s="202"/>
      <c r="AA1401" s="202"/>
      <c r="AB1401" s="268"/>
      <c r="AC1401" s="202"/>
      <c r="AD1401" s="202"/>
      <c r="AE1401" s="202"/>
      <c r="AF1401" s="204"/>
      <c r="AG1401" s="202"/>
      <c r="AH1401" s="202"/>
      <c r="AI1401" s="202"/>
      <c r="AJ1401" s="204"/>
    </row>
    <row r="1402" spans="2:36" ht="121.5" customHeight="1" x14ac:dyDescent="0.2">
      <c r="B1402" s="217" t="s">
        <v>706</v>
      </c>
      <c r="C1402" s="204" t="s">
        <v>1100</v>
      </c>
      <c r="D1402" s="204" t="s">
        <v>66</v>
      </c>
      <c r="E1402" s="235" t="s">
        <v>67</v>
      </c>
      <c r="F1402" s="260" t="s">
        <v>134</v>
      </c>
      <c r="G1402" s="282" t="s">
        <v>1001</v>
      </c>
      <c r="H1402" s="208" t="s">
        <v>70</v>
      </c>
      <c r="I1402" s="204" t="s">
        <v>98</v>
      </c>
      <c r="J1402" s="11" t="s">
        <v>716</v>
      </c>
      <c r="K1402" s="80" t="s">
        <v>717</v>
      </c>
      <c r="L1402" s="87" t="s">
        <v>722</v>
      </c>
      <c r="M1402" s="52">
        <v>40</v>
      </c>
      <c r="N1402" s="303" t="s">
        <v>714</v>
      </c>
      <c r="O1402" s="235" t="s">
        <v>723</v>
      </c>
      <c r="P1402" s="208" t="s">
        <v>75</v>
      </c>
      <c r="Q1402" s="208" t="s">
        <v>76</v>
      </c>
      <c r="R1402" s="208" t="s">
        <v>77</v>
      </c>
      <c r="S1402" s="204" t="s">
        <v>109</v>
      </c>
      <c r="T1402" s="266">
        <f>+V1402+Y1402</f>
        <v>126260.03</v>
      </c>
      <c r="U1402" s="266">
        <v>21043.33</v>
      </c>
      <c r="V1402" s="267">
        <v>107321.03</v>
      </c>
      <c r="W1402" s="202" t="s">
        <v>98</v>
      </c>
      <c r="X1402" s="202" t="s">
        <v>98</v>
      </c>
      <c r="Y1402" s="325">
        <v>18939</v>
      </c>
      <c r="Z1402" s="202" t="s">
        <v>98</v>
      </c>
      <c r="AA1402" s="202" t="s">
        <v>98</v>
      </c>
      <c r="AB1402" s="325">
        <v>10237.299999999999</v>
      </c>
      <c r="AC1402" s="202" t="s">
        <v>149</v>
      </c>
      <c r="AD1402" s="202" t="s">
        <v>98</v>
      </c>
      <c r="AE1402" s="267">
        <f>+V1402+Y1402</f>
        <v>126260.03</v>
      </c>
      <c r="AF1402" s="204" t="s">
        <v>98</v>
      </c>
      <c r="AG1402" s="202" t="s">
        <v>33</v>
      </c>
      <c r="AH1402" s="202" t="s">
        <v>248</v>
      </c>
      <c r="AI1402" s="202" t="s">
        <v>251</v>
      </c>
      <c r="AJ1402" s="204"/>
    </row>
    <row r="1403" spans="2:36" ht="71.650000000000006" customHeight="1" x14ac:dyDescent="0.2">
      <c r="B1403" s="217"/>
      <c r="C1403" s="204"/>
      <c r="D1403" s="204"/>
      <c r="E1403" s="235"/>
      <c r="F1403" s="260"/>
      <c r="G1403" s="282"/>
      <c r="H1403" s="209"/>
      <c r="I1403" s="204"/>
      <c r="J1403" s="11" t="s">
        <v>111</v>
      </c>
      <c r="K1403" s="80" t="s">
        <v>719</v>
      </c>
      <c r="L1403" s="7" t="s">
        <v>85</v>
      </c>
      <c r="M1403" s="52">
        <v>6</v>
      </c>
      <c r="N1403" s="303"/>
      <c r="O1403" s="235"/>
      <c r="P1403" s="209"/>
      <c r="Q1403" s="209"/>
      <c r="R1403" s="209"/>
      <c r="S1403" s="204"/>
      <c r="T1403" s="204"/>
      <c r="U1403" s="266"/>
      <c r="V1403" s="267"/>
      <c r="W1403" s="202"/>
      <c r="X1403" s="202"/>
      <c r="Y1403" s="325"/>
      <c r="Z1403" s="202"/>
      <c r="AA1403" s="202"/>
      <c r="AB1403" s="325"/>
      <c r="AC1403" s="202"/>
      <c r="AD1403" s="202"/>
      <c r="AE1403" s="202"/>
      <c r="AF1403" s="204"/>
      <c r="AG1403" s="202"/>
      <c r="AH1403" s="202"/>
      <c r="AI1403" s="202"/>
      <c r="AJ1403" s="204"/>
    </row>
    <row r="1404" spans="2:36" ht="68.650000000000006" customHeight="1" x14ac:dyDescent="0.2">
      <c r="B1404" s="217"/>
      <c r="C1404" s="204"/>
      <c r="D1404" s="204"/>
      <c r="E1404" s="235"/>
      <c r="F1404" s="260"/>
      <c r="G1404" s="282"/>
      <c r="H1404" s="210"/>
      <c r="I1404" s="204"/>
      <c r="J1404" s="11" t="s">
        <v>127</v>
      </c>
      <c r="K1404" s="80" t="s">
        <v>645</v>
      </c>
      <c r="L1404" s="7" t="s">
        <v>85</v>
      </c>
      <c r="M1404" s="52">
        <v>59</v>
      </c>
      <c r="N1404" s="303"/>
      <c r="O1404" s="235"/>
      <c r="P1404" s="210"/>
      <c r="Q1404" s="210"/>
      <c r="R1404" s="210"/>
      <c r="S1404" s="204"/>
      <c r="T1404" s="204"/>
      <c r="U1404" s="326"/>
      <c r="V1404" s="378"/>
      <c r="W1404" s="202"/>
      <c r="X1404" s="202"/>
      <c r="Y1404" s="325"/>
      <c r="Z1404" s="202"/>
      <c r="AA1404" s="202"/>
      <c r="AB1404" s="325"/>
      <c r="AC1404" s="202"/>
      <c r="AD1404" s="202"/>
      <c r="AE1404" s="202"/>
      <c r="AF1404" s="204"/>
      <c r="AG1404" s="202"/>
      <c r="AH1404" s="303"/>
      <c r="AI1404" s="303"/>
      <c r="AJ1404" s="204"/>
    </row>
    <row r="1405" spans="2:36" ht="68.650000000000006" customHeight="1" x14ac:dyDescent="0.2">
      <c r="B1405" s="217" t="s">
        <v>707</v>
      </c>
      <c r="C1405" s="204" t="s">
        <v>737</v>
      </c>
      <c r="D1405" s="204" t="s">
        <v>66</v>
      </c>
      <c r="E1405" s="235" t="s">
        <v>67</v>
      </c>
      <c r="F1405" s="235" t="s">
        <v>134</v>
      </c>
      <c r="G1405" s="235" t="s">
        <v>712</v>
      </c>
      <c r="H1405" s="208" t="s">
        <v>70</v>
      </c>
      <c r="I1405" s="204" t="s">
        <v>98</v>
      </c>
      <c r="J1405" s="416" t="s">
        <v>127</v>
      </c>
      <c r="K1405" s="280" t="s">
        <v>645</v>
      </c>
      <c r="L1405" s="204" t="s">
        <v>85</v>
      </c>
      <c r="M1405" s="217">
        <v>30</v>
      </c>
      <c r="N1405" s="303" t="s">
        <v>714</v>
      </c>
      <c r="O1405" s="260" t="s">
        <v>723</v>
      </c>
      <c r="P1405" s="208" t="s">
        <v>75</v>
      </c>
      <c r="Q1405" s="208" t="s">
        <v>76</v>
      </c>
      <c r="R1405" s="208" t="s">
        <v>77</v>
      </c>
      <c r="S1405" s="204" t="s">
        <v>109</v>
      </c>
      <c r="T1405" s="266">
        <f>+V1405+Y1405</f>
        <v>64200.05</v>
      </c>
      <c r="U1405" s="266">
        <v>32100.02</v>
      </c>
      <c r="V1405" s="267">
        <v>54570.05</v>
      </c>
      <c r="W1405" s="202" t="s">
        <v>98</v>
      </c>
      <c r="X1405" s="202" t="s">
        <v>98</v>
      </c>
      <c r="Y1405" s="325">
        <v>9630</v>
      </c>
      <c r="Z1405" s="202" t="s">
        <v>98</v>
      </c>
      <c r="AA1405" s="202" t="s">
        <v>98</v>
      </c>
      <c r="AB1405" s="298">
        <v>5205.41</v>
      </c>
      <c r="AC1405" s="202" t="s">
        <v>149</v>
      </c>
      <c r="AD1405" s="202" t="s">
        <v>98</v>
      </c>
      <c r="AE1405" s="267">
        <f>+V1405+Y1405</f>
        <v>64200.05</v>
      </c>
      <c r="AF1405" s="204" t="s">
        <v>98</v>
      </c>
      <c r="AG1405" s="202" t="s">
        <v>33</v>
      </c>
      <c r="AH1405" s="202" t="s">
        <v>725</v>
      </c>
      <c r="AI1405" s="202" t="s">
        <v>726</v>
      </c>
      <c r="AJ1405" s="204"/>
    </row>
    <row r="1406" spans="2:36" ht="68.650000000000006" customHeight="1" x14ac:dyDescent="0.2">
      <c r="B1406" s="217"/>
      <c r="C1406" s="204"/>
      <c r="D1406" s="204"/>
      <c r="E1406" s="235"/>
      <c r="F1406" s="235"/>
      <c r="G1406" s="235"/>
      <c r="H1406" s="210"/>
      <c r="I1406" s="204"/>
      <c r="J1406" s="416"/>
      <c r="K1406" s="280"/>
      <c r="L1406" s="204"/>
      <c r="M1406" s="217"/>
      <c r="N1406" s="303"/>
      <c r="O1406" s="260"/>
      <c r="P1406" s="210"/>
      <c r="Q1406" s="210"/>
      <c r="R1406" s="210"/>
      <c r="S1406" s="204"/>
      <c r="T1406" s="204"/>
      <c r="U1406" s="326"/>
      <c r="V1406" s="378"/>
      <c r="W1406" s="202"/>
      <c r="X1406" s="202"/>
      <c r="Y1406" s="325"/>
      <c r="Z1406" s="202"/>
      <c r="AA1406" s="202"/>
      <c r="AB1406" s="298"/>
      <c r="AC1406" s="202"/>
      <c r="AD1406" s="202"/>
      <c r="AE1406" s="202"/>
      <c r="AF1406" s="204"/>
      <c r="AG1406" s="202"/>
      <c r="AH1406" s="303"/>
      <c r="AI1406" s="303"/>
      <c r="AJ1406" s="204"/>
    </row>
    <row r="1407" spans="2:36" ht="68.650000000000006" customHeight="1" x14ac:dyDescent="0.2">
      <c r="B1407" s="217" t="s">
        <v>708</v>
      </c>
      <c r="C1407" s="335" t="s">
        <v>1101</v>
      </c>
      <c r="D1407" s="204" t="s">
        <v>66</v>
      </c>
      <c r="E1407" s="235" t="s">
        <v>67</v>
      </c>
      <c r="F1407" s="235" t="s">
        <v>134</v>
      </c>
      <c r="G1407" s="235" t="s">
        <v>712</v>
      </c>
      <c r="H1407" s="208" t="s">
        <v>70</v>
      </c>
      <c r="I1407" s="204" t="s">
        <v>98</v>
      </c>
      <c r="J1407" s="416" t="s">
        <v>127</v>
      </c>
      <c r="K1407" s="280" t="s">
        <v>645</v>
      </c>
      <c r="L1407" s="204" t="s">
        <v>85</v>
      </c>
      <c r="M1407" s="217">
        <v>3</v>
      </c>
      <c r="N1407" s="298" t="s">
        <v>714</v>
      </c>
      <c r="O1407" s="235" t="s">
        <v>1102</v>
      </c>
      <c r="P1407" s="208" t="s">
        <v>75</v>
      </c>
      <c r="Q1407" s="208" t="s">
        <v>76</v>
      </c>
      <c r="R1407" s="208" t="s">
        <v>77</v>
      </c>
      <c r="S1407" s="204" t="s">
        <v>109</v>
      </c>
      <c r="T1407" s="266">
        <f>+V1407+Y1407</f>
        <v>38519.96</v>
      </c>
      <c r="U1407" s="278" t="s">
        <v>98</v>
      </c>
      <c r="V1407" s="257">
        <v>32741.96</v>
      </c>
      <c r="W1407" s="202" t="s">
        <v>98</v>
      </c>
      <c r="X1407" s="202" t="s">
        <v>98</v>
      </c>
      <c r="Y1407" s="325">
        <v>5778</v>
      </c>
      <c r="Z1407" s="202" t="s">
        <v>98</v>
      </c>
      <c r="AA1407" s="202" t="s">
        <v>98</v>
      </c>
      <c r="AB1407" s="298">
        <v>3123.24</v>
      </c>
      <c r="AC1407" s="202" t="s">
        <v>149</v>
      </c>
      <c r="AD1407" s="202" t="s">
        <v>98</v>
      </c>
      <c r="AE1407" s="267">
        <f>+V1407+Y1407</f>
        <v>38519.96</v>
      </c>
      <c r="AF1407" s="204" t="s">
        <v>98</v>
      </c>
      <c r="AG1407" s="202" t="s">
        <v>33</v>
      </c>
      <c r="AH1407" s="202" t="s">
        <v>727</v>
      </c>
      <c r="AI1407" s="202" t="s">
        <v>408</v>
      </c>
      <c r="AJ1407" s="204"/>
    </row>
    <row r="1408" spans="2:36" ht="68.650000000000006" customHeight="1" x14ac:dyDescent="0.2">
      <c r="B1408" s="217"/>
      <c r="C1408" s="335"/>
      <c r="D1408" s="204"/>
      <c r="E1408" s="235"/>
      <c r="F1408" s="235"/>
      <c r="G1408" s="235"/>
      <c r="H1408" s="210"/>
      <c r="I1408" s="204"/>
      <c r="J1408" s="416"/>
      <c r="K1408" s="280"/>
      <c r="L1408" s="204"/>
      <c r="M1408" s="217"/>
      <c r="N1408" s="298"/>
      <c r="O1408" s="235"/>
      <c r="P1408" s="210"/>
      <c r="Q1408" s="210"/>
      <c r="R1408" s="210"/>
      <c r="S1408" s="204"/>
      <c r="T1408" s="204"/>
      <c r="U1408" s="278"/>
      <c r="V1408" s="325"/>
      <c r="W1408" s="202"/>
      <c r="X1408" s="202"/>
      <c r="Y1408" s="325"/>
      <c r="Z1408" s="202"/>
      <c r="AA1408" s="202"/>
      <c r="AB1408" s="298"/>
      <c r="AC1408" s="202"/>
      <c r="AD1408" s="202"/>
      <c r="AE1408" s="202"/>
      <c r="AF1408" s="204"/>
      <c r="AG1408" s="202"/>
      <c r="AH1408" s="303"/>
      <c r="AI1408" s="303"/>
      <c r="AJ1408" s="204"/>
    </row>
    <row r="1409" spans="2:36" ht="116.1" customHeight="1" x14ac:dyDescent="0.2">
      <c r="B1409" s="217" t="s">
        <v>709</v>
      </c>
      <c r="C1409" s="204" t="s">
        <v>738</v>
      </c>
      <c r="D1409" s="204" t="s">
        <v>66</v>
      </c>
      <c r="E1409" s="235" t="s">
        <v>67</v>
      </c>
      <c r="F1409" s="260" t="s">
        <v>134</v>
      </c>
      <c r="G1409" s="282" t="s">
        <v>1001</v>
      </c>
      <c r="H1409" s="208" t="s">
        <v>70</v>
      </c>
      <c r="I1409" s="204" t="s">
        <v>98</v>
      </c>
      <c r="J1409" s="11" t="s">
        <v>716</v>
      </c>
      <c r="K1409" s="80" t="s">
        <v>717</v>
      </c>
      <c r="L1409" s="87" t="s">
        <v>722</v>
      </c>
      <c r="M1409" s="52">
        <v>40</v>
      </c>
      <c r="N1409" s="202" t="s">
        <v>714</v>
      </c>
      <c r="O1409" s="204" t="s">
        <v>1103</v>
      </c>
      <c r="P1409" s="208" t="s">
        <v>75</v>
      </c>
      <c r="Q1409" s="208" t="s">
        <v>76</v>
      </c>
      <c r="R1409" s="208" t="s">
        <v>77</v>
      </c>
      <c r="S1409" s="204" t="s">
        <v>109</v>
      </c>
      <c r="T1409" s="266">
        <f>+V1409+Y1409</f>
        <v>117699.96</v>
      </c>
      <c r="U1409" s="266">
        <f>+T1409/M1410</f>
        <v>39233.32</v>
      </c>
      <c r="V1409" s="257">
        <v>100044.96</v>
      </c>
      <c r="W1409" s="202" t="s">
        <v>98</v>
      </c>
      <c r="X1409" s="202" t="s">
        <v>98</v>
      </c>
      <c r="Y1409" s="325">
        <v>17655</v>
      </c>
      <c r="Z1409" s="202" t="s">
        <v>98</v>
      </c>
      <c r="AA1409" s="202" t="s">
        <v>98</v>
      </c>
      <c r="AB1409" s="298">
        <v>9543.24</v>
      </c>
      <c r="AC1409" s="202" t="s">
        <v>149</v>
      </c>
      <c r="AD1409" s="202" t="s">
        <v>98</v>
      </c>
      <c r="AE1409" s="267">
        <f>+V1409+Y1409</f>
        <v>117699.96</v>
      </c>
      <c r="AF1409" s="204" t="s">
        <v>98</v>
      </c>
      <c r="AG1409" s="202" t="s">
        <v>33</v>
      </c>
      <c r="AH1409" s="202" t="s">
        <v>728</v>
      </c>
      <c r="AI1409" s="202" t="s">
        <v>409</v>
      </c>
      <c r="AJ1409" s="204"/>
    </row>
    <row r="1410" spans="2:36" ht="80.099999999999994" customHeight="1" x14ac:dyDescent="0.2">
      <c r="B1410" s="217"/>
      <c r="C1410" s="204"/>
      <c r="D1410" s="204"/>
      <c r="E1410" s="235"/>
      <c r="F1410" s="260"/>
      <c r="G1410" s="282"/>
      <c r="H1410" s="209"/>
      <c r="I1410" s="204"/>
      <c r="J1410" s="11" t="s">
        <v>111</v>
      </c>
      <c r="K1410" s="80" t="s">
        <v>719</v>
      </c>
      <c r="L1410" s="7" t="s">
        <v>85</v>
      </c>
      <c r="M1410" s="52">
        <v>3</v>
      </c>
      <c r="N1410" s="202"/>
      <c r="O1410" s="204"/>
      <c r="P1410" s="209"/>
      <c r="Q1410" s="209"/>
      <c r="R1410" s="209"/>
      <c r="S1410" s="204"/>
      <c r="T1410" s="204"/>
      <c r="U1410" s="266"/>
      <c r="V1410" s="257"/>
      <c r="W1410" s="202"/>
      <c r="X1410" s="202"/>
      <c r="Y1410" s="325"/>
      <c r="Z1410" s="202"/>
      <c r="AA1410" s="202"/>
      <c r="AB1410" s="298"/>
      <c r="AC1410" s="202"/>
      <c r="AD1410" s="202"/>
      <c r="AE1410" s="202"/>
      <c r="AF1410" s="204"/>
      <c r="AG1410" s="202"/>
      <c r="AH1410" s="202"/>
      <c r="AI1410" s="202"/>
      <c r="AJ1410" s="204"/>
    </row>
    <row r="1411" spans="2:36" ht="68.650000000000006" customHeight="1" x14ac:dyDescent="0.2">
      <c r="B1411" s="211"/>
      <c r="C1411" s="208"/>
      <c r="D1411" s="208"/>
      <c r="E1411" s="229"/>
      <c r="F1411" s="410"/>
      <c r="G1411" s="334"/>
      <c r="H1411" s="209"/>
      <c r="I1411" s="208"/>
      <c r="J1411" s="28" t="s">
        <v>127</v>
      </c>
      <c r="K1411" s="53" t="s">
        <v>645</v>
      </c>
      <c r="L1411" s="14" t="s">
        <v>85</v>
      </c>
      <c r="M1411" s="14">
        <v>55</v>
      </c>
      <c r="N1411" s="243"/>
      <c r="O1411" s="208"/>
      <c r="P1411" s="209"/>
      <c r="Q1411" s="209"/>
      <c r="R1411" s="209"/>
      <c r="S1411" s="208"/>
      <c r="T1411" s="208"/>
      <c r="U1411" s="333"/>
      <c r="V1411" s="377"/>
      <c r="W1411" s="243"/>
      <c r="X1411" s="243"/>
      <c r="Y1411" s="563"/>
      <c r="Z1411" s="243"/>
      <c r="AA1411" s="243"/>
      <c r="AB1411" s="249"/>
      <c r="AC1411" s="243"/>
      <c r="AD1411" s="243"/>
      <c r="AE1411" s="243"/>
      <c r="AF1411" s="208"/>
      <c r="AG1411" s="243"/>
      <c r="AH1411" s="243"/>
      <c r="AI1411" s="243"/>
      <c r="AJ1411" s="208"/>
    </row>
    <row r="1412" spans="2:36" ht="124.15" customHeight="1" x14ac:dyDescent="0.2">
      <c r="B1412" s="204" t="s">
        <v>995</v>
      </c>
      <c r="C1412" s="204" t="s">
        <v>735</v>
      </c>
      <c r="D1412" s="204" t="s">
        <v>66</v>
      </c>
      <c r="E1412" s="235" t="s">
        <v>67</v>
      </c>
      <c r="F1412" s="260" t="s">
        <v>134</v>
      </c>
      <c r="G1412" s="282" t="s">
        <v>1001</v>
      </c>
      <c r="H1412" s="208" t="s">
        <v>70</v>
      </c>
      <c r="I1412" s="204" t="s">
        <v>98</v>
      </c>
      <c r="J1412" s="11" t="s">
        <v>716</v>
      </c>
      <c r="K1412" s="80" t="s">
        <v>717</v>
      </c>
      <c r="L1412" s="87" t="s">
        <v>718</v>
      </c>
      <c r="M1412" s="7">
        <v>40</v>
      </c>
      <c r="N1412" s="202" t="s">
        <v>714</v>
      </c>
      <c r="O1412" s="235" t="s">
        <v>1099</v>
      </c>
      <c r="P1412" s="208" t="s">
        <v>75</v>
      </c>
      <c r="Q1412" s="208" t="s">
        <v>76</v>
      </c>
      <c r="R1412" s="208" t="s">
        <v>77</v>
      </c>
      <c r="S1412" s="204" t="s">
        <v>109</v>
      </c>
      <c r="T1412" s="266">
        <f>+V1412+Y1412</f>
        <v>42807.63</v>
      </c>
      <c r="U1412" s="266">
        <f>+T1412/M1413</f>
        <v>21403.814999999999</v>
      </c>
      <c r="V1412" s="267">
        <v>36386.5</v>
      </c>
      <c r="W1412" s="202" t="s">
        <v>98</v>
      </c>
      <c r="X1412" s="202" t="s">
        <v>98</v>
      </c>
      <c r="Y1412" s="257">
        <v>6421.13</v>
      </c>
      <c r="Z1412" s="202" t="s">
        <v>98</v>
      </c>
      <c r="AA1412" s="202" t="s">
        <v>98</v>
      </c>
      <c r="AB1412" s="268">
        <v>3470.89</v>
      </c>
      <c r="AC1412" s="202" t="s">
        <v>149</v>
      </c>
      <c r="AD1412" s="202" t="s">
        <v>98</v>
      </c>
      <c r="AE1412" s="267">
        <f>+V1412+Y1412</f>
        <v>42807.63</v>
      </c>
      <c r="AF1412" s="204" t="s">
        <v>98</v>
      </c>
      <c r="AG1412" s="202" t="s">
        <v>33</v>
      </c>
      <c r="AH1412" s="202" t="s">
        <v>996</v>
      </c>
      <c r="AI1412" s="202" t="s">
        <v>251</v>
      </c>
      <c r="AJ1412" s="204"/>
    </row>
    <row r="1413" spans="2:36" ht="104.65" customHeight="1" x14ac:dyDescent="0.2">
      <c r="B1413" s="204"/>
      <c r="C1413" s="204"/>
      <c r="D1413" s="204"/>
      <c r="E1413" s="235"/>
      <c r="F1413" s="260"/>
      <c r="G1413" s="282"/>
      <c r="H1413" s="209"/>
      <c r="I1413" s="204"/>
      <c r="J1413" s="11" t="s">
        <v>111</v>
      </c>
      <c r="K1413" s="80" t="s">
        <v>719</v>
      </c>
      <c r="L1413" s="7" t="s">
        <v>85</v>
      </c>
      <c r="M1413" s="7">
        <v>2</v>
      </c>
      <c r="N1413" s="202"/>
      <c r="O1413" s="235"/>
      <c r="P1413" s="209"/>
      <c r="Q1413" s="209"/>
      <c r="R1413" s="209"/>
      <c r="S1413" s="204"/>
      <c r="T1413" s="204"/>
      <c r="U1413" s="266"/>
      <c r="V1413" s="267"/>
      <c r="W1413" s="202"/>
      <c r="X1413" s="202"/>
      <c r="Y1413" s="257"/>
      <c r="Z1413" s="202"/>
      <c r="AA1413" s="202"/>
      <c r="AB1413" s="268"/>
      <c r="AC1413" s="202"/>
      <c r="AD1413" s="202"/>
      <c r="AE1413" s="202"/>
      <c r="AF1413" s="204"/>
      <c r="AG1413" s="202"/>
      <c r="AH1413" s="202"/>
      <c r="AI1413" s="202"/>
      <c r="AJ1413" s="204"/>
    </row>
    <row r="1414" spans="2:36" ht="68.650000000000006" customHeight="1" x14ac:dyDescent="0.2">
      <c r="B1414" s="204"/>
      <c r="C1414" s="204"/>
      <c r="D1414" s="204"/>
      <c r="E1414" s="235"/>
      <c r="F1414" s="260"/>
      <c r="G1414" s="282"/>
      <c r="H1414" s="210"/>
      <c r="I1414" s="204"/>
      <c r="J1414" s="11" t="s">
        <v>127</v>
      </c>
      <c r="K1414" s="80" t="s">
        <v>645</v>
      </c>
      <c r="L1414" s="7" t="s">
        <v>85</v>
      </c>
      <c r="M1414" s="7">
        <v>20</v>
      </c>
      <c r="N1414" s="202"/>
      <c r="O1414" s="235"/>
      <c r="P1414" s="210"/>
      <c r="Q1414" s="210"/>
      <c r="R1414" s="210"/>
      <c r="S1414" s="204"/>
      <c r="T1414" s="204"/>
      <c r="U1414" s="266"/>
      <c r="V1414" s="267"/>
      <c r="W1414" s="202"/>
      <c r="X1414" s="202"/>
      <c r="Y1414" s="257"/>
      <c r="Z1414" s="202"/>
      <c r="AA1414" s="202"/>
      <c r="AB1414" s="268"/>
      <c r="AC1414" s="202"/>
      <c r="AD1414" s="202"/>
      <c r="AE1414" s="202"/>
      <c r="AF1414" s="204"/>
      <c r="AG1414" s="202"/>
      <c r="AH1414" s="202"/>
      <c r="AI1414" s="202"/>
      <c r="AJ1414" s="204"/>
    </row>
    <row r="1415" spans="2:36" ht="68.650000000000006" customHeight="1" x14ac:dyDescent="0.2">
      <c r="B1415" s="564" t="s">
        <v>906</v>
      </c>
      <c r="C1415" s="280" t="s">
        <v>920</v>
      </c>
      <c r="D1415" s="402" t="s">
        <v>66</v>
      </c>
      <c r="E1415" s="235" t="s">
        <v>67</v>
      </c>
      <c r="F1415" s="260" t="s">
        <v>134</v>
      </c>
      <c r="G1415" s="282" t="s">
        <v>1001</v>
      </c>
      <c r="H1415" s="204" t="s">
        <v>70</v>
      </c>
      <c r="I1415" s="204" t="s">
        <v>98</v>
      </c>
      <c r="J1415" s="11" t="s">
        <v>716</v>
      </c>
      <c r="K1415" s="80" t="s">
        <v>717</v>
      </c>
      <c r="L1415" s="87" t="s">
        <v>722</v>
      </c>
      <c r="M1415" s="52">
        <v>40</v>
      </c>
      <c r="N1415" s="202" t="s">
        <v>714</v>
      </c>
      <c r="O1415" s="331" t="s">
        <v>585</v>
      </c>
      <c r="P1415" s="204" t="s">
        <v>75</v>
      </c>
      <c r="Q1415" s="204" t="s">
        <v>76</v>
      </c>
      <c r="R1415" s="204" t="s">
        <v>77</v>
      </c>
      <c r="S1415" s="204" t="s">
        <v>109</v>
      </c>
      <c r="T1415" s="266">
        <f>+V1415+Y1415</f>
        <v>237540</v>
      </c>
      <c r="U1415" s="266">
        <f>+T1415/M1416</f>
        <v>79180</v>
      </c>
      <c r="V1415" s="317">
        <v>201909</v>
      </c>
      <c r="W1415" s="202" t="s">
        <v>98</v>
      </c>
      <c r="X1415" s="202" t="s">
        <v>98</v>
      </c>
      <c r="Y1415" s="317">
        <v>35631</v>
      </c>
      <c r="Z1415" s="202" t="s">
        <v>98</v>
      </c>
      <c r="AA1415" s="202" t="s">
        <v>98</v>
      </c>
      <c r="AB1415" s="317">
        <v>19260</v>
      </c>
      <c r="AC1415" s="202" t="s">
        <v>149</v>
      </c>
      <c r="AD1415" s="202" t="s">
        <v>98</v>
      </c>
      <c r="AE1415" s="267">
        <f>+V1415+Y1415</f>
        <v>237540</v>
      </c>
      <c r="AF1415" s="204" t="s">
        <v>98</v>
      </c>
      <c r="AG1415" s="202" t="s">
        <v>33</v>
      </c>
      <c r="AH1415" s="323" t="s">
        <v>176</v>
      </c>
      <c r="AI1415" s="269" t="s">
        <v>179</v>
      </c>
      <c r="AJ1415" s="204"/>
    </row>
    <row r="1416" spans="2:36" ht="68.650000000000006" customHeight="1" x14ac:dyDescent="0.2">
      <c r="B1416" s="398"/>
      <c r="C1416" s="332"/>
      <c r="D1416" s="398"/>
      <c r="E1416" s="235"/>
      <c r="F1416" s="260"/>
      <c r="G1416" s="282"/>
      <c r="H1416" s="204"/>
      <c r="I1416" s="204"/>
      <c r="J1416" s="11" t="s">
        <v>111</v>
      </c>
      <c r="K1416" s="80" t="s">
        <v>719</v>
      </c>
      <c r="L1416" s="7" t="s">
        <v>85</v>
      </c>
      <c r="M1416" s="87">
        <v>3</v>
      </c>
      <c r="N1416" s="202"/>
      <c r="O1416" s="332"/>
      <c r="P1416" s="204"/>
      <c r="Q1416" s="204"/>
      <c r="R1416" s="204"/>
      <c r="S1416" s="204"/>
      <c r="T1416" s="204"/>
      <c r="U1416" s="266"/>
      <c r="V1416" s="318"/>
      <c r="W1416" s="202"/>
      <c r="X1416" s="202"/>
      <c r="Y1416" s="318"/>
      <c r="Z1416" s="202"/>
      <c r="AA1416" s="202"/>
      <c r="AB1416" s="318"/>
      <c r="AC1416" s="202"/>
      <c r="AD1416" s="202"/>
      <c r="AE1416" s="202"/>
      <c r="AF1416" s="204"/>
      <c r="AG1416" s="202"/>
      <c r="AH1416" s="270"/>
      <c r="AI1416" s="270"/>
      <c r="AJ1416" s="204"/>
    </row>
    <row r="1417" spans="2:36" ht="68.650000000000006" customHeight="1" x14ac:dyDescent="0.2">
      <c r="B1417" s="398"/>
      <c r="C1417" s="332"/>
      <c r="D1417" s="398"/>
      <c r="E1417" s="235"/>
      <c r="F1417" s="260"/>
      <c r="G1417" s="282"/>
      <c r="H1417" s="204"/>
      <c r="I1417" s="204"/>
      <c r="J1417" s="11" t="s">
        <v>127</v>
      </c>
      <c r="K1417" s="80" t="s">
        <v>645</v>
      </c>
      <c r="L1417" s="7" t="s">
        <v>85</v>
      </c>
      <c r="M1417" s="87">
        <v>111</v>
      </c>
      <c r="N1417" s="202"/>
      <c r="O1417" s="332"/>
      <c r="P1417" s="204"/>
      <c r="Q1417" s="204"/>
      <c r="R1417" s="204"/>
      <c r="S1417" s="204"/>
      <c r="T1417" s="204"/>
      <c r="U1417" s="266"/>
      <c r="V1417" s="318"/>
      <c r="W1417" s="202"/>
      <c r="X1417" s="202"/>
      <c r="Y1417" s="318"/>
      <c r="Z1417" s="202"/>
      <c r="AA1417" s="202"/>
      <c r="AB1417" s="318"/>
      <c r="AC1417" s="202"/>
      <c r="AD1417" s="202"/>
      <c r="AE1417" s="202"/>
      <c r="AF1417" s="204"/>
      <c r="AG1417" s="202"/>
      <c r="AH1417" s="270"/>
      <c r="AI1417" s="270"/>
      <c r="AJ1417" s="204"/>
    </row>
    <row r="1418" spans="2:36" ht="68.650000000000006" customHeight="1" x14ac:dyDescent="0.2">
      <c r="B1418" s="204" t="s">
        <v>974</v>
      </c>
      <c r="C1418" s="280" t="s">
        <v>918</v>
      </c>
      <c r="D1418" s="260" t="s">
        <v>66</v>
      </c>
      <c r="E1418" s="235" t="s">
        <v>67</v>
      </c>
      <c r="F1418" s="260" t="s">
        <v>134</v>
      </c>
      <c r="G1418" s="282" t="s">
        <v>1001</v>
      </c>
      <c r="H1418" s="204" t="s">
        <v>70</v>
      </c>
      <c r="I1418" s="204" t="s">
        <v>98</v>
      </c>
      <c r="J1418" s="11" t="s">
        <v>716</v>
      </c>
      <c r="K1418" s="80" t="s">
        <v>717</v>
      </c>
      <c r="L1418" s="87" t="s">
        <v>722</v>
      </c>
      <c r="M1418" s="52">
        <v>40</v>
      </c>
      <c r="N1418" s="202" t="s">
        <v>714</v>
      </c>
      <c r="O1418" s="280" t="s">
        <v>585</v>
      </c>
      <c r="P1418" s="204" t="s">
        <v>75</v>
      </c>
      <c r="Q1418" s="204" t="s">
        <v>76</v>
      </c>
      <c r="R1418" s="204" t="s">
        <v>77</v>
      </c>
      <c r="S1418" s="204" t="s">
        <v>109</v>
      </c>
      <c r="T1418" s="266">
        <f>+V1418+Y1418</f>
        <v>57067</v>
      </c>
      <c r="U1418" s="266">
        <f>+T1418/M1419</f>
        <v>57067</v>
      </c>
      <c r="V1418" s="325">
        <v>48507</v>
      </c>
      <c r="W1418" s="202" t="s">
        <v>98</v>
      </c>
      <c r="X1418" s="202" t="s">
        <v>98</v>
      </c>
      <c r="Y1418" s="325">
        <v>8560</v>
      </c>
      <c r="Z1418" s="202" t="s">
        <v>98</v>
      </c>
      <c r="AA1418" s="202" t="s">
        <v>98</v>
      </c>
      <c r="AB1418" s="325">
        <v>4627</v>
      </c>
      <c r="AC1418" s="202" t="s">
        <v>149</v>
      </c>
      <c r="AD1418" s="202" t="s">
        <v>98</v>
      </c>
      <c r="AE1418" s="267">
        <f>+V1418+Y1418</f>
        <v>57067</v>
      </c>
      <c r="AF1418" s="204" t="s">
        <v>98</v>
      </c>
      <c r="AG1418" s="202" t="s">
        <v>33</v>
      </c>
      <c r="AH1418" s="323" t="s">
        <v>176</v>
      </c>
      <c r="AI1418" s="269" t="s">
        <v>179</v>
      </c>
      <c r="AJ1418" s="204"/>
    </row>
    <row r="1419" spans="2:36" ht="68.650000000000006" customHeight="1" x14ac:dyDescent="0.2">
      <c r="B1419" s="398"/>
      <c r="C1419" s="332"/>
      <c r="D1419" s="398"/>
      <c r="E1419" s="235"/>
      <c r="F1419" s="260"/>
      <c r="G1419" s="282"/>
      <c r="H1419" s="204"/>
      <c r="I1419" s="204"/>
      <c r="J1419" s="11" t="s">
        <v>111</v>
      </c>
      <c r="K1419" s="80" t="s">
        <v>719</v>
      </c>
      <c r="L1419" s="7" t="s">
        <v>85</v>
      </c>
      <c r="M1419" s="87">
        <v>1</v>
      </c>
      <c r="N1419" s="202"/>
      <c r="O1419" s="332"/>
      <c r="P1419" s="204"/>
      <c r="Q1419" s="204"/>
      <c r="R1419" s="204"/>
      <c r="S1419" s="204"/>
      <c r="T1419" s="204"/>
      <c r="U1419" s="266"/>
      <c r="V1419" s="318"/>
      <c r="W1419" s="202"/>
      <c r="X1419" s="202"/>
      <c r="Y1419" s="318"/>
      <c r="Z1419" s="202"/>
      <c r="AA1419" s="202"/>
      <c r="AB1419" s="318"/>
      <c r="AC1419" s="202"/>
      <c r="AD1419" s="202"/>
      <c r="AE1419" s="202"/>
      <c r="AF1419" s="204"/>
      <c r="AG1419" s="202"/>
      <c r="AH1419" s="270"/>
      <c r="AI1419" s="270"/>
      <c r="AJ1419" s="204"/>
    </row>
    <row r="1420" spans="2:36" ht="68.650000000000006" customHeight="1" x14ac:dyDescent="0.2">
      <c r="B1420" s="398"/>
      <c r="C1420" s="332"/>
      <c r="D1420" s="398"/>
      <c r="E1420" s="235"/>
      <c r="F1420" s="260"/>
      <c r="G1420" s="282"/>
      <c r="H1420" s="204"/>
      <c r="I1420" s="204"/>
      <c r="J1420" s="11" t="s">
        <v>127</v>
      </c>
      <c r="K1420" s="80" t="s">
        <v>645</v>
      </c>
      <c r="L1420" s="7" t="s">
        <v>85</v>
      </c>
      <c r="M1420" s="52">
        <v>26</v>
      </c>
      <c r="N1420" s="202"/>
      <c r="O1420" s="332"/>
      <c r="P1420" s="204"/>
      <c r="Q1420" s="204"/>
      <c r="R1420" s="204"/>
      <c r="S1420" s="204"/>
      <c r="T1420" s="204"/>
      <c r="U1420" s="266"/>
      <c r="V1420" s="318"/>
      <c r="W1420" s="202"/>
      <c r="X1420" s="202"/>
      <c r="Y1420" s="318"/>
      <c r="Z1420" s="202"/>
      <c r="AA1420" s="202"/>
      <c r="AB1420" s="318"/>
      <c r="AC1420" s="202"/>
      <c r="AD1420" s="202"/>
      <c r="AE1420" s="202"/>
      <c r="AF1420" s="204"/>
      <c r="AG1420" s="202"/>
      <c r="AH1420" s="270"/>
      <c r="AI1420" s="270"/>
      <c r="AJ1420" s="204"/>
    </row>
    <row r="1421" spans="2:36" ht="68.650000000000006" customHeight="1" x14ac:dyDescent="0.2">
      <c r="B1421" s="403" t="s">
        <v>907</v>
      </c>
      <c r="C1421" s="331" t="s">
        <v>919</v>
      </c>
      <c r="D1421" s="331" t="s">
        <v>66</v>
      </c>
      <c r="E1421" s="235" t="s">
        <v>67</v>
      </c>
      <c r="F1421" s="260" t="s">
        <v>134</v>
      </c>
      <c r="G1421" s="282" t="s">
        <v>1001</v>
      </c>
      <c r="H1421" s="204" t="s">
        <v>70</v>
      </c>
      <c r="I1421" s="204" t="s">
        <v>98</v>
      </c>
      <c r="J1421" s="11" t="s">
        <v>716</v>
      </c>
      <c r="K1421" s="80" t="s">
        <v>717</v>
      </c>
      <c r="L1421" s="87" t="s">
        <v>722</v>
      </c>
      <c r="M1421" s="52">
        <v>40</v>
      </c>
      <c r="N1421" s="202" t="s">
        <v>714</v>
      </c>
      <c r="O1421" s="331" t="s">
        <v>588</v>
      </c>
      <c r="P1421" s="204" t="s">
        <v>75</v>
      </c>
      <c r="Q1421" s="204" t="s">
        <v>76</v>
      </c>
      <c r="R1421" s="204" t="s">
        <v>77</v>
      </c>
      <c r="S1421" s="204" t="s">
        <v>109</v>
      </c>
      <c r="T1421" s="266">
        <f>+V1421+Y1421</f>
        <v>107000</v>
      </c>
      <c r="U1421" s="266">
        <f>+T1421/M1422</f>
        <v>107000</v>
      </c>
      <c r="V1421" s="336">
        <v>90950</v>
      </c>
      <c r="W1421" s="202" t="s">
        <v>98</v>
      </c>
      <c r="X1421" s="202" t="s">
        <v>98</v>
      </c>
      <c r="Y1421" s="336">
        <v>16050</v>
      </c>
      <c r="Z1421" s="202" t="s">
        <v>98</v>
      </c>
      <c r="AA1421" s="202" t="s">
        <v>98</v>
      </c>
      <c r="AB1421" s="336">
        <v>8675.68</v>
      </c>
      <c r="AC1421" s="202" t="s">
        <v>149</v>
      </c>
      <c r="AD1421" s="202" t="s">
        <v>98</v>
      </c>
      <c r="AE1421" s="267">
        <f>+V1421+Y1421</f>
        <v>107000</v>
      </c>
      <c r="AF1421" s="204" t="s">
        <v>98</v>
      </c>
      <c r="AG1421" s="202" t="s">
        <v>33</v>
      </c>
      <c r="AH1421" s="319" t="s">
        <v>975</v>
      </c>
      <c r="AI1421" s="304" t="s">
        <v>247</v>
      </c>
      <c r="AJ1421" s="208"/>
    </row>
    <row r="1422" spans="2:36" ht="68.650000000000006" customHeight="1" x14ac:dyDescent="0.2">
      <c r="B1422" s="403"/>
      <c r="C1422" s="331"/>
      <c r="D1422" s="331"/>
      <c r="E1422" s="235"/>
      <c r="F1422" s="260"/>
      <c r="G1422" s="282"/>
      <c r="H1422" s="204"/>
      <c r="I1422" s="204"/>
      <c r="J1422" s="11" t="s">
        <v>111</v>
      </c>
      <c r="K1422" s="80" t="s">
        <v>719</v>
      </c>
      <c r="L1422" s="7" t="s">
        <v>85</v>
      </c>
      <c r="M1422" s="87">
        <v>1</v>
      </c>
      <c r="N1422" s="202"/>
      <c r="O1422" s="331"/>
      <c r="P1422" s="204"/>
      <c r="Q1422" s="204"/>
      <c r="R1422" s="204"/>
      <c r="S1422" s="204"/>
      <c r="T1422" s="204"/>
      <c r="U1422" s="266"/>
      <c r="V1422" s="337"/>
      <c r="W1422" s="202"/>
      <c r="X1422" s="202"/>
      <c r="Y1422" s="337"/>
      <c r="Z1422" s="202"/>
      <c r="AA1422" s="202"/>
      <c r="AB1422" s="337"/>
      <c r="AC1422" s="202"/>
      <c r="AD1422" s="202"/>
      <c r="AE1422" s="202"/>
      <c r="AF1422" s="204"/>
      <c r="AG1422" s="202"/>
      <c r="AH1422" s="305"/>
      <c r="AI1422" s="305"/>
      <c r="AJ1422" s="209"/>
    </row>
    <row r="1423" spans="2:36" ht="68.650000000000006" customHeight="1" x14ac:dyDescent="0.2">
      <c r="B1423" s="403"/>
      <c r="C1423" s="331"/>
      <c r="D1423" s="331"/>
      <c r="E1423" s="235"/>
      <c r="F1423" s="260"/>
      <c r="G1423" s="282"/>
      <c r="H1423" s="204"/>
      <c r="I1423" s="204"/>
      <c r="J1423" s="11" t="s">
        <v>127</v>
      </c>
      <c r="K1423" s="80" t="s">
        <v>645</v>
      </c>
      <c r="L1423" s="7" t="s">
        <v>85</v>
      </c>
      <c r="M1423" s="87">
        <v>50</v>
      </c>
      <c r="N1423" s="202"/>
      <c r="O1423" s="331"/>
      <c r="P1423" s="204"/>
      <c r="Q1423" s="204"/>
      <c r="R1423" s="204"/>
      <c r="S1423" s="204"/>
      <c r="T1423" s="204"/>
      <c r="U1423" s="266"/>
      <c r="V1423" s="338"/>
      <c r="W1423" s="202"/>
      <c r="X1423" s="202"/>
      <c r="Y1423" s="338"/>
      <c r="Z1423" s="202"/>
      <c r="AA1423" s="202"/>
      <c r="AB1423" s="338"/>
      <c r="AC1423" s="202"/>
      <c r="AD1423" s="202"/>
      <c r="AE1423" s="202"/>
      <c r="AF1423" s="204"/>
      <c r="AG1423" s="202"/>
      <c r="AH1423" s="306"/>
      <c r="AI1423" s="306"/>
      <c r="AJ1423" s="210"/>
    </row>
    <row r="1424" spans="2:36" ht="68.650000000000006" customHeight="1" x14ac:dyDescent="0.2">
      <c r="B1424" s="403" t="s">
        <v>908</v>
      </c>
      <c r="C1424" s="331" t="s">
        <v>918</v>
      </c>
      <c r="D1424" s="402" t="s">
        <v>66</v>
      </c>
      <c r="E1424" s="235" t="s">
        <v>67</v>
      </c>
      <c r="F1424" s="260" t="s">
        <v>134</v>
      </c>
      <c r="G1424" s="282" t="s">
        <v>1001</v>
      </c>
      <c r="H1424" s="204" t="s">
        <v>70</v>
      </c>
      <c r="I1424" s="204" t="s">
        <v>98</v>
      </c>
      <c r="J1424" s="11" t="s">
        <v>716</v>
      </c>
      <c r="K1424" s="80" t="s">
        <v>717</v>
      </c>
      <c r="L1424" s="87" t="s">
        <v>722</v>
      </c>
      <c r="M1424" s="52">
        <v>40</v>
      </c>
      <c r="N1424" s="202" t="s">
        <v>714</v>
      </c>
      <c r="O1424" s="331" t="s">
        <v>585</v>
      </c>
      <c r="P1424" s="204" t="s">
        <v>75</v>
      </c>
      <c r="Q1424" s="204" t="s">
        <v>76</v>
      </c>
      <c r="R1424" s="204" t="s">
        <v>77</v>
      </c>
      <c r="S1424" s="204" t="s">
        <v>109</v>
      </c>
      <c r="T1424" s="266">
        <f>+V1424+Y1424</f>
        <v>171200</v>
      </c>
      <c r="U1424" s="266">
        <f>+T1424/M1425</f>
        <v>85600</v>
      </c>
      <c r="V1424" s="327">
        <v>145520</v>
      </c>
      <c r="W1424" s="202" t="s">
        <v>98</v>
      </c>
      <c r="X1424" s="202" t="s">
        <v>98</v>
      </c>
      <c r="Y1424" s="376">
        <v>25680</v>
      </c>
      <c r="Z1424" s="202" t="s">
        <v>98</v>
      </c>
      <c r="AA1424" s="202" t="s">
        <v>98</v>
      </c>
      <c r="AB1424" s="327">
        <v>13881.08</v>
      </c>
      <c r="AC1424" s="202" t="s">
        <v>149</v>
      </c>
      <c r="AD1424" s="202" t="s">
        <v>98</v>
      </c>
      <c r="AE1424" s="267">
        <f>+V1424+Y1424</f>
        <v>171200</v>
      </c>
      <c r="AF1424" s="204" t="s">
        <v>98</v>
      </c>
      <c r="AG1424" s="202" t="s">
        <v>33</v>
      </c>
      <c r="AH1424" s="304" t="s">
        <v>295</v>
      </c>
      <c r="AI1424" s="304" t="s">
        <v>247</v>
      </c>
      <c r="AJ1424" s="204"/>
    </row>
    <row r="1425" spans="2:36" ht="68.650000000000006" customHeight="1" x14ac:dyDescent="0.2">
      <c r="B1425" s="403"/>
      <c r="C1425" s="332"/>
      <c r="D1425" s="398"/>
      <c r="E1425" s="235"/>
      <c r="F1425" s="260"/>
      <c r="G1425" s="282"/>
      <c r="H1425" s="204"/>
      <c r="I1425" s="204"/>
      <c r="J1425" s="11" t="s">
        <v>111</v>
      </c>
      <c r="K1425" s="80" t="s">
        <v>719</v>
      </c>
      <c r="L1425" s="7" t="s">
        <v>85</v>
      </c>
      <c r="M1425" s="52">
        <v>2</v>
      </c>
      <c r="N1425" s="202"/>
      <c r="O1425" s="332"/>
      <c r="P1425" s="204"/>
      <c r="Q1425" s="204"/>
      <c r="R1425" s="204"/>
      <c r="S1425" s="204"/>
      <c r="T1425" s="204"/>
      <c r="U1425" s="266"/>
      <c r="V1425" s="318"/>
      <c r="W1425" s="202"/>
      <c r="X1425" s="202"/>
      <c r="Y1425" s="318"/>
      <c r="Z1425" s="202"/>
      <c r="AA1425" s="202"/>
      <c r="AB1425" s="318"/>
      <c r="AC1425" s="202"/>
      <c r="AD1425" s="202"/>
      <c r="AE1425" s="202"/>
      <c r="AF1425" s="204"/>
      <c r="AG1425" s="202"/>
      <c r="AH1425" s="305"/>
      <c r="AI1425" s="305"/>
      <c r="AJ1425" s="204"/>
    </row>
    <row r="1426" spans="2:36" ht="68.650000000000006" customHeight="1" x14ac:dyDescent="0.2">
      <c r="B1426" s="403"/>
      <c r="C1426" s="332"/>
      <c r="D1426" s="398"/>
      <c r="E1426" s="235"/>
      <c r="F1426" s="260"/>
      <c r="G1426" s="282"/>
      <c r="H1426" s="204"/>
      <c r="I1426" s="204"/>
      <c r="J1426" s="11" t="s">
        <v>127</v>
      </c>
      <c r="K1426" s="80" t="s">
        <v>645</v>
      </c>
      <c r="L1426" s="7" t="s">
        <v>85</v>
      </c>
      <c r="M1426" s="52">
        <v>80</v>
      </c>
      <c r="N1426" s="202"/>
      <c r="O1426" s="332"/>
      <c r="P1426" s="204"/>
      <c r="Q1426" s="204"/>
      <c r="R1426" s="204"/>
      <c r="S1426" s="204"/>
      <c r="T1426" s="204"/>
      <c r="U1426" s="266"/>
      <c r="V1426" s="318"/>
      <c r="W1426" s="202"/>
      <c r="X1426" s="202"/>
      <c r="Y1426" s="318"/>
      <c r="Z1426" s="202"/>
      <c r="AA1426" s="202"/>
      <c r="AB1426" s="318"/>
      <c r="AC1426" s="202"/>
      <c r="AD1426" s="202"/>
      <c r="AE1426" s="202"/>
      <c r="AF1426" s="204"/>
      <c r="AG1426" s="202"/>
      <c r="AH1426" s="306"/>
      <c r="AI1426" s="306"/>
      <c r="AJ1426" s="204"/>
    </row>
    <row r="1427" spans="2:36" ht="68.650000000000006" customHeight="1" x14ac:dyDescent="0.2">
      <c r="B1427" s="403" t="s">
        <v>909</v>
      </c>
      <c r="C1427" s="331" t="s">
        <v>917</v>
      </c>
      <c r="D1427" s="331" t="s">
        <v>66</v>
      </c>
      <c r="E1427" s="235" t="s">
        <v>67</v>
      </c>
      <c r="F1427" s="260" t="s">
        <v>134</v>
      </c>
      <c r="G1427" s="282" t="s">
        <v>1001</v>
      </c>
      <c r="H1427" s="204" t="s">
        <v>70</v>
      </c>
      <c r="I1427" s="204" t="s">
        <v>98</v>
      </c>
      <c r="J1427" s="11" t="s">
        <v>716</v>
      </c>
      <c r="K1427" s="80" t="s">
        <v>717</v>
      </c>
      <c r="L1427" s="87" t="s">
        <v>722</v>
      </c>
      <c r="M1427" s="52">
        <v>40</v>
      </c>
      <c r="N1427" s="202" t="s">
        <v>714</v>
      </c>
      <c r="O1427" s="331" t="s">
        <v>913</v>
      </c>
      <c r="P1427" s="204" t="s">
        <v>75</v>
      </c>
      <c r="Q1427" s="204" t="s">
        <v>76</v>
      </c>
      <c r="R1427" s="204" t="s">
        <v>77</v>
      </c>
      <c r="S1427" s="204" t="s">
        <v>109</v>
      </c>
      <c r="T1427" s="266">
        <f>+V1427+Y1427</f>
        <v>132680</v>
      </c>
      <c r="U1427" s="266">
        <f>+T1427/M1428</f>
        <v>132680</v>
      </c>
      <c r="V1427" s="327">
        <v>112778</v>
      </c>
      <c r="W1427" s="202" t="s">
        <v>98</v>
      </c>
      <c r="X1427" s="202" t="s">
        <v>98</v>
      </c>
      <c r="Y1427" s="327">
        <v>19902</v>
      </c>
      <c r="Z1427" s="202" t="s">
        <v>98</v>
      </c>
      <c r="AA1427" s="202" t="s">
        <v>98</v>
      </c>
      <c r="AB1427" s="327">
        <v>10757.84</v>
      </c>
      <c r="AC1427" s="202" t="s">
        <v>149</v>
      </c>
      <c r="AD1427" s="202" t="s">
        <v>98</v>
      </c>
      <c r="AE1427" s="267">
        <f>+V1427+Y1427</f>
        <v>132680</v>
      </c>
      <c r="AF1427" s="204" t="s">
        <v>98</v>
      </c>
      <c r="AG1427" s="202" t="s">
        <v>33</v>
      </c>
      <c r="AH1427" s="269" t="s">
        <v>295</v>
      </c>
      <c r="AI1427" s="269" t="s">
        <v>247</v>
      </c>
      <c r="AJ1427" s="204"/>
    </row>
    <row r="1428" spans="2:36" ht="68.650000000000006" customHeight="1" x14ac:dyDescent="0.2">
      <c r="B1428" s="398"/>
      <c r="C1428" s="332"/>
      <c r="D1428" s="398"/>
      <c r="E1428" s="235"/>
      <c r="F1428" s="260"/>
      <c r="G1428" s="282"/>
      <c r="H1428" s="204"/>
      <c r="I1428" s="204"/>
      <c r="J1428" s="11" t="s">
        <v>111</v>
      </c>
      <c r="K1428" s="80" t="s">
        <v>719</v>
      </c>
      <c r="L1428" s="7" t="s">
        <v>85</v>
      </c>
      <c r="M1428" s="87">
        <v>1</v>
      </c>
      <c r="N1428" s="202"/>
      <c r="O1428" s="332"/>
      <c r="P1428" s="204"/>
      <c r="Q1428" s="204"/>
      <c r="R1428" s="204"/>
      <c r="S1428" s="204"/>
      <c r="T1428" s="204"/>
      <c r="U1428" s="266"/>
      <c r="V1428" s="318"/>
      <c r="W1428" s="202"/>
      <c r="X1428" s="202"/>
      <c r="Y1428" s="318"/>
      <c r="Z1428" s="202"/>
      <c r="AA1428" s="202"/>
      <c r="AB1428" s="318"/>
      <c r="AC1428" s="202"/>
      <c r="AD1428" s="202"/>
      <c r="AE1428" s="202"/>
      <c r="AF1428" s="204"/>
      <c r="AG1428" s="202"/>
      <c r="AH1428" s="270"/>
      <c r="AI1428" s="270"/>
      <c r="AJ1428" s="204"/>
    </row>
    <row r="1429" spans="2:36" ht="68.650000000000006" customHeight="1" x14ac:dyDescent="0.2">
      <c r="B1429" s="398"/>
      <c r="C1429" s="332"/>
      <c r="D1429" s="398"/>
      <c r="E1429" s="235"/>
      <c r="F1429" s="260"/>
      <c r="G1429" s="282"/>
      <c r="H1429" s="204"/>
      <c r="I1429" s="204"/>
      <c r="J1429" s="11" t="s">
        <v>127</v>
      </c>
      <c r="K1429" s="80" t="s">
        <v>645</v>
      </c>
      <c r="L1429" s="7" t="s">
        <v>85</v>
      </c>
      <c r="M1429" s="87">
        <v>62</v>
      </c>
      <c r="N1429" s="202"/>
      <c r="O1429" s="332"/>
      <c r="P1429" s="204"/>
      <c r="Q1429" s="204"/>
      <c r="R1429" s="204"/>
      <c r="S1429" s="204"/>
      <c r="T1429" s="204"/>
      <c r="U1429" s="266"/>
      <c r="V1429" s="318"/>
      <c r="W1429" s="202"/>
      <c r="X1429" s="202"/>
      <c r="Y1429" s="318"/>
      <c r="Z1429" s="202"/>
      <c r="AA1429" s="202"/>
      <c r="AB1429" s="318"/>
      <c r="AC1429" s="202"/>
      <c r="AD1429" s="202"/>
      <c r="AE1429" s="202"/>
      <c r="AF1429" s="204"/>
      <c r="AG1429" s="202"/>
      <c r="AH1429" s="270"/>
      <c r="AI1429" s="270"/>
      <c r="AJ1429" s="204"/>
    </row>
    <row r="1430" spans="2:36" s="157" customFormat="1" ht="68.650000000000006" customHeight="1" x14ac:dyDescent="0.2">
      <c r="B1430" s="407" t="s">
        <v>1104</v>
      </c>
      <c r="C1430" s="341" t="s">
        <v>916</v>
      </c>
      <c r="D1430" s="341" t="s">
        <v>66</v>
      </c>
      <c r="E1430" s="252" t="s">
        <v>67</v>
      </c>
      <c r="F1430" s="252" t="s">
        <v>132</v>
      </c>
      <c r="G1430" s="216" t="s">
        <v>711</v>
      </c>
      <c r="H1430" s="215" t="s">
        <v>70</v>
      </c>
      <c r="I1430" s="215" t="s">
        <v>98</v>
      </c>
      <c r="J1430" s="20" t="s">
        <v>113</v>
      </c>
      <c r="K1430" s="27" t="s">
        <v>114</v>
      </c>
      <c r="L1430" s="27" t="s">
        <v>115</v>
      </c>
      <c r="M1430" s="27">
        <v>1</v>
      </c>
      <c r="N1430" s="239" t="s">
        <v>714</v>
      </c>
      <c r="O1430" s="341" t="s">
        <v>926</v>
      </c>
      <c r="P1430" s="215" t="s">
        <v>75</v>
      </c>
      <c r="Q1430" s="215" t="s">
        <v>76</v>
      </c>
      <c r="R1430" s="215" t="s">
        <v>77</v>
      </c>
      <c r="S1430" s="215" t="s">
        <v>109</v>
      </c>
      <c r="T1430" s="314">
        <f>+V1430+Y1430</f>
        <v>75970</v>
      </c>
      <c r="U1430" s="315">
        <f>+T1430/M1431</f>
        <v>75970</v>
      </c>
      <c r="V1430" s="339">
        <v>64574.5</v>
      </c>
      <c r="W1430" s="264" t="s">
        <v>98</v>
      </c>
      <c r="X1430" s="264" t="s">
        <v>98</v>
      </c>
      <c r="Y1430" s="339">
        <v>11395.5</v>
      </c>
      <c r="Z1430" s="264" t="s">
        <v>98</v>
      </c>
      <c r="AA1430" s="264" t="s">
        <v>98</v>
      </c>
      <c r="AB1430" s="339">
        <v>6159.73</v>
      </c>
      <c r="AC1430" s="264" t="s">
        <v>80</v>
      </c>
      <c r="AD1430" s="264" t="s">
        <v>98</v>
      </c>
      <c r="AE1430" s="265">
        <f>+V1430+Y1430</f>
        <v>75970</v>
      </c>
      <c r="AF1430" s="215" t="s">
        <v>98</v>
      </c>
      <c r="AG1430" s="264" t="s">
        <v>33</v>
      </c>
      <c r="AH1430" s="348" t="s">
        <v>248</v>
      </c>
      <c r="AI1430" s="348" t="s">
        <v>253</v>
      </c>
      <c r="AJ1430" s="215"/>
    </row>
    <row r="1431" spans="2:36" s="157" customFormat="1" ht="68.650000000000006" customHeight="1" x14ac:dyDescent="0.2">
      <c r="B1431" s="408"/>
      <c r="C1431" s="342"/>
      <c r="D1431" s="408"/>
      <c r="E1431" s="252"/>
      <c r="F1431" s="252"/>
      <c r="G1431" s="216"/>
      <c r="H1431" s="215"/>
      <c r="I1431" s="215"/>
      <c r="J1431" s="20" t="s">
        <v>116</v>
      </c>
      <c r="K1431" s="27" t="s">
        <v>117</v>
      </c>
      <c r="L1431" s="27" t="s">
        <v>85</v>
      </c>
      <c r="M1431" s="27">
        <v>1</v>
      </c>
      <c r="N1431" s="239"/>
      <c r="O1431" s="342"/>
      <c r="P1431" s="215"/>
      <c r="Q1431" s="215"/>
      <c r="R1431" s="215"/>
      <c r="S1431" s="215"/>
      <c r="T1431" s="215"/>
      <c r="U1431" s="312"/>
      <c r="V1431" s="340"/>
      <c r="W1431" s="264"/>
      <c r="X1431" s="264"/>
      <c r="Y1431" s="340"/>
      <c r="Z1431" s="264"/>
      <c r="AA1431" s="264"/>
      <c r="AB1431" s="340"/>
      <c r="AC1431" s="264"/>
      <c r="AD1431" s="264"/>
      <c r="AE1431" s="264"/>
      <c r="AF1431" s="215"/>
      <c r="AG1431" s="264"/>
      <c r="AH1431" s="349"/>
      <c r="AI1431" s="349"/>
      <c r="AJ1431" s="215"/>
    </row>
    <row r="1432" spans="2:36" s="157" customFormat="1" ht="68.650000000000006" customHeight="1" x14ac:dyDescent="0.2">
      <c r="B1432" s="408"/>
      <c r="C1432" s="342"/>
      <c r="D1432" s="408"/>
      <c r="E1432" s="252"/>
      <c r="F1432" s="252"/>
      <c r="G1432" s="216"/>
      <c r="H1432" s="215"/>
      <c r="I1432" s="215"/>
      <c r="J1432" s="20" t="s">
        <v>209</v>
      </c>
      <c r="K1432" s="27" t="s">
        <v>118</v>
      </c>
      <c r="L1432" s="27" t="s">
        <v>119</v>
      </c>
      <c r="M1432" s="27">
        <v>1</v>
      </c>
      <c r="N1432" s="239"/>
      <c r="O1432" s="342"/>
      <c r="P1432" s="215"/>
      <c r="Q1432" s="215"/>
      <c r="R1432" s="215"/>
      <c r="S1432" s="215"/>
      <c r="T1432" s="215"/>
      <c r="U1432" s="312"/>
      <c r="V1432" s="340"/>
      <c r="W1432" s="264"/>
      <c r="X1432" s="264"/>
      <c r="Y1432" s="340"/>
      <c r="Z1432" s="264"/>
      <c r="AA1432" s="264"/>
      <c r="AB1432" s="340"/>
      <c r="AC1432" s="264"/>
      <c r="AD1432" s="264"/>
      <c r="AE1432" s="264"/>
      <c r="AF1432" s="215"/>
      <c r="AG1432" s="264"/>
      <c r="AH1432" s="349"/>
      <c r="AI1432" s="349"/>
      <c r="AJ1432" s="215"/>
    </row>
    <row r="1433" spans="2:36" s="157" customFormat="1" ht="68.650000000000006" customHeight="1" x14ac:dyDescent="0.2">
      <c r="B1433" s="408"/>
      <c r="C1433" s="342"/>
      <c r="D1433" s="408"/>
      <c r="E1433" s="252"/>
      <c r="F1433" s="252"/>
      <c r="G1433" s="216"/>
      <c r="H1433" s="215"/>
      <c r="I1433" s="215"/>
      <c r="J1433" s="20" t="s">
        <v>120</v>
      </c>
      <c r="K1433" s="27" t="s">
        <v>121</v>
      </c>
      <c r="L1433" s="27" t="s">
        <v>119</v>
      </c>
      <c r="M1433" s="27">
        <v>1</v>
      </c>
      <c r="N1433" s="239"/>
      <c r="O1433" s="342"/>
      <c r="P1433" s="215"/>
      <c r="Q1433" s="215"/>
      <c r="R1433" s="215"/>
      <c r="S1433" s="215"/>
      <c r="T1433" s="215"/>
      <c r="U1433" s="312"/>
      <c r="V1433" s="340"/>
      <c r="W1433" s="264"/>
      <c r="X1433" s="264"/>
      <c r="Y1433" s="340"/>
      <c r="Z1433" s="264"/>
      <c r="AA1433" s="264"/>
      <c r="AB1433" s="340"/>
      <c r="AC1433" s="264"/>
      <c r="AD1433" s="264"/>
      <c r="AE1433" s="264"/>
      <c r="AF1433" s="215"/>
      <c r="AG1433" s="264"/>
      <c r="AH1433" s="349"/>
      <c r="AI1433" s="349"/>
      <c r="AJ1433" s="215"/>
    </row>
    <row r="1434" spans="2:36" ht="136.5" customHeight="1" x14ac:dyDescent="0.2">
      <c r="B1434" s="217" t="s">
        <v>910</v>
      </c>
      <c r="C1434" s="280" t="s">
        <v>915</v>
      </c>
      <c r="D1434" s="260" t="s">
        <v>66</v>
      </c>
      <c r="E1434" s="235" t="s">
        <v>67</v>
      </c>
      <c r="F1434" s="260" t="s">
        <v>134</v>
      </c>
      <c r="G1434" s="282" t="s">
        <v>1001</v>
      </c>
      <c r="H1434" s="204" t="s">
        <v>70</v>
      </c>
      <c r="I1434" s="204" t="s">
        <v>98</v>
      </c>
      <c r="J1434" s="11" t="s">
        <v>716</v>
      </c>
      <c r="K1434" s="80" t="s">
        <v>717</v>
      </c>
      <c r="L1434" s="87" t="s">
        <v>722</v>
      </c>
      <c r="M1434" s="52">
        <v>40</v>
      </c>
      <c r="N1434" s="202" t="s">
        <v>714</v>
      </c>
      <c r="O1434" s="280" t="s">
        <v>914</v>
      </c>
      <c r="P1434" s="204" t="s">
        <v>75</v>
      </c>
      <c r="Q1434" s="204" t="s">
        <v>76</v>
      </c>
      <c r="R1434" s="204" t="s">
        <v>77</v>
      </c>
      <c r="S1434" s="204" t="s">
        <v>109</v>
      </c>
      <c r="T1434" s="266">
        <f>+V1434+Y1434</f>
        <v>25680</v>
      </c>
      <c r="U1434" s="266">
        <f>+T1434/2</f>
        <v>12840</v>
      </c>
      <c r="V1434" s="325">
        <v>21828</v>
      </c>
      <c r="W1434" s="202" t="s">
        <v>98</v>
      </c>
      <c r="X1434" s="202" t="s">
        <v>98</v>
      </c>
      <c r="Y1434" s="325">
        <v>3852</v>
      </c>
      <c r="Z1434" s="202" t="s">
        <v>98</v>
      </c>
      <c r="AA1434" s="202" t="s">
        <v>98</v>
      </c>
      <c r="AB1434" s="325">
        <v>4164.32</v>
      </c>
      <c r="AC1434" s="202" t="s">
        <v>149</v>
      </c>
      <c r="AD1434" s="202" t="s">
        <v>98</v>
      </c>
      <c r="AE1434" s="267">
        <f>+V1434+Y1434</f>
        <v>25680</v>
      </c>
      <c r="AF1434" s="204" t="s">
        <v>98</v>
      </c>
      <c r="AG1434" s="202" t="s">
        <v>33</v>
      </c>
      <c r="AH1434" s="351" t="s">
        <v>161</v>
      </c>
      <c r="AI1434" s="351" t="s">
        <v>295</v>
      </c>
      <c r="AJ1434" s="204"/>
    </row>
    <row r="1435" spans="2:36" ht="68.650000000000006" customHeight="1" x14ac:dyDescent="0.2">
      <c r="B1435" s="398"/>
      <c r="C1435" s="332"/>
      <c r="D1435" s="398"/>
      <c r="E1435" s="235"/>
      <c r="F1435" s="260"/>
      <c r="G1435" s="282"/>
      <c r="H1435" s="204"/>
      <c r="I1435" s="204"/>
      <c r="J1435" s="11" t="s">
        <v>127</v>
      </c>
      <c r="K1435" s="80" t="s">
        <v>645</v>
      </c>
      <c r="L1435" s="7" t="s">
        <v>85</v>
      </c>
      <c r="M1435" s="7">
        <v>2</v>
      </c>
      <c r="N1435" s="202"/>
      <c r="O1435" s="332"/>
      <c r="P1435" s="204"/>
      <c r="Q1435" s="204"/>
      <c r="R1435" s="204"/>
      <c r="S1435" s="204"/>
      <c r="T1435" s="204"/>
      <c r="U1435" s="266"/>
      <c r="V1435" s="318"/>
      <c r="W1435" s="202"/>
      <c r="X1435" s="202"/>
      <c r="Y1435" s="318"/>
      <c r="Z1435" s="202"/>
      <c r="AA1435" s="202"/>
      <c r="AB1435" s="318"/>
      <c r="AC1435" s="202"/>
      <c r="AD1435" s="202"/>
      <c r="AE1435" s="202"/>
      <c r="AF1435" s="204"/>
      <c r="AG1435" s="202"/>
      <c r="AH1435" s="270"/>
      <c r="AI1435" s="270"/>
      <c r="AJ1435" s="204"/>
    </row>
    <row r="1436" spans="2:36" ht="68.650000000000006" customHeight="1" x14ac:dyDescent="0.2">
      <c r="B1436" s="403" t="s">
        <v>911</v>
      </c>
      <c r="C1436" s="331" t="s">
        <v>916</v>
      </c>
      <c r="D1436" s="331" t="s">
        <v>66</v>
      </c>
      <c r="E1436" s="235" t="s">
        <v>67</v>
      </c>
      <c r="F1436" s="235" t="s">
        <v>132</v>
      </c>
      <c r="G1436" s="260" t="s">
        <v>711</v>
      </c>
      <c r="H1436" s="204" t="s">
        <v>70</v>
      </c>
      <c r="I1436" s="204" t="s">
        <v>98</v>
      </c>
      <c r="J1436" s="11" t="s">
        <v>113</v>
      </c>
      <c r="K1436" s="7" t="s">
        <v>114</v>
      </c>
      <c r="L1436" s="7" t="s">
        <v>115</v>
      </c>
      <c r="M1436" s="7">
        <v>2</v>
      </c>
      <c r="N1436" s="268" t="s">
        <v>714</v>
      </c>
      <c r="O1436" s="331" t="s">
        <v>926</v>
      </c>
      <c r="P1436" s="204" t="s">
        <v>75</v>
      </c>
      <c r="Q1436" s="204" t="s">
        <v>76</v>
      </c>
      <c r="R1436" s="204" t="s">
        <v>77</v>
      </c>
      <c r="S1436" s="204" t="s">
        <v>109</v>
      </c>
      <c r="T1436" s="266">
        <f>+V1436+Y1436</f>
        <v>151940</v>
      </c>
      <c r="U1436" s="279">
        <f>+T1436/M1437</f>
        <v>50646.666666666664</v>
      </c>
      <c r="V1436" s="327">
        <v>129149</v>
      </c>
      <c r="W1436" s="202" t="s">
        <v>98</v>
      </c>
      <c r="X1436" s="202" t="s">
        <v>98</v>
      </c>
      <c r="Y1436" s="327">
        <v>22791</v>
      </c>
      <c r="Z1436" s="202" t="s">
        <v>98</v>
      </c>
      <c r="AA1436" s="202" t="s">
        <v>98</v>
      </c>
      <c r="AB1436" s="327">
        <v>12319.46</v>
      </c>
      <c r="AC1436" s="202" t="s">
        <v>80</v>
      </c>
      <c r="AD1436" s="202" t="s">
        <v>98</v>
      </c>
      <c r="AE1436" s="267">
        <f>+V1436+Y1436</f>
        <v>151940</v>
      </c>
      <c r="AF1436" s="204" t="s">
        <v>98</v>
      </c>
      <c r="AG1436" s="202" t="s">
        <v>33</v>
      </c>
      <c r="AH1436" s="269" t="s">
        <v>251</v>
      </c>
      <c r="AI1436" s="269" t="s">
        <v>166</v>
      </c>
      <c r="AJ1436" s="204"/>
    </row>
    <row r="1437" spans="2:36" ht="68.650000000000006" customHeight="1" x14ac:dyDescent="0.2">
      <c r="B1437" s="398"/>
      <c r="C1437" s="332"/>
      <c r="D1437" s="398"/>
      <c r="E1437" s="235"/>
      <c r="F1437" s="235"/>
      <c r="G1437" s="260"/>
      <c r="H1437" s="204"/>
      <c r="I1437" s="204"/>
      <c r="J1437" s="11" t="s">
        <v>116</v>
      </c>
      <c r="K1437" s="7" t="s">
        <v>117</v>
      </c>
      <c r="L1437" s="7" t="s">
        <v>85</v>
      </c>
      <c r="M1437" s="7">
        <v>3</v>
      </c>
      <c r="N1437" s="268"/>
      <c r="O1437" s="332"/>
      <c r="P1437" s="204"/>
      <c r="Q1437" s="204"/>
      <c r="R1437" s="204"/>
      <c r="S1437" s="204"/>
      <c r="T1437" s="204"/>
      <c r="U1437" s="280"/>
      <c r="V1437" s="318"/>
      <c r="W1437" s="202"/>
      <c r="X1437" s="202"/>
      <c r="Y1437" s="318"/>
      <c r="Z1437" s="202"/>
      <c r="AA1437" s="202"/>
      <c r="AB1437" s="318"/>
      <c r="AC1437" s="202"/>
      <c r="AD1437" s="202"/>
      <c r="AE1437" s="202"/>
      <c r="AF1437" s="204"/>
      <c r="AG1437" s="202"/>
      <c r="AH1437" s="270"/>
      <c r="AI1437" s="270"/>
      <c r="AJ1437" s="204"/>
    </row>
    <row r="1438" spans="2:36" ht="68.650000000000006" customHeight="1" x14ac:dyDescent="0.2">
      <c r="B1438" s="398"/>
      <c r="C1438" s="332"/>
      <c r="D1438" s="398"/>
      <c r="E1438" s="235"/>
      <c r="F1438" s="235"/>
      <c r="G1438" s="260"/>
      <c r="H1438" s="204"/>
      <c r="I1438" s="204"/>
      <c r="J1438" s="11" t="s">
        <v>209</v>
      </c>
      <c r="K1438" s="7" t="s">
        <v>118</v>
      </c>
      <c r="L1438" s="7" t="s">
        <v>119</v>
      </c>
      <c r="M1438" s="7">
        <v>3</v>
      </c>
      <c r="N1438" s="268"/>
      <c r="O1438" s="332"/>
      <c r="P1438" s="204"/>
      <c r="Q1438" s="204"/>
      <c r="R1438" s="204"/>
      <c r="S1438" s="204"/>
      <c r="T1438" s="204"/>
      <c r="U1438" s="280"/>
      <c r="V1438" s="318"/>
      <c r="W1438" s="202"/>
      <c r="X1438" s="202"/>
      <c r="Y1438" s="318"/>
      <c r="Z1438" s="202"/>
      <c r="AA1438" s="202"/>
      <c r="AB1438" s="318"/>
      <c r="AC1438" s="202"/>
      <c r="AD1438" s="202"/>
      <c r="AE1438" s="202"/>
      <c r="AF1438" s="204"/>
      <c r="AG1438" s="202"/>
      <c r="AH1438" s="270"/>
      <c r="AI1438" s="270"/>
      <c r="AJ1438" s="204"/>
    </row>
    <row r="1439" spans="2:36" ht="68.650000000000006" customHeight="1" x14ac:dyDescent="0.2">
      <c r="B1439" s="398"/>
      <c r="C1439" s="332"/>
      <c r="D1439" s="398"/>
      <c r="E1439" s="235"/>
      <c r="F1439" s="235"/>
      <c r="G1439" s="260"/>
      <c r="H1439" s="204"/>
      <c r="I1439" s="204"/>
      <c r="J1439" s="11" t="s">
        <v>120</v>
      </c>
      <c r="K1439" s="7" t="s">
        <v>121</v>
      </c>
      <c r="L1439" s="7" t="s">
        <v>119</v>
      </c>
      <c r="M1439" s="7">
        <v>3</v>
      </c>
      <c r="N1439" s="268"/>
      <c r="O1439" s="332"/>
      <c r="P1439" s="204"/>
      <c r="Q1439" s="204"/>
      <c r="R1439" s="204"/>
      <c r="S1439" s="204"/>
      <c r="T1439" s="204"/>
      <c r="U1439" s="280"/>
      <c r="V1439" s="318"/>
      <c r="W1439" s="202"/>
      <c r="X1439" s="202"/>
      <c r="Y1439" s="318"/>
      <c r="Z1439" s="202"/>
      <c r="AA1439" s="202"/>
      <c r="AB1439" s="318"/>
      <c r="AC1439" s="202"/>
      <c r="AD1439" s="202"/>
      <c r="AE1439" s="202"/>
      <c r="AF1439" s="204"/>
      <c r="AG1439" s="202"/>
      <c r="AH1439" s="270"/>
      <c r="AI1439" s="270"/>
      <c r="AJ1439" s="204"/>
    </row>
    <row r="1440" spans="2:36" ht="126" customHeight="1" x14ac:dyDescent="0.2">
      <c r="B1440" s="399" t="s">
        <v>912</v>
      </c>
      <c r="C1440" s="371" t="s">
        <v>915</v>
      </c>
      <c r="D1440" s="371" t="s">
        <v>66</v>
      </c>
      <c r="E1440" s="208" t="s">
        <v>67</v>
      </c>
      <c r="F1440" s="364" t="s">
        <v>134</v>
      </c>
      <c r="G1440" s="243" t="s">
        <v>1001</v>
      </c>
      <c r="H1440" s="208" t="s">
        <v>70</v>
      </c>
      <c r="I1440" s="368" t="s">
        <v>98</v>
      </c>
      <c r="J1440" s="11" t="s">
        <v>716</v>
      </c>
      <c r="K1440" s="80" t="s">
        <v>717</v>
      </c>
      <c r="L1440" s="87" t="s">
        <v>722</v>
      </c>
      <c r="M1440" s="117">
        <v>40</v>
      </c>
      <c r="N1440" s="243" t="s">
        <v>714</v>
      </c>
      <c r="O1440" s="371" t="s">
        <v>914</v>
      </c>
      <c r="P1440" s="208" t="s">
        <v>75</v>
      </c>
      <c r="Q1440" s="208" t="s">
        <v>76</v>
      </c>
      <c r="R1440" s="208" t="s">
        <v>77</v>
      </c>
      <c r="S1440" s="208" t="s">
        <v>109</v>
      </c>
      <c r="T1440" s="333">
        <f>+V1440+Y1440</f>
        <v>51360</v>
      </c>
      <c r="U1440" s="333">
        <f>+T1440/1</f>
        <v>51360</v>
      </c>
      <c r="V1440" s="336">
        <v>43656</v>
      </c>
      <c r="W1440" s="243" t="s">
        <v>98</v>
      </c>
      <c r="X1440" s="243" t="s">
        <v>98</v>
      </c>
      <c r="Y1440" s="336">
        <v>7704</v>
      </c>
      <c r="Z1440" s="243" t="s">
        <v>98</v>
      </c>
      <c r="AA1440" s="243" t="s">
        <v>98</v>
      </c>
      <c r="AB1440" s="336">
        <v>4164.32</v>
      </c>
      <c r="AC1440" s="243" t="s">
        <v>149</v>
      </c>
      <c r="AD1440" s="243" t="s">
        <v>98</v>
      </c>
      <c r="AE1440" s="294">
        <f>+V1440+Y1440</f>
        <v>51360</v>
      </c>
      <c r="AF1440" s="208" t="s">
        <v>98</v>
      </c>
      <c r="AG1440" s="243" t="s">
        <v>33</v>
      </c>
      <c r="AH1440" s="304" t="s">
        <v>295</v>
      </c>
      <c r="AI1440" s="304" t="s">
        <v>247</v>
      </c>
      <c r="AJ1440" s="208"/>
    </row>
    <row r="1441" spans="2:36" ht="68.650000000000006" customHeight="1" x14ac:dyDescent="0.2">
      <c r="B1441" s="400"/>
      <c r="C1441" s="372"/>
      <c r="D1441" s="372"/>
      <c r="E1441" s="209"/>
      <c r="F1441" s="365"/>
      <c r="G1441" s="224"/>
      <c r="H1441" s="209"/>
      <c r="I1441" s="369"/>
      <c r="J1441" s="11" t="s">
        <v>127</v>
      </c>
      <c r="K1441" s="80" t="s">
        <v>645</v>
      </c>
      <c r="L1441" s="7" t="s">
        <v>85</v>
      </c>
      <c r="M1441" s="29">
        <v>4</v>
      </c>
      <c r="N1441" s="224"/>
      <c r="O1441" s="372"/>
      <c r="P1441" s="209"/>
      <c r="Q1441" s="209"/>
      <c r="R1441" s="209"/>
      <c r="S1441" s="209"/>
      <c r="T1441" s="352"/>
      <c r="U1441" s="352"/>
      <c r="V1441" s="337"/>
      <c r="W1441" s="224"/>
      <c r="X1441" s="224"/>
      <c r="Y1441" s="337"/>
      <c r="Z1441" s="224"/>
      <c r="AA1441" s="224"/>
      <c r="AB1441" s="337"/>
      <c r="AC1441" s="224"/>
      <c r="AD1441" s="224"/>
      <c r="AE1441" s="295"/>
      <c r="AF1441" s="209"/>
      <c r="AG1441" s="224"/>
      <c r="AH1441" s="305"/>
      <c r="AI1441" s="305"/>
      <c r="AJ1441" s="209"/>
    </row>
    <row r="1442" spans="2:36" ht="68.650000000000006" customHeight="1" thickBot="1" x14ac:dyDescent="0.25">
      <c r="B1442" s="401"/>
      <c r="C1442" s="373"/>
      <c r="D1442" s="373"/>
      <c r="E1442" s="210"/>
      <c r="F1442" s="366"/>
      <c r="G1442" s="228"/>
      <c r="H1442" s="210"/>
      <c r="I1442" s="370"/>
      <c r="J1442" s="174" t="s">
        <v>976</v>
      </c>
      <c r="K1442" s="174" t="s">
        <v>112</v>
      </c>
      <c r="L1442" s="186" t="s">
        <v>85</v>
      </c>
      <c r="M1442" s="187">
        <v>1</v>
      </c>
      <c r="N1442" s="228"/>
      <c r="O1442" s="373"/>
      <c r="P1442" s="210"/>
      <c r="Q1442" s="210"/>
      <c r="R1442" s="210"/>
      <c r="S1442" s="210"/>
      <c r="T1442" s="353"/>
      <c r="U1442" s="353"/>
      <c r="V1442" s="338"/>
      <c r="W1442" s="228"/>
      <c r="X1442" s="228"/>
      <c r="Y1442" s="338"/>
      <c r="Z1442" s="228"/>
      <c r="AA1442" s="228"/>
      <c r="AB1442" s="338"/>
      <c r="AC1442" s="228"/>
      <c r="AD1442" s="228"/>
      <c r="AE1442" s="296"/>
      <c r="AF1442" s="210"/>
      <c r="AG1442" s="228"/>
      <c r="AH1442" s="306"/>
      <c r="AI1442" s="306"/>
      <c r="AJ1442" s="210"/>
    </row>
    <row r="1443" spans="2:36" ht="68.650000000000006" customHeight="1" x14ac:dyDescent="0.2">
      <c r="B1443" s="564" t="s">
        <v>977</v>
      </c>
      <c r="C1443" s="280" t="s">
        <v>920</v>
      </c>
      <c r="D1443" s="402" t="s">
        <v>66</v>
      </c>
      <c r="E1443" s="235" t="s">
        <v>67</v>
      </c>
      <c r="F1443" s="260" t="s">
        <v>134</v>
      </c>
      <c r="G1443" s="282" t="s">
        <v>1001</v>
      </c>
      <c r="H1443" s="204" t="s">
        <v>70</v>
      </c>
      <c r="I1443" s="204" t="s">
        <v>98</v>
      </c>
      <c r="J1443" s="11" t="s">
        <v>716</v>
      </c>
      <c r="K1443" s="80" t="s">
        <v>717</v>
      </c>
      <c r="L1443" s="87" t="s">
        <v>722</v>
      </c>
      <c r="M1443" s="52">
        <v>40</v>
      </c>
      <c r="N1443" s="202" t="s">
        <v>714</v>
      </c>
      <c r="O1443" s="331" t="s">
        <v>585</v>
      </c>
      <c r="P1443" s="204" t="s">
        <v>75</v>
      </c>
      <c r="Q1443" s="204" t="s">
        <v>76</v>
      </c>
      <c r="R1443" s="204" t="s">
        <v>77</v>
      </c>
      <c r="S1443" s="204" t="s">
        <v>109</v>
      </c>
      <c r="T1443" s="266">
        <f>+V1443+Y1443</f>
        <v>158360</v>
      </c>
      <c r="U1443" s="266">
        <f>+T1443/M1444</f>
        <v>79180</v>
      </c>
      <c r="V1443" s="317">
        <v>134606</v>
      </c>
      <c r="W1443" s="202" t="s">
        <v>98</v>
      </c>
      <c r="X1443" s="202" t="s">
        <v>98</v>
      </c>
      <c r="Y1443" s="317">
        <v>23754</v>
      </c>
      <c r="Z1443" s="202" t="s">
        <v>98</v>
      </c>
      <c r="AA1443" s="202" t="s">
        <v>98</v>
      </c>
      <c r="AB1443" s="317">
        <v>12840</v>
      </c>
      <c r="AC1443" s="202" t="s">
        <v>149</v>
      </c>
      <c r="AD1443" s="202" t="s">
        <v>98</v>
      </c>
      <c r="AE1443" s="267">
        <f>+V1443+Y1443</f>
        <v>158360</v>
      </c>
      <c r="AF1443" s="204" t="s">
        <v>98</v>
      </c>
      <c r="AG1443" s="202" t="s">
        <v>33</v>
      </c>
      <c r="AH1443" s="323" t="s">
        <v>295</v>
      </c>
      <c r="AI1443" s="269" t="s">
        <v>247</v>
      </c>
      <c r="AJ1443" s="204"/>
    </row>
    <row r="1444" spans="2:36" ht="68.650000000000006" customHeight="1" x14ac:dyDescent="0.2">
      <c r="B1444" s="398"/>
      <c r="C1444" s="332"/>
      <c r="D1444" s="398"/>
      <c r="E1444" s="235"/>
      <c r="F1444" s="260"/>
      <c r="G1444" s="282"/>
      <c r="H1444" s="204"/>
      <c r="I1444" s="204"/>
      <c r="J1444" s="11" t="s">
        <v>111</v>
      </c>
      <c r="K1444" s="80" t="s">
        <v>719</v>
      </c>
      <c r="L1444" s="7" t="s">
        <v>85</v>
      </c>
      <c r="M1444" s="87">
        <v>2</v>
      </c>
      <c r="N1444" s="202"/>
      <c r="O1444" s="332"/>
      <c r="P1444" s="204"/>
      <c r="Q1444" s="204"/>
      <c r="R1444" s="204"/>
      <c r="S1444" s="204"/>
      <c r="T1444" s="204"/>
      <c r="U1444" s="266"/>
      <c r="V1444" s="318"/>
      <c r="W1444" s="202"/>
      <c r="X1444" s="202"/>
      <c r="Y1444" s="318"/>
      <c r="Z1444" s="202"/>
      <c r="AA1444" s="202"/>
      <c r="AB1444" s="318"/>
      <c r="AC1444" s="202"/>
      <c r="AD1444" s="202"/>
      <c r="AE1444" s="202"/>
      <c r="AF1444" s="204"/>
      <c r="AG1444" s="202"/>
      <c r="AH1444" s="270"/>
      <c r="AI1444" s="270"/>
      <c r="AJ1444" s="204"/>
    </row>
    <row r="1445" spans="2:36" ht="68.650000000000006" customHeight="1" x14ac:dyDescent="0.2">
      <c r="B1445" s="398"/>
      <c r="C1445" s="332"/>
      <c r="D1445" s="398"/>
      <c r="E1445" s="235"/>
      <c r="F1445" s="260"/>
      <c r="G1445" s="282"/>
      <c r="H1445" s="204"/>
      <c r="I1445" s="204"/>
      <c r="J1445" s="11" t="s">
        <v>127</v>
      </c>
      <c r="K1445" s="80" t="s">
        <v>645</v>
      </c>
      <c r="L1445" s="7" t="s">
        <v>85</v>
      </c>
      <c r="M1445" s="87">
        <v>74</v>
      </c>
      <c r="N1445" s="202"/>
      <c r="O1445" s="332"/>
      <c r="P1445" s="204"/>
      <c r="Q1445" s="204"/>
      <c r="R1445" s="204"/>
      <c r="S1445" s="204"/>
      <c r="T1445" s="204"/>
      <c r="U1445" s="266"/>
      <c r="V1445" s="318"/>
      <c r="W1445" s="202"/>
      <c r="X1445" s="202"/>
      <c r="Y1445" s="318"/>
      <c r="Z1445" s="202"/>
      <c r="AA1445" s="202"/>
      <c r="AB1445" s="318"/>
      <c r="AC1445" s="202"/>
      <c r="AD1445" s="202"/>
      <c r="AE1445" s="202"/>
      <c r="AF1445" s="204"/>
      <c r="AG1445" s="202"/>
      <c r="AH1445" s="270"/>
      <c r="AI1445" s="270"/>
      <c r="AJ1445" s="204"/>
    </row>
    <row r="1446" spans="2:36" ht="68.650000000000006" customHeight="1" x14ac:dyDescent="0.2">
      <c r="B1446" s="356" t="s">
        <v>875</v>
      </c>
      <c r="C1446" s="365" t="s">
        <v>881</v>
      </c>
      <c r="D1446" s="356" t="s">
        <v>88</v>
      </c>
      <c r="E1446" s="231" t="s">
        <v>67</v>
      </c>
      <c r="F1446" s="422" t="s">
        <v>134</v>
      </c>
      <c r="G1446" s="427" t="s">
        <v>1001</v>
      </c>
      <c r="H1446" s="209" t="s">
        <v>70</v>
      </c>
      <c r="I1446" s="210" t="s">
        <v>98</v>
      </c>
      <c r="J1446" s="72" t="s">
        <v>716</v>
      </c>
      <c r="K1446" s="55" t="s">
        <v>717</v>
      </c>
      <c r="L1446" s="88" t="s">
        <v>722</v>
      </c>
      <c r="M1446" s="49">
        <v>40</v>
      </c>
      <c r="N1446" s="228" t="s">
        <v>714</v>
      </c>
      <c r="O1446" s="308" t="s">
        <v>889</v>
      </c>
      <c r="P1446" s="209" t="s">
        <v>75</v>
      </c>
      <c r="Q1446" s="209" t="s">
        <v>76</v>
      </c>
      <c r="R1446" s="209" t="s">
        <v>77</v>
      </c>
      <c r="S1446" s="210" t="s">
        <v>109</v>
      </c>
      <c r="T1446" s="353">
        <f>+V1446+Y1446</f>
        <v>126221.37</v>
      </c>
      <c r="U1446" s="353" t="s">
        <v>98</v>
      </c>
      <c r="V1446" s="227">
        <v>107288.16</v>
      </c>
      <c r="W1446" s="228" t="s">
        <v>98</v>
      </c>
      <c r="X1446" s="228" t="s">
        <v>98</v>
      </c>
      <c r="Y1446" s="227">
        <v>18933.21</v>
      </c>
      <c r="Z1446" s="228" t="s">
        <v>98</v>
      </c>
      <c r="AA1446" s="228" t="s">
        <v>98</v>
      </c>
      <c r="AB1446" s="582" t="s">
        <v>888</v>
      </c>
      <c r="AC1446" s="228" t="s">
        <v>149</v>
      </c>
      <c r="AD1446" s="228" t="s">
        <v>98</v>
      </c>
      <c r="AE1446" s="296">
        <f>+V1446+Y1446</f>
        <v>126221.37</v>
      </c>
      <c r="AF1446" s="210" t="s">
        <v>98</v>
      </c>
      <c r="AG1446" s="228" t="s">
        <v>33</v>
      </c>
      <c r="AH1446" s="308" t="s">
        <v>1105</v>
      </c>
      <c r="AI1446" s="308" t="s">
        <v>160</v>
      </c>
      <c r="AJ1446" s="210"/>
    </row>
    <row r="1447" spans="2:36" ht="68.650000000000006" customHeight="1" x14ac:dyDescent="0.2">
      <c r="B1447" s="356"/>
      <c r="C1447" s="365"/>
      <c r="D1447" s="356"/>
      <c r="E1447" s="235"/>
      <c r="F1447" s="260"/>
      <c r="G1447" s="282"/>
      <c r="H1447" s="209"/>
      <c r="I1447" s="204"/>
      <c r="J1447" s="11" t="s">
        <v>111</v>
      </c>
      <c r="K1447" s="80" t="s">
        <v>719</v>
      </c>
      <c r="L1447" s="7" t="s">
        <v>85</v>
      </c>
      <c r="M1447" s="52">
        <v>3</v>
      </c>
      <c r="N1447" s="202"/>
      <c r="O1447" s="308"/>
      <c r="P1447" s="209"/>
      <c r="Q1447" s="209"/>
      <c r="R1447" s="209"/>
      <c r="S1447" s="204"/>
      <c r="T1447" s="204"/>
      <c r="U1447" s="266"/>
      <c r="V1447" s="374"/>
      <c r="W1447" s="202"/>
      <c r="X1447" s="202"/>
      <c r="Y1447" s="374"/>
      <c r="Z1447" s="202"/>
      <c r="AA1447" s="202"/>
      <c r="AB1447" s="583"/>
      <c r="AC1447" s="202"/>
      <c r="AD1447" s="202"/>
      <c r="AE1447" s="202"/>
      <c r="AF1447" s="204"/>
      <c r="AG1447" s="202"/>
      <c r="AH1447" s="308"/>
      <c r="AI1447" s="308"/>
      <c r="AJ1447" s="204"/>
    </row>
    <row r="1448" spans="2:36" ht="68.650000000000006" customHeight="1" x14ac:dyDescent="0.2">
      <c r="B1448" s="357"/>
      <c r="C1448" s="366"/>
      <c r="D1448" s="357"/>
      <c r="E1448" s="235"/>
      <c r="F1448" s="260"/>
      <c r="G1448" s="282"/>
      <c r="H1448" s="210"/>
      <c r="I1448" s="204"/>
      <c r="J1448" s="11" t="s">
        <v>127</v>
      </c>
      <c r="K1448" s="80" t="s">
        <v>645</v>
      </c>
      <c r="L1448" s="7" t="s">
        <v>85</v>
      </c>
      <c r="M1448" s="7">
        <v>120</v>
      </c>
      <c r="N1448" s="202"/>
      <c r="O1448" s="311"/>
      <c r="P1448" s="210"/>
      <c r="Q1448" s="210"/>
      <c r="R1448" s="210"/>
      <c r="S1448" s="204"/>
      <c r="T1448" s="204"/>
      <c r="U1448" s="266"/>
      <c r="V1448" s="375"/>
      <c r="W1448" s="202"/>
      <c r="X1448" s="202"/>
      <c r="Y1448" s="375"/>
      <c r="Z1448" s="202"/>
      <c r="AA1448" s="202"/>
      <c r="AB1448" s="584"/>
      <c r="AC1448" s="202"/>
      <c r="AD1448" s="202"/>
      <c r="AE1448" s="202"/>
      <c r="AF1448" s="204"/>
      <c r="AG1448" s="202"/>
      <c r="AH1448" s="311"/>
      <c r="AI1448" s="311"/>
      <c r="AJ1448" s="204"/>
    </row>
    <row r="1449" spans="2:36" ht="68.650000000000006" customHeight="1" x14ac:dyDescent="0.2">
      <c r="B1449" s="211" t="s">
        <v>876</v>
      </c>
      <c r="C1449" s="364" t="s">
        <v>882</v>
      </c>
      <c r="D1449" s="106" t="s">
        <v>88</v>
      </c>
      <c r="E1449" s="235" t="s">
        <v>67</v>
      </c>
      <c r="F1449" s="260" t="s">
        <v>134</v>
      </c>
      <c r="G1449" s="282" t="s">
        <v>1001</v>
      </c>
      <c r="H1449" s="208" t="s">
        <v>70</v>
      </c>
      <c r="I1449" s="204" t="s">
        <v>98</v>
      </c>
      <c r="J1449" s="11" t="s">
        <v>716</v>
      </c>
      <c r="K1449" s="80" t="s">
        <v>717</v>
      </c>
      <c r="L1449" s="87" t="s">
        <v>722</v>
      </c>
      <c r="M1449" s="52">
        <v>40</v>
      </c>
      <c r="N1449" s="202" t="s">
        <v>714</v>
      </c>
      <c r="O1449" s="307" t="s">
        <v>889</v>
      </c>
      <c r="P1449" s="208" t="s">
        <v>75</v>
      </c>
      <c r="Q1449" s="208" t="s">
        <v>76</v>
      </c>
      <c r="R1449" s="208" t="s">
        <v>77</v>
      </c>
      <c r="S1449" s="204" t="s">
        <v>109</v>
      </c>
      <c r="T1449" s="266">
        <f>+V1449+Y1449</f>
        <v>48150</v>
      </c>
      <c r="U1449" s="266" t="s">
        <v>98</v>
      </c>
      <c r="V1449" s="320">
        <v>40927.5</v>
      </c>
      <c r="W1449" s="202" t="s">
        <v>98</v>
      </c>
      <c r="X1449" s="202" t="s">
        <v>98</v>
      </c>
      <c r="Y1449" s="320">
        <v>7222.5</v>
      </c>
      <c r="Z1449" s="202" t="s">
        <v>98</v>
      </c>
      <c r="AA1449" s="202" t="s">
        <v>98</v>
      </c>
      <c r="AB1449" s="320">
        <v>27246.92</v>
      </c>
      <c r="AC1449" s="202" t="s">
        <v>149</v>
      </c>
      <c r="AD1449" s="202" t="s">
        <v>98</v>
      </c>
      <c r="AE1449" s="267">
        <f>+V1449+Y1449</f>
        <v>48150</v>
      </c>
      <c r="AF1449" s="204" t="s">
        <v>98</v>
      </c>
      <c r="AG1449" s="202" t="s">
        <v>33</v>
      </c>
      <c r="AH1449" s="307" t="s">
        <v>1105</v>
      </c>
      <c r="AI1449" s="307" t="s">
        <v>160</v>
      </c>
      <c r="AJ1449" s="204"/>
    </row>
    <row r="1450" spans="2:36" ht="68.650000000000006" customHeight="1" x14ac:dyDescent="0.2">
      <c r="B1450" s="212"/>
      <c r="C1450" s="365"/>
      <c r="D1450" s="118"/>
      <c r="E1450" s="235"/>
      <c r="F1450" s="260"/>
      <c r="G1450" s="282"/>
      <c r="H1450" s="209"/>
      <c r="I1450" s="204"/>
      <c r="J1450" s="11" t="s">
        <v>111</v>
      </c>
      <c r="K1450" s="80" t="s">
        <v>719</v>
      </c>
      <c r="L1450" s="7" t="s">
        <v>85</v>
      </c>
      <c r="M1450" s="52">
        <v>2</v>
      </c>
      <c r="N1450" s="202"/>
      <c r="O1450" s="308"/>
      <c r="P1450" s="209"/>
      <c r="Q1450" s="209"/>
      <c r="R1450" s="209"/>
      <c r="S1450" s="204"/>
      <c r="T1450" s="204"/>
      <c r="U1450" s="266"/>
      <c r="V1450" s="321"/>
      <c r="W1450" s="202"/>
      <c r="X1450" s="202"/>
      <c r="Y1450" s="321"/>
      <c r="Z1450" s="202"/>
      <c r="AA1450" s="202"/>
      <c r="AB1450" s="321"/>
      <c r="AC1450" s="202"/>
      <c r="AD1450" s="202"/>
      <c r="AE1450" s="202"/>
      <c r="AF1450" s="204"/>
      <c r="AG1450" s="202"/>
      <c r="AH1450" s="308"/>
      <c r="AI1450" s="308"/>
      <c r="AJ1450" s="204"/>
    </row>
    <row r="1451" spans="2:36" ht="68.650000000000006" customHeight="1" x14ac:dyDescent="0.2">
      <c r="B1451" s="213"/>
      <c r="C1451" s="366"/>
      <c r="D1451" s="88"/>
      <c r="E1451" s="235"/>
      <c r="F1451" s="260"/>
      <c r="G1451" s="282"/>
      <c r="H1451" s="210"/>
      <c r="I1451" s="204"/>
      <c r="J1451" s="11" t="s">
        <v>127</v>
      </c>
      <c r="K1451" s="80" t="s">
        <v>645</v>
      </c>
      <c r="L1451" s="7" t="s">
        <v>85</v>
      </c>
      <c r="M1451" s="7">
        <v>120</v>
      </c>
      <c r="N1451" s="202"/>
      <c r="O1451" s="311"/>
      <c r="P1451" s="210"/>
      <c r="Q1451" s="210"/>
      <c r="R1451" s="210"/>
      <c r="S1451" s="204"/>
      <c r="T1451" s="204"/>
      <c r="U1451" s="266"/>
      <c r="V1451" s="322"/>
      <c r="W1451" s="202"/>
      <c r="X1451" s="202"/>
      <c r="Y1451" s="322"/>
      <c r="Z1451" s="202"/>
      <c r="AA1451" s="202"/>
      <c r="AB1451" s="322"/>
      <c r="AC1451" s="202"/>
      <c r="AD1451" s="202"/>
      <c r="AE1451" s="202"/>
      <c r="AF1451" s="204"/>
      <c r="AG1451" s="202"/>
      <c r="AH1451" s="311"/>
      <c r="AI1451" s="311"/>
      <c r="AJ1451" s="204"/>
    </row>
    <row r="1452" spans="2:36" ht="68.650000000000006" customHeight="1" x14ac:dyDescent="0.2">
      <c r="B1452" s="211" t="s">
        <v>877</v>
      </c>
      <c r="C1452" s="208" t="s">
        <v>883</v>
      </c>
      <c r="D1452" s="355" t="s">
        <v>88</v>
      </c>
      <c r="E1452" s="235" t="s">
        <v>67</v>
      </c>
      <c r="F1452" s="260" t="s">
        <v>134</v>
      </c>
      <c r="G1452" s="282" t="s">
        <v>1001</v>
      </c>
      <c r="H1452" s="208" t="s">
        <v>70</v>
      </c>
      <c r="I1452" s="204" t="s">
        <v>98</v>
      </c>
      <c r="J1452" s="11" t="s">
        <v>716</v>
      </c>
      <c r="K1452" s="80" t="s">
        <v>717</v>
      </c>
      <c r="L1452" s="87" t="s">
        <v>722</v>
      </c>
      <c r="M1452" s="52">
        <v>40</v>
      </c>
      <c r="N1452" s="202" t="s">
        <v>714</v>
      </c>
      <c r="O1452" s="307" t="s">
        <v>1106</v>
      </c>
      <c r="P1452" s="208" t="s">
        <v>75</v>
      </c>
      <c r="Q1452" s="208" t="s">
        <v>76</v>
      </c>
      <c r="R1452" s="208" t="s">
        <v>77</v>
      </c>
      <c r="S1452" s="204" t="s">
        <v>109</v>
      </c>
      <c r="T1452" s="266">
        <f>+V1452+Y1452</f>
        <v>71422.47</v>
      </c>
      <c r="U1452" s="266" t="s">
        <v>98</v>
      </c>
      <c r="V1452" s="320">
        <v>60709.11</v>
      </c>
      <c r="W1452" s="202" t="s">
        <v>98</v>
      </c>
      <c r="X1452" s="202" t="s">
        <v>98</v>
      </c>
      <c r="Y1452" s="320">
        <v>10713.36</v>
      </c>
      <c r="Z1452" s="202" t="s">
        <v>98</v>
      </c>
      <c r="AA1452" s="202" t="s">
        <v>98</v>
      </c>
      <c r="AB1452" s="320">
        <v>12603.96</v>
      </c>
      <c r="AC1452" s="202" t="s">
        <v>149</v>
      </c>
      <c r="AD1452" s="202" t="s">
        <v>98</v>
      </c>
      <c r="AE1452" s="267">
        <f>+V1452+Y1452</f>
        <v>71422.47</v>
      </c>
      <c r="AF1452" s="204" t="s">
        <v>98</v>
      </c>
      <c r="AG1452" s="202" t="s">
        <v>33</v>
      </c>
      <c r="AH1452" s="307" t="s">
        <v>1105</v>
      </c>
      <c r="AI1452" s="307" t="s">
        <v>160</v>
      </c>
      <c r="AJ1452" s="204"/>
    </row>
    <row r="1453" spans="2:36" ht="68.650000000000006" customHeight="1" x14ac:dyDescent="0.2">
      <c r="B1453" s="212"/>
      <c r="C1453" s="365"/>
      <c r="D1453" s="356"/>
      <c r="E1453" s="235"/>
      <c r="F1453" s="260"/>
      <c r="G1453" s="282"/>
      <c r="H1453" s="209"/>
      <c r="I1453" s="204"/>
      <c r="J1453" s="11" t="s">
        <v>111</v>
      </c>
      <c r="K1453" s="80" t="s">
        <v>719</v>
      </c>
      <c r="L1453" s="7" t="s">
        <v>85</v>
      </c>
      <c r="M1453" s="52">
        <v>3</v>
      </c>
      <c r="N1453" s="202"/>
      <c r="O1453" s="308"/>
      <c r="P1453" s="209"/>
      <c r="Q1453" s="209"/>
      <c r="R1453" s="209"/>
      <c r="S1453" s="204"/>
      <c r="T1453" s="204"/>
      <c r="U1453" s="266"/>
      <c r="V1453" s="321"/>
      <c r="W1453" s="202"/>
      <c r="X1453" s="202"/>
      <c r="Y1453" s="321"/>
      <c r="Z1453" s="202"/>
      <c r="AA1453" s="202"/>
      <c r="AB1453" s="321"/>
      <c r="AC1453" s="202"/>
      <c r="AD1453" s="202"/>
      <c r="AE1453" s="202"/>
      <c r="AF1453" s="204"/>
      <c r="AG1453" s="202"/>
      <c r="AH1453" s="308"/>
      <c r="AI1453" s="308"/>
      <c r="AJ1453" s="204"/>
    </row>
    <row r="1454" spans="2:36" ht="68.650000000000006" customHeight="1" x14ac:dyDescent="0.2">
      <c r="B1454" s="212"/>
      <c r="C1454" s="365"/>
      <c r="D1454" s="357"/>
      <c r="E1454" s="235"/>
      <c r="F1454" s="260"/>
      <c r="G1454" s="282"/>
      <c r="H1454" s="210"/>
      <c r="I1454" s="204"/>
      <c r="J1454" s="11" t="s">
        <v>127</v>
      </c>
      <c r="K1454" s="80" t="s">
        <v>645</v>
      </c>
      <c r="L1454" s="7" t="s">
        <v>85</v>
      </c>
      <c r="M1454" s="7">
        <v>24</v>
      </c>
      <c r="N1454" s="202"/>
      <c r="O1454" s="311"/>
      <c r="P1454" s="210"/>
      <c r="Q1454" s="210"/>
      <c r="R1454" s="210"/>
      <c r="S1454" s="204"/>
      <c r="T1454" s="204"/>
      <c r="U1454" s="266"/>
      <c r="V1454" s="322"/>
      <c r="W1454" s="202"/>
      <c r="X1454" s="202"/>
      <c r="Y1454" s="322"/>
      <c r="Z1454" s="202"/>
      <c r="AA1454" s="202"/>
      <c r="AB1454" s="322"/>
      <c r="AC1454" s="202"/>
      <c r="AD1454" s="202"/>
      <c r="AE1454" s="202"/>
      <c r="AF1454" s="204"/>
      <c r="AG1454" s="202"/>
      <c r="AH1454" s="311"/>
      <c r="AI1454" s="311"/>
      <c r="AJ1454" s="204"/>
    </row>
    <row r="1455" spans="2:36" ht="68.650000000000006" customHeight="1" x14ac:dyDescent="0.2">
      <c r="B1455" s="208" t="s">
        <v>1107</v>
      </c>
      <c r="C1455" s="358" t="s">
        <v>884</v>
      </c>
      <c r="D1455" s="361" t="s">
        <v>88</v>
      </c>
      <c r="E1455" s="252" t="s">
        <v>67</v>
      </c>
      <c r="F1455" s="216" t="s">
        <v>134</v>
      </c>
      <c r="G1455" s="568" t="s">
        <v>1108</v>
      </c>
      <c r="H1455" s="246" t="s">
        <v>70</v>
      </c>
      <c r="I1455" s="215" t="s">
        <v>98</v>
      </c>
      <c r="J1455" s="20" t="s">
        <v>716</v>
      </c>
      <c r="K1455" s="74" t="s">
        <v>717</v>
      </c>
      <c r="L1455" s="91" t="s">
        <v>722</v>
      </c>
      <c r="M1455" s="58">
        <v>40</v>
      </c>
      <c r="N1455" s="264" t="s">
        <v>714</v>
      </c>
      <c r="O1455" s="309" t="s">
        <v>889</v>
      </c>
      <c r="P1455" s="246" t="s">
        <v>75</v>
      </c>
      <c r="Q1455" s="246" t="s">
        <v>76</v>
      </c>
      <c r="R1455" s="246" t="s">
        <v>77</v>
      </c>
      <c r="S1455" s="215" t="s">
        <v>109</v>
      </c>
      <c r="T1455" s="314">
        <f>+V1455+Y1455</f>
        <v>85674.87</v>
      </c>
      <c r="U1455" s="314" t="s">
        <v>98</v>
      </c>
      <c r="V1455" s="344">
        <v>72823.649999999994</v>
      </c>
      <c r="W1455" s="264" t="s">
        <v>98</v>
      </c>
      <c r="X1455" s="264" t="s">
        <v>98</v>
      </c>
      <c r="Y1455" s="119">
        <v>12851.22</v>
      </c>
      <c r="Z1455" s="264" t="s">
        <v>98</v>
      </c>
      <c r="AA1455" s="264" t="s">
        <v>98</v>
      </c>
      <c r="AB1455" s="344">
        <v>14130</v>
      </c>
      <c r="AC1455" s="264" t="s">
        <v>149</v>
      </c>
      <c r="AD1455" s="264" t="s">
        <v>98</v>
      </c>
      <c r="AE1455" s="265">
        <f>+V1455+Y1455</f>
        <v>85674.87</v>
      </c>
      <c r="AF1455" s="215" t="s">
        <v>98</v>
      </c>
      <c r="AG1455" s="264" t="s">
        <v>33</v>
      </c>
      <c r="AH1455" s="309" t="s">
        <v>176</v>
      </c>
      <c r="AI1455" s="309" t="s">
        <v>161</v>
      </c>
      <c r="AJ1455" s="215"/>
    </row>
    <row r="1456" spans="2:36" ht="68.650000000000006" customHeight="1" x14ac:dyDescent="0.2">
      <c r="B1456" s="212"/>
      <c r="C1456" s="359"/>
      <c r="D1456" s="362"/>
      <c r="E1456" s="252"/>
      <c r="F1456" s="216"/>
      <c r="G1456" s="568"/>
      <c r="H1456" s="247"/>
      <c r="I1456" s="215"/>
      <c r="J1456" s="20" t="s">
        <v>111</v>
      </c>
      <c r="K1456" s="74" t="s">
        <v>719</v>
      </c>
      <c r="L1456" s="27" t="s">
        <v>85</v>
      </c>
      <c r="M1456" s="58">
        <v>2</v>
      </c>
      <c r="N1456" s="264"/>
      <c r="O1456" s="310"/>
      <c r="P1456" s="247"/>
      <c r="Q1456" s="247"/>
      <c r="R1456" s="247"/>
      <c r="S1456" s="215"/>
      <c r="T1456" s="215"/>
      <c r="U1456" s="314"/>
      <c r="V1456" s="345"/>
      <c r="W1456" s="264"/>
      <c r="X1456" s="264"/>
      <c r="Y1456" s="120"/>
      <c r="Z1456" s="264"/>
      <c r="AA1456" s="264"/>
      <c r="AB1456" s="345"/>
      <c r="AC1456" s="264"/>
      <c r="AD1456" s="264"/>
      <c r="AE1456" s="264"/>
      <c r="AF1456" s="215"/>
      <c r="AG1456" s="264"/>
      <c r="AH1456" s="310"/>
      <c r="AI1456" s="310"/>
      <c r="AJ1456" s="215"/>
    </row>
    <row r="1457" spans="2:36" ht="68.650000000000006" customHeight="1" x14ac:dyDescent="0.2">
      <c r="B1457" s="213"/>
      <c r="C1457" s="360"/>
      <c r="D1457" s="363"/>
      <c r="E1457" s="252"/>
      <c r="F1457" s="216"/>
      <c r="G1457" s="568"/>
      <c r="H1457" s="248"/>
      <c r="I1457" s="215"/>
      <c r="J1457" s="20" t="s">
        <v>127</v>
      </c>
      <c r="K1457" s="74" t="s">
        <v>645</v>
      </c>
      <c r="L1457" s="27" t="s">
        <v>85</v>
      </c>
      <c r="M1457" s="27">
        <v>260</v>
      </c>
      <c r="N1457" s="264"/>
      <c r="O1457" s="350"/>
      <c r="P1457" s="248"/>
      <c r="Q1457" s="248"/>
      <c r="R1457" s="248"/>
      <c r="S1457" s="215"/>
      <c r="T1457" s="215"/>
      <c r="U1457" s="314"/>
      <c r="V1457" s="367"/>
      <c r="W1457" s="264"/>
      <c r="X1457" s="264"/>
      <c r="Y1457" s="121"/>
      <c r="Z1457" s="264"/>
      <c r="AA1457" s="264"/>
      <c r="AB1457" s="367"/>
      <c r="AC1457" s="264"/>
      <c r="AD1457" s="264"/>
      <c r="AE1457" s="264"/>
      <c r="AF1457" s="215"/>
      <c r="AG1457" s="264"/>
      <c r="AH1457" s="350"/>
      <c r="AI1457" s="350"/>
      <c r="AJ1457" s="215"/>
    </row>
    <row r="1458" spans="2:36" ht="68.650000000000006" customHeight="1" x14ac:dyDescent="0.2">
      <c r="B1458" s="211" t="s">
        <v>878</v>
      </c>
      <c r="C1458" s="364" t="s">
        <v>885</v>
      </c>
      <c r="D1458" s="118" t="s">
        <v>88</v>
      </c>
      <c r="E1458" s="235" t="s">
        <v>67</v>
      </c>
      <c r="F1458" s="260" t="s">
        <v>134</v>
      </c>
      <c r="G1458" s="282" t="s">
        <v>1001</v>
      </c>
      <c r="H1458" s="208" t="s">
        <v>70</v>
      </c>
      <c r="I1458" s="204" t="s">
        <v>98</v>
      </c>
      <c r="J1458" s="11" t="s">
        <v>716</v>
      </c>
      <c r="K1458" s="80" t="s">
        <v>717</v>
      </c>
      <c r="L1458" s="87" t="s">
        <v>722</v>
      </c>
      <c r="M1458" s="52">
        <v>40</v>
      </c>
      <c r="N1458" s="202" t="s">
        <v>714</v>
      </c>
      <c r="O1458" s="122" t="s">
        <v>1019</v>
      </c>
      <c r="P1458" s="208" t="s">
        <v>75</v>
      </c>
      <c r="Q1458" s="208" t="s">
        <v>76</v>
      </c>
      <c r="R1458" s="208" t="s">
        <v>77</v>
      </c>
      <c r="S1458" s="204" t="s">
        <v>109</v>
      </c>
      <c r="T1458" s="266">
        <f>+V1458+Y1458</f>
        <v>47914.07</v>
      </c>
      <c r="U1458" s="266" t="s">
        <v>98</v>
      </c>
      <c r="V1458" s="249">
        <v>40726.959999999999</v>
      </c>
      <c r="W1458" s="202" t="s">
        <v>98</v>
      </c>
      <c r="X1458" s="202" t="s">
        <v>98</v>
      </c>
      <c r="Y1458" s="89">
        <v>7187.11</v>
      </c>
      <c r="Z1458" s="202" t="s">
        <v>98</v>
      </c>
      <c r="AA1458" s="202" t="s">
        <v>98</v>
      </c>
      <c r="AB1458" s="89">
        <v>7902.26</v>
      </c>
      <c r="AC1458" s="202" t="s">
        <v>149</v>
      </c>
      <c r="AD1458" s="202" t="s">
        <v>98</v>
      </c>
      <c r="AE1458" s="267">
        <f>+V1458+Y1458</f>
        <v>47914.07</v>
      </c>
      <c r="AF1458" s="204" t="s">
        <v>98</v>
      </c>
      <c r="AG1458" s="202" t="s">
        <v>33</v>
      </c>
      <c r="AH1458" s="307" t="s">
        <v>176</v>
      </c>
      <c r="AI1458" s="307" t="s">
        <v>161</v>
      </c>
      <c r="AJ1458" s="204"/>
    </row>
    <row r="1459" spans="2:36" ht="68.650000000000006" customHeight="1" x14ac:dyDescent="0.2">
      <c r="B1459" s="212"/>
      <c r="C1459" s="365"/>
      <c r="D1459" s="118"/>
      <c r="E1459" s="235"/>
      <c r="F1459" s="260"/>
      <c r="G1459" s="282"/>
      <c r="H1459" s="209"/>
      <c r="I1459" s="204"/>
      <c r="J1459" s="11" t="s">
        <v>111</v>
      </c>
      <c r="K1459" s="80" t="s">
        <v>719</v>
      </c>
      <c r="L1459" s="7" t="s">
        <v>85</v>
      </c>
      <c r="M1459" s="52">
        <v>1</v>
      </c>
      <c r="N1459" s="202"/>
      <c r="O1459" s="308"/>
      <c r="P1459" s="209"/>
      <c r="Q1459" s="209"/>
      <c r="R1459" s="209"/>
      <c r="S1459" s="204"/>
      <c r="T1459" s="204"/>
      <c r="U1459" s="266"/>
      <c r="V1459" s="250"/>
      <c r="W1459" s="202"/>
      <c r="X1459" s="202"/>
      <c r="Y1459" s="89"/>
      <c r="Z1459" s="202"/>
      <c r="AA1459" s="202"/>
      <c r="AB1459" s="89"/>
      <c r="AC1459" s="202"/>
      <c r="AD1459" s="202"/>
      <c r="AE1459" s="202"/>
      <c r="AF1459" s="204"/>
      <c r="AG1459" s="202"/>
      <c r="AH1459" s="308"/>
      <c r="AI1459" s="308"/>
      <c r="AJ1459" s="204"/>
    </row>
    <row r="1460" spans="2:36" ht="68.650000000000006" customHeight="1" x14ac:dyDescent="0.2">
      <c r="B1460" s="213"/>
      <c r="C1460" s="366"/>
      <c r="D1460" s="118"/>
      <c r="E1460" s="235"/>
      <c r="F1460" s="260"/>
      <c r="G1460" s="282"/>
      <c r="H1460" s="210"/>
      <c r="I1460" s="204"/>
      <c r="J1460" s="11" t="s">
        <v>127</v>
      </c>
      <c r="K1460" s="80" t="s">
        <v>645</v>
      </c>
      <c r="L1460" s="7" t="s">
        <v>85</v>
      </c>
      <c r="M1460" s="7">
        <v>16</v>
      </c>
      <c r="N1460" s="202"/>
      <c r="O1460" s="311"/>
      <c r="P1460" s="210"/>
      <c r="Q1460" s="210"/>
      <c r="R1460" s="210"/>
      <c r="S1460" s="204"/>
      <c r="T1460" s="204"/>
      <c r="U1460" s="266"/>
      <c r="V1460" s="251"/>
      <c r="W1460" s="202"/>
      <c r="X1460" s="202"/>
      <c r="Y1460" s="89"/>
      <c r="Z1460" s="202"/>
      <c r="AA1460" s="202"/>
      <c r="AB1460" s="89"/>
      <c r="AC1460" s="202"/>
      <c r="AD1460" s="202"/>
      <c r="AE1460" s="202"/>
      <c r="AF1460" s="204"/>
      <c r="AG1460" s="202"/>
      <c r="AH1460" s="311"/>
      <c r="AI1460" s="311"/>
      <c r="AJ1460" s="204"/>
    </row>
    <row r="1461" spans="2:36" ht="68.650000000000006" customHeight="1" x14ac:dyDescent="0.2">
      <c r="B1461" s="211" t="s">
        <v>879</v>
      </c>
      <c r="C1461" s="364" t="s">
        <v>884</v>
      </c>
      <c r="D1461" s="106" t="s">
        <v>88</v>
      </c>
      <c r="E1461" s="235" t="s">
        <v>67</v>
      </c>
      <c r="F1461" s="260" t="s">
        <v>134</v>
      </c>
      <c r="G1461" s="282" t="s">
        <v>1001</v>
      </c>
      <c r="H1461" s="208" t="s">
        <v>70</v>
      </c>
      <c r="I1461" s="204" t="s">
        <v>98</v>
      </c>
      <c r="J1461" s="11" t="s">
        <v>716</v>
      </c>
      <c r="K1461" s="80" t="s">
        <v>717</v>
      </c>
      <c r="L1461" s="87" t="s">
        <v>722</v>
      </c>
      <c r="M1461" s="52">
        <v>40</v>
      </c>
      <c r="N1461" s="202" t="s">
        <v>714</v>
      </c>
      <c r="O1461" s="307" t="s">
        <v>889</v>
      </c>
      <c r="P1461" s="208" t="s">
        <v>75</v>
      </c>
      <c r="Q1461" s="208" t="s">
        <v>76</v>
      </c>
      <c r="R1461" s="208" t="s">
        <v>77</v>
      </c>
      <c r="S1461" s="204" t="s">
        <v>109</v>
      </c>
      <c r="T1461" s="266">
        <f>+V1461+Y1461</f>
        <v>199908.03</v>
      </c>
      <c r="U1461" s="266" t="s">
        <v>98</v>
      </c>
      <c r="V1461" s="85">
        <v>169921.85</v>
      </c>
      <c r="W1461" s="202" t="s">
        <v>98</v>
      </c>
      <c r="X1461" s="202" t="s">
        <v>98</v>
      </c>
      <c r="Y1461" s="85">
        <v>29986.18</v>
      </c>
      <c r="Z1461" s="202" t="s">
        <v>98</v>
      </c>
      <c r="AA1461" s="202" t="s">
        <v>98</v>
      </c>
      <c r="AB1461" s="85">
        <v>32970</v>
      </c>
      <c r="AC1461" s="202" t="s">
        <v>149</v>
      </c>
      <c r="AD1461" s="202" t="s">
        <v>98</v>
      </c>
      <c r="AE1461" s="267">
        <f>+V1461+Y1461</f>
        <v>199908.03</v>
      </c>
      <c r="AF1461" s="204" t="s">
        <v>98</v>
      </c>
      <c r="AG1461" s="202" t="s">
        <v>33</v>
      </c>
      <c r="AH1461" s="307" t="s">
        <v>176</v>
      </c>
      <c r="AI1461" s="307" t="s">
        <v>161</v>
      </c>
      <c r="AJ1461" s="204"/>
    </row>
    <row r="1462" spans="2:36" ht="68.650000000000006" customHeight="1" x14ac:dyDescent="0.2">
      <c r="B1462" s="212"/>
      <c r="C1462" s="365"/>
      <c r="D1462" s="123"/>
      <c r="E1462" s="235"/>
      <c r="F1462" s="260"/>
      <c r="G1462" s="282"/>
      <c r="H1462" s="209"/>
      <c r="I1462" s="204"/>
      <c r="J1462" s="11" t="s">
        <v>111</v>
      </c>
      <c r="K1462" s="80" t="s">
        <v>719</v>
      </c>
      <c r="L1462" s="7" t="s">
        <v>85</v>
      </c>
      <c r="M1462" s="52">
        <v>6</v>
      </c>
      <c r="N1462" s="202"/>
      <c r="O1462" s="308"/>
      <c r="P1462" s="209"/>
      <c r="Q1462" s="209"/>
      <c r="R1462" s="209"/>
      <c r="S1462" s="204"/>
      <c r="T1462" s="204"/>
      <c r="U1462" s="266"/>
      <c r="V1462" s="124"/>
      <c r="W1462" s="202"/>
      <c r="X1462" s="202"/>
      <c r="Y1462" s="124"/>
      <c r="Z1462" s="202"/>
      <c r="AA1462" s="202"/>
      <c r="AB1462" s="86"/>
      <c r="AC1462" s="202"/>
      <c r="AD1462" s="202"/>
      <c r="AE1462" s="202"/>
      <c r="AF1462" s="204"/>
      <c r="AG1462" s="202"/>
      <c r="AH1462" s="308"/>
      <c r="AI1462" s="308"/>
      <c r="AJ1462" s="204"/>
    </row>
    <row r="1463" spans="2:36" ht="68.650000000000006" customHeight="1" x14ac:dyDescent="0.2">
      <c r="B1463" s="213"/>
      <c r="C1463" s="366"/>
      <c r="D1463" s="125"/>
      <c r="E1463" s="235"/>
      <c r="F1463" s="260"/>
      <c r="G1463" s="282"/>
      <c r="H1463" s="210"/>
      <c r="I1463" s="204"/>
      <c r="J1463" s="11" t="s">
        <v>127</v>
      </c>
      <c r="K1463" s="80" t="s">
        <v>645</v>
      </c>
      <c r="L1463" s="7" t="s">
        <v>85</v>
      </c>
      <c r="M1463" s="7">
        <v>460</v>
      </c>
      <c r="N1463" s="202"/>
      <c r="O1463" s="311"/>
      <c r="P1463" s="210"/>
      <c r="Q1463" s="210"/>
      <c r="R1463" s="210"/>
      <c r="S1463" s="204"/>
      <c r="T1463" s="204"/>
      <c r="U1463" s="266"/>
      <c r="V1463" s="126"/>
      <c r="W1463" s="202"/>
      <c r="X1463" s="202"/>
      <c r="Y1463" s="126"/>
      <c r="Z1463" s="202"/>
      <c r="AA1463" s="202"/>
      <c r="AB1463" s="84"/>
      <c r="AC1463" s="202"/>
      <c r="AD1463" s="202"/>
      <c r="AE1463" s="202"/>
      <c r="AF1463" s="204"/>
      <c r="AG1463" s="202"/>
      <c r="AH1463" s="311"/>
      <c r="AI1463" s="311"/>
      <c r="AJ1463" s="204"/>
    </row>
    <row r="1464" spans="2:36" ht="68.650000000000006" customHeight="1" x14ac:dyDescent="0.2">
      <c r="B1464" s="246" t="s">
        <v>1183</v>
      </c>
      <c r="C1464" s="358" t="s">
        <v>886</v>
      </c>
      <c r="D1464" s="361" t="s">
        <v>88</v>
      </c>
      <c r="E1464" s="252" t="s">
        <v>67</v>
      </c>
      <c r="F1464" s="252" t="s">
        <v>132</v>
      </c>
      <c r="G1464" s="216" t="s">
        <v>711</v>
      </c>
      <c r="H1464" s="246" t="s">
        <v>70</v>
      </c>
      <c r="I1464" s="215" t="s">
        <v>98</v>
      </c>
      <c r="J1464" s="20" t="s">
        <v>113</v>
      </c>
      <c r="K1464" s="27" t="s">
        <v>114</v>
      </c>
      <c r="L1464" s="27" t="s">
        <v>115</v>
      </c>
      <c r="M1464" s="27">
        <v>2</v>
      </c>
      <c r="N1464" s="239" t="s">
        <v>714</v>
      </c>
      <c r="O1464" s="309" t="s">
        <v>1161</v>
      </c>
      <c r="P1464" s="246" t="s">
        <v>75</v>
      </c>
      <c r="Q1464" s="246" t="s">
        <v>76</v>
      </c>
      <c r="R1464" s="246" t="s">
        <v>77</v>
      </c>
      <c r="S1464" s="215" t="s">
        <v>109</v>
      </c>
      <c r="T1464" s="314">
        <f>+V1464+Y1464</f>
        <v>141240</v>
      </c>
      <c r="U1464" s="315" t="s">
        <v>98</v>
      </c>
      <c r="V1464" s="344">
        <v>120054</v>
      </c>
      <c r="W1464" s="265" t="s">
        <v>98</v>
      </c>
      <c r="X1464" s="265" t="s">
        <v>98</v>
      </c>
      <c r="Y1464" s="344">
        <v>21186</v>
      </c>
      <c r="Z1464" s="264" t="s">
        <v>98</v>
      </c>
      <c r="AA1464" s="264" t="s">
        <v>98</v>
      </c>
      <c r="AB1464" s="346">
        <v>48293.94</v>
      </c>
      <c r="AC1464" s="264" t="s">
        <v>80</v>
      </c>
      <c r="AD1464" s="264" t="s">
        <v>98</v>
      </c>
      <c r="AE1464" s="265">
        <f>+V1464+Y1464</f>
        <v>141240</v>
      </c>
      <c r="AF1464" s="215" t="s">
        <v>98</v>
      </c>
      <c r="AG1464" s="264" t="s">
        <v>33</v>
      </c>
      <c r="AH1464" s="309" t="s">
        <v>725</v>
      </c>
      <c r="AI1464" s="309" t="s">
        <v>254</v>
      </c>
      <c r="AJ1464" s="215"/>
    </row>
    <row r="1465" spans="2:36" ht="85.15" customHeight="1" x14ac:dyDescent="0.2">
      <c r="B1465" s="354"/>
      <c r="C1465" s="359"/>
      <c r="D1465" s="362"/>
      <c r="E1465" s="252"/>
      <c r="F1465" s="252"/>
      <c r="G1465" s="216"/>
      <c r="H1465" s="247"/>
      <c r="I1465" s="215"/>
      <c r="J1465" s="20" t="s">
        <v>116</v>
      </c>
      <c r="K1465" s="27" t="s">
        <v>117</v>
      </c>
      <c r="L1465" s="27" t="s">
        <v>85</v>
      </c>
      <c r="M1465" s="27">
        <v>2</v>
      </c>
      <c r="N1465" s="239"/>
      <c r="O1465" s="310"/>
      <c r="P1465" s="247"/>
      <c r="Q1465" s="247"/>
      <c r="R1465" s="247"/>
      <c r="S1465" s="215"/>
      <c r="T1465" s="215"/>
      <c r="U1465" s="312"/>
      <c r="V1465" s="345"/>
      <c r="W1465" s="265"/>
      <c r="X1465" s="265"/>
      <c r="Y1465" s="345"/>
      <c r="Z1465" s="264"/>
      <c r="AA1465" s="264"/>
      <c r="AB1465" s="347"/>
      <c r="AC1465" s="264"/>
      <c r="AD1465" s="264"/>
      <c r="AE1465" s="264"/>
      <c r="AF1465" s="215"/>
      <c r="AG1465" s="264"/>
      <c r="AH1465" s="310"/>
      <c r="AI1465" s="310"/>
      <c r="AJ1465" s="215"/>
    </row>
    <row r="1466" spans="2:36" ht="68.650000000000006" customHeight="1" x14ac:dyDescent="0.2">
      <c r="B1466" s="354"/>
      <c r="C1466" s="359"/>
      <c r="D1466" s="362"/>
      <c r="E1466" s="252"/>
      <c r="F1466" s="252"/>
      <c r="G1466" s="216"/>
      <c r="H1466" s="247"/>
      <c r="I1466" s="215"/>
      <c r="J1466" s="20" t="s">
        <v>209</v>
      </c>
      <c r="K1466" s="27" t="s">
        <v>118</v>
      </c>
      <c r="L1466" s="27" t="s">
        <v>119</v>
      </c>
      <c r="M1466" s="27">
        <v>2</v>
      </c>
      <c r="N1466" s="239"/>
      <c r="O1466" s="310"/>
      <c r="P1466" s="247"/>
      <c r="Q1466" s="247"/>
      <c r="R1466" s="247"/>
      <c r="S1466" s="215"/>
      <c r="T1466" s="215"/>
      <c r="U1466" s="312"/>
      <c r="V1466" s="345"/>
      <c r="W1466" s="265"/>
      <c r="X1466" s="265"/>
      <c r="Y1466" s="345"/>
      <c r="Z1466" s="264"/>
      <c r="AA1466" s="264"/>
      <c r="AB1466" s="347"/>
      <c r="AC1466" s="264"/>
      <c r="AD1466" s="264"/>
      <c r="AE1466" s="264"/>
      <c r="AF1466" s="215"/>
      <c r="AG1466" s="264"/>
      <c r="AH1466" s="310"/>
      <c r="AI1466" s="310"/>
      <c r="AJ1466" s="215"/>
    </row>
    <row r="1467" spans="2:36" ht="68.650000000000006" customHeight="1" x14ac:dyDescent="0.2">
      <c r="B1467" s="354"/>
      <c r="C1467" s="360"/>
      <c r="D1467" s="183"/>
      <c r="E1467" s="252"/>
      <c r="F1467" s="252"/>
      <c r="G1467" s="216"/>
      <c r="H1467" s="248"/>
      <c r="I1467" s="215"/>
      <c r="J1467" s="20" t="s">
        <v>120</v>
      </c>
      <c r="K1467" s="27" t="s">
        <v>121</v>
      </c>
      <c r="L1467" s="27" t="s">
        <v>119</v>
      </c>
      <c r="M1467" s="27">
        <v>2</v>
      </c>
      <c r="N1467" s="239"/>
      <c r="O1467" s="350"/>
      <c r="P1467" s="248"/>
      <c r="Q1467" s="248"/>
      <c r="R1467" s="248"/>
      <c r="S1467" s="215"/>
      <c r="T1467" s="215"/>
      <c r="U1467" s="312"/>
      <c r="V1467" s="367"/>
      <c r="W1467" s="265"/>
      <c r="X1467" s="265"/>
      <c r="Y1467" s="179"/>
      <c r="Z1467" s="264"/>
      <c r="AA1467" s="264"/>
      <c r="AB1467" s="180"/>
      <c r="AC1467" s="264"/>
      <c r="AD1467" s="264"/>
      <c r="AE1467" s="264"/>
      <c r="AF1467" s="215"/>
      <c r="AG1467" s="264"/>
      <c r="AH1467" s="182"/>
      <c r="AI1467" s="182"/>
      <c r="AJ1467" s="215"/>
    </row>
    <row r="1468" spans="2:36" ht="68.650000000000006" customHeight="1" x14ac:dyDescent="0.2">
      <c r="B1468" s="211" t="s">
        <v>880</v>
      </c>
      <c r="C1468" s="364" t="s">
        <v>881</v>
      </c>
      <c r="D1468" s="106" t="s">
        <v>88</v>
      </c>
      <c r="E1468" s="235" t="s">
        <v>67</v>
      </c>
      <c r="F1468" s="260" t="s">
        <v>134</v>
      </c>
      <c r="G1468" s="282" t="s">
        <v>1001</v>
      </c>
      <c r="H1468" s="208" t="s">
        <v>70</v>
      </c>
      <c r="I1468" s="204" t="s">
        <v>98</v>
      </c>
      <c r="J1468" s="11" t="s">
        <v>716</v>
      </c>
      <c r="K1468" s="80" t="s">
        <v>717</v>
      </c>
      <c r="L1468" s="87" t="s">
        <v>722</v>
      </c>
      <c r="M1468" s="52">
        <v>40</v>
      </c>
      <c r="N1468" s="202" t="s">
        <v>714</v>
      </c>
      <c r="O1468" s="307" t="s">
        <v>889</v>
      </c>
      <c r="P1468" s="208" t="s">
        <v>75</v>
      </c>
      <c r="Q1468" s="208" t="s">
        <v>76</v>
      </c>
      <c r="R1468" s="208" t="s">
        <v>77</v>
      </c>
      <c r="S1468" s="204" t="s">
        <v>109</v>
      </c>
      <c r="T1468" s="266">
        <f>+V1468+Y1468</f>
        <v>147258.28999999998</v>
      </c>
      <c r="U1468" s="266" t="s">
        <v>98</v>
      </c>
      <c r="V1468" s="343">
        <v>125169.54</v>
      </c>
      <c r="W1468" s="202" t="s">
        <v>98</v>
      </c>
      <c r="X1468" s="202" t="s">
        <v>98</v>
      </c>
      <c r="Y1468" s="343">
        <v>22088.75</v>
      </c>
      <c r="Z1468" s="202" t="s">
        <v>98</v>
      </c>
      <c r="AA1468" s="202" t="s">
        <v>98</v>
      </c>
      <c r="AB1468" s="343">
        <v>30849.14</v>
      </c>
      <c r="AC1468" s="202" t="s">
        <v>149</v>
      </c>
      <c r="AD1468" s="202" t="s">
        <v>98</v>
      </c>
      <c r="AE1468" s="267">
        <f>+V1468+Y1468</f>
        <v>147258.28999999998</v>
      </c>
      <c r="AF1468" s="204" t="s">
        <v>98</v>
      </c>
      <c r="AG1468" s="202" t="s">
        <v>33</v>
      </c>
      <c r="AH1468" s="307" t="s">
        <v>295</v>
      </c>
      <c r="AI1468" s="307" t="s">
        <v>356</v>
      </c>
      <c r="AJ1468" s="204"/>
    </row>
    <row r="1469" spans="2:36" ht="68.650000000000006" customHeight="1" x14ac:dyDescent="0.2">
      <c r="B1469" s="212"/>
      <c r="C1469" s="365"/>
      <c r="D1469" s="118"/>
      <c r="E1469" s="235"/>
      <c r="F1469" s="260"/>
      <c r="G1469" s="282"/>
      <c r="H1469" s="209"/>
      <c r="I1469" s="204"/>
      <c r="J1469" s="11" t="s">
        <v>111</v>
      </c>
      <c r="K1469" s="80" t="s">
        <v>719</v>
      </c>
      <c r="L1469" s="7" t="s">
        <v>85</v>
      </c>
      <c r="M1469" s="52">
        <v>5</v>
      </c>
      <c r="N1469" s="202"/>
      <c r="O1469" s="308"/>
      <c r="P1469" s="209"/>
      <c r="Q1469" s="209"/>
      <c r="R1469" s="209"/>
      <c r="S1469" s="204"/>
      <c r="T1469" s="204"/>
      <c r="U1469" s="266"/>
      <c r="V1469" s="321"/>
      <c r="W1469" s="202"/>
      <c r="X1469" s="202"/>
      <c r="Y1469" s="321"/>
      <c r="Z1469" s="202"/>
      <c r="AA1469" s="202"/>
      <c r="AB1469" s="321"/>
      <c r="AC1469" s="202"/>
      <c r="AD1469" s="202"/>
      <c r="AE1469" s="202"/>
      <c r="AF1469" s="204"/>
      <c r="AG1469" s="202"/>
      <c r="AH1469" s="308"/>
      <c r="AI1469" s="308"/>
      <c r="AJ1469" s="204"/>
    </row>
    <row r="1470" spans="2:36" ht="68.650000000000006" customHeight="1" x14ac:dyDescent="0.2">
      <c r="B1470" s="213"/>
      <c r="C1470" s="366"/>
      <c r="D1470" s="88"/>
      <c r="E1470" s="235"/>
      <c r="F1470" s="260"/>
      <c r="G1470" s="282"/>
      <c r="H1470" s="210"/>
      <c r="I1470" s="204"/>
      <c r="J1470" s="11" t="s">
        <v>127</v>
      </c>
      <c r="K1470" s="80" t="s">
        <v>645</v>
      </c>
      <c r="L1470" s="7" t="s">
        <v>85</v>
      </c>
      <c r="M1470" s="7">
        <v>212</v>
      </c>
      <c r="N1470" s="202"/>
      <c r="O1470" s="311"/>
      <c r="P1470" s="210"/>
      <c r="Q1470" s="210"/>
      <c r="R1470" s="210"/>
      <c r="S1470" s="204"/>
      <c r="T1470" s="204"/>
      <c r="U1470" s="266"/>
      <c r="V1470" s="322"/>
      <c r="W1470" s="202"/>
      <c r="X1470" s="202"/>
      <c r="Y1470" s="322"/>
      <c r="Z1470" s="202"/>
      <c r="AA1470" s="202"/>
      <c r="AB1470" s="322"/>
      <c r="AC1470" s="202"/>
      <c r="AD1470" s="202"/>
      <c r="AE1470" s="202"/>
      <c r="AF1470" s="204"/>
      <c r="AG1470" s="202"/>
      <c r="AH1470" s="311"/>
      <c r="AI1470" s="311"/>
      <c r="AJ1470" s="204"/>
    </row>
    <row r="1471" spans="2:36" ht="68.650000000000006" customHeight="1" x14ac:dyDescent="0.2">
      <c r="B1471" s="211" t="s">
        <v>968</v>
      </c>
      <c r="C1471" s="208" t="s">
        <v>883</v>
      </c>
      <c r="D1471" s="355" t="s">
        <v>88</v>
      </c>
      <c r="E1471" s="235" t="s">
        <v>67</v>
      </c>
      <c r="F1471" s="260" t="s">
        <v>134</v>
      </c>
      <c r="G1471" s="282" t="s">
        <v>1001</v>
      </c>
      <c r="H1471" s="208" t="s">
        <v>70</v>
      </c>
      <c r="I1471" s="204" t="s">
        <v>98</v>
      </c>
      <c r="J1471" s="11" t="s">
        <v>716</v>
      </c>
      <c r="K1471" s="80" t="s">
        <v>717</v>
      </c>
      <c r="L1471" s="87" t="s">
        <v>722</v>
      </c>
      <c r="M1471" s="52">
        <v>40</v>
      </c>
      <c r="N1471" s="202" t="s">
        <v>714</v>
      </c>
      <c r="O1471" s="307" t="s">
        <v>1106</v>
      </c>
      <c r="P1471" s="208" t="s">
        <v>75</v>
      </c>
      <c r="Q1471" s="208" t="s">
        <v>76</v>
      </c>
      <c r="R1471" s="208" t="s">
        <v>77</v>
      </c>
      <c r="S1471" s="204" t="s">
        <v>109</v>
      </c>
      <c r="T1471" s="266">
        <f>+V1471+Y1471</f>
        <v>47614.98</v>
      </c>
      <c r="U1471" s="266" t="s">
        <v>98</v>
      </c>
      <c r="V1471" s="320">
        <v>40472.720000000001</v>
      </c>
      <c r="W1471" s="202" t="s">
        <v>98</v>
      </c>
      <c r="X1471" s="202" t="s">
        <v>98</v>
      </c>
      <c r="Y1471" s="320">
        <v>7142.26</v>
      </c>
      <c r="Z1471" s="202" t="s">
        <v>98</v>
      </c>
      <c r="AA1471" s="202" t="s">
        <v>98</v>
      </c>
      <c r="AB1471" s="320">
        <v>8402.6299999999992</v>
      </c>
      <c r="AC1471" s="202" t="s">
        <v>149</v>
      </c>
      <c r="AD1471" s="202" t="s">
        <v>98</v>
      </c>
      <c r="AE1471" s="267">
        <f>+V1471+Y1471</f>
        <v>47614.98</v>
      </c>
      <c r="AF1471" s="204" t="s">
        <v>98</v>
      </c>
      <c r="AG1471" s="202" t="s">
        <v>33</v>
      </c>
      <c r="AH1471" s="307" t="s">
        <v>1109</v>
      </c>
      <c r="AI1471" s="307" t="s">
        <v>356</v>
      </c>
      <c r="AJ1471" s="204"/>
    </row>
    <row r="1472" spans="2:36" ht="68.650000000000006" customHeight="1" x14ac:dyDescent="0.2">
      <c r="B1472" s="212"/>
      <c r="C1472" s="365"/>
      <c r="D1472" s="356"/>
      <c r="E1472" s="235"/>
      <c r="F1472" s="260"/>
      <c r="G1472" s="282"/>
      <c r="H1472" s="209"/>
      <c r="I1472" s="204"/>
      <c r="J1472" s="11" t="s">
        <v>111</v>
      </c>
      <c r="K1472" s="80" t="s">
        <v>719</v>
      </c>
      <c r="L1472" s="7" t="s">
        <v>85</v>
      </c>
      <c r="M1472" s="52">
        <v>2</v>
      </c>
      <c r="N1472" s="202"/>
      <c r="O1472" s="308"/>
      <c r="P1472" s="209"/>
      <c r="Q1472" s="209"/>
      <c r="R1472" s="209"/>
      <c r="S1472" s="204"/>
      <c r="T1472" s="204"/>
      <c r="U1472" s="266"/>
      <c r="V1472" s="321"/>
      <c r="W1472" s="202"/>
      <c r="X1472" s="202"/>
      <c r="Y1472" s="321"/>
      <c r="Z1472" s="202"/>
      <c r="AA1472" s="202"/>
      <c r="AB1472" s="321"/>
      <c r="AC1472" s="202"/>
      <c r="AD1472" s="202"/>
      <c r="AE1472" s="202"/>
      <c r="AF1472" s="204"/>
      <c r="AG1472" s="202"/>
      <c r="AH1472" s="308"/>
      <c r="AI1472" s="308"/>
      <c r="AJ1472" s="204"/>
    </row>
    <row r="1473" spans="2:36" ht="68.650000000000006" customHeight="1" x14ac:dyDescent="0.2">
      <c r="B1473" s="213"/>
      <c r="C1473" s="366"/>
      <c r="D1473" s="357"/>
      <c r="E1473" s="235"/>
      <c r="F1473" s="260"/>
      <c r="G1473" s="282"/>
      <c r="H1473" s="210"/>
      <c r="I1473" s="204"/>
      <c r="J1473" s="11" t="s">
        <v>127</v>
      </c>
      <c r="K1473" s="80" t="s">
        <v>645</v>
      </c>
      <c r="L1473" s="7" t="s">
        <v>85</v>
      </c>
      <c r="M1473" s="7">
        <v>16</v>
      </c>
      <c r="N1473" s="202"/>
      <c r="O1473" s="311"/>
      <c r="P1473" s="210"/>
      <c r="Q1473" s="210"/>
      <c r="R1473" s="210"/>
      <c r="S1473" s="204"/>
      <c r="T1473" s="204"/>
      <c r="U1473" s="266"/>
      <c r="V1473" s="322"/>
      <c r="W1473" s="202"/>
      <c r="X1473" s="202"/>
      <c r="Y1473" s="322"/>
      <c r="Z1473" s="202"/>
      <c r="AA1473" s="202"/>
      <c r="AB1473" s="322"/>
      <c r="AC1473" s="202"/>
      <c r="AD1473" s="202"/>
      <c r="AE1473" s="202"/>
      <c r="AF1473" s="204"/>
      <c r="AG1473" s="202"/>
      <c r="AH1473" s="311"/>
      <c r="AI1473" s="311"/>
      <c r="AJ1473" s="204"/>
    </row>
    <row r="1474" spans="2:36" ht="76.5" x14ac:dyDescent="0.2">
      <c r="B1474" s="211" t="s">
        <v>969</v>
      </c>
      <c r="C1474" s="364" t="s">
        <v>882</v>
      </c>
      <c r="D1474" s="106" t="s">
        <v>88</v>
      </c>
      <c r="E1474" s="235" t="s">
        <v>67</v>
      </c>
      <c r="F1474" s="260" t="s">
        <v>134</v>
      </c>
      <c r="G1474" s="282" t="s">
        <v>1001</v>
      </c>
      <c r="H1474" s="208" t="s">
        <v>70</v>
      </c>
      <c r="I1474" s="204" t="s">
        <v>98</v>
      </c>
      <c r="J1474" s="11" t="s">
        <v>716</v>
      </c>
      <c r="K1474" s="80" t="s">
        <v>717</v>
      </c>
      <c r="L1474" s="87" t="s">
        <v>722</v>
      </c>
      <c r="M1474" s="52">
        <v>40</v>
      </c>
      <c r="N1474" s="202" t="s">
        <v>714</v>
      </c>
      <c r="O1474" s="307" t="s">
        <v>889</v>
      </c>
      <c r="P1474" s="208" t="s">
        <v>75</v>
      </c>
      <c r="Q1474" s="208" t="s">
        <v>76</v>
      </c>
      <c r="R1474" s="208" t="s">
        <v>77</v>
      </c>
      <c r="S1474" s="204" t="s">
        <v>109</v>
      </c>
      <c r="T1474" s="266">
        <f>+V1474+Y1474</f>
        <v>48150</v>
      </c>
      <c r="U1474" s="266" t="s">
        <v>98</v>
      </c>
      <c r="V1474" s="320">
        <v>40927.5</v>
      </c>
      <c r="W1474" s="202" t="s">
        <v>98</v>
      </c>
      <c r="X1474" s="202" t="s">
        <v>98</v>
      </c>
      <c r="Y1474" s="320">
        <v>7222.5</v>
      </c>
      <c r="Z1474" s="202" t="s">
        <v>98</v>
      </c>
      <c r="AA1474" s="202" t="s">
        <v>98</v>
      </c>
      <c r="AB1474" s="320">
        <v>27246.92</v>
      </c>
      <c r="AC1474" s="202" t="s">
        <v>149</v>
      </c>
      <c r="AD1474" s="202" t="s">
        <v>98</v>
      </c>
      <c r="AE1474" s="267">
        <f>+V1474+Y1474</f>
        <v>48150</v>
      </c>
      <c r="AF1474" s="204" t="s">
        <v>98</v>
      </c>
      <c r="AG1474" s="202" t="s">
        <v>33</v>
      </c>
      <c r="AH1474" s="307" t="s">
        <v>970</v>
      </c>
      <c r="AI1474" s="307" t="s">
        <v>356</v>
      </c>
      <c r="AJ1474" s="204"/>
    </row>
    <row r="1475" spans="2:36" ht="68.650000000000006" customHeight="1" x14ac:dyDescent="0.2">
      <c r="B1475" s="212"/>
      <c r="C1475" s="365"/>
      <c r="D1475" s="118"/>
      <c r="E1475" s="235"/>
      <c r="F1475" s="260"/>
      <c r="G1475" s="282"/>
      <c r="H1475" s="209"/>
      <c r="I1475" s="204"/>
      <c r="J1475" s="11" t="s">
        <v>111</v>
      </c>
      <c r="K1475" s="80" t="s">
        <v>719</v>
      </c>
      <c r="L1475" s="7" t="s">
        <v>85</v>
      </c>
      <c r="M1475" s="52">
        <v>2</v>
      </c>
      <c r="N1475" s="202"/>
      <c r="O1475" s="308"/>
      <c r="P1475" s="209"/>
      <c r="Q1475" s="209"/>
      <c r="R1475" s="209"/>
      <c r="S1475" s="204"/>
      <c r="T1475" s="204"/>
      <c r="U1475" s="266"/>
      <c r="V1475" s="321"/>
      <c r="W1475" s="202"/>
      <c r="X1475" s="202"/>
      <c r="Y1475" s="321"/>
      <c r="Z1475" s="202"/>
      <c r="AA1475" s="202"/>
      <c r="AB1475" s="321"/>
      <c r="AC1475" s="202"/>
      <c r="AD1475" s="202"/>
      <c r="AE1475" s="202"/>
      <c r="AF1475" s="204"/>
      <c r="AG1475" s="202"/>
      <c r="AH1475" s="308"/>
      <c r="AI1475" s="308"/>
      <c r="AJ1475" s="204"/>
    </row>
    <row r="1476" spans="2:36" ht="68.650000000000006" customHeight="1" x14ac:dyDescent="0.2">
      <c r="B1476" s="213"/>
      <c r="C1476" s="366"/>
      <c r="D1476" s="88"/>
      <c r="E1476" s="235"/>
      <c r="F1476" s="260"/>
      <c r="G1476" s="282"/>
      <c r="H1476" s="210"/>
      <c r="I1476" s="204"/>
      <c r="J1476" s="11" t="s">
        <v>127</v>
      </c>
      <c r="K1476" s="80" t="s">
        <v>645</v>
      </c>
      <c r="L1476" s="7" t="s">
        <v>85</v>
      </c>
      <c r="M1476" s="7">
        <v>120</v>
      </c>
      <c r="N1476" s="202"/>
      <c r="O1476" s="311"/>
      <c r="P1476" s="210"/>
      <c r="Q1476" s="210"/>
      <c r="R1476" s="210"/>
      <c r="S1476" s="204"/>
      <c r="T1476" s="204"/>
      <c r="U1476" s="266"/>
      <c r="V1476" s="322"/>
      <c r="W1476" s="202"/>
      <c r="X1476" s="202"/>
      <c r="Y1476" s="322"/>
      <c r="Z1476" s="202"/>
      <c r="AA1476" s="202"/>
      <c r="AB1476" s="322"/>
      <c r="AC1476" s="202"/>
      <c r="AD1476" s="202"/>
      <c r="AE1476" s="202"/>
      <c r="AF1476" s="204"/>
      <c r="AG1476" s="202"/>
      <c r="AH1476" s="311"/>
      <c r="AI1476" s="311"/>
      <c r="AJ1476" s="204"/>
    </row>
    <row r="1477" spans="2:36" ht="85.15" customHeight="1" x14ac:dyDescent="0.2">
      <c r="B1477" s="211" t="s">
        <v>971</v>
      </c>
      <c r="C1477" s="364" t="s">
        <v>884</v>
      </c>
      <c r="D1477" s="106" t="s">
        <v>88</v>
      </c>
      <c r="E1477" s="235" t="s">
        <v>67</v>
      </c>
      <c r="F1477" s="260" t="s">
        <v>134</v>
      </c>
      <c r="G1477" s="282" t="s">
        <v>1001</v>
      </c>
      <c r="H1477" s="208" t="s">
        <v>70</v>
      </c>
      <c r="I1477" s="204" t="s">
        <v>98</v>
      </c>
      <c r="J1477" s="11" t="s">
        <v>716</v>
      </c>
      <c r="K1477" s="80" t="s">
        <v>717</v>
      </c>
      <c r="L1477" s="87" t="s">
        <v>722</v>
      </c>
      <c r="M1477" s="52">
        <v>40</v>
      </c>
      <c r="N1477" s="202" t="s">
        <v>714</v>
      </c>
      <c r="O1477" s="307" t="s">
        <v>889</v>
      </c>
      <c r="P1477" s="208" t="s">
        <v>75</v>
      </c>
      <c r="Q1477" s="208" t="s">
        <v>76</v>
      </c>
      <c r="R1477" s="208" t="s">
        <v>77</v>
      </c>
      <c r="S1477" s="204" t="s">
        <v>109</v>
      </c>
      <c r="T1477" s="266">
        <f>+V1477+Y1477</f>
        <v>99954.01</v>
      </c>
      <c r="U1477" s="266" t="s">
        <v>98</v>
      </c>
      <c r="V1477" s="85">
        <v>84960.92</v>
      </c>
      <c r="W1477" s="202" t="s">
        <v>98</v>
      </c>
      <c r="X1477" s="202" t="s">
        <v>98</v>
      </c>
      <c r="Y1477" s="85">
        <v>14993.09</v>
      </c>
      <c r="Z1477" s="202" t="s">
        <v>98</v>
      </c>
      <c r="AA1477" s="202" t="s">
        <v>98</v>
      </c>
      <c r="AB1477" s="85">
        <v>16485</v>
      </c>
      <c r="AC1477" s="202" t="s">
        <v>149</v>
      </c>
      <c r="AD1477" s="202" t="s">
        <v>98</v>
      </c>
      <c r="AE1477" s="267">
        <f>+V1477+Y1477</f>
        <v>99954.01</v>
      </c>
      <c r="AF1477" s="204" t="s">
        <v>98</v>
      </c>
      <c r="AG1477" s="202" t="s">
        <v>33</v>
      </c>
      <c r="AH1477" s="307" t="s">
        <v>295</v>
      </c>
      <c r="AI1477" s="307" t="s">
        <v>356</v>
      </c>
      <c r="AJ1477" s="204"/>
    </row>
    <row r="1478" spans="2:36" ht="68.650000000000006" customHeight="1" x14ac:dyDescent="0.2">
      <c r="B1478" s="212"/>
      <c r="C1478" s="365"/>
      <c r="D1478" s="123"/>
      <c r="E1478" s="235"/>
      <c r="F1478" s="260"/>
      <c r="G1478" s="282"/>
      <c r="H1478" s="209"/>
      <c r="I1478" s="204"/>
      <c r="J1478" s="11" t="s">
        <v>111</v>
      </c>
      <c r="K1478" s="80" t="s">
        <v>719</v>
      </c>
      <c r="L1478" s="7" t="s">
        <v>85</v>
      </c>
      <c r="M1478" s="52">
        <v>3</v>
      </c>
      <c r="N1478" s="202"/>
      <c r="O1478" s="308"/>
      <c r="P1478" s="209"/>
      <c r="Q1478" s="209"/>
      <c r="R1478" s="209"/>
      <c r="S1478" s="204"/>
      <c r="T1478" s="204"/>
      <c r="U1478" s="266"/>
      <c r="V1478" s="124"/>
      <c r="W1478" s="202"/>
      <c r="X1478" s="202"/>
      <c r="Y1478" s="124"/>
      <c r="Z1478" s="202"/>
      <c r="AA1478" s="202"/>
      <c r="AB1478" s="86"/>
      <c r="AC1478" s="202"/>
      <c r="AD1478" s="202"/>
      <c r="AE1478" s="202"/>
      <c r="AF1478" s="204"/>
      <c r="AG1478" s="202"/>
      <c r="AH1478" s="308"/>
      <c r="AI1478" s="308"/>
      <c r="AJ1478" s="204"/>
    </row>
    <row r="1479" spans="2:36" ht="68.650000000000006" customHeight="1" x14ac:dyDescent="0.2">
      <c r="B1479" s="213"/>
      <c r="C1479" s="366"/>
      <c r="D1479" s="125"/>
      <c r="E1479" s="235"/>
      <c r="F1479" s="260"/>
      <c r="G1479" s="282"/>
      <c r="H1479" s="210"/>
      <c r="I1479" s="204"/>
      <c r="J1479" s="11" t="s">
        <v>127</v>
      </c>
      <c r="K1479" s="80" t="s">
        <v>645</v>
      </c>
      <c r="L1479" s="7" t="s">
        <v>85</v>
      </c>
      <c r="M1479" s="7">
        <v>230</v>
      </c>
      <c r="N1479" s="202"/>
      <c r="O1479" s="311"/>
      <c r="P1479" s="210"/>
      <c r="Q1479" s="210"/>
      <c r="R1479" s="210"/>
      <c r="S1479" s="204"/>
      <c r="T1479" s="204"/>
      <c r="U1479" s="266"/>
      <c r="V1479" s="126"/>
      <c r="W1479" s="202"/>
      <c r="X1479" s="202"/>
      <c r="Y1479" s="126"/>
      <c r="Z1479" s="202"/>
      <c r="AA1479" s="202"/>
      <c r="AB1479" s="84"/>
      <c r="AC1479" s="202"/>
      <c r="AD1479" s="202"/>
      <c r="AE1479" s="202"/>
      <c r="AF1479" s="204"/>
      <c r="AG1479" s="202"/>
      <c r="AH1479" s="311"/>
      <c r="AI1479" s="311"/>
      <c r="AJ1479" s="204"/>
    </row>
    <row r="1480" spans="2:36" ht="68.650000000000006" customHeight="1" x14ac:dyDescent="0.2">
      <c r="B1480" s="211" t="s">
        <v>972</v>
      </c>
      <c r="C1480" s="364" t="s">
        <v>881</v>
      </c>
      <c r="D1480" s="106" t="s">
        <v>88</v>
      </c>
      <c r="E1480" s="235" t="s">
        <v>67</v>
      </c>
      <c r="F1480" s="260" t="s">
        <v>134</v>
      </c>
      <c r="G1480" s="282" t="s">
        <v>1001</v>
      </c>
      <c r="H1480" s="208" t="s">
        <v>70</v>
      </c>
      <c r="I1480" s="204" t="s">
        <v>98</v>
      </c>
      <c r="J1480" s="11" t="s">
        <v>716</v>
      </c>
      <c r="K1480" s="80" t="s">
        <v>717</v>
      </c>
      <c r="L1480" s="87" t="s">
        <v>722</v>
      </c>
      <c r="M1480" s="52">
        <v>40</v>
      </c>
      <c r="N1480" s="202" t="s">
        <v>714</v>
      </c>
      <c r="O1480" s="307" t="s">
        <v>889</v>
      </c>
      <c r="P1480" s="208" t="s">
        <v>75</v>
      </c>
      <c r="Q1480" s="208" t="s">
        <v>76</v>
      </c>
      <c r="R1480" s="208" t="s">
        <v>77</v>
      </c>
      <c r="S1480" s="204" t="s">
        <v>109</v>
      </c>
      <c r="T1480" s="266">
        <f>+V1480+Y1480</f>
        <v>226497.1</v>
      </c>
      <c r="U1480" s="266" t="s">
        <v>98</v>
      </c>
      <c r="V1480" s="343">
        <v>192522.54</v>
      </c>
      <c r="W1480" s="202" t="s">
        <v>98</v>
      </c>
      <c r="X1480" s="202" t="s">
        <v>98</v>
      </c>
      <c r="Y1480" s="343">
        <v>33974.559999999998</v>
      </c>
      <c r="Z1480" s="202" t="s">
        <v>98</v>
      </c>
      <c r="AA1480" s="202" t="s">
        <v>98</v>
      </c>
      <c r="AB1480" s="343">
        <v>47450.37</v>
      </c>
      <c r="AC1480" s="202" t="s">
        <v>149</v>
      </c>
      <c r="AD1480" s="202" t="s">
        <v>98</v>
      </c>
      <c r="AE1480" s="267">
        <f>+V1480+Y1480</f>
        <v>226497.1</v>
      </c>
      <c r="AF1480" s="204" t="s">
        <v>98</v>
      </c>
      <c r="AG1480" s="202" t="s">
        <v>33</v>
      </c>
      <c r="AH1480" s="307" t="s">
        <v>166</v>
      </c>
      <c r="AI1480" s="307" t="s">
        <v>167</v>
      </c>
      <c r="AJ1480" s="204"/>
    </row>
    <row r="1481" spans="2:36" ht="71.650000000000006" customHeight="1" x14ac:dyDescent="0.2">
      <c r="B1481" s="212"/>
      <c r="C1481" s="365"/>
      <c r="D1481" s="118"/>
      <c r="E1481" s="235"/>
      <c r="F1481" s="260"/>
      <c r="G1481" s="282"/>
      <c r="H1481" s="209"/>
      <c r="I1481" s="204"/>
      <c r="J1481" s="11" t="s">
        <v>111</v>
      </c>
      <c r="K1481" s="80" t="s">
        <v>719</v>
      </c>
      <c r="L1481" s="7" t="s">
        <v>85</v>
      </c>
      <c r="M1481" s="52">
        <v>7</v>
      </c>
      <c r="N1481" s="202"/>
      <c r="O1481" s="308"/>
      <c r="P1481" s="209"/>
      <c r="Q1481" s="209"/>
      <c r="R1481" s="209"/>
      <c r="S1481" s="204"/>
      <c r="T1481" s="204"/>
      <c r="U1481" s="266"/>
      <c r="V1481" s="321"/>
      <c r="W1481" s="202"/>
      <c r="X1481" s="202"/>
      <c r="Y1481" s="321"/>
      <c r="Z1481" s="202"/>
      <c r="AA1481" s="202"/>
      <c r="AB1481" s="321"/>
      <c r="AC1481" s="202"/>
      <c r="AD1481" s="202"/>
      <c r="AE1481" s="202"/>
      <c r="AF1481" s="204"/>
      <c r="AG1481" s="202"/>
      <c r="AH1481" s="308"/>
      <c r="AI1481" s="308"/>
      <c r="AJ1481" s="204"/>
    </row>
    <row r="1482" spans="2:36" ht="68.650000000000006" customHeight="1" x14ac:dyDescent="0.2">
      <c r="B1482" s="213"/>
      <c r="C1482" s="366"/>
      <c r="D1482" s="88"/>
      <c r="E1482" s="235"/>
      <c r="F1482" s="260"/>
      <c r="G1482" s="282"/>
      <c r="H1482" s="210"/>
      <c r="I1482" s="204"/>
      <c r="J1482" s="11" t="s">
        <v>127</v>
      </c>
      <c r="K1482" s="80" t="s">
        <v>645</v>
      </c>
      <c r="L1482" s="7" t="s">
        <v>85</v>
      </c>
      <c r="M1482" s="7">
        <v>315</v>
      </c>
      <c r="N1482" s="202"/>
      <c r="O1482" s="311"/>
      <c r="P1482" s="210"/>
      <c r="Q1482" s="210"/>
      <c r="R1482" s="210"/>
      <c r="S1482" s="204"/>
      <c r="T1482" s="204"/>
      <c r="U1482" s="266"/>
      <c r="V1482" s="322"/>
      <c r="W1482" s="202"/>
      <c r="X1482" s="202"/>
      <c r="Y1482" s="322"/>
      <c r="Z1482" s="202"/>
      <c r="AA1482" s="202"/>
      <c r="AB1482" s="322"/>
      <c r="AC1482" s="202"/>
      <c r="AD1482" s="202"/>
      <c r="AE1482" s="202"/>
      <c r="AF1482" s="204"/>
      <c r="AG1482" s="202"/>
      <c r="AH1482" s="311"/>
      <c r="AI1482" s="311"/>
      <c r="AJ1482" s="204"/>
    </row>
    <row r="1483" spans="2:36" ht="68.650000000000006" customHeight="1" x14ac:dyDescent="0.2">
      <c r="B1483" s="211" t="s">
        <v>1018</v>
      </c>
      <c r="C1483" s="364" t="s">
        <v>886</v>
      </c>
      <c r="D1483" s="355" t="s">
        <v>88</v>
      </c>
      <c r="E1483" s="235" t="s">
        <v>67</v>
      </c>
      <c r="F1483" s="235" t="s">
        <v>132</v>
      </c>
      <c r="G1483" s="260" t="s">
        <v>711</v>
      </c>
      <c r="H1483" s="208" t="s">
        <v>70</v>
      </c>
      <c r="I1483" s="204" t="s">
        <v>98</v>
      </c>
      <c r="J1483" s="11" t="s">
        <v>113</v>
      </c>
      <c r="K1483" s="7" t="s">
        <v>114</v>
      </c>
      <c r="L1483" s="7" t="s">
        <v>115</v>
      </c>
      <c r="M1483" s="7">
        <v>4</v>
      </c>
      <c r="N1483" s="268" t="s">
        <v>714</v>
      </c>
      <c r="O1483" s="307" t="s">
        <v>1019</v>
      </c>
      <c r="P1483" s="208" t="s">
        <v>75</v>
      </c>
      <c r="Q1483" s="208" t="s">
        <v>76</v>
      </c>
      <c r="R1483" s="208" t="s">
        <v>77</v>
      </c>
      <c r="S1483" s="204" t="s">
        <v>109</v>
      </c>
      <c r="T1483" s="266">
        <f>+V1483+Y1483</f>
        <v>211860</v>
      </c>
      <c r="U1483" s="279" t="s">
        <v>98</v>
      </c>
      <c r="V1483" s="291">
        <v>180081</v>
      </c>
      <c r="W1483" s="267" t="s">
        <v>98</v>
      </c>
      <c r="X1483" s="267" t="s">
        <v>98</v>
      </c>
      <c r="Y1483" s="291">
        <v>31779</v>
      </c>
      <c r="Z1483" s="202" t="s">
        <v>98</v>
      </c>
      <c r="AA1483" s="202" t="s">
        <v>98</v>
      </c>
      <c r="AB1483" s="320">
        <v>72440.899999999994</v>
      </c>
      <c r="AC1483" s="202" t="s">
        <v>80</v>
      </c>
      <c r="AD1483" s="202" t="s">
        <v>98</v>
      </c>
      <c r="AE1483" s="267">
        <f>+V1483+Y1483</f>
        <v>211860</v>
      </c>
      <c r="AF1483" s="204" t="s">
        <v>98</v>
      </c>
      <c r="AG1483" s="202" t="s">
        <v>33</v>
      </c>
      <c r="AH1483" s="307" t="s">
        <v>1162</v>
      </c>
      <c r="AI1483" s="307" t="s">
        <v>167</v>
      </c>
      <c r="AJ1483" s="204"/>
    </row>
    <row r="1484" spans="2:36" ht="85.15" customHeight="1" x14ac:dyDescent="0.2">
      <c r="B1484" s="212"/>
      <c r="C1484" s="365"/>
      <c r="D1484" s="356"/>
      <c r="E1484" s="235"/>
      <c r="F1484" s="235"/>
      <c r="G1484" s="260"/>
      <c r="H1484" s="209"/>
      <c r="I1484" s="204"/>
      <c r="J1484" s="11" t="s">
        <v>116</v>
      </c>
      <c r="K1484" s="7" t="s">
        <v>117</v>
      </c>
      <c r="L1484" s="7" t="s">
        <v>85</v>
      </c>
      <c r="M1484" s="7">
        <v>4</v>
      </c>
      <c r="N1484" s="268"/>
      <c r="O1484" s="308"/>
      <c r="P1484" s="209"/>
      <c r="Q1484" s="209"/>
      <c r="R1484" s="209"/>
      <c r="S1484" s="204"/>
      <c r="T1484" s="204"/>
      <c r="U1484" s="280"/>
      <c r="V1484" s="292"/>
      <c r="W1484" s="267"/>
      <c r="X1484" s="267"/>
      <c r="Y1484" s="292"/>
      <c r="Z1484" s="202"/>
      <c r="AA1484" s="202"/>
      <c r="AB1484" s="321"/>
      <c r="AC1484" s="202"/>
      <c r="AD1484" s="202"/>
      <c r="AE1484" s="202"/>
      <c r="AF1484" s="204"/>
      <c r="AG1484" s="202"/>
      <c r="AH1484" s="308"/>
      <c r="AI1484" s="308"/>
      <c r="AJ1484" s="204"/>
    </row>
    <row r="1485" spans="2:36" ht="68.650000000000006" customHeight="1" x14ac:dyDescent="0.2">
      <c r="B1485" s="212"/>
      <c r="C1485" s="365"/>
      <c r="D1485" s="356"/>
      <c r="E1485" s="235"/>
      <c r="F1485" s="235"/>
      <c r="G1485" s="260"/>
      <c r="H1485" s="209"/>
      <c r="I1485" s="204"/>
      <c r="J1485" s="11" t="s">
        <v>209</v>
      </c>
      <c r="K1485" s="7" t="s">
        <v>118</v>
      </c>
      <c r="L1485" s="7" t="s">
        <v>119</v>
      </c>
      <c r="M1485" s="7">
        <v>4</v>
      </c>
      <c r="N1485" s="268"/>
      <c r="O1485" s="308"/>
      <c r="P1485" s="209"/>
      <c r="Q1485" s="209"/>
      <c r="R1485" s="209"/>
      <c r="S1485" s="204"/>
      <c r="T1485" s="204"/>
      <c r="U1485" s="280"/>
      <c r="V1485" s="292"/>
      <c r="W1485" s="267"/>
      <c r="X1485" s="267"/>
      <c r="Y1485" s="292"/>
      <c r="Z1485" s="202"/>
      <c r="AA1485" s="202"/>
      <c r="AB1485" s="321"/>
      <c r="AC1485" s="202"/>
      <c r="AD1485" s="202"/>
      <c r="AE1485" s="202"/>
      <c r="AF1485" s="204"/>
      <c r="AG1485" s="202"/>
      <c r="AH1485" s="308"/>
      <c r="AI1485" s="308"/>
      <c r="AJ1485" s="204"/>
    </row>
    <row r="1486" spans="2:36" ht="68.650000000000006" customHeight="1" x14ac:dyDescent="0.2">
      <c r="B1486" s="212"/>
      <c r="C1486" s="366"/>
      <c r="D1486" s="118"/>
      <c r="E1486" s="235"/>
      <c r="F1486" s="235"/>
      <c r="G1486" s="260"/>
      <c r="H1486" s="210"/>
      <c r="I1486" s="204"/>
      <c r="J1486" s="11" t="s">
        <v>120</v>
      </c>
      <c r="K1486" s="7" t="s">
        <v>121</v>
      </c>
      <c r="L1486" s="7" t="s">
        <v>119</v>
      </c>
      <c r="M1486" s="7">
        <v>4</v>
      </c>
      <c r="N1486" s="268"/>
      <c r="O1486" s="311"/>
      <c r="P1486" s="210"/>
      <c r="Q1486" s="210"/>
      <c r="R1486" s="210"/>
      <c r="S1486" s="204"/>
      <c r="T1486" s="204"/>
      <c r="U1486" s="280"/>
      <c r="V1486" s="293"/>
      <c r="W1486" s="267"/>
      <c r="X1486" s="267"/>
      <c r="Y1486" s="86"/>
      <c r="Z1486" s="202"/>
      <c r="AA1486" s="202"/>
      <c r="AB1486" s="170"/>
      <c r="AC1486" s="202"/>
      <c r="AD1486" s="202"/>
      <c r="AE1486" s="202"/>
      <c r="AF1486" s="204"/>
      <c r="AG1486" s="202"/>
      <c r="AH1486" s="81"/>
      <c r="AI1486" s="81"/>
      <c r="AJ1486" s="204"/>
    </row>
    <row r="1487" spans="2:36" ht="76.5" x14ac:dyDescent="0.2">
      <c r="B1487" s="211" t="s">
        <v>1163</v>
      </c>
      <c r="C1487" s="364" t="s">
        <v>882</v>
      </c>
      <c r="D1487" s="106" t="s">
        <v>88</v>
      </c>
      <c r="E1487" s="235" t="s">
        <v>67</v>
      </c>
      <c r="F1487" s="260" t="s">
        <v>134</v>
      </c>
      <c r="G1487" s="282" t="s">
        <v>1001</v>
      </c>
      <c r="H1487" s="208" t="s">
        <v>70</v>
      </c>
      <c r="I1487" s="204" t="s">
        <v>98</v>
      </c>
      <c r="J1487" s="11" t="s">
        <v>716</v>
      </c>
      <c r="K1487" s="80" t="s">
        <v>717</v>
      </c>
      <c r="L1487" s="87" t="s">
        <v>722</v>
      </c>
      <c r="M1487" s="52">
        <v>40</v>
      </c>
      <c r="N1487" s="202" t="s">
        <v>714</v>
      </c>
      <c r="O1487" s="307" t="s">
        <v>889</v>
      </c>
      <c r="P1487" s="208" t="s">
        <v>75</v>
      </c>
      <c r="Q1487" s="208" t="s">
        <v>76</v>
      </c>
      <c r="R1487" s="208" t="s">
        <v>77</v>
      </c>
      <c r="S1487" s="204" t="s">
        <v>109</v>
      </c>
      <c r="T1487" s="266">
        <f>+V1487+Y1487</f>
        <v>28150</v>
      </c>
      <c r="U1487" s="266" t="s">
        <v>98</v>
      </c>
      <c r="V1487" s="320">
        <v>23927.5</v>
      </c>
      <c r="W1487" s="202" t="s">
        <v>98</v>
      </c>
      <c r="X1487" s="202" t="s">
        <v>98</v>
      </c>
      <c r="Y1487" s="320">
        <v>4222.5</v>
      </c>
      <c r="Z1487" s="202" t="s">
        <v>98</v>
      </c>
      <c r="AA1487" s="202" t="s">
        <v>98</v>
      </c>
      <c r="AB1487" s="320">
        <v>15928.42</v>
      </c>
      <c r="AC1487" s="202" t="s">
        <v>149</v>
      </c>
      <c r="AD1487" s="202" t="s">
        <v>98</v>
      </c>
      <c r="AE1487" s="267">
        <f>+V1487+Y1487</f>
        <v>28150</v>
      </c>
      <c r="AF1487" s="204" t="s">
        <v>98</v>
      </c>
      <c r="AG1487" s="202" t="s">
        <v>33</v>
      </c>
      <c r="AH1487" s="307" t="s">
        <v>1164</v>
      </c>
      <c r="AI1487" s="307" t="s">
        <v>167</v>
      </c>
      <c r="AJ1487" s="204"/>
    </row>
    <row r="1488" spans="2:36" ht="68.650000000000006" customHeight="1" x14ac:dyDescent="0.2">
      <c r="B1488" s="212"/>
      <c r="C1488" s="365"/>
      <c r="D1488" s="118"/>
      <c r="E1488" s="235"/>
      <c r="F1488" s="260"/>
      <c r="G1488" s="282"/>
      <c r="H1488" s="209"/>
      <c r="I1488" s="204"/>
      <c r="J1488" s="11" t="s">
        <v>111</v>
      </c>
      <c r="K1488" s="80" t="s">
        <v>719</v>
      </c>
      <c r="L1488" s="7" t="s">
        <v>85</v>
      </c>
      <c r="M1488" s="52">
        <v>1</v>
      </c>
      <c r="N1488" s="202"/>
      <c r="O1488" s="308"/>
      <c r="P1488" s="209"/>
      <c r="Q1488" s="209"/>
      <c r="R1488" s="209"/>
      <c r="S1488" s="204"/>
      <c r="T1488" s="204"/>
      <c r="U1488" s="266"/>
      <c r="V1488" s="321"/>
      <c r="W1488" s="202"/>
      <c r="X1488" s="202"/>
      <c r="Y1488" s="321"/>
      <c r="Z1488" s="202"/>
      <c r="AA1488" s="202"/>
      <c r="AB1488" s="321"/>
      <c r="AC1488" s="202"/>
      <c r="AD1488" s="202"/>
      <c r="AE1488" s="202"/>
      <c r="AF1488" s="204"/>
      <c r="AG1488" s="202"/>
      <c r="AH1488" s="308"/>
      <c r="AI1488" s="308"/>
      <c r="AJ1488" s="204"/>
    </row>
    <row r="1489" spans="2:36" ht="68.650000000000006" customHeight="1" x14ac:dyDescent="0.2">
      <c r="B1489" s="213"/>
      <c r="C1489" s="366"/>
      <c r="D1489" s="88"/>
      <c r="E1489" s="235"/>
      <c r="F1489" s="260"/>
      <c r="G1489" s="282"/>
      <c r="H1489" s="210"/>
      <c r="I1489" s="204"/>
      <c r="J1489" s="11" t="s">
        <v>127</v>
      </c>
      <c r="K1489" s="80" t="s">
        <v>645</v>
      </c>
      <c r="L1489" s="7" t="s">
        <v>85</v>
      </c>
      <c r="M1489" s="7">
        <v>60</v>
      </c>
      <c r="N1489" s="202"/>
      <c r="O1489" s="311"/>
      <c r="P1489" s="210"/>
      <c r="Q1489" s="210"/>
      <c r="R1489" s="210"/>
      <c r="S1489" s="204"/>
      <c r="T1489" s="204"/>
      <c r="U1489" s="266"/>
      <c r="V1489" s="322"/>
      <c r="W1489" s="202"/>
      <c r="X1489" s="202"/>
      <c r="Y1489" s="322"/>
      <c r="Z1489" s="202"/>
      <c r="AA1489" s="202"/>
      <c r="AB1489" s="322"/>
      <c r="AC1489" s="202"/>
      <c r="AD1489" s="202"/>
      <c r="AE1489" s="202"/>
      <c r="AF1489" s="204"/>
      <c r="AG1489" s="202"/>
      <c r="AH1489" s="311"/>
      <c r="AI1489" s="311"/>
      <c r="AJ1489" s="204"/>
    </row>
    <row r="1490" spans="2:36" ht="68.650000000000006" customHeight="1" x14ac:dyDescent="0.2">
      <c r="B1490" s="208" t="s">
        <v>1110</v>
      </c>
      <c r="C1490" s="246" t="s">
        <v>787</v>
      </c>
      <c r="D1490" s="246" t="s">
        <v>66</v>
      </c>
      <c r="E1490" s="252" t="s">
        <v>67</v>
      </c>
      <c r="F1490" s="252" t="s">
        <v>132</v>
      </c>
      <c r="G1490" s="216" t="s">
        <v>711</v>
      </c>
      <c r="H1490" s="246" t="s">
        <v>70</v>
      </c>
      <c r="I1490" s="215" t="s">
        <v>98</v>
      </c>
      <c r="J1490" s="20" t="s">
        <v>113</v>
      </c>
      <c r="K1490" s="27" t="s">
        <v>114</v>
      </c>
      <c r="L1490" s="27" t="s">
        <v>115</v>
      </c>
      <c r="M1490" s="27">
        <v>3</v>
      </c>
      <c r="N1490" s="239" t="s">
        <v>714</v>
      </c>
      <c r="O1490" s="246" t="s">
        <v>795</v>
      </c>
      <c r="P1490" s="246" t="s">
        <v>75</v>
      </c>
      <c r="Q1490" s="246" t="s">
        <v>76</v>
      </c>
      <c r="R1490" s="246" t="s">
        <v>77</v>
      </c>
      <c r="S1490" s="215" t="s">
        <v>109</v>
      </c>
      <c r="T1490" s="314">
        <f>+V1490+Y1490</f>
        <v>227910</v>
      </c>
      <c r="U1490" s="315">
        <f>+T1490/M1491</f>
        <v>227910</v>
      </c>
      <c r="V1490" s="263">
        <v>193723.5</v>
      </c>
      <c r="W1490" s="264" t="s">
        <v>98</v>
      </c>
      <c r="X1490" s="264" t="s">
        <v>98</v>
      </c>
      <c r="Y1490" s="263">
        <v>34186.5</v>
      </c>
      <c r="Z1490" s="264" t="s">
        <v>98</v>
      </c>
      <c r="AA1490" s="264" t="s">
        <v>98</v>
      </c>
      <c r="AB1490" s="263">
        <v>19818.259999999998</v>
      </c>
      <c r="AC1490" s="264" t="s">
        <v>80</v>
      </c>
      <c r="AD1490" s="264" t="s">
        <v>98</v>
      </c>
      <c r="AE1490" s="265">
        <f>+V1490+Y1490</f>
        <v>227910</v>
      </c>
      <c r="AF1490" s="215" t="s">
        <v>98</v>
      </c>
      <c r="AG1490" s="264" t="s">
        <v>33</v>
      </c>
      <c r="AH1490" s="205" t="s">
        <v>157</v>
      </c>
      <c r="AI1490" s="205" t="s">
        <v>158</v>
      </c>
      <c r="AJ1490" s="215"/>
    </row>
    <row r="1491" spans="2:36" ht="129" customHeight="1" x14ac:dyDescent="0.2">
      <c r="B1491" s="209"/>
      <c r="C1491" s="247"/>
      <c r="D1491" s="247"/>
      <c r="E1491" s="252"/>
      <c r="F1491" s="252"/>
      <c r="G1491" s="216"/>
      <c r="H1491" s="247"/>
      <c r="I1491" s="215"/>
      <c r="J1491" s="20" t="s">
        <v>116</v>
      </c>
      <c r="K1491" s="27" t="s">
        <v>117</v>
      </c>
      <c r="L1491" s="27" t="s">
        <v>85</v>
      </c>
      <c r="M1491" s="27">
        <v>1</v>
      </c>
      <c r="N1491" s="239"/>
      <c r="O1491" s="247"/>
      <c r="P1491" s="247"/>
      <c r="Q1491" s="247"/>
      <c r="R1491" s="247"/>
      <c r="S1491" s="215"/>
      <c r="T1491" s="215"/>
      <c r="U1491" s="312"/>
      <c r="V1491" s="263"/>
      <c r="W1491" s="264"/>
      <c r="X1491" s="264"/>
      <c r="Y1491" s="263"/>
      <c r="Z1491" s="264"/>
      <c r="AA1491" s="264"/>
      <c r="AB1491" s="263"/>
      <c r="AC1491" s="264"/>
      <c r="AD1491" s="264"/>
      <c r="AE1491" s="264"/>
      <c r="AF1491" s="215"/>
      <c r="AG1491" s="264"/>
      <c r="AH1491" s="206"/>
      <c r="AI1491" s="206"/>
      <c r="AJ1491" s="215"/>
    </row>
    <row r="1492" spans="2:36" ht="68.650000000000006" customHeight="1" x14ac:dyDescent="0.2">
      <c r="B1492" s="209"/>
      <c r="C1492" s="247"/>
      <c r="D1492" s="247"/>
      <c r="E1492" s="252"/>
      <c r="F1492" s="252"/>
      <c r="G1492" s="216"/>
      <c r="H1492" s="247"/>
      <c r="I1492" s="215"/>
      <c r="J1492" s="20" t="s">
        <v>209</v>
      </c>
      <c r="K1492" s="27" t="s">
        <v>118</v>
      </c>
      <c r="L1492" s="27" t="s">
        <v>119</v>
      </c>
      <c r="M1492" s="27">
        <v>1</v>
      </c>
      <c r="N1492" s="239"/>
      <c r="O1492" s="247"/>
      <c r="P1492" s="247"/>
      <c r="Q1492" s="247"/>
      <c r="R1492" s="247"/>
      <c r="S1492" s="215"/>
      <c r="T1492" s="215"/>
      <c r="U1492" s="312"/>
      <c r="V1492" s="263"/>
      <c r="W1492" s="264"/>
      <c r="X1492" s="264"/>
      <c r="Y1492" s="263"/>
      <c r="Z1492" s="264"/>
      <c r="AA1492" s="264"/>
      <c r="AB1492" s="263"/>
      <c r="AC1492" s="264"/>
      <c r="AD1492" s="264"/>
      <c r="AE1492" s="264"/>
      <c r="AF1492" s="215"/>
      <c r="AG1492" s="264"/>
      <c r="AH1492" s="206"/>
      <c r="AI1492" s="206"/>
      <c r="AJ1492" s="215"/>
    </row>
    <row r="1493" spans="2:36" ht="68.650000000000006" customHeight="1" x14ac:dyDescent="0.2">
      <c r="B1493" s="210"/>
      <c r="C1493" s="248"/>
      <c r="D1493" s="248"/>
      <c r="E1493" s="252"/>
      <c r="F1493" s="252"/>
      <c r="G1493" s="216"/>
      <c r="H1493" s="248"/>
      <c r="I1493" s="215"/>
      <c r="J1493" s="20" t="s">
        <v>120</v>
      </c>
      <c r="K1493" s="27" t="s">
        <v>121</v>
      </c>
      <c r="L1493" s="27" t="s">
        <v>119</v>
      </c>
      <c r="M1493" s="27">
        <v>1</v>
      </c>
      <c r="N1493" s="239"/>
      <c r="O1493" s="248"/>
      <c r="P1493" s="248"/>
      <c r="Q1493" s="248"/>
      <c r="R1493" s="248"/>
      <c r="S1493" s="215"/>
      <c r="T1493" s="215"/>
      <c r="U1493" s="312"/>
      <c r="V1493" s="263"/>
      <c r="W1493" s="264"/>
      <c r="X1493" s="264"/>
      <c r="Y1493" s="263"/>
      <c r="Z1493" s="264"/>
      <c r="AA1493" s="264"/>
      <c r="AB1493" s="263"/>
      <c r="AC1493" s="264"/>
      <c r="AD1493" s="264"/>
      <c r="AE1493" s="264"/>
      <c r="AF1493" s="215"/>
      <c r="AG1493" s="264"/>
      <c r="AH1493" s="207"/>
      <c r="AI1493" s="207"/>
      <c r="AJ1493" s="215"/>
    </row>
    <row r="1494" spans="2:36" ht="133.15" customHeight="1" x14ac:dyDescent="0.2">
      <c r="B1494" s="208" t="s">
        <v>792</v>
      </c>
      <c r="C1494" s="208" t="s">
        <v>788</v>
      </c>
      <c r="D1494" s="208" t="s">
        <v>66</v>
      </c>
      <c r="E1494" s="230" t="s">
        <v>67</v>
      </c>
      <c r="F1494" s="260" t="s">
        <v>134</v>
      </c>
      <c r="G1494" s="282" t="s">
        <v>1001</v>
      </c>
      <c r="H1494" s="208" t="s">
        <v>70</v>
      </c>
      <c r="I1494" s="204" t="s">
        <v>98</v>
      </c>
      <c r="J1494" s="11" t="s">
        <v>716</v>
      </c>
      <c r="K1494" s="80" t="s">
        <v>717</v>
      </c>
      <c r="L1494" s="87" t="s">
        <v>722</v>
      </c>
      <c r="M1494" s="52">
        <v>40</v>
      </c>
      <c r="N1494" s="202" t="s">
        <v>714</v>
      </c>
      <c r="O1494" s="208" t="s">
        <v>796</v>
      </c>
      <c r="P1494" s="208" t="s">
        <v>75</v>
      </c>
      <c r="Q1494" s="208" t="s">
        <v>76</v>
      </c>
      <c r="R1494" s="208" t="s">
        <v>77</v>
      </c>
      <c r="S1494" s="204" t="s">
        <v>109</v>
      </c>
      <c r="T1494" s="266">
        <f>+V1494+Y1494</f>
        <v>134884.21000000002</v>
      </c>
      <c r="U1494" s="266">
        <f>+T1494/2</f>
        <v>67442.10500000001</v>
      </c>
      <c r="V1494" s="227">
        <v>114651.57</v>
      </c>
      <c r="W1494" s="202" t="s">
        <v>98</v>
      </c>
      <c r="X1494" s="202" t="s">
        <v>98</v>
      </c>
      <c r="Y1494" s="227">
        <v>20232.64</v>
      </c>
      <c r="Z1494" s="202" t="s">
        <v>98</v>
      </c>
      <c r="AA1494" s="202" t="s">
        <v>98</v>
      </c>
      <c r="AB1494" s="374">
        <v>11729.06</v>
      </c>
      <c r="AC1494" s="202" t="s">
        <v>149</v>
      </c>
      <c r="AD1494" s="202" t="s">
        <v>98</v>
      </c>
      <c r="AE1494" s="267">
        <f>+V1494+Y1494</f>
        <v>134884.21000000002</v>
      </c>
      <c r="AF1494" s="204" t="s">
        <v>98</v>
      </c>
      <c r="AG1494" s="202" t="s">
        <v>33</v>
      </c>
      <c r="AH1494" s="320" t="s">
        <v>157</v>
      </c>
      <c r="AI1494" s="320" t="s">
        <v>158</v>
      </c>
      <c r="AJ1494" s="204"/>
    </row>
    <row r="1495" spans="2:36" ht="68.650000000000006" customHeight="1" x14ac:dyDescent="0.2">
      <c r="B1495" s="209"/>
      <c r="C1495" s="209"/>
      <c r="D1495" s="209"/>
      <c r="E1495" s="230"/>
      <c r="F1495" s="260"/>
      <c r="G1495" s="282"/>
      <c r="H1495" s="209"/>
      <c r="I1495" s="204"/>
      <c r="J1495" s="11" t="s">
        <v>111</v>
      </c>
      <c r="K1495" s="80" t="s">
        <v>719</v>
      </c>
      <c r="L1495" s="7" t="s">
        <v>85</v>
      </c>
      <c r="M1495" s="52">
        <v>1</v>
      </c>
      <c r="N1495" s="202"/>
      <c r="O1495" s="209"/>
      <c r="P1495" s="209"/>
      <c r="Q1495" s="209"/>
      <c r="R1495" s="209"/>
      <c r="S1495" s="204"/>
      <c r="T1495" s="204"/>
      <c r="U1495" s="266"/>
      <c r="V1495" s="227"/>
      <c r="W1495" s="202"/>
      <c r="X1495" s="202"/>
      <c r="Y1495" s="227"/>
      <c r="Z1495" s="202"/>
      <c r="AA1495" s="202"/>
      <c r="AB1495" s="374"/>
      <c r="AC1495" s="202"/>
      <c r="AD1495" s="202"/>
      <c r="AE1495" s="202"/>
      <c r="AF1495" s="204"/>
      <c r="AG1495" s="202"/>
      <c r="AH1495" s="321"/>
      <c r="AI1495" s="321"/>
      <c r="AJ1495" s="204"/>
    </row>
    <row r="1496" spans="2:36" ht="68.650000000000006" customHeight="1" x14ac:dyDescent="0.2">
      <c r="B1496" s="210"/>
      <c r="C1496" s="210"/>
      <c r="D1496" s="210"/>
      <c r="E1496" s="231"/>
      <c r="F1496" s="260"/>
      <c r="G1496" s="282"/>
      <c r="H1496" s="210"/>
      <c r="I1496" s="204"/>
      <c r="J1496" s="11" t="s">
        <v>127</v>
      </c>
      <c r="K1496" s="80" t="s">
        <v>645</v>
      </c>
      <c r="L1496" s="7" t="s">
        <v>85</v>
      </c>
      <c r="M1496" s="7">
        <v>83</v>
      </c>
      <c r="N1496" s="202"/>
      <c r="O1496" s="210"/>
      <c r="P1496" s="210"/>
      <c r="Q1496" s="210"/>
      <c r="R1496" s="210"/>
      <c r="S1496" s="204"/>
      <c r="T1496" s="204"/>
      <c r="U1496" s="266"/>
      <c r="V1496" s="226"/>
      <c r="W1496" s="202"/>
      <c r="X1496" s="202"/>
      <c r="Y1496" s="226"/>
      <c r="Z1496" s="202"/>
      <c r="AA1496" s="202"/>
      <c r="AB1496" s="375"/>
      <c r="AC1496" s="202"/>
      <c r="AD1496" s="202"/>
      <c r="AE1496" s="202"/>
      <c r="AF1496" s="204"/>
      <c r="AG1496" s="202"/>
      <c r="AH1496" s="322"/>
      <c r="AI1496" s="322"/>
      <c r="AJ1496" s="204"/>
    </row>
    <row r="1497" spans="2:36" ht="122.1" customHeight="1" x14ac:dyDescent="0.2">
      <c r="B1497" s="208" t="s">
        <v>791</v>
      </c>
      <c r="C1497" s="208" t="s">
        <v>788</v>
      </c>
      <c r="D1497" s="208" t="s">
        <v>66</v>
      </c>
      <c r="E1497" s="229" t="s">
        <v>67</v>
      </c>
      <c r="F1497" s="260" t="s">
        <v>134</v>
      </c>
      <c r="G1497" s="282" t="s">
        <v>1001</v>
      </c>
      <c r="H1497" s="208" t="s">
        <v>70</v>
      </c>
      <c r="I1497" s="204" t="s">
        <v>98</v>
      </c>
      <c r="J1497" s="11" t="s">
        <v>716</v>
      </c>
      <c r="K1497" s="80" t="s">
        <v>717</v>
      </c>
      <c r="L1497" s="87" t="s">
        <v>722</v>
      </c>
      <c r="M1497" s="52">
        <v>40</v>
      </c>
      <c r="N1497" s="202" t="s">
        <v>714</v>
      </c>
      <c r="O1497" s="208" t="s">
        <v>796</v>
      </c>
      <c r="P1497" s="208" t="s">
        <v>75</v>
      </c>
      <c r="Q1497" s="208" t="s">
        <v>76</v>
      </c>
      <c r="R1497" s="208" t="s">
        <v>77</v>
      </c>
      <c r="S1497" s="204" t="s">
        <v>109</v>
      </c>
      <c r="T1497" s="266">
        <f>+V1497+Y1497</f>
        <v>213451.18</v>
      </c>
      <c r="U1497" s="266" t="s">
        <v>98</v>
      </c>
      <c r="V1497" s="203">
        <v>181433.52</v>
      </c>
      <c r="W1497" s="202" t="s">
        <v>98</v>
      </c>
      <c r="X1497" s="202" t="s">
        <v>98</v>
      </c>
      <c r="Y1497" s="203">
        <v>32017.66</v>
      </c>
      <c r="Z1497" s="202" t="s">
        <v>98</v>
      </c>
      <c r="AA1497" s="202" t="s">
        <v>98</v>
      </c>
      <c r="AB1497" s="203">
        <v>18561.91</v>
      </c>
      <c r="AC1497" s="202" t="s">
        <v>149</v>
      </c>
      <c r="AD1497" s="202" t="s">
        <v>98</v>
      </c>
      <c r="AE1497" s="267">
        <f>+V1497+Y1497</f>
        <v>213451.18</v>
      </c>
      <c r="AF1497" s="204" t="s">
        <v>98</v>
      </c>
      <c r="AG1497" s="202" t="s">
        <v>33</v>
      </c>
      <c r="AH1497" s="243" t="s">
        <v>160</v>
      </c>
      <c r="AI1497" s="243" t="s">
        <v>161</v>
      </c>
      <c r="AJ1497" s="204"/>
    </row>
    <row r="1498" spans="2:36" ht="68.650000000000006" customHeight="1" x14ac:dyDescent="0.2">
      <c r="B1498" s="209"/>
      <c r="C1498" s="209"/>
      <c r="D1498" s="209"/>
      <c r="E1498" s="230"/>
      <c r="F1498" s="260"/>
      <c r="G1498" s="282"/>
      <c r="H1498" s="209"/>
      <c r="I1498" s="204"/>
      <c r="J1498" s="11" t="s">
        <v>111</v>
      </c>
      <c r="K1498" s="80" t="s">
        <v>719</v>
      </c>
      <c r="L1498" s="7" t="s">
        <v>85</v>
      </c>
      <c r="M1498" s="52">
        <v>1</v>
      </c>
      <c r="N1498" s="202"/>
      <c r="O1498" s="209"/>
      <c r="P1498" s="209"/>
      <c r="Q1498" s="209"/>
      <c r="R1498" s="209"/>
      <c r="S1498" s="204"/>
      <c r="T1498" s="204"/>
      <c r="U1498" s="266"/>
      <c r="V1498" s="203"/>
      <c r="W1498" s="202"/>
      <c r="X1498" s="202"/>
      <c r="Y1498" s="203"/>
      <c r="Z1498" s="202"/>
      <c r="AA1498" s="202"/>
      <c r="AB1498" s="203"/>
      <c r="AC1498" s="202"/>
      <c r="AD1498" s="202"/>
      <c r="AE1498" s="202"/>
      <c r="AF1498" s="204"/>
      <c r="AG1498" s="202"/>
      <c r="AH1498" s="224"/>
      <c r="AI1498" s="224"/>
      <c r="AJ1498" s="204"/>
    </row>
    <row r="1499" spans="2:36" ht="68.650000000000006" customHeight="1" x14ac:dyDescent="0.2">
      <c r="B1499" s="209"/>
      <c r="C1499" s="209"/>
      <c r="D1499" s="209"/>
      <c r="E1499" s="230"/>
      <c r="F1499" s="260"/>
      <c r="G1499" s="282"/>
      <c r="H1499" s="210"/>
      <c r="I1499" s="204"/>
      <c r="J1499" s="11" t="s">
        <v>127</v>
      </c>
      <c r="K1499" s="80" t="s">
        <v>645</v>
      </c>
      <c r="L1499" s="7" t="s">
        <v>85</v>
      </c>
      <c r="M1499" s="7">
        <v>101</v>
      </c>
      <c r="N1499" s="202"/>
      <c r="O1499" s="210"/>
      <c r="P1499" s="210"/>
      <c r="Q1499" s="210"/>
      <c r="R1499" s="210"/>
      <c r="S1499" s="204"/>
      <c r="T1499" s="204"/>
      <c r="U1499" s="266"/>
      <c r="V1499" s="203"/>
      <c r="W1499" s="202"/>
      <c r="X1499" s="202"/>
      <c r="Y1499" s="203"/>
      <c r="Z1499" s="202"/>
      <c r="AA1499" s="202"/>
      <c r="AB1499" s="203"/>
      <c r="AC1499" s="202"/>
      <c r="AD1499" s="202"/>
      <c r="AE1499" s="202"/>
      <c r="AF1499" s="204"/>
      <c r="AG1499" s="202"/>
      <c r="AH1499" s="228"/>
      <c r="AI1499" s="228"/>
      <c r="AJ1499" s="204"/>
    </row>
    <row r="1500" spans="2:36" ht="138" customHeight="1" x14ac:dyDescent="0.2">
      <c r="B1500" s="246" t="s">
        <v>1111</v>
      </c>
      <c r="C1500" s="246" t="s">
        <v>789</v>
      </c>
      <c r="D1500" s="246" t="s">
        <v>66</v>
      </c>
      <c r="E1500" s="232" t="s">
        <v>67</v>
      </c>
      <c r="F1500" s="216" t="s">
        <v>134</v>
      </c>
      <c r="G1500" s="568" t="s">
        <v>1108</v>
      </c>
      <c r="H1500" s="246" t="s">
        <v>70</v>
      </c>
      <c r="I1500" s="215" t="s">
        <v>98</v>
      </c>
      <c r="J1500" s="20" t="s">
        <v>716</v>
      </c>
      <c r="K1500" s="74" t="s">
        <v>717</v>
      </c>
      <c r="L1500" s="91" t="s">
        <v>722</v>
      </c>
      <c r="M1500" s="58">
        <v>40</v>
      </c>
      <c r="N1500" s="264" t="s">
        <v>714</v>
      </c>
      <c r="O1500" s="246" t="s">
        <v>796</v>
      </c>
      <c r="P1500" s="246" t="s">
        <v>75</v>
      </c>
      <c r="Q1500" s="246" t="s">
        <v>76</v>
      </c>
      <c r="R1500" s="246" t="s">
        <v>77</v>
      </c>
      <c r="S1500" s="215" t="s">
        <v>109</v>
      </c>
      <c r="T1500" s="314">
        <f>+V1500+Y1500</f>
        <v>149800</v>
      </c>
      <c r="U1500" s="314">
        <f>+T1500/M1501</f>
        <v>149800</v>
      </c>
      <c r="V1500" s="263">
        <v>127330</v>
      </c>
      <c r="W1500" s="264" t="s">
        <v>98</v>
      </c>
      <c r="X1500" s="264" t="s">
        <v>98</v>
      </c>
      <c r="Y1500" s="240">
        <v>22470</v>
      </c>
      <c r="Z1500" s="264" t="s">
        <v>98</v>
      </c>
      <c r="AA1500" s="264" t="s">
        <v>98</v>
      </c>
      <c r="AB1500" s="240">
        <v>13026.09</v>
      </c>
      <c r="AC1500" s="264" t="s">
        <v>149</v>
      </c>
      <c r="AD1500" s="264" t="s">
        <v>98</v>
      </c>
      <c r="AE1500" s="265">
        <f>+V1500+Y1500</f>
        <v>149800</v>
      </c>
      <c r="AF1500" s="215" t="s">
        <v>98</v>
      </c>
      <c r="AG1500" s="264" t="s">
        <v>33</v>
      </c>
      <c r="AH1500" s="205" t="s">
        <v>160</v>
      </c>
      <c r="AI1500" s="205" t="s">
        <v>161</v>
      </c>
      <c r="AJ1500" s="215"/>
    </row>
    <row r="1501" spans="2:36" ht="68.650000000000006" customHeight="1" x14ac:dyDescent="0.2">
      <c r="B1501" s="247"/>
      <c r="C1501" s="247"/>
      <c r="D1501" s="247"/>
      <c r="E1501" s="233"/>
      <c r="F1501" s="216"/>
      <c r="G1501" s="568"/>
      <c r="H1501" s="247"/>
      <c r="I1501" s="215"/>
      <c r="J1501" s="20" t="s">
        <v>111</v>
      </c>
      <c r="K1501" s="74" t="s">
        <v>719</v>
      </c>
      <c r="L1501" s="27" t="s">
        <v>85</v>
      </c>
      <c r="M1501" s="58">
        <v>1</v>
      </c>
      <c r="N1501" s="264"/>
      <c r="O1501" s="247"/>
      <c r="P1501" s="247"/>
      <c r="Q1501" s="247"/>
      <c r="R1501" s="247"/>
      <c r="S1501" s="215"/>
      <c r="T1501" s="215"/>
      <c r="U1501" s="314"/>
      <c r="V1501" s="241"/>
      <c r="W1501" s="264"/>
      <c r="X1501" s="264"/>
      <c r="Y1501" s="241"/>
      <c r="Z1501" s="264"/>
      <c r="AA1501" s="264"/>
      <c r="AB1501" s="241"/>
      <c r="AC1501" s="264"/>
      <c r="AD1501" s="264"/>
      <c r="AE1501" s="264"/>
      <c r="AF1501" s="215"/>
      <c r="AG1501" s="264"/>
      <c r="AH1501" s="206"/>
      <c r="AI1501" s="206"/>
      <c r="AJ1501" s="215"/>
    </row>
    <row r="1502" spans="2:36" ht="68.650000000000006" customHeight="1" x14ac:dyDescent="0.2">
      <c r="B1502" s="248"/>
      <c r="C1502" s="248"/>
      <c r="D1502" s="248"/>
      <c r="E1502" s="234"/>
      <c r="F1502" s="216"/>
      <c r="G1502" s="568"/>
      <c r="H1502" s="248"/>
      <c r="I1502" s="215"/>
      <c r="J1502" s="20" t="s">
        <v>127</v>
      </c>
      <c r="K1502" s="74" t="s">
        <v>645</v>
      </c>
      <c r="L1502" s="27" t="s">
        <v>85</v>
      </c>
      <c r="M1502" s="27">
        <v>59</v>
      </c>
      <c r="N1502" s="264"/>
      <c r="O1502" s="248"/>
      <c r="P1502" s="248"/>
      <c r="Q1502" s="248"/>
      <c r="R1502" s="248"/>
      <c r="S1502" s="215"/>
      <c r="T1502" s="215"/>
      <c r="U1502" s="314"/>
      <c r="V1502" s="242"/>
      <c r="W1502" s="264"/>
      <c r="X1502" s="264"/>
      <c r="Y1502" s="242"/>
      <c r="Z1502" s="264"/>
      <c r="AA1502" s="264"/>
      <c r="AB1502" s="242"/>
      <c r="AC1502" s="264"/>
      <c r="AD1502" s="264"/>
      <c r="AE1502" s="264"/>
      <c r="AF1502" s="215"/>
      <c r="AG1502" s="264"/>
      <c r="AH1502" s="207"/>
      <c r="AI1502" s="207"/>
      <c r="AJ1502" s="215"/>
    </row>
    <row r="1503" spans="2:36" ht="125.1" customHeight="1" x14ac:dyDescent="0.2">
      <c r="B1503" s="208" t="s">
        <v>793</v>
      </c>
      <c r="C1503" s="208" t="s">
        <v>788</v>
      </c>
      <c r="D1503" s="208" t="s">
        <v>66</v>
      </c>
      <c r="E1503" s="229" t="s">
        <v>67</v>
      </c>
      <c r="F1503" s="260" t="s">
        <v>134</v>
      </c>
      <c r="G1503" s="282" t="s">
        <v>1001</v>
      </c>
      <c r="H1503" s="208" t="s">
        <v>70</v>
      </c>
      <c r="I1503" s="204" t="s">
        <v>98</v>
      </c>
      <c r="J1503" s="11" t="s">
        <v>716</v>
      </c>
      <c r="K1503" s="80" t="s">
        <v>717</v>
      </c>
      <c r="L1503" s="87" t="s">
        <v>722</v>
      </c>
      <c r="M1503" s="52">
        <v>40</v>
      </c>
      <c r="N1503" s="202" t="s">
        <v>714</v>
      </c>
      <c r="O1503" s="208" t="s">
        <v>796</v>
      </c>
      <c r="P1503" s="208" t="s">
        <v>75</v>
      </c>
      <c r="Q1503" s="208" t="s">
        <v>76</v>
      </c>
      <c r="R1503" s="208" t="s">
        <v>77</v>
      </c>
      <c r="S1503" s="204" t="s">
        <v>109</v>
      </c>
      <c r="T1503" s="266">
        <f>+V1503+Y1503</f>
        <v>183774.53</v>
      </c>
      <c r="U1503" s="266">
        <f>+T1503/M1504</f>
        <v>183774.53</v>
      </c>
      <c r="V1503" s="227">
        <v>156208.38</v>
      </c>
      <c r="W1503" s="202" t="s">
        <v>98</v>
      </c>
      <c r="X1503" s="202" t="s">
        <v>98</v>
      </c>
      <c r="Y1503" s="225">
        <v>27566.15</v>
      </c>
      <c r="Z1503" s="202" t="s">
        <v>98</v>
      </c>
      <c r="AA1503" s="202" t="s">
        <v>98</v>
      </c>
      <c r="AB1503" s="225">
        <v>15980.39</v>
      </c>
      <c r="AC1503" s="202" t="s">
        <v>149</v>
      </c>
      <c r="AD1503" s="202" t="s">
        <v>98</v>
      </c>
      <c r="AE1503" s="267">
        <f>+V1503+Y1503</f>
        <v>183774.53</v>
      </c>
      <c r="AF1503" s="204" t="s">
        <v>98</v>
      </c>
      <c r="AG1503" s="202" t="s">
        <v>33</v>
      </c>
      <c r="AH1503" s="243" t="s">
        <v>254</v>
      </c>
      <c r="AI1503" s="243" t="s">
        <v>166</v>
      </c>
      <c r="AJ1503" s="204"/>
    </row>
    <row r="1504" spans="2:36" ht="68.650000000000006" customHeight="1" x14ac:dyDescent="0.2">
      <c r="B1504" s="209"/>
      <c r="C1504" s="209"/>
      <c r="D1504" s="209"/>
      <c r="E1504" s="230"/>
      <c r="F1504" s="260"/>
      <c r="G1504" s="282"/>
      <c r="H1504" s="209"/>
      <c r="I1504" s="204"/>
      <c r="J1504" s="11" t="s">
        <v>111</v>
      </c>
      <c r="K1504" s="80" t="s">
        <v>719</v>
      </c>
      <c r="L1504" s="7" t="s">
        <v>85</v>
      </c>
      <c r="M1504" s="52">
        <v>1</v>
      </c>
      <c r="N1504" s="202"/>
      <c r="O1504" s="209"/>
      <c r="P1504" s="209"/>
      <c r="Q1504" s="209"/>
      <c r="R1504" s="209"/>
      <c r="S1504" s="204"/>
      <c r="T1504" s="204"/>
      <c r="U1504" s="266"/>
      <c r="V1504" s="227"/>
      <c r="W1504" s="202"/>
      <c r="X1504" s="202"/>
      <c r="Y1504" s="227"/>
      <c r="Z1504" s="202"/>
      <c r="AA1504" s="202"/>
      <c r="AB1504" s="227"/>
      <c r="AC1504" s="202"/>
      <c r="AD1504" s="202"/>
      <c r="AE1504" s="202"/>
      <c r="AF1504" s="204"/>
      <c r="AG1504" s="202"/>
      <c r="AH1504" s="224"/>
      <c r="AI1504" s="224"/>
      <c r="AJ1504" s="204"/>
    </row>
    <row r="1505" spans="2:36" ht="68.650000000000006" customHeight="1" x14ac:dyDescent="0.2">
      <c r="B1505" s="210"/>
      <c r="C1505" s="210"/>
      <c r="D1505" s="210"/>
      <c r="E1505" s="231"/>
      <c r="F1505" s="260"/>
      <c r="G1505" s="282"/>
      <c r="H1505" s="210"/>
      <c r="I1505" s="204"/>
      <c r="J1505" s="11" t="s">
        <v>127</v>
      </c>
      <c r="K1505" s="80" t="s">
        <v>645</v>
      </c>
      <c r="L1505" s="7" t="s">
        <v>85</v>
      </c>
      <c r="M1505" s="7">
        <v>86</v>
      </c>
      <c r="N1505" s="202"/>
      <c r="O1505" s="210"/>
      <c r="P1505" s="210"/>
      <c r="Q1505" s="210"/>
      <c r="R1505" s="210"/>
      <c r="S1505" s="204"/>
      <c r="T1505" s="204"/>
      <c r="U1505" s="266"/>
      <c r="V1505" s="226"/>
      <c r="W1505" s="202"/>
      <c r="X1505" s="202"/>
      <c r="Y1505" s="226"/>
      <c r="Z1505" s="202"/>
      <c r="AA1505" s="202"/>
      <c r="AB1505" s="226"/>
      <c r="AC1505" s="202"/>
      <c r="AD1505" s="202"/>
      <c r="AE1505" s="202"/>
      <c r="AF1505" s="204"/>
      <c r="AG1505" s="202"/>
      <c r="AH1505" s="228"/>
      <c r="AI1505" s="228"/>
      <c r="AJ1505" s="204"/>
    </row>
    <row r="1506" spans="2:36" ht="68.650000000000006" customHeight="1" x14ac:dyDescent="0.2">
      <c r="B1506" s="208" t="s">
        <v>794</v>
      </c>
      <c r="C1506" s="208" t="s">
        <v>790</v>
      </c>
      <c r="D1506" s="208" t="s">
        <v>66</v>
      </c>
      <c r="E1506" s="229" t="s">
        <v>67</v>
      </c>
      <c r="F1506" s="260" t="s">
        <v>134</v>
      </c>
      <c r="G1506" s="282" t="s">
        <v>1001</v>
      </c>
      <c r="H1506" s="208" t="s">
        <v>70</v>
      </c>
      <c r="I1506" s="204" t="s">
        <v>98</v>
      </c>
      <c r="J1506" s="11" t="s">
        <v>716</v>
      </c>
      <c r="K1506" s="80" t="s">
        <v>717</v>
      </c>
      <c r="L1506" s="87" t="s">
        <v>722</v>
      </c>
      <c r="M1506" s="52">
        <v>40</v>
      </c>
      <c r="N1506" s="202" t="s">
        <v>714</v>
      </c>
      <c r="O1506" s="208" t="s">
        <v>796</v>
      </c>
      <c r="P1506" s="208" t="s">
        <v>75</v>
      </c>
      <c r="Q1506" s="208" t="s">
        <v>76</v>
      </c>
      <c r="R1506" s="208" t="s">
        <v>77</v>
      </c>
      <c r="S1506" s="204" t="s">
        <v>109</v>
      </c>
      <c r="T1506" s="266">
        <f>+V1506+Y1506</f>
        <v>200021.3</v>
      </c>
      <c r="U1506" s="266">
        <f>+T1506/M1507</f>
        <v>200021.3</v>
      </c>
      <c r="V1506" s="225">
        <v>170018.11</v>
      </c>
      <c r="W1506" s="202" t="s">
        <v>98</v>
      </c>
      <c r="X1506" s="202" t="s">
        <v>98</v>
      </c>
      <c r="Y1506" s="225">
        <v>30003.19</v>
      </c>
      <c r="Z1506" s="202" t="s">
        <v>98</v>
      </c>
      <c r="AA1506" s="202" t="s">
        <v>98</v>
      </c>
      <c r="AB1506" s="225">
        <v>17393.150000000001</v>
      </c>
      <c r="AC1506" s="202" t="s">
        <v>149</v>
      </c>
      <c r="AD1506" s="202" t="s">
        <v>98</v>
      </c>
      <c r="AE1506" s="267">
        <f>+V1506+Y1506</f>
        <v>200021.3</v>
      </c>
      <c r="AF1506" s="204" t="s">
        <v>98</v>
      </c>
      <c r="AG1506" s="202" t="s">
        <v>33</v>
      </c>
      <c r="AH1506" s="202" t="s">
        <v>797</v>
      </c>
      <c r="AI1506" s="202" t="s">
        <v>166</v>
      </c>
      <c r="AJ1506" s="204"/>
    </row>
    <row r="1507" spans="2:36" ht="71.650000000000006" customHeight="1" x14ac:dyDescent="0.2">
      <c r="B1507" s="209"/>
      <c r="C1507" s="209"/>
      <c r="D1507" s="209"/>
      <c r="E1507" s="230"/>
      <c r="F1507" s="260"/>
      <c r="G1507" s="282"/>
      <c r="H1507" s="209"/>
      <c r="I1507" s="204"/>
      <c r="J1507" s="11" t="s">
        <v>111</v>
      </c>
      <c r="K1507" s="80" t="s">
        <v>719</v>
      </c>
      <c r="L1507" s="7" t="s">
        <v>85</v>
      </c>
      <c r="M1507" s="52">
        <v>1</v>
      </c>
      <c r="N1507" s="202"/>
      <c r="O1507" s="209"/>
      <c r="P1507" s="209"/>
      <c r="Q1507" s="209"/>
      <c r="R1507" s="209"/>
      <c r="S1507" s="204"/>
      <c r="T1507" s="204"/>
      <c r="U1507" s="266"/>
      <c r="V1507" s="227"/>
      <c r="W1507" s="202"/>
      <c r="X1507" s="202"/>
      <c r="Y1507" s="227"/>
      <c r="Z1507" s="202"/>
      <c r="AA1507" s="202"/>
      <c r="AB1507" s="227"/>
      <c r="AC1507" s="202"/>
      <c r="AD1507" s="202"/>
      <c r="AE1507" s="202"/>
      <c r="AF1507" s="204"/>
      <c r="AG1507" s="202"/>
      <c r="AH1507" s="202"/>
      <c r="AI1507" s="202"/>
      <c r="AJ1507" s="204"/>
    </row>
    <row r="1508" spans="2:36" ht="68.650000000000006" customHeight="1" x14ac:dyDescent="0.2">
      <c r="B1508" s="209"/>
      <c r="C1508" s="209"/>
      <c r="D1508" s="209"/>
      <c r="E1508" s="230"/>
      <c r="F1508" s="410"/>
      <c r="G1508" s="334"/>
      <c r="H1508" s="210"/>
      <c r="I1508" s="208"/>
      <c r="J1508" s="28" t="s">
        <v>127</v>
      </c>
      <c r="K1508" s="53" t="s">
        <v>645</v>
      </c>
      <c r="L1508" s="14" t="s">
        <v>85</v>
      </c>
      <c r="M1508" s="14">
        <v>95</v>
      </c>
      <c r="N1508" s="243"/>
      <c r="O1508" s="209"/>
      <c r="P1508" s="209"/>
      <c r="Q1508" s="209"/>
      <c r="R1508" s="209"/>
      <c r="S1508" s="208"/>
      <c r="T1508" s="208"/>
      <c r="U1508" s="333"/>
      <c r="V1508" s="227"/>
      <c r="W1508" s="243"/>
      <c r="X1508" s="243"/>
      <c r="Y1508" s="227"/>
      <c r="Z1508" s="243"/>
      <c r="AA1508" s="243"/>
      <c r="AB1508" s="227"/>
      <c r="AC1508" s="243"/>
      <c r="AD1508" s="243"/>
      <c r="AE1508" s="243"/>
      <c r="AF1508" s="208"/>
      <c r="AG1508" s="243"/>
      <c r="AH1508" s="202"/>
      <c r="AI1508" s="202"/>
      <c r="AJ1508" s="208"/>
    </row>
    <row r="1509" spans="2:36" ht="68.650000000000006" customHeight="1" x14ac:dyDescent="0.2">
      <c r="B1509" s="208" t="s">
        <v>951</v>
      </c>
      <c r="C1509" s="208" t="s">
        <v>787</v>
      </c>
      <c r="D1509" s="208" t="s">
        <v>66</v>
      </c>
      <c r="E1509" s="235" t="s">
        <v>67</v>
      </c>
      <c r="F1509" s="235" t="s">
        <v>132</v>
      </c>
      <c r="G1509" s="260" t="s">
        <v>711</v>
      </c>
      <c r="H1509" s="208" t="s">
        <v>70</v>
      </c>
      <c r="I1509" s="204" t="s">
        <v>98</v>
      </c>
      <c r="J1509" s="11" t="s">
        <v>113</v>
      </c>
      <c r="K1509" s="7" t="s">
        <v>114</v>
      </c>
      <c r="L1509" s="7" t="s">
        <v>115</v>
      </c>
      <c r="M1509" s="7">
        <v>3</v>
      </c>
      <c r="N1509" s="268" t="s">
        <v>714</v>
      </c>
      <c r="O1509" s="208" t="s">
        <v>795</v>
      </c>
      <c r="P1509" s="208" t="s">
        <v>75</v>
      </c>
      <c r="Q1509" s="208" t="s">
        <v>76</v>
      </c>
      <c r="R1509" s="208" t="s">
        <v>77</v>
      </c>
      <c r="S1509" s="204" t="s">
        <v>109</v>
      </c>
      <c r="T1509" s="266">
        <f>+V1509+Y1509</f>
        <v>227910</v>
      </c>
      <c r="U1509" s="279">
        <f>+T1509/M1510</f>
        <v>227910</v>
      </c>
      <c r="V1509" s="203">
        <v>193723.5</v>
      </c>
      <c r="W1509" s="202" t="s">
        <v>98</v>
      </c>
      <c r="X1509" s="202" t="s">
        <v>98</v>
      </c>
      <c r="Y1509" s="203">
        <v>34186.5</v>
      </c>
      <c r="Z1509" s="202" t="s">
        <v>98</v>
      </c>
      <c r="AA1509" s="202" t="s">
        <v>98</v>
      </c>
      <c r="AB1509" s="203">
        <v>19818.259999999998</v>
      </c>
      <c r="AC1509" s="202" t="s">
        <v>80</v>
      </c>
      <c r="AD1509" s="202" t="s">
        <v>98</v>
      </c>
      <c r="AE1509" s="267">
        <f>+V1509+Y1509</f>
        <v>227910</v>
      </c>
      <c r="AF1509" s="204" t="s">
        <v>98</v>
      </c>
      <c r="AG1509" s="202" t="s">
        <v>33</v>
      </c>
      <c r="AH1509" s="243" t="s">
        <v>160</v>
      </c>
      <c r="AI1509" s="243" t="s">
        <v>161</v>
      </c>
      <c r="AJ1509" s="204"/>
    </row>
    <row r="1510" spans="2:36" ht="68.650000000000006" customHeight="1" x14ac:dyDescent="0.2">
      <c r="B1510" s="209"/>
      <c r="C1510" s="209"/>
      <c r="D1510" s="209"/>
      <c r="E1510" s="235"/>
      <c r="F1510" s="235"/>
      <c r="G1510" s="260"/>
      <c r="H1510" s="209"/>
      <c r="I1510" s="204"/>
      <c r="J1510" s="11" t="s">
        <v>116</v>
      </c>
      <c r="K1510" s="7" t="s">
        <v>117</v>
      </c>
      <c r="L1510" s="7" t="s">
        <v>85</v>
      </c>
      <c r="M1510" s="7">
        <v>1</v>
      </c>
      <c r="N1510" s="268"/>
      <c r="O1510" s="209"/>
      <c r="P1510" s="209"/>
      <c r="Q1510" s="209"/>
      <c r="R1510" s="209"/>
      <c r="S1510" s="204"/>
      <c r="T1510" s="204"/>
      <c r="U1510" s="280"/>
      <c r="V1510" s="203"/>
      <c r="W1510" s="202"/>
      <c r="X1510" s="202"/>
      <c r="Y1510" s="203"/>
      <c r="Z1510" s="202"/>
      <c r="AA1510" s="202"/>
      <c r="AB1510" s="203"/>
      <c r="AC1510" s="202"/>
      <c r="AD1510" s="202"/>
      <c r="AE1510" s="202"/>
      <c r="AF1510" s="204"/>
      <c r="AG1510" s="202"/>
      <c r="AH1510" s="224"/>
      <c r="AI1510" s="224"/>
      <c r="AJ1510" s="204"/>
    </row>
    <row r="1511" spans="2:36" ht="68.650000000000006" customHeight="1" x14ac:dyDescent="0.2">
      <c r="B1511" s="209"/>
      <c r="C1511" s="209"/>
      <c r="D1511" s="209"/>
      <c r="E1511" s="235"/>
      <c r="F1511" s="235"/>
      <c r="G1511" s="260"/>
      <c r="H1511" s="209"/>
      <c r="I1511" s="204"/>
      <c r="J1511" s="11" t="s">
        <v>209</v>
      </c>
      <c r="K1511" s="7" t="s">
        <v>118</v>
      </c>
      <c r="L1511" s="7" t="s">
        <v>119</v>
      </c>
      <c r="M1511" s="7">
        <v>1</v>
      </c>
      <c r="N1511" s="268"/>
      <c r="O1511" s="209"/>
      <c r="P1511" s="209"/>
      <c r="Q1511" s="209"/>
      <c r="R1511" s="209"/>
      <c r="S1511" s="204"/>
      <c r="T1511" s="204"/>
      <c r="U1511" s="280"/>
      <c r="V1511" s="203"/>
      <c r="W1511" s="202"/>
      <c r="X1511" s="202"/>
      <c r="Y1511" s="203"/>
      <c r="Z1511" s="202"/>
      <c r="AA1511" s="202"/>
      <c r="AB1511" s="203"/>
      <c r="AC1511" s="202"/>
      <c r="AD1511" s="202"/>
      <c r="AE1511" s="202"/>
      <c r="AF1511" s="204"/>
      <c r="AG1511" s="202"/>
      <c r="AH1511" s="224"/>
      <c r="AI1511" s="224"/>
      <c r="AJ1511" s="204"/>
    </row>
    <row r="1512" spans="2:36" ht="68.650000000000006" customHeight="1" x14ac:dyDescent="0.2">
      <c r="B1512" s="210"/>
      <c r="C1512" s="210"/>
      <c r="D1512" s="210"/>
      <c r="E1512" s="235"/>
      <c r="F1512" s="235"/>
      <c r="G1512" s="260"/>
      <c r="H1512" s="210"/>
      <c r="I1512" s="204"/>
      <c r="J1512" s="11" t="s">
        <v>120</v>
      </c>
      <c r="K1512" s="7" t="s">
        <v>121</v>
      </c>
      <c r="L1512" s="7" t="s">
        <v>119</v>
      </c>
      <c r="M1512" s="7">
        <v>1</v>
      </c>
      <c r="N1512" s="268"/>
      <c r="O1512" s="210"/>
      <c r="P1512" s="210"/>
      <c r="Q1512" s="210"/>
      <c r="R1512" s="210"/>
      <c r="S1512" s="204"/>
      <c r="T1512" s="204"/>
      <c r="U1512" s="280"/>
      <c r="V1512" s="203"/>
      <c r="W1512" s="202"/>
      <c r="X1512" s="202"/>
      <c r="Y1512" s="203"/>
      <c r="Z1512" s="202"/>
      <c r="AA1512" s="202"/>
      <c r="AB1512" s="203"/>
      <c r="AC1512" s="202"/>
      <c r="AD1512" s="202"/>
      <c r="AE1512" s="202"/>
      <c r="AF1512" s="204"/>
      <c r="AG1512" s="202"/>
      <c r="AH1512" s="228"/>
      <c r="AI1512" s="228"/>
      <c r="AJ1512" s="204"/>
    </row>
    <row r="1513" spans="2:36" ht="96.6" customHeight="1" x14ac:dyDescent="0.2">
      <c r="B1513" s="208" t="s">
        <v>980</v>
      </c>
      <c r="C1513" s="208" t="s">
        <v>790</v>
      </c>
      <c r="D1513" s="208" t="s">
        <v>66</v>
      </c>
      <c r="E1513" s="229" t="s">
        <v>67</v>
      </c>
      <c r="F1513" s="260" t="s">
        <v>134</v>
      </c>
      <c r="G1513" s="282" t="s">
        <v>1001</v>
      </c>
      <c r="H1513" s="208" t="s">
        <v>70</v>
      </c>
      <c r="I1513" s="204" t="s">
        <v>98</v>
      </c>
      <c r="J1513" s="11" t="s">
        <v>716</v>
      </c>
      <c r="K1513" s="80" t="s">
        <v>717</v>
      </c>
      <c r="L1513" s="87" t="s">
        <v>722</v>
      </c>
      <c r="M1513" s="52">
        <v>40</v>
      </c>
      <c r="N1513" s="202" t="s">
        <v>714</v>
      </c>
      <c r="O1513" s="208" t="s">
        <v>796</v>
      </c>
      <c r="P1513" s="208" t="s">
        <v>75</v>
      </c>
      <c r="Q1513" s="208" t="s">
        <v>76</v>
      </c>
      <c r="R1513" s="208" t="s">
        <v>77</v>
      </c>
      <c r="S1513" s="204" t="s">
        <v>109</v>
      </c>
      <c r="T1513" s="266">
        <f>+V1513+Y1513</f>
        <v>149800</v>
      </c>
      <c r="U1513" s="266">
        <f>+T1513/M1514</f>
        <v>149800</v>
      </c>
      <c r="V1513" s="225">
        <v>127330</v>
      </c>
      <c r="W1513" s="202" t="s">
        <v>98</v>
      </c>
      <c r="X1513" s="202" t="s">
        <v>98</v>
      </c>
      <c r="Y1513" s="225">
        <v>22470</v>
      </c>
      <c r="Z1513" s="202" t="s">
        <v>98</v>
      </c>
      <c r="AA1513" s="202" t="s">
        <v>98</v>
      </c>
      <c r="AB1513" s="225">
        <v>13026.09</v>
      </c>
      <c r="AC1513" s="202" t="s">
        <v>149</v>
      </c>
      <c r="AD1513" s="202" t="s">
        <v>98</v>
      </c>
      <c r="AE1513" s="267">
        <f>+V1513+Y1513</f>
        <v>149800</v>
      </c>
      <c r="AF1513" s="204" t="s">
        <v>98</v>
      </c>
      <c r="AG1513" s="202" t="s">
        <v>33</v>
      </c>
      <c r="AH1513" s="202" t="s">
        <v>356</v>
      </c>
      <c r="AI1513" s="202" t="s">
        <v>247</v>
      </c>
      <c r="AJ1513" s="204"/>
    </row>
    <row r="1514" spans="2:36" ht="71.650000000000006" customHeight="1" x14ac:dyDescent="0.2">
      <c r="B1514" s="209"/>
      <c r="C1514" s="209"/>
      <c r="D1514" s="209"/>
      <c r="E1514" s="230"/>
      <c r="F1514" s="260"/>
      <c r="G1514" s="282"/>
      <c r="H1514" s="209"/>
      <c r="I1514" s="204"/>
      <c r="J1514" s="11" t="s">
        <v>111</v>
      </c>
      <c r="K1514" s="80" t="s">
        <v>719</v>
      </c>
      <c r="L1514" s="7" t="s">
        <v>85</v>
      </c>
      <c r="M1514" s="52">
        <v>1</v>
      </c>
      <c r="N1514" s="202"/>
      <c r="O1514" s="209"/>
      <c r="P1514" s="209"/>
      <c r="Q1514" s="209"/>
      <c r="R1514" s="209"/>
      <c r="S1514" s="204"/>
      <c r="T1514" s="204"/>
      <c r="U1514" s="266"/>
      <c r="V1514" s="227"/>
      <c r="W1514" s="202"/>
      <c r="X1514" s="202"/>
      <c r="Y1514" s="227"/>
      <c r="Z1514" s="202"/>
      <c r="AA1514" s="202"/>
      <c r="AB1514" s="227"/>
      <c r="AC1514" s="202"/>
      <c r="AD1514" s="202"/>
      <c r="AE1514" s="202"/>
      <c r="AF1514" s="204"/>
      <c r="AG1514" s="202"/>
      <c r="AH1514" s="202"/>
      <c r="AI1514" s="202"/>
      <c r="AJ1514" s="204"/>
    </row>
    <row r="1515" spans="2:36" ht="53.1" customHeight="1" x14ac:dyDescent="0.2">
      <c r="B1515" s="210"/>
      <c r="C1515" s="210"/>
      <c r="D1515" s="210"/>
      <c r="E1515" s="231"/>
      <c r="F1515" s="260"/>
      <c r="G1515" s="282"/>
      <c r="H1515" s="210"/>
      <c r="I1515" s="204"/>
      <c r="J1515" s="11" t="s">
        <v>127</v>
      </c>
      <c r="K1515" s="80" t="s">
        <v>645</v>
      </c>
      <c r="L1515" s="7" t="s">
        <v>85</v>
      </c>
      <c r="M1515" s="7">
        <v>70</v>
      </c>
      <c r="N1515" s="202"/>
      <c r="O1515" s="210"/>
      <c r="P1515" s="210"/>
      <c r="Q1515" s="210"/>
      <c r="R1515" s="210"/>
      <c r="S1515" s="204"/>
      <c r="T1515" s="204"/>
      <c r="U1515" s="266"/>
      <c r="V1515" s="226"/>
      <c r="W1515" s="202"/>
      <c r="X1515" s="202"/>
      <c r="Y1515" s="226"/>
      <c r="Z1515" s="202"/>
      <c r="AA1515" s="202"/>
      <c r="AB1515" s="226"/>
      <c r="AC1515" s="202"/>
      <c r="AD1515" s="202"/>
      <c r="AE1515" s="202"/>
      <c r="AF1515" s="204"/>
      <c r="AG1515" s="202"/>
      <c r="AH1515" s="202"/>
      <c r="AI1515" s="202"/>
      <c r="AJ1515" s="204"/>
    </row>
    <row r="1516" spans="2:36" ht="125.1" customHeight="1" x14ac:dyDescent="0.2">
      <c r="B1516" s="208" t="s">
        <v>981</v>
      </c>
      <c r="C1516" s="208" t="s">
        <v>788</v>
      </c>
      <c r="D1516" s="208" t="s">
        <v>66</v>
      </c>
      <c r="E1516" s="229" t="s">
        <v>67</v>
      </c>
      <c r="F1516" s="260" t="s">
        <v>134</v>
      </c>
      <c r="G1516" s="282" t="s">
        <v>1001</v>
      </c>
      <c r="H1516" s="208" t="s">
        <v>70</v>
      </c>
      <c r="I1516" s="204" t="s">
        <v>98</v>
      </c>
      <c r="J1516" s="11" t="s">
        <v>716</v>
      </c>
      <c r="K1516" s="80" t="s">
        <v>717</v>
      </c>
      <c r="L1516" s="87" t="s">
        <v>722</v>
      </c>
      <c r="M1516" s="52">
        <v>40</v>
      </c>
      <c r="N1516" s="202" t="s">
        <v>714</v>
      </c>
      <c r="O1516" s="208" t="s">
        <v>796</v>
      </c>
      <c r="P1516" s="208" t="s">
        <v>75</v>
      </c>
      <c r="Q1516" s="208" t="s">
        <v>76</v>
      </c>
      <c r="R1516" s="208" t="s">
        <v>77</v>
      </c>
      <c r="S1516" s="204" t="s">
        <v>109</v>
      </c>
      <c r="T1516" s="266">
        <f>+V1516+Y1516</f>
        <v>73392.06</v>
      </c>
      <c r="U1516" s="266" t="s">
        <v>98</v>
      </c>
      <c r="V1516" s="227">
        <v>62383.26</v>
      </c>
      <c r="W1516" s="202" t="s">
        <v>98</v>
      </c>
      <c r="X1516" s="202" t="s">
        <v>98</v>
      </c>
      <c r="Y1516" s="225">
        <v>11008.8</v>
      </c>
      <c r="Z1516" s="202" t="s">
        <v>98</v>
      </c>
      <c r="AA1516" s="202" t="s">
        <v>98</v>
      </c>
      <c r="AB1516" s="225">
        <v>6382.24</v>
      </c>
      <c r="AC1516" s="202" t="s">
        <v>149</v>
      </c>
      <c r="AD1516" s="202" t="s">
        <v>98</v>
      </c>
      <c r="AE1516" s="267">
        <f>+V1516+Y1516</f>
        <v>73392.06</v>
      </c>
      <c r="AF1516" s="204" t="s">
        <v>98</v>
      </c>
      <c r="AG1516" s="202" t="s">
        <v>33</v>
      </c>
      <c r="AH1516" s="243" t="s">
        <v>356</v>
      </c>
      <c r="AI1516" s="243" t="s">
        <v>247</v>
      </c>
      <c r="AJ1516" s="204"/>
    </row>
    <row r="1517" spans="2:36" ht="68.650000000000006" customHeight="1" x14ac:dyDescent="0.2">
      <c r="B1517" s="209"/>
      <c r="C1517" s="209"/>
      <c r="D1517" s="209"/>
      <c r="E1517" s="230"/>
      <c r="F1517" s="260"/>
      <c r="G1517" s="282"/>
      <c r="H1517" s="209"/>
      <c r="I1517" s="204"/>
      <c r="J1517" s="11" t="s">
        <v>111</v>
      </c>
      <c r="K1517" s="80" t="s">
        <v>719</v>
      </c>
      <c r="L1517" s="7" t="s">
        <v>85</v>
      </c>
      <c r="M1517" s="52">
        <v>1</v>
      </c>
      <c r="N1517" s="202"/>
      <c r="O1517" s="209"/>
      <c r="P1517" s="209"/>
      <c r="Q1517" s="209"/>
      <c r="R1517" s="209"/>
      <c r="S1517" s="204"/>
      <c r="T1517" s="204"/>
      <c r="U1517" s="266"/>
      <c r="V1517" s="227"/>
      <c r="W1517" s="202"/>
      <c r="X1517" s="202"/>
      <c r="Y1517" s="227"/>
      <c r="Z1517" s="202"/>
      <c r="AA1517" s="202"/>
      <c r="AB1517" s="227"/>
      <c r="AC1517" s="202"/>
      <c r="AD1517" s="202"/>
      <c r="AE1517" s="202"/>
      <c r="AF1517" s="204"/>
      <c r="AG1517" s="202"/>
      <c r="AH1517" s="224"/>
      <c r="AI1517" s="224"/>
      <c r="AJ1517" s="204"/>
    </row>
    <row r="1518" spans="2:36" ht="68.650000000000006" customHeight="1" x14ac:dyDescent="0.2">
      <c r="B1518" s="210"/>
      <c r="C1518" s="210"/>
      <c r="D1518" s="210"/>
      <c r="E1518" s="231"/>
      <c r="F1518" s="260"/>
      <c r="G1518" s="282"/>
      <c r="H1518" s="210"/>
      <c r="I1518" s="204"/>
      <c r="J1518" s="11" t="s">
        <v>127</v>
      </c>
      <c r="K1518" s="80" t="s">
        <v>645</v>
      </c>
      <c r="L1518" s="7" t="s">
        <v>85</v>
      </c>
      <c r="M1518" s="7">
        <v>35</v>
      </c>
      <c r="N1518" s="202"/>
      <c r="O1518" s="210"/>
      <c r="P1518" s="210"/>
      <c r="Q1518" s="210"/>
      <c r="R1518" s="210"/>
      <c r="S1518" s="204"/>
      <c r="T1518" s="204"/>
      <c r="U1518" s="266"/>
      <c r="V1518" s="226"/>
      <c r="W1518" s="202"/>
      <c r="X1518" s="202"/>
      <c r="Y1518" s="226"/>
      <c r="Z1518" s="202"/>
      <c r="AA1518" s="202"/>
      <c r="AB1518" s="226"/>
      <c r="AC1518" s="202"/>
      <c r="AD1518" s="202"/>
      <c r="AE1518" s="202"/>
      <c r="AF1518" s="204"/>
      <c r="AG1518" s="202"/>
      <c r="AH1518" s="228"/>
      <c r="AI1518" s="228"/>
      <c r="AJ1518" s="204"/>
    </row>
    <row r="1519" spans="2:36" ht="68.650000000000006" customHeight="1" x14ac:dyDescent="0.2">
      <c r="B1519" s="217" t="s">
        <v>890</v>
      </c>
      <c r="C1519" s="208" t="s">
        <v>891</v>
      </c>
      <c r="D1519" s="208" t="s">
        <v>88</v>
      </c>
      <c r="E1519" s="229" t="s">
        <v>67</v>
      </c>
      <c r="F1519" s="260" t="s">
        <v>134</v>
      </c>
      <c r="G1519" s="282" t="s">
        <v>1001</v>
      </c>
      <c r="H1519" s="208" t="s">
        <v>70</v>
      </c>
      <c r="I1519" s="204" t="s">
        <v>98</v>
      </c>
      <c r="J1519" s="11" t="s">
        <v>716</v>
      </c>
      <c r="K1519" s="80" t="s">
        <v>717</v>
      </c>
      <c r="L1519" s="87" t="s">
        <v>722</v>
      </c>
      <c r="M1519" s="52">
        <v>40</v>
      </c>
      <c r="N1519" s="202" t="s">
        <v>714</v>
      </c>
      <c r="O1519" s="208" t="s">
        <v>288</v>
      </c>
      <c r="P1519" s="208" t="s">
        <v>75</v>
      </c>
      <c r="Q1519" s="208" t="s">
        <v>76</v>
      </c>
      <c r="R1519" s="208" t="s">
        <v>77</v>
      </c>
      <c r="S1519" s="204" t="s">
        <v>109</v>
      </c>
      <c r="T1519" s="266">
        <f>+V1519+Y1519</f>
        <v>370000</v>
      </c>
      <c r="U1519" s="266" t="s">
        <v>98</v>
      </c>
      <c r="V1519" s="202">
        <v>314500</v>
      </c>
      <c r="W1519" s="202" t="s">
        <v>98</v>
      </c>
      <c r="X1519" s="202" t="s">
        <v>98</v>
      </c>
      <c r="Y1519" s="243">
        <v>55500</v>
      </c>
      <c r="Z1519" s="202" t="s">
        <v>98</v>
      </c>
      <c r="AA1519" s="202" t="s">
        <v>98</v>
      </c>
      <c r="AB1519" s="243">
        <v>30000</v>
      </c>
      <c r="AC1519" s="202" t="s">
        <v>149</v>
      </c>
      <c r="AD1519" s="202" t="s">
        <v>98</v>
      </c>
      <c r="AE1519" s="267">
        <f>+V1519+Y1519</f>
        <v>370000</v>
      </c>
      <c r="AF1519" s="204" t="s">
        <v>98</v>
      </c>
      <c r="AG1519" s="202" t="s">
        <v>33</v>
      </c>
      <c r="AH1519" s="243" t="s">
        <v>176</v>
      </c>
      <c r="AI1519" s="243" t="s">
        <v>937</v>
      </c>
      <c r="AJ1519" s="204"/>
    </row>
    <row r="1520" spans="2:36" ht="68.650000000000006" customHeight="1" x14ac:dyDescent="0.2">
      <c r="B1520" s="217"/>
      <c r="C1520" s="209"/>
      <c r="D1520" s="209"/>
      <c r="E1520" s="230"/>
      <c r="F1520" s="260"/>
      <c r="G1520" s="282"/>
      <c r="H1520" s="209"/>
      <c r="I1520" s="204"/>
      <c r="J1520" s="11" t="s">
        <v>111</v>
      </c>
      <c r="K1520" s="80" t="s">
        <v>719</v>
      </c>
      <c r="L1520" s="7" t="s">
        <v>85</v>
      </c>
      <c r="M1520" s="52">
        <v>4</v>
      </c>
      <c r="N1520" s="202"/>
      <c r="O1520" s="209"/>
      <c r="P1520" s="209"/>
      <c r="Q1520" s="209"/>
      <c r="R1520" s="209"/>
      <c r="S1520" s="204"/>
      <c r="T1520" s="204"/>
      <c r="U1520" s="266"/>
      <c r="V1520" s="202"/>
      <c r="W1520" s="202"/>
      <c r="X1520" s="202"/>
      <c r="Y1520" s="224"/>
      <c r="Z1520" s="202"/>
      <c r="AA1520" s="202"/>
      <c r="AB1520" s="224"/>
      <c r="AC1520" s="202"/>
      <c r="AD1520" s="202"/>
      <c r="AE1520" s="202"/>
      <c r="AF1520" s="204"/>
      <c r="AG1520" s="202"/>
      <c r="AH1520" s="224"/>
      <c r="AI1520" s="224"/>
      <c r="AJ1520" s="204"/>
    </row>
    <row r="1521" spans="2:36" ht="68.650000000000006" customHeight="1" x14ac:dyDescent="0.2">
      <c r="B1521" s="217"/>
      <c r="C1521" s="210"/>
      <c r="D1521" s="210"/>
      <c r="E1521" s="230"/>
      <c r="F1521" s="410"/>
      <c r="G1521" s="334"/>
      <c r="H1521" s="210"/>
      <c r="I1521" s="208"/>
      <c r="J1521" s="28" t="s">
        <v>127</v>
      </c>
      <c r="K1521" s="53" t="s">
        <v>645</v>
      </c>
      <c r="L1521" s="14" t="s">
        <v>85</v>
      </c>
      <c r="M1521" s="7">
        <v>175</v>
      </c>
      <c r="N1521" s="243"/>
      <c r="O1521" s="209"/>
      <c r="P1521" s="209"/>
      <c r="Q1521" s="209"/>
      <c r="R1521" s="209"/>
      <c r="S1521" s="208"/>
      <c r="T1521" s="208"/>
      <c r="U1521" s="333"/>
      <c r="V1521" s="202"/>
      <c r="W1521" s="243"/>
      <c r="X1521" s="243"/>
      <c r="Y1521" s="224"/>
      <c r="Z1521" s="243"/>
      <c r="AA1521" s="243"/>
      <c r="AB1521" s="224"/>
      <c r="AC1521" s="243"/>
      <c r="AD1521" s="243"/>
      <c r="AE1521" s="243"/>
      <c r="AF1521" s="208"/>
      <c r="AG1521" s="243"/>
      <c r="AH1521" s="224"/>
      <c r="AI1521" s="224"/>
      <c r="AJ1521" s="208"/>
    </row>
    <row r="1522" spans="2:36" ht="68.650000000000006" customHeight="1" x14ac:dyDescent="0.2">
      <c r="B1522" s="213" t="s">
        <v>892</v>
      </c>
      <c r="C1522" s="204" t="s">
        <v>893</v>
      </c>
      <c r="D1522" s="208" t="s">
        <v>66</v>
      </c>
      <c r="E1522" s="208" t="s">
        <v>67</v>
      </c>
      <c r="F1522" s="235" t="s">
        <v>132</v>
      </c>
      <c r="G1522" s="260" t="s">
        <v>711</v>
      </c>
      <c r="H1522" s="208" t="s">
        <v>70</v>
      </c>
      <c r="I1522" s="204" t="s">
        <v>98</v>
      </c>
      <c r="J1522" s="11" t="s">
        <v>113</v>
      </c>
      <c r="K1522" s="7" t="s">
        <v>114</v>
      </c>
      <c r="L1522" s="7" t="s">
        <v>115</v>
      </c>
      <c r="M1522" s="7">
        <v>5</v>
      </c>
      <c r="N1522" s="268" t="s">
        <v>714</v>
      </c>
      <c r="O1522" s="208" t="s">
        <v>293</v>
      </c>
      <c r="P1522" s="208" t="s">
        <v>75</v>
      </c>
      <c r="Q1522" s="208" t="s">
        <v>76</v>
      </c>
      <c r="R1522" s="208" t="s">
        <v>77</v>
      </c>
      <c r="S1522" s="204" t="s">
        <v>109</v>
      </c>
      <c r="T1522" s="266">
        <f>+V1522+Y1522</f>
        <v>255000</v>
      </c>
      <c r="U1522" s="279" t="s">
        <v>98</v>
      </c>
      <c r="V1522" s="202">
        <v>216750</v>
      </c>
      <c r="W1522" s="202" t="s">
        <v>98</v>
      </c>
      <c r="X1522" s="202" t="s">
        <v>98</v>
      </c>
      <c r="Y1522" s="243">
        <v>38250</v>
      </c>
      <c r="Z1522" s="202" t="s">
        <v>98</v>
      </c>
      <c r="AA1522" s="202" t="s">
        <v>98</v>
      </c>
      <c r="AB1522" s="243">
        <v>45000</v>
      </c>
      <c r="AC1522" s="202" t="s">
        <v>80</v>
      </c>
      <c r="AD1522" s="202" t="s">
        <v>98</v>
      </c>
      <c r="AE1522" s="267">
        <f>+V1522+Y1522</f>
        <v>255000</v>
      </c>
      <c r="AF1522" s="204" t="s">
        <v>98</v>
      </c>
      <c r="AG1522" s="202" t="s">
        <v>33</v>
      </c>
      <c r="AH1522" s="243" t="s">
        <v>160</v>
      </c>
      <c r="AI1522" s="243" t="s">
        <v>179</v>
      </c>
      <c r="AJ1522" s="204"/>
    </row>
    <row r="1523" spans="2:36" ht="68.650000000000006" customHeight="1" x14ac:dyDescent="0.2">
      <c r="B1523" s="213"/>
      <c r="C1523" s="204"/>
      <c r="D1523" s="209"/>
      <c r="E1523" s="209"/>
      <c r="F1523" s="235"/>
      <c r="G1523" s="260"/>
      <c r="H1523" s="209"/>
      <c r="I1523" s="204"/>
      <c r="J1523" s="11" t="s">
        <v>116</v>
      </c>
      <c r="K1523" s="7" t="s">
        <v>117</v>
      </c>
      <c r="L1523" s="7" t="s">
        <v>85</v>
      </c>
      <c r="M1523" s="7">
        <v>5</v>
      </c>
      <c r="N1523" s="268"/>
      <c r="O1523" s="209"/>
      <c r="P1523" s="209"/>
      <c r="Q1523" s="209"/>
      <c r="R1523" s="209"/>
      <c r="S1523" s="204"/>
      <c r="T1523" s="204"/>
      <c r="U1523" s="280"/>
      <c r="V1523" s="202"/>
      <c r="W1523" s="202"/>
      <c r="X1523" s="202"/>
      <c r="Y1523" s="224"/>
      <c r="Z1523" s="202"/>
      <c r="AA1523" s="202"/>
      <c r="AB1523" s="224"/>
      <c r="AC1523" s="202"/>
      <c r="AD1523" s="202"/>
      <c r="AE1523" s="202"/>
      <c r="AF1523" s="204"/>
      <c r="AG1523" s="202"/>
      <c r="AH1523" s="224"/>
      <c r="AI1523" s="224"/>
      <c r="AJ1523" s="204"/>
    </row>
    <row r="1524" spans="2:36" ht="68.650000000000006" customHeight="1" x14ac:dyDescent="0.2">
      <c r="B1524" s="217"/>
      <c r="C1524" s="204"/>
      <c r="D1524" s="209"/>
      <c r="E1524" s="209"/>
      <c r="F1524" s="235"/>
      <c r="G1524" s="260"/>
      <c r="H1524" s="209"/>
      <c r="I1524" s="204"/>
      <c r="J1524" s="11" t="s">
        <v>209</v>
      </c>
      <c r="K1524" s="7" t="s">
        <v>118</v>
      </c>
      <c r="L1524" s="7" t="s">
        <v>119</v>
      </c>
      <c r="M1524" s="7">
        <v>5</v>
      </c>
      <c r="N1524" s="268"/>
      <c r="O1524" s="209"/>
      <c r="P1524" s="209"/>
      <c r="Q1524" s="209"/>
      <c r="R1524" s="209"/>
      <c r="S1524" s="204"/>
      <c r="T1524" s="204"/>
      <c r="U1524" s="280"/>
      <c r="V1524" s="202"/>
      <c r="W1524" s="202"/>
      <c r="X1524" s="202"/>
      <c r="Y1524" s="224"/>
      <c r="Z1524" s="202"/>
      <c r="AA1524" s="202"/>
      <c r="AB1524" s="224"/>
      <c r="AC1524" s="202"/>
      <c r="AD1524" s="202"/>
      <c r="AE1524" s="202"/>
      <c r="AF1524" s="204"/>
      <c r="AG1524" s="202"/>
      <c r="AH1524" s="224"/>
      <c r="AI1524" s="224"/>
      <c r="AJ1524" s="204"/>
    </row>
    <row r="1525" spans="2:36" ht="68.650000000000006" customHeight="1" x14ac:dyDescent="0.2">
      <c r="B1525" s="217"/>
      <c r="C1525" s="204"/>
      <c r="D1525" s="210"/>
      <c r="E1525" s="210"/>
      <c r="F1525" s="235"/>
      <c r="G1525" s="260"/>
      <c r="H1525" s="210"/>
      <c r="I1525" s="204"/>
      <c r="J1525" s="11" t="s">
        <v>120</v>
      </c>
      <c r="K1525" s="7" t="s">
        <v>121</v>
      </c>
      <c r="L1525" s="7" t="s">
        <v>119</v>
      </c>
      <c r="M1525" s="7">
        <v>5</v>
      </c>
      <c r="N1525" s="268"/>
      <c r="O1525" s="210"/>
      <c r="P1525" s="210"/>
      <c r="Q1525" s="210"/>
      <c r="R1525" s="210"/>
      <c r="S1525" s="204"/>
      <c r="T1525" s="204"/>
      <c r="U1525" s="280"/>
      <c r="V1525" s="202"/>
      <c r="W1525" s="202"/>
      <c r="X1525" s="202"/>
      <c r="Y1525" s="228"/>
      <c r="Z1525" s="202"/>
      <c r="AA1525" s="202"/>
      <c r="AB1525" s="228"/>
      <c r="AC1525" s="202"/>
      <c r="AD1525" s="202"/>
      <c r="AE1525" s="202"/>
      <c r="AF1525" s="204"/>
      <c r="AG1525" s="202"/>
      <c r="AH1525" s="228"/>
      <c r="AI1525" s="228"/>
      <c r="AJ1525" s="204"/>
    </row>
    <row r="1526" spans="2:36" ht="76.5" x14ac:dyDescent="0.2">
      <c r="B1526" s="557" t="s">
        <v>894</v>
      </c>
      <c r="C1526" s="560" t="s">
        <v>895</v>
      </c>
      <c r="D1526" s="609" t="s">
        <v>88</v>
      </c>
      <c r="E1526" s="229" t="s">
        <v>67</v>
      </c>
      <c r="F1526" s="260" t="s">
        <v>134</v>
      </c>
      <c r="G1526" s="282" t="s">
        <v>1001</v>
      </c>
      <c r="H1526" s="208" t="s">
        <v>70</v>
      </c>
      <c r="I1526" s="204" t="s">
        <v>98</v>
      </c>
      <c r="J1526" s="11" t="s">
        <v>716</v>
      </c>
      <c r="K1526" s="80" t="s">
        <v>717</v>
      </c>
      <c r="L1526" s="87" t="s">
        <v>722</v>
      </c>
      <c r="M1526" s="52">
        <v>40</v>
      </c>
      <c r="N1526" s="202" t="s">
        <v>714</v>
      </c>
      <c r="O1526" s="560" t="s">
        <v>288</v>
      </c>
      <c r="P1526" s="208" t="s">
        <v>75</v>
      </c>
      <c r="Q1526" s="208" t="s">
        <v>76</v>
      </c>
      <c r="R1526" s="208" t="s">
        <v>77</v>
      </c>
      <c r="S1526" s="204" t="s">
        <v>109</v>
      </c>
      <c r="T1526" s="266">
        <f>+V1526+Y1526</f>
        <v>277500</v>
      </c>
      <c r="U1526" s="266" t="s">
        <v>98</v>
      </c>
      <c r="V1526" s="579">
        <v>235875</v>
      </c>
      <c r="W1526" s="202" t="s">
        <v>98</v>
      </c>
      <c r="X1526" s="202" t="s">
        <v>98</v>
      </c>
      <c r="Y1526" s="579">
        <v>41625</v>
      </c>
      <c r="Z1526" s="202" t="s">
        <v>98</v>
      </c>
      <c r="AA1526" s="202" t="s">
        <v>98</v>
      </c>
      <c r="AB1526" s="579">
        <v>22500</v>
      </c>
      <c r="AC1526" s="202" t="s">
        <v>149</v>
      </c>
      <c r="AD1526" s="202" t="s">
        <v>98</v>
      </c>
      <c r="AE1526" s="267">
        <f>+V1526+Y1526</f>
        <v>277500</v>
      </c>
      <c r="AF1526" s="204" t="s">
        <v>98</v>
      </c>
      <c r="AG1526" s="202" t="s">
        <v>33</v>
      </c>
      <c r="AH1526" s="612" t="s">
        <v>295</v>
      </c>
      <c r="AI1526" s="612" t="s">
        <v>356</v>
      </c>
      <c r="AJ1526" s="204"/>
    </row>
    <row r="1527" spans="2:36" ht="68.650000000000006" customHeight="1" x14ac:dyDescent="0.2">
      <c r="B1527" s="558"/>
      <c r="C1527" s="561"/>
      <c r="D1527" s="610"/>
      <c r="E1527" s="230"/>
      <c r="F1527" s="260"/>
      <c r="G1527" s="282"/>
      <c r="H1527" s="209"/>
      <c r="I1527" s="204"/>
      <c r="J1527" s="11" t="s">
        <v>111</v>
      </c>
      <c r="K1527" s="80" t="s">
        <v>719</v>
      </c>
      <c r="L1527" s="7" t="s">
        <v>85</v>
      </c>
      <c r="M1527" s="127">
        <v>1</v>
      </c>
      <c r="N1527" s="202"/>
      <c r="O1527" s="561"/>
      <c r="P1527" s="209"/>
      <c r="Q1527" s="209"/>
      <c r="R1527" s="209"/>
      <c r="S1527" s="204"/>
      <c r="T1527" s="204"/>
      <c r="U1527" s="266"/>
      <c r="V1527" s="580"/>
      <c r="W1527" s="202"/>
      <c r="X1527" s="202"/>
      <c r="Y1527" s="580"/>
      <c r="Z1527" s="202"/>
      <c r="AA1527" s="202"/>
      <c r="AB1527" s="580"/>
      <c r="AC1527" s="202"/>
      <c r="AD1527" s="202"/>
      <c r="AE1527" s="202"/>
      <c r="AF1527" s="204"/>
      <c r="AG1527" s="202"/>
      <c r="AH1527" s="613"/>
      <c r="AI1527" s="613"/>
      <c r="AJ1527" s="204"/>
    </row>
    <row r="1528" spans="2:36" ht="68.650000000000006" customHeight="1" x14ac:dyDescent="0.2">
      <c r="B1528" s="559"/>
      <c r="C1528" s="562"/>
      <c r="D1528" s="611"/>
      <c r="E1528" s="230"/>
      <c r="F1528" s="410"/>
      <c r="G1528" s="334"/>
      <c r="H1528" s="210"/>
      <c r="I1528" s="208"/>
      <c r="J1528" s="28" t="s">
        <v>127</v>
      </c>
      <c r="K1528" s="53" t="s">
        <v>645</v>
      </c>
      <c r="L1528" s="14" t="s">
        <v>85</v>
      </c>
      <c r="M1528" s="127">
        <v>130</v>
      </c>
      <c r="N1528" s="243"/>
      <c r="O1528" s="562"/>
      <c r="P1528" s="209"/>
      <c r="Q1528" s="209"/>
      <c r="R1528" s="209"/>
      <c r="S1528" s="208"/>
      <c r="T1528" s="208"/>
      <c r="U1528" s="333"/>
      <c r="V1528" s="581"/>
      <c r="W1528" s="243"/>
      <c r="X1528" s="243"/>
      <c r="Y1528" s="581"/>
      <c r="Z1528" s="243"/>
      <c r="AA1528" s="243"/>
      <c r="AB1528" s="581"/>
      <c r="AC1528" s="243"/>
      <c r="AD1528" s="243"/>
      <c r="AE1528" s="243"/>
      <c r="AF1528" s="208"/>
      <c r="AG1528" s="243"/>
      <c r="AH1528" s="614"/>
      <c r="AI1528" s="614"/>
      <c r="AJ1528" s="208"/>
    </row>
    <row r="1529" spans="2:36" ht="68.650000000000006" customHeight="1" x14ac:dyDescent="0.2">
      <c r="B1529" s="213" t="s">
        <v>1015</v>
      </c>
      <c r="C1529" s="204" t="s">
        <v>893</v>
      </c>
      <c r="D1529" s="208" t="s">
        <v>66</v>
      </c>
      <c r="E1529" s="208" t="s">
        <v>67</v>
      </c>
      <c r="F1529" s="235" t="s">
        <v>132</v>
      </c>
      <c r="G1529" s="260" t="s">
        <v>711</v>
      </c>
      <c r="H1529" s="208" t="s">
        <v>70</v>
      </c>
      <c r="I1529" s="204" t="s">
        <v>98</v>
      </c>
      <c r="J1529" s="11" t="s">
        <v>113</v>
      </c>
      <c r="K1529" s="7" t="s">
        <v>114</v>
      </c>
      <c r="L1529" s="7" t="s">
        <v>115</v>
      </c>
      <c r="M1529" s="7">
        <v>2</v>
      </c>
      <c r="N1529" s="268" t="s">
        <v>714</v>
      </c>
      <c r="O1529" s="208" t="s">
        <v>293</v>
      </c>
      <c r="P1529" s="208" t="s">
        <v>75</v>
      </c>
      <c r="Q1529" s="208" t="s">
        <v>76</v>
      </c>
      <c r="R1529" s="208" t="s">
        <v>77</v>
      </c>
      <c r="S1529" s="204" t="s">
        <v>109</v>
      </c>
      <c r="T1529" s="266">
        <f>+V1529+Y1529</f>
        <v>102000</v>
      </c>
      <c r="U1529" s="567" t="s">
        <v>98</v>
      </c>
      <c r="V1529" s="267">
        <v>86700</v>
      </c>
      <c r="W1529" s="267" t="s">
        <v>98</v>
      </c>
      <c r="X1529" s="267" t="s">
        <v>98</v>
      </c>
      <c r="Y1529" s="294">
        <v>15300</v>
      </c>
      <c r="Z1529" s="267" t="s">
        <v>98</v>
      </c>
      <c r="AA1529" s="267" t="s">
        <v>98</v>
      </c>
      <c r="AB1529" s="294">
        <v>18000</v>
      </c>
      <c r="AC1529" s="202" t="s">
        <v>80</v>
      </c>
      <c r="AD1529" s="202" t="s">
        <v>98</v>
      </c>
      <c r="AE1529" s="267">
        <f>+V1529+Y1529</f>
        <v>102000</v>
      </c>
      <c r="AF1529" s="204" t="s">
        <v>98</v>
      </c>
      <c r="AG1529" s="202" t="s">
        <v>33</v>
      </c>
      <c r="AH1529" s="243" t="s">
        <v>251</v>
      </c>
      <c r="AI1529" s="243" t="s">
        <v>253</v>
      </c>
      <c r="AJ1529" s="204"/>
    </row>
    <row r="1530" spans="2:36" ht="68.650000000000006" customHeight="1" x14ac:dyDescent="0.2">
      <c r="B1530" s="213"/>
      <c r="C1530" s="204"/>
      <c r="D1530" s="209"/>
      <c r="E1530" s="209"/>
      <c r="F1530" s="235"/>
      <c r="G1530" s="260"/>
      <c r="H1530" s="209"/>
      <c r="I1530" s="204"/>
      <c r="J1530" s="11" t="s">
        <v>116</v>
      </c>
      <c r="K1530" s="7" t="s">
        <v>117</v>
      </c>
      <c r="L1530" s="7" t="s">
        <v>85</v>
      </c>
      <c r="M1530" s="7">
        <v>2</v>
      </c>
      <c r="N1530" s="268"/>
      <c r="O1530" s="209"/>
      <c r="P1530" s="209"/>
      <c r="Q1530" s="209"/>
      <c r="R1530" s="209"/>
      <c r="S1530" s="204"/>
      <c r="T1530" s="266"/>
      <c r="U1530" s="567"/>
      <c r="V1530" s="267"/>
      <c r="W1530" s="267"/>
      <c r="X1530" s="267"/>
      <c r="Y1530" s="295"/>
      <c r="Z1530" s="267"/>
      <c r="AA1530" s="267"/>
      <c r="AB1530" s="295"/>
      <c r="AC1530" s="202"/>
      <c r="AD1530" s="202"/>
      <c r="AE1530" s="202"/>
      <c r="AF1530" s="204"/>
      <c r="AG1530" s="202"/>
      <c r="AH1530" s="224"/>
      <c r="AI1530" s="224"/>
      <c r="AJ1530" s="204"/>
    </row>
    <row r="1531" spans="2:36" ht="68.650000000000006" customHeight="1" x14ac:dyDescent="0.2">
      <c r="B1531" s="217"/>
      <c r="C1531" s="204"/>
      <c r="D1531" s="209"/>
      <c r="E1531" s="209"/>
      <c r="F1531" s="235"/>
      <c r="G1531" s="260"/>
      <c r="H1531" s="209"/>
      <c r="I1531" s="204"/>
      <c r="J1531" s="11" t="s">
        <v>209</v>
      </c>
      <c r="K1531" s="7" t="s">
        <v>118</v>
      </c>
      <c r="L1531" s="7" t="s">
        <v>119</v>
      </c>
      <c r="M1531" s="7">
        <v>2</v>
      </c>
      <c r="N1531" s="268"/>
      <c r="O1531" s="209"/>
      <c r="P1531" s="209"/>
      <c r="Q1531" s="209"/>
      <c r="R1531" s="209"/>
      <c r="S1531" s="204"/>
      <c r="T1531" s="266"/>
      <c r="U1531" s="567"/>
      <c r="V1531" s="267"/>
      <c r="W1531" s="267"/>
      <c r="X1531" s="267"/>
      <c r="Y1531" s="295"/>
      <c r="Z1531" s="267"/>
      <c r="AA1531" s="267"/>
      <c r="AB1531" s="295"/>
      <c r="AC1531" s="202"/>
      <c r="AD1531" s="202"/>
      <c r="AE1531" s="202"/>
      <c r="AF1531" s="204"/>
      <c r="AG1531" s="202"/>
      <c r="AH1531" s="224"/>
      <c r="AI1531" s="224"/>
      <c r="AJ1531" s="204"/>
    </row>
    <row r="1532" spans="2:36" ht="68.650000000000006" customHeight="1" x14ac:dyDescent="0.2">
      <c r="B1532" s="217"/>
      <c r="C1532" s="204"/>
      <c r="D1532" s="210"/>
      <c r="E1532" s="210"/>
      <c r="F1532" s="235"/>
      <c r="G1532" s="260"/>
      <c r="H1532" s="210"/>
      <c r="I1532" s="204"/>
      <c r="J1532" s="11" t="s">
        <v>120</v>
      </c>
      <c r="K1532" s="7" t="s">
        <v>121</v>
      </c>
      <c r="L1532" s="7" t="s">
        <v>119</v>
      </c>
      <c r="M1532" s="7">
        <v>2</v>
      </c>
      <c r="N1532" s="268"/>
      <c r="O1532" s="210"/>
      <c r="P1532" s="210"/>
      <c r="Q1532" s="210"/>
      <c r="R1532" s="210"/>
      <c r="S1532" s="204"/>
      <c r="T1532" s="266"/>
      <c r="U1532" s="567"/>
      <c r="V1532" s="267"/>
      <c r="W1532" s="267"/>
      <c r="X1532" s="267"/>
      <c r="Y1532" s="296"/>
      <c r="Z1532" s="267"/>
      <c r="AA1532" s="267"/>
      <c r="AB1532" s="296"/>
      <c r="AC1532" s="202"/>
      <c r="AD1532" s="202"/>
      <c r="AE1532" s="202"/>
      <c r="AF1532" s="204"/>
      <c r="AG1532" s="202"/>
      <c r="AH1532" s="228"/>
      <c r="AI1532" s="228"/>
      <c r="AJ1532" s="204"/>
    </row>
    <row r="1533" spans="2:36" ht="68.650000000000006" customHeight="1" x14ac:dyDescent="0.2">
      <c r="B1533" s="213" t="s">
        <v>1156</v>
      </c>
      <c r="C1533" s="204" t="s">
        <v>893</v>
      </c>
      <c r="D1533" s="208" t="s">
        <v>66</v>
      </c>
      <c r="E1533" s="208" t="s">
        <v>67</v>
      </c>
      <c r="F1533" s="235" t="s">
        <v>132</v>
      </c>
      <c r="G1533" s="260" t="s">
        <v>711</v>
      </c>
      <c r="H1533" s="208" t="s">
        <v>70</v>
      </c>
      <c r="I1533" s="204" t="s">
        <v>98</v>
      </c>
      <c r="J1533" s="11" t="s">
        <v>113</v>
      </c>
      <c r="K1533" s="7" t="s">
        <v>114</v>
      </c>
      <c r="L1533" s="7" t="s">
        <v>115</v>
      </c>
      <c r="M1533" s="7">
        <v>3</v>
      </c>
      <c r="N1533" s="268" t="s">
        <v>714</v>
      </c>
      <c r="O1533" s="208" t="s">
        <v>293</v>
      </c>
      <c r="P1533" s="208" t="s">
        <v>75</v>
      </c>
      <c r="Q1533" s="208" t="s">
        <v>76</v>
      </c>
      <c r="R1533" s="208" t="s">
        <v>77</v>
      </c>
      <c r="S1533" s="204" t="s">
        <v>109</v>
      </c>
      <c r="T1533" s="266">
        <f>+V1533+Y1533</f>
        <v>153086.39999999999</v>
      </c>
      <c r="U1533" s="279" t="s">
        <v>98</v>
      </c>
      <c r="V1533" s="202">
        <v>130123.45</v>
      </c>
      <c r="W1533" s="202" t="s">
        <v>98</v>
      </c>
      <c r="X1533" s="202" t="s">
        <v>98</v>
      </c>
      <c r="Y1533" s="243">
        <v>22962.95</v>
      </c>
      <c r="Z1533" s="202" t="s">
        <v>98</v>
      </c>
      <c r="AA1533" s="202" t="s">
        <v>98</v>
      </c>
      <c r="AB1533" s="243">
        <v>27015.25</v>
      </c>
      <c r="AC1533" s="202" t="s">
        <v>80</v>
      </c>
      <c r="AD1533" s="202" t="s">
        <v>98</v>
      </c>
      <c r="AE1533" s="267">
        <f>+V1533+Y1533</f>
        <v>153086.39999999999</v>
      </c>
      <c r="AF1533" s="204" t="s">
        <v>98</v>
      </c>
      <c r="AG1533" s="202" t="s">
        <v>33</v>
      </c>
      <c r="AH1533" s="243" t="s">
        <v>167</v>
      </c>
      <c r="AI1533" s="243" t="s">
        <v>233</v>
      </c>
      <c r="AJ1533" s="204"/>
    </row>
    <row r="1534" spans="2:36" ht="68.650000000000006" customHeight="1" x14ac:dyDescent="0.2">
      <c r="B1534" s="213"/>
      <c r="C1534" s="204"/>
      <c r="D1534" s="209"/>
      <c r="E1534" s="209"/>
      <c r="F1534" s="235"/>
      <c r="G1534" s="260"/>
      <c r="H1534" s="209"/>
      <c r="I1534" s="204"/>
      <c r="J1534" s="11" t="s">
        <v>116</v>
      </c>
      <c r="K1534" s="7" t="s">
        <v>117</v>
      </c>
      <c r="L1534" s="7" t="s">
        <v>85</v>
      </c>
      <c r="M1534" s="7">
        <v>3</v>
      </c>
      <c r="N1534" s="268"/>
      <c r="O1534" s="209"/>
      <c r="P1534" s="209"/>
      <c r="Q1534" s="209"/>
      <c r="R1534" s="209"/>
      <c r="S1534" s="204"/>
      <c r="T1534" s="204"/>
      <c r="U1534" s="280"/>
      <c r="V1534" s="202"/>
      <c r="W1534" s="202"/>
      <c r="X1534" s="202"/>
      <c r="Y1534" s="224"/>
      <c r="Z1534" s="202"/>
      <c r="AA1534" s="202"/>
      <c r="AB1534" s="224"/>
      <c r="AC1534" s="202"/>
      <c r="AD1534" s="202"/>
      <c r="AE1534" s="202"/>
      <c r="AF1534" s="204"/>
      <c r="AG1534" s="202"/>
      <c r="AH1534" s="224"/>
      <c r="AI1534" s="224"/>
      <c r="AJ1534" s="204"/>
    </row>
    <row r="1535" spans="2:36" ht="68.650000000000006" customHeight="1" x14ac:dyDescent="0.2">
      <c r="B1535" s="217"/>
      <c r="C1535" s="204"/>
      <c r="D1535" s="209"/>
      <c r="E1535" s="209"/>
      <c r="F1535" s="235"/>
      <c r="G1535" s="260"/>
      <c r="H1535" s="209"/>
      <c r="I1535" s="204"/>
      <c r="J1535" s="11" t="s">
        <v>209</v>
      </c>
      <c r="K1535" s="7" t="s">
        <v>118</v>
      </c>
      <c r="L1535" s="7" t="s">
        <v>119</v>
      </c>
      <c r="M1535" s="7">
        <v>3</v>
      </c>
      <c r="N1535" s="268"/>
      <c r="O1535" s="209"/>
      <c r="P1535" s="209"/>
      <c r="Q1535" s="209"/>
      <c r="R1535" s="209"/>
      <c r="S1535" s="204"/>
      <c r="T1535" s="204"/>
      <c r="U1535" s="280"/>
      <c r="V1535" s="202"/>
      <c r="W1535" s="202"/>
      <c r="X1535" s="202"/>
      <c r="Y1535" s="224"/>
      <c r="Z1535" s="202"/>
      <c r="AA1535" s="202"/>
      <c r="AB1535" s="224"/>
      <c r="AC1535" s="202"/>
      <c r="AD1535" s="202"/>
      <c r="AE1535" s="202"/>
      <c r="AF1535" s="204"/>
      <c r="AG1535" s="202"/>
      <c r="AH1535" s="224"/>
      <c r="AI1535" s="224"/>
      <c r="AJ1535" s="204"/>
    </row>
    <row r="1536" spans="2:36" ht="68.650000000000006" customHeight="1" x14ac:dyDescent="0.2">
      <c r="B1536" s="217"/>
      <c r="C1536" s="204"/>
      <c r="D1536" s="210"/>
      <c r="E1536" s="210"/>
      <c r="F1536" s="235"/>
      <c r="G1536" s="260"/>
      <c r="H1536" s="210"/>
      <c r="I1536" s="204"/>
      <c r="J1536" s="11" t="s">
        <v>120</v>
      </c>
      <c r="K1536" s="7" t="s">
        <v>121</v>
      </c>
      <c r="L1536" s="7" t="s">
        <v>119</v>
      </c>
      <c r="M1536" s="7">
        <v>3</v>
      </c>
      <c r="N1536" s="268"/>
      <c r="O1536" s="210"/>
      <c r="P1536" s="210"/>
      <c r="Q1536" s="210"/>
      <c r="R1536" s="210"/>
      <c r="S1536" s="204"/>
      <c r="T1536" s="204"/>
      <c r="U1536" s="280"/>
      <c r="V1536" s="202"/>
      <c r="W1536" s="202"/>
      <c r="X1536" s="202"/>
      <c r="Y1536" s="228"/>
      <c r="Z1536" s="202"/>
      <c r="AA1536" s="202"/>
      <c r="AB1536" s="228"/>
      <c r="AC1536" s="202"/>
      <c r="AD1536" s="202"/>
      <c r="AE1536" s="202"/>
      <c r="AF1536" s="204"/>
      <c r="AG1536" s="202"/>
      <c r="AH1536" s="228"/>
      <c r="AI1536" s="228"/>
      <c r="AJ1536" s="204"/>
    </row>
    <row r="1537" spans="1:36" ht="68.650000000000006" customHeight="1" x14ac:dyDescent="0.2">
      <c r="B1537" s="217" t="s">
        <v>1157</v>
      </c>
      <c r="C1537" s="208" t="s">
        <v>891</v>
      </c>
      <c r="D1537" s="208" t="s">
        <v>88</v>
      </c>
      <c r="E1537" s="229" t="s">
        <v>67</v>
      </c>
      <c r="F1537" s="260" t="s">
        <v>134</v>
      </c>
      <c r="G1537" s="282" t="s">
        <v>1001</v>
      </c>
      <c r="H1537" s="208" t="s">
        <v>70</v>
      </c>
      <c r="I1537" s="204" t="s">
        <v>98</v>
      </c>
      <c r="J1537" s="11" t="s">
        <v>716</v>
      </c>
      <c r="K1537" s="80" t="s">
        <v>717</v>
      </c>
      <c r="L1537" s="87" t="s">
        <v>722</v>
      </c>
      <c r="M1537" s="52">
        <v>40</v>
      </c>
      <c r="N1537" s="202" t="s">
        <v>714</v>
      </c>
      <c r="O1537" s="208" t="s">
        <v>288</v>
      </c>
      <c r="P1537" s="208" t="s">
        <v>75</v>
      </c>
      <c r="Q1537" s="208" t="s">
        <v>76</v>
      </c>
      <c r="R1537" s="208" t="s">
        <v>77</v>
      </c>
      <c r="S1537" s="204" t="s">
        <v>109</v>
      </c>
      <c r="T1537" s="266">
        <f>+V1537+Y1537</f>
        <v>122009.23999999999</v>
      </c>
      <c r="U1537" s="266" t="s">
        <v>98</v>
      </c>
      <c r="V1537" s="202">
        <v>103707.87</v>
      </c>
      <c r="W1537" s="202" t="s">
        <v>98</v>
      </c>
      <c r="X1537" s="202" t="s">
        <v>98</v>
      </c>
      <c r="Y1537" s="243">
        <v>18301.37</v>
      </c>
      <c r="Z1537" s="202" t="s">
        <v>98</v>
      </c>
      <c r="AA1537" s="202" t="s">
        <v>98</v>
      </c>
      <c r="AB1537" s="243">
        <v>9892.64</v>
      </c>
      <c r="AC1537" s="202" t="s">
        <v>149</v>
      </c>
      <c r="AD1537" s="202" t="s">
        <v>98</v>
      </c>
      <c r="AE1537" s="267">
        <f>+V1537+Y1537</f>
        <v>122009.23999999999</v>
      </c>
      <c r="AF1537" s="204" t="s">
        <v>98</v>
      </c>
      <c r="AG1537" s="202" t="s">
        <v>33</v>
      </c>
      <c r="AH1537" s="243" t="s">
        <v>167</v>
      </c>
      <c r="AI1537" s="243" t="s">
        <v>1189</v>
      </c>
      <c r="AJ1537" s="204"/>
    </row>
    <row r="1538" spans="1:36" ht="68.650000000000006" customHeight="1" x14ac:dyDescent="0.2">
      <c r="B1538" s="217"/>
      <c r="C1538" s="209"/>
      <c r="D1538" s="209"/>
      <c r="E1538" s="230"/>
      <c r="F1538" s="260"/>
      <c r="G1538" s="282"/>
      <c r="H1538" s="209"/>
      <c r="I1538" s="204"/>
      <c r="J1538" s="11" t="s">
        <v>111</v>
      </c>
      <c r="K1538" s="80" t="s">
        <v>719</v>
      </c>
      <c r="L1538" s="7" t="s">
        <v>85</v>
      </c>
      <c r="M1538" s="52">
        <v>2</v>
      </c>
      <c r="N1538" s="202"/>
      <c r="O1538" s="209"/>
      <c r="P1538" s="209"/>
      <c r="Q1538" s="209"/>
      <c r="R1538" s="209"/>
      <c r="S1538" s="204"/>
      <c r="T1538" s="204"/>
      <c r="U1538" s="266"/>
      <c r="V1538" s="202"/>
      <c r="W1538" s="202"/>
      <c r="X1538" s="202"/>
      <c r="Y1538" s="224"/>
      <c r="Z1538" s="202"/>
      <c r="AA1538" s="202"/>
      <c r="AB1538" s="224"/>
      <c r="AC1538" s="202"/>
      <c r="AD1538" s="202"/>
      <c r="AE1538" s="202"/>
      <c r="AF1538" s="204"/>
      <c r="AG1538" s="202"/>
      <c r="AH1538" s="224"/>
      <c r="AI1538" s="224"/>
      <c r="AJ1538" s="204"/>
    </row>
    <row r="1539" spans="1:36" ht="68.650000000000006" customHeight="1" x14ac:dyDescent="0.2">
      <c r="B1539" s="217"/>
      <c r="C1539" s="210"/>
      <c r="D1539" s="210"/>
      <c r="E1539" s="230"/>
      <c r="F1539" s="410"/>
      <c r="G1539" s="334"/>
      <c r="H1539" s="210"/>
      <c r="I1539" s="208"/>
      <c r="J1539" s="28" t="s">
        <v>127</v>
      </c>
      <c r="K1539" s="53" t="s">
        <v>645</v>
      </c>
      <c r="L1539" s="14" t="s">
        <v>85</v>
      </c>
      <c r="M1539" s="7">
        <v>55</v>
      </c>
      <c r="N1539" s="243"/>
      <c r="O1539" s="209"/>
      <c r="P1539" s="209"/>
      <c r="Q1539" s="209"/>
      <c r="R1539" s="209"/>
      <c r="S1539" s="208"/>
      <c r="T1539" s="208"/>
      <c r="U1539" s="333"/>
      <c r="V1539" s="202"/>
      <c r="W1539" s="243"/>
      <c r="X1539" s="243"/>
      <c r="Y1539" s="224"/>
      <c r="Z1539" s="243"/>
      <c r="AA1539" s="243"/>
      <c r="AB1539" s="224"/>
      <c r="AC1539" s="243"/>
      <c r="AD1539" s="243"/>
      <c r="AE1539" s="243"/>
      <c r="AF1539" s="208"/>
      <c r="AG1539" s="243"/>
      <c r="AH1539" s="224"/>
      <c r="AI1539" s="224"/>
      <c r="AJ1539" s="208"/>
    </row>
    <row r="1540" spans="1:36" ht="68.650000000000006" customHeight="1" x14ac:dyDescent="0.2">
      <c r="B1540" s="355" t="s">
        <v>820</v>
      </c>
      <c r="C1540" s="208" t="s">
        <v>825</v>
      </c>
      <c r="D1540" s="208" t="s">
        <v>66</v>
      </c>
      <c r="E1540" s="229" t="s">
        <v>67</v>
      </c>
      <c r="F1540" s="260" t="s">
        <v>134</v>
      </c>
      <c r="G1540" s="282" t="s">
        <v>1001</v>
      </c>
      <c r="H1540" s="208" t="s">
        <v>70</v>
      </c>
      <c r="I1540" s="204" t="s">
        <v>98</v>
      </c>
      <c r="J1540" s="11" t="s">
        <v>716</v>
      </c>
      <c r="K1540" s="80" t="s">
        <v>717</v>
      </c>
      <c r="L1540" s="87" t="s">
        <v>722</v>
      </c>
      <c r="M1540" s="7">
        <v>40</v>
      </c>
      <c r="N1540" s="202" t="s">
        <v>714</v>
      </c>
      <c r="O1540" s="208" t="s">
        <v>823</v>
      </c>
      <c r="P1540" s="208" t="s">
        <v>75</v>
      </c>
      <c r="Q1540" s="208" t="s">
        <v>76</v>
      </c>
      <c r="R1540" s="208" t="s">
        <v>77</v>
      </c>
      <c r="S1540" s="204" t="s">
        <v>109</v>
      </c>
      <c r="T1540" s="266">
        <f>+V1540+Y1540</f>
        <v>337730.91000000003</v>
      </c>
      <c r="U1540" s="333">
        <f>+T1540/M1541</f>
        <v>42216.363750000004</v>
      </c>
      <c r="V1540" s="307">
        <v>287071.27</v>
      </c>
      <c r="W1540" s="202" t="s">
        <v>98</v>
      </c>
      <c r="X1540" s="202" t="s">
        <v>98</v>
      </c>
      <c r="Y1540" s="320">
        <v>50659.64</v>
      </c>
      <c r="Z1540" s="202" t="s">
        <v>98</v>
      </c>
      <c r="AA1540" s="202" t="s">
        <v>98</v>
      </c>
      <c r="AB1540" s="307">
        <v>59646.32</v>
      </c>
      <c r="AC1540" s="243" t="s">
        <v>149</v>
      </c>
      <c r="AD1540" s="202" t="s">
        <v>98</v>
      </c>
      <c r="AE1540" s="267">
        <f>+V1540+Y1540</f>
        <v>337730.91000000003</v>
      </c>
      <c r="AF1540" s="204" t="s">
        <v>98</v>
      </c>
      <c r="AG1540" s="202" t="s">
        <v>33</v>
      </c>
      <c r="AH1540" s="414" t="s">
        <v>158</v>
      </c>
      <c r="AI1540" s="414" t="s">
        <v>176</v>
      </c>
      <c r="AJ1540" s="208"/>
    </row>
    <row r="1541" spans="1:36" ht="68.650000000000006" customHeight="1" x14ac:dyDescent="0.2">
      <c r="B1541" s="356"/>
      <c r="C1541" s="209"/>
      <c r="D1541" s="209"/>
      <c r="E1541" s="230"/>
      <c r="F1541" s="260"/>
      <c r="G1541" s="282"/>
      <c r="H1541" s="209"/>
      <c r="I1541" s="204"/>
      <c r="J1541" s="11" t="s">
        <v>111</v>
      </c>
      <c r="K1541" s="80" t="s">
        <v>719</v>
      </c>
      <c r="L1541" s="7" t="s">
        <v>85</v>
      </c>
      <c r="M1541" s="7">
        <v>8</v>
      </c>
      <c r="N1541" s="202"/>
      <c r="O1541" s="209"/>
      <c r="P1541" s="209"/>
      <c r="Q1541" s="209"/>
      <c r="R1541" s="209"/>
      <c r="S1541" s="204"/>
      <c r="T1541" s="204"/>
      <c r="U1541" s="352"/>
      <c r="V1541" s="308"/>
      <c r="W1541" s="202"/>
      <c r="X1541" s="202"/>
      <c r="Y1541" s="321"/>
      <c r="Z1541" s="202"/>
      <c r="AA1541" s="202"/>
      <c r="AB1541" s="308"/>
      <c r="AC1541" s="224"/>
      <c r="AD1541" s="202"/>
      <c r="AE1541" s="202"/>
      <c r="AF1541" s="204"/>
      <c r="AG1541" s="202"/>
      <c r="AH1541" s="414"/>
      <c r="AI1541" s="414"/>
      <c r="AJ1541" s="209"/>
    </row>
    <row r="1542" spans="1:36" ht="68.650000000000006" customHeight="1" x14ac:dyDescent="0.2">
      <c r="B1542" s="357"/>
      <c r="C1542" s="210"/>
      <c r="D1542" s="210"/>
      <c r="E1542" s="230"/>
      <c r="F1542" s="410"/>
      <c r="G1542" s="282"/>
      <c r="H1542" s="210"/>
      <c r="I1542" s="204"/>
      <c r="J1542" s="11" t="s">
        <v>127</v>
      </c>
      <c r="K1542" s="80" t="s">
        <v>645</v>
      </c>
      <c r="L1542" s="7" t="s">
        <v>85</v>
      </c>
      <c r="M1542" s="7">
        <v>226</v>
      </c>
      <c r="N1542" s="202"/>
      <c r="O1542" s="210"/>
      <c r="P1542" s="209"/>
      <c r="Q1542" s="209"/>
      <c r="R1542" s="209"/>
      <c r="S1542" s="208"/>
      <c r="T1542" s="208"/>
      <c r="U1542" s="353"/>
      <c r="V1542" s="311"/>
      <c r="W1542" s="243"/>
      <c r="X1542" s="243"/>
      <c r="Y1542" s="322"/>
      <c r="Z1542" s="243"/>
      <c r="AA1542" s="243"/>
      <c r="AB1542" s="311"/>
      <c r="AC1542" s="228"/>
      <c r="AD1542" s="243"/>
      <c r="AE1542" s="243"/>
      <c r="AF1542" s="208"/>
      <c r="AG1542" s="243"/>
      <c r="AH1542" s="414"/>
      <c r="AI1542" s="414"/>
      <c r="AJ1542" s="210"/>
    </row>
    <row r="1543" spans="1:36" ht="68.650000000000006" customHeight="1" x14ac:dyDescent="0.2">
      <c r="B1543" s="364" t="s">
        <v>1112</v>
      </c>
      <c r="C1543" s="246" t="s">
        <v>826</v>
      </c>
      <c r="D1543" s="246" t="s">
        <v>66</v>
      </c>
      <c r="E1543" s="232" t="s">
        <v>67</v>
      </c>
      <c r="F1543" s="216" t="s">
        <v>134</v>
      </c>
      <c r="G1543" s="568" t="s">
        <v>1108</v>
      </c>
      <c r="H1543" s="246" t="s">
        <v>70</v>
      </c>
      <c r="I1543" s="215" t="s">
        <v>98</v>
      </c>
      <c r="J1543" s="20" t="s">
        <v>716</v>
      </c>
      <c r="K1543" s="74" t="s">
        <v>717</v>
      </c>
      <c r="L1543" s="91" t="s">
        <v>722</v>
      </c>
      <c r="M1543" s="65">
        <v>40</v>
      </c>
      <c r="N1543" s="264" t="s">
        <v>714</v>
      </c>
      <c r="O1543" s="246" t="s">
        <v>823</v>
      </c>
      <c r="P1543" s="246" t="s">
        <v>75</v>
      </c>
      <c r="Q1543" s="246" t="s">
        <v>76</v>
      </c>
      <c r="R1543" s="246" t="s">
        <v>77</v>
      </c>
      <c r="S1543" s="215" t="s">
        <v>109</v>
      </c>
      <c r="T1543" s="314">
        <f>+V1543+Y1543</f>
        <v>64200</v>
      </c>
      <c r="U1543" s="389">
        <f>+T1543/M1544</f>
        <v>12840</v>
      </c>
      <c r="V1543" s="572">
        <v>54570</v>
      </c>
      <c r="W1543" s="264" t="s">
        <v>98</v>
      </c>
      <c r="X1543" s="264" t="s">
        <v>98</v>
      </c>
      <c r="Y1543" s="572">
        <v>9630</v>
      </c>
      <c r="Z1543" s="264" t="s">
        <v>98</v>
      </c>
      <c r="AA1543" s="264" t="s">
        <v>98</v>
      </c>
      <c r="AB1543" s="572">
        <v>11338.298623367455</v>
      </c>
      <c r="AC1543" s="205" t="s">
        <v>149</v>
      </c>
      <c r="AD1543" s="264" t="s">
        <v>98</v>
      </c>
      <c r="AE1543" s="265">
        <f>+V1543+Y1543</f>
        <v>64200</v>
      </c>
      <c r="AF1543" s="215" t="s">
        <v>98</v>
      </c>
      <c r="AG1543" s="205" t="s">
        <v>33</v>
      </c>
      <c r="AH1543" s="415" t="s">
        <v>158</v>
      </c>
      <c r="AI1543" s="415" t="s">
        <v>176</v>
      </c>
      <c r="AJ1543" s="208"/>
    </row>
    <row r="1544" spans="1:36" ht="68.650000000000006" customHeight="1" x14ac:dyDescent="0.2">
      <c r="B1544" s="356"/>
      <c r="C1544" s="247"/>
      <c r="D1544" s="247"/>
      <c r="E1544" s="233"/>
      <c r="F1544" s="216"/>
      <c r="G1544" s="568"/>
      <c r="H1544" s="247"/>
      <c r="I1544" s="215"/>
      <c r="J1544" s="20" t="s">
        <v>111</v>
      </c>
      <c r="K1544" s="74" t="s">
        <v>719</v>
      </c>
      <c r="L1544" s="27" t="s">
        <v>85</v>
      </c>
      <c r="M1544" s="57">
        <v>5</v>
      </c>
      <c r="N1544" s="264"/>
      <c r="O1544" s="247"/>
      <c r="P1544" s="247"/>
      <c r="Q1544" s="247"/>
      <c r="R1544" s="247"/>
      <c r="S1544" s="215"/>
      <c r="T1544" s="215"/>
      <c r="U1544" s="390"/>
      <c r="V1544" s="573"/>
      <c r="W1544" s="264"/>
      <c r="X1544" s="264"/>
      <c r="Y1544" s="573"/>
      <c r="Z1544" s="264"/>
      <c r="AA1544" s="264"/>
      <c r="AB1544" s="573"/>
      <c r="AC1544" s="206"/>
      <c r="AD1544" s="264"/>
      <c r="AE1544" s="264"/>
      <c r="AF1544" s="215"/>
      <c r="AG1544" s="206"/>
      <c r="AH1544" s="415"/>
      <c r="AI1544" s="415"/>
      <c r="AJ1544" s="209"/>
    </row>
    <row r="1545" spans="1:36" ht="68.650000000000006" customHeight="1" x14ac:dyDescent="0.2">
      <c r="B1545" s="357"/>
      <c r="C1545" s="248"/>
      <c r="D1545" s="248"/>
      <c r="E1545" s="233"/>
      <c r="F1545" s="569"/>
      <c r="G1545" s="568"/>
      <c r="H1545" s="248"/>
      <c r="I1545" s="215"/>
      <c r="J1545" s="20" t="s">
        <v>127</v>
      </c>
      <c r="K1545" s="74" t="s">
        <v>645</v>
      </c>
      <c r="L1545" s="27" t="s">
        <v>85</v>
      </c>
      <c r="M1545" s="57">
        <v>50</v>
      </c>
      <c r="N1545" s="264"/>
      <c r="O1545" s="248"/>
      <c r="P1545" s="247"/>
      <c r="Q1545" s="247"/>
      <c r="R1545" s="247"/>
      <c r="S1545" s="246"/>
      <c r="T1545" s="246"/>
      <c r="U1545" s="391"/>
      <c r="V1545" s="574"/>
      <c r="W1545" s="205"/>
      <c r="X1545" s="205"/>
      <c r="Y1545" s="574"/>
      <c r="Z1545" s="205"/>
      <c r="AA1545" s="205"/>
      <c r="AB1545" s="574"/>
      <c r="AC1545" s="207"/>
      <c r="AD1545" s="205"/>
      <c r="AE1545" s="205"/>
      <c r="AF1545" s="246"/>
      <c r="AG1545" s="207"/>
      <c r="AH1545" s="415"/>
      <c r="AI1545" s="415"/>
      <c r="AJ1545" s="210"/>
    </row>
    <row r="1546" spans="1:36" ht="68.650000000000006" customHeight="1" x14ac:dyDescent="0.2">
      <c r="B1546" s="355" t="s">
        <v>821</v>
      </c>
      <c r="C1546" s="208" t="s">
        <v>827</v>
      </c>
      <c r="D1546" s="208" t="s">
        <v>66</v>
      </c>
      <c r="E1546" s="235" t="s">
        <v>67</v>
      </c>
      <c r="F1546" s="235" t="s">
        <v>132</v>
      </c>
      <c r="G1546" s="260" t="s">
        <v>711</v>
      </c>
      <c r="H1546" s="208" t="s">
        <v>70</v>
      </c>
      <c r="I1546" s="204" t="s">
        <v>98</v>
      </c>
      <c r="J1546" s="11" t="s">
        <v>113</v>
      </c>
      <c r="K1546" s="7" t="s">
        <v>114</v>
      </c>
      <c r="L1546" s="7" t="s">
        <v>115</v>
      </c>
      <c r="M1546" s="14">
        <v>4</v>
      </c>
      <c r="N1546" s="243" t="s">
        <v>714</v>
      </c>
      <c r="O1546" s="204" t="s">
        <v>824</v>
      </c>
      <c r="P1546" s="208" t="s">
        <v>75</v>
      </c>
      <c r="Q1546" s="208" t="s">
        <v>76</v>
      </c>
      <c r="R1546" s="208" t="s">
        <v>77</v>
      </c>
      <c r="S1546" s="208" t="s">
        <v>109</v>
      </c>
      <c r="T1546" s="333">
        <f>+V1546+Y1546</f>
        <v>226534.28000000003</v>
      </c>
      <c r="U1546" s="333">
        <f>T1546/M1547</f>
        <v>56633.570000000007</v>
      </c>
      <c r="V1546" s="243">
        <v>192554.14</v>
      </c>
      <c r="W1546" s="243" t="s">
        <v>98</v>
      </c>
      <c r="X1546" s="243" t="s">
        <v>98</v>
      </c>
      <c r="Y1546" s="243">
        <v>33980.14</v>
      </c>
      <c r="Z1546" s="243" t="s">
        <v>98</v>
      </c>
      <c r="AA1546" s="243" t="s">
        <v>98</v>
      </c>
      <c r="AB1546" s="377">
        <v>40007.998859865867</v>
      </c>
      <c r="AC1546" s="243" t="s">
        <v>80</v>
      </c>
      <c r="AD1546" s="208" t="s">
        <v>98</v>
      </c>
      <c r="AE1546" s="294">
        <f>+V1546+Y1546</f>
        <v>226534.28000000003</v>
      </c>
      <c r="AF1546" s="208" t="s">
        <v>98</v>
      </c>
      <c r="AG1546" s="243" t="s">
        <v>33</v>
      </c>
      <c r="AH1546" s="307" t="s">
        <v>901</v>
      </c>
      <c r="AI1546" s="307" t="s">
        <v>176</v>
      </c>
      <c r="AJ1546" s="208"/>
    </row>
    <row r="1547" spans="1:36" ht="68.650000000000006" customHeight="1" x14ac:dyDescent="0.2">
      <c r="B1547" s="356"/>
      <c r="C1547" s="209"/>
      <c r="D1547" s="209"/>
      <c r="E1547" s="235"/>
      <c r="F1547" s="235"/>
      <c r="G1547" s="260"/>
      <c r="H1547" s="209"/>
      <c r="I1547" s="204"/>
      <c r="J1547" s="11" t="s">
        <v>116</v>
      </c>
      <c r="K1547" s="7" t="s">
        <v>117</v>
      </c>
      <c r="L1547" s="7" t="s">
        <v>85</v>
      </c>
      <c r="M1547" s="14">
        <v>4</v>
      </c>
      <c r="N1547" s="224"/>
      <c r="O1547" s="204"/>
      <c r="P1547" s="209"/>
      <c r="Q1547" s="209"/>
      <c r="R1547" s="209"/>
      <c r="S1547" s="209"/>
      <c r="T1547" s="352"/>
      <c r="U1547" s="352"/>
      <c r="V1547" s="224"/>
      <c r="W1547" s="224"/>
      <c r="X1547" s="224"/>
      <c r="Y1547" s="224"/>
      <c r="Z1547" s="224"/>
      <c r="AA1547" s="224"/>
      <c r="AB1547" s="443"/>
      <c r="AC1547" s="224"/>
      <c r="AD1547" s="209"/>
      <c r="AE1547" s="295"/>
      <c r="AF1547" s="209"/>
      <c r="AG1547" s="224"/>
      <c r="AH1547" s="308"/>
      <c r="AI1547" s="308"/>
      <c r="AJ1547" s="209"/>
    </row>
    <row r="1548" spans="1:36" ht="68.650000000000006" customHeight="1" x14ac:dyDescent="0.2">
      <c r="B1548" s="356"/>
      <c r="C1548" s="209"/>
      <c r="D1548" s="209"/>
      <c r="E1548" s="235"/>
      <c r="F1548" s="235"/>
      <c r="G1548" s="260"/>
      <c r="H1548" s="209"/>
      <c r="I1548" s="204"/>
      <c r="J1548" s="11" t="s">
        <v>209</v>
      </c>
      <c r="K1548" s="7" t="s">
        <v>118</v>
      </c>
      <c r="L1548" s="7" t="s">
        <v>119</v>
      </c>
      <c r="M1548" s="14">
        <v>4</v>
      </c>
      <c r="N1548" s="224"/>
      <c r="O1548" s="204"/>
      <c r="P1548" s="209"/>
      <c r="Q1548" s="209"/>
      <c r="R1548" s="209"/>
      <c r="S1548" s="209"/>
      <c r="T1548" s="352"/>
      <c r="U1548" s="352"/>
      <c r="V1548" s="224"/>
      <c r="W1548" s="224"/>
      <c r="X1548" s="224"/>
      <c r="Y1548" s="224"/>
      <c r="Z1548" s="224"/>
      <c r="AA1548" s="224"/>
      <c r="AB1548" s="443"/>
      <c r="AC1548" s="224"/>
      <c r="AD1548" s="209"/>
      <c r="AE1548" s="295"/>
      <c r="AF1548" s="209"/>
      <c r="AG1548" s="224"/>
      <c r="AH1548" s="308"/>
      <c r="AI1548" s="308"/>
      <c r="AJ1548" s="209"/>
    </row>
    <row r="1549" spans="1:36" ht="68.650000000000006" customHeight="1" x14ac:dyDescent="0.2">
      <c r="A1549" s="93"/>
      <c r="B1549" s="357"/>
      <c r="C1549" s="210"/>
      <c r="D1549" s="210"/>
      <c r="E1549" s="235"/>
      <c r="F1549" s="235"/>
      <c r="G1549" s="260"/>
      <c r="H1549" s="210"/>
      <c r="I1549" s="204"/>
      <c r="J1549" s="11" t="s">
        <v>120</v>
      </c>
      <c r="K1549" s="7" t="s">
        <v>121</v>
      </c>
      <c r="L1549" s="7" t="s">
        <v>119</v>
      </c>
      <c r="M1549" s="14">
        <v>4</v>
      </c>
      <c r="N1549" s="228"/>
      <c r="O1549" s="204"/>
      <c r="P1549" s="210"/>
      <c r="Q1549" s="210"/>
      <c r="R1549" s="210"/>
      <c r="S1549" s="210"/>
      <c r="T1549" s="353"/>
      <c r="U1549" s="353"/>
      <c r="V1549" s="228"/>
      <c r="W1549" s="228"/>
      <c r="X1549" s="228"/>
      <c r="Y1549" s="228"/>
      <c r="Z1549" s="228"/>
      <c r="AA1549" s="228"/>
      <c r="AB1549" s="444"/>
      <c r="AC1549" s="228"/>
      <c r="AD1549" s="210"/>
      <c r="AE1549" s="296"/>
      <c r="AF1549" s="210"/>
      <c r="AG1549" s="228"/>
      <c r="AH1549" s="311"/>
      <c r="AI1549" s="311"/>
      <c r="AJ1549" s="210"/>
    </row>
    <row r="1550" spans="1:36" ht="68.650000000000006" customHeight="1" x14ac:dyDescent="0.2">
      <c r="B1550" s="278" t="s">
        <v>822</v>
      </c>
      <c r="C1550" s="204" t="s">
        <v>828</v>
      </c>
      <c r="D1550" s="204" t="s">
        <v>66</v>
      </c>
      <c r="E1550" s="235" t="s">
        <v>67</v>
      </c>
      <c r="F1550" s="260" t="s">
        <v>134</v>
      </c>
      <c r="G1550" s="282" t="s">
        <v>1001</v>
      </c>
      <c r="H1550" s="204" t="s">
        <v>70</v>
      </c>
      <c r="I1550" s="204" t="s">
        <v>98</v>
      </c>
      <c r="J1550" s="11" t="s">
        <v>716</v>
      </c>
      <c r="K1550" s="80" t="s">
        <v>717</v>
      </c>
      <c r="L1550" s="87" t="s">
        <v>722</v>
      </c>
      <c r="M1550" s="7">
        <v>40</v>
      </c>
      <c r="N1550" s="202" t="s">
        <v>714</v>
      </c>
      <c r="O1550" s="204" t="s">
        <v>823</v>
      </c>
      <c r="P1550" s="204" t="s">
        <v>75</v>
      </c>
      <c r="Q1550" s="204" t="s">
        <v>76</v>
      </c>
      <c r="R1550" s="204" t="s">
        <v>77</v>
      </c>
      <c r="S1550" s="204" t="s">
        <v>109</v>
      </c>
      <c r="T1550" s="266">
        <f>+V1550+Y1550</f>
        <v>126649.09</v>
      </c>
      <c r="U1550" s="266">
        <f>+T1550/M1551</f>
        <v>42216.363333333335</v>
      </c>
      <c r="V1550" s="202">
        <v>107651.73</v>
      </c>
      <c r="W1550" s="202" t="s">
        <v>98</v>
      </c>
      <c r="X1550" s="202" t="s">
        <v>98</v>
      </c>
      <c r="Y1550" s="202">
        <v>18997.36</v>
      </c>
      <c r="Z1550" s="202" t="s">
        <v>98</v>
      </c>
      <c r="AA1550" s="202" t="s">
        <v>98</v>
      </c>
      <c r="AB1550" s="257">
        <v>22367.37</v>
      </c>
      <c r="AC1550" s="202" t="s">
        <v>149</v>
      </c>
      <c r="AD1550" s="204" t="s">
        <v>98</v>
      </c>
      <c r="AE1550" s="267">
        <f>+V1550+Y1550</f>
        <v>126649.09</v>
      </c>
      <c r="AF1550" s="204" t="s">
        <v>98</v>
      </c>
      <c r="AG1550" s="202" t="s">
        <v>33</v>
      </c>
      <c r="AH1550" s="414" t="s">
        <v>233</v>
      </c>
      <c r="AI1550" s="414" t="s">
        <v>408</v>
      </c>
      <c r="AJ1550" s="204"/>
    </row>
    <row r="1551" spans="1:36" ht="68.650000000000006" customHeight="1" x14ac:dyDescent="0.2">
      <c r="B1551" s="356"/>
      <c r="C1551" s="209"/>
      <c r="D1551" s="209"/>
      <c r="E1551" s="231"/>
      <c r="F1551" s="422"/>
      <c r="G1551" s="427"/>
      <c r="H1551" s="209"/>
      <c r="I1551" s="210"/>
      <c r="J1551" s="72" t="s">
        <v>111</v>
      </c>
      <c r="K1551" s="55" t="s">
        <v>719</v>
      </c>
      <c r="L1551" s="22" t="s">
        <v>85</v>
      </c>
      <c r="M1551" s="16">
        <v>3</v>
      </c>
      <c r="N1551" s="228"/>
      <c r="O1551" s="209"/>
      <c r="P1551" s="209"/>
      <c r="Q1551" s="209"/>
      <c r="R1551" s="209"/>
      <c r="S1551" s="209"/>
      <c r="T1551" s="352"/>
      <c r="U1551" s="352"/>
      <c r="V1551" s="224"/>
      <c r="W1551" s="228"/>
      <c r="X1551" s="228"/>
      <c r="Y1551" s="224"/>
      <c r="Z1551" s="228"/>
      <c r="AA1551" s="228"/>
      <c r="AB1551" s="443"/>
      <c r="AC1551" s="224"/>
      <c r="AD1551" s="209"/>
      <c r="AE1551" s="228"/>
      <c r="AF1551" s="209"/>
      <c r="AG1551" s="224"/>
      <c r="AH1551" s="570"/>
      <c r="AI1551" s="570"/>
      <c r="AJ1551" s="209"/>
    </row>
    <row r="1552" spans="1:36" ht="68.650000000000006" customHeight="1" x14ac:dyDescent="0.2">
      <c r="B1552" s="357"/>
      <c r="C1552" s="210"/>
      <c r="D1552" s="210"/>
      <c r="E1552" s="235"/>
      <c r="F1552" s="410"/>
      <c r="G1552" s="282"/>
      <c r="H1552" s="210"/>
      <c r="I1552" s="204"/>
      <c r="J1552" s="11" t="s">
        <v>127</v>
      </c>
      <c r="K1552" s="80" t="s">
        <v>645</v>
      </c>
      <c r="L1552" s="7" t="s">
        <v>85</v>
      </c>
      <c r="M1552" s="14">
        <v>84</v>
      </c>
      <c r="N1552" s="202"/>
      <c r="O1552" s="210"/>
      <c r="P1552" s="210"/>
      <c r="Q1552" s="210"/>
      <c r="R1552" s="210"/>
      <c r="S1552" s="210"/>
      <c r="T1552" s="353"/>
      <c r="U1552" s="353"/>
      <c r="V1552" s="228"/>
      <c r="W1552" s="243"/>
      <c r="X1552" s="243"/>
      <c r="Y1552" s="228"/>
      <c r="Z1552" s="243"/>
      <c r="AA1552" s="243"/>
      <c r="AB1552" s="444"/>
      <c r="AC1552" s="228"/>
      <c r="AD1552" s="210"/>
      <c r="AE1552" s="243"/>
      <c r="AF1552" s="210"/>
      <c r="AG1552" s="228"/>
      <c r="AH1552" s="414"/>
      <c r="AI1552" s="414"/>
      <c r="AJ1552" s="210"/>
    </row>
    <row r="1553" spans="2:36" ht="128.1" customHeight="1" x14ac:dyDescent="0.2">
      <c r="B1553" s="355" t="s">
        <v>947</v>
      </c>
      <c r="C1553" s="208" t="s">
        <v>826</v>
      </c>
      <c r="D1553" s="208" t="s">
        <v>66</v>
      </c>
      <c r="E1553" s="229" t="s">
        <v>67</v>
      </c>
      <c r="F1553" s="260" t="s">
        <v>134</v>
      </c>
      <c r="G1553" s="282" t="s">
        <v>1001</v>
      </c>
      <c r="H1553" s="208" t="s">
        <v>70</v>
      </c>
      <c r="I1553" s="204" t="s">
        <v>98</v>
      </c>
      <c r="J1553" s="11" t="s">
        <v>716</v>
      </c>
      <c r="K1553" s="80" t="s">
        <v>717</v>
      </c>
      <c r="L1553" s="87" t="s">
        <v>722</v>
      </c>
      <c r="M1553" s="16">
        <v>40</v>
      </c>
      <c r="N1553" s="202" t="s">
        <v>714</v>
      </c>
      <c r="O1553" s="208" t="s">
        <v>823</v>
      </c>
      <c r="P1553" s="208" t="s">
        <v>75</v>
      </c>
      <c r="Q1553" s="208" t="s">
        <v>76</v>
      </c>
      <c r="R1553" s="208" t="s">
        <v>77</v>
      </c>
      <c r="S1553" s="204" t="s">
        <v>109</v>
      </c>
      <c r="T1553" s="266">
        <f>+V1553+Y1553</f>
        <v>64200</v>
      </c>
      <c r="U1553" s="333">
        <f>+T1553/M1554</f>
        <v>12840</v>
      </c>
      <c r="V1553" s="377">
        <v>54570</v>
      </c>
      <c r="W1553" s="202" t="s">
        <v>98</v>
      </c>
      <c r="X1553" s="202" t="s">
        <v>98</v>
      </c>
      <c r="Y1553" s="377">
        <v>9630</v>
      </c>
      <c r="Z1553" s="202" t="s">
        <v>98</v>
      </c>
      <c r="AA1553" s="202" t="s">
        <v>98</v>
      </c>
      <c r="AB1553" s="377">
        <v>11338.298623367455</v>
      </c>
      <c r="AC1553" s="243" t="s">
        <v>149</v>
      </c>
      <c r="AD1553" s="202" t="s">
        <v>98</v>
      </c>
      <c r="AE1553" s="267">
        <f>+V1553+Y1553</f>
        <v>64200</v>
      </c>
      <c r="AF1553" s="204" t="s">
        <v>98</v>
      </c>
      <c r="AG1553" s="243" t="s">
        <v>33</v>
      </c>
      <c r="AH1553" s="414" t="s">
        <v>160</v>
      </c>
      <c r="AI1553" s="414" t="s">
        <v>161</v>
      </c>
      <c r="AJ1553" s="208"/>
    </row>
    <row r="1554" spans="2:36" ht="68.650000000000006" customHeight="1" x14ac:dyDescent="0.2">
      <c r="B1554" s="356"/>
      <c r="C1554" s="209"/>
      <c r="D1554" s="209"/>
      <c r="E1554" s="230"/>
      <c r="F1554" s="260"/>
      <c r="G1554" s="282"/>
      <c r="H1554" s="209"/>
      <c r="I1554" s="204"/>
      <c r="J1554" s="11" t="s">
        <v>111</v>
      </c>
      <c r="K1554" s="80" t="s">
        <v>719</v>
      </c>
      <c r="L1554" s="7" t="s">
        <v>85</v>
      </c>
      <c r="M1554" s="14">
        <v>5</v>
      </c>
      <c r="N1554" s="202"/>
      <c r="O1554" s="209"/>
      <c r="P1554" s="209"/>
      <c r="Q1554" s="209"/>
      <c r="R1554" s="209"/>
      <c r="S1554" s="204"/>
      <c r="T1554" s="204"/>
      <c r="U1554" s="352"/>
      <c r="V1554" s="443"/>
      <c r="W1554" s="202"/>
      <c r="X1554" s="202"/>
      <c r="Y1554" s="443"/>
      <c r="Z1554" s="202"/>
      <c r="AA1554" s="202"/>
      <c r="AB1554" s="443"/>
      <c r="AC1554" s="224"/>
      <c r="AD1554" s="202"/>
      <c r="AE1554" s="202"/>
      <c r="AF1554" s="204"/>
      <c r="AG1554" s="224"/>
      <c r="AH1554" s="414"/>
      <c r="AI1554" s="414"/>
      <c r="AJ1554" s="209"/>
    </row>
    <row r="1555" spans="2:36" ht="68.650000000000006" customHeight="1" x14ac:dyDescent="0.2">
      <c r="B1555" s="357"/>
      <c r="C1555" s="210"/>
      <c r="D1555" s="210"/>
      <c r="E1555" s="230"/>
      <c r="F1555" s="410"/>
      <c r="G1555" s="282"/>
      <c r="H1555" s="210"/>
      <c r="I1555" s="204"/>
      <c r="J1555" s="11" t="s">
        <v>127</v>
      </c>
      <c r="K1555" s="80" t="s">
        <v>645</v>
      </c>
      <c r="L1555" s="7" t="s">
        <v>85</v>
      </c>
      <c r="M1555" s="14">
        <v>50</v>
      </c>
      <c r="N1555" s="202"/>
      <c r="O1555" s="210"/>
      <c r="P1555" s="209"/>
      <c r="Q1555" s="209"/>
      <c r="R1555" s="209"/>
      <c r="S1555" s="208"/>
      <c r="T1555" s="208"/>
      <c r="U1555" s="353"/>
      <c r="V1555" s="444"/>
      <c r="W1555" s="243"/>
      <c r="X1555" s="243"/>
      <c r="Y1555" s="444"/>
      <c r="Z1555" s="243"/>
      <c r="AA1555" s="243"/>
      <c r="AB1555" s="444"/>
      <c r="AC1555" s="228"/>
      <c r="AD1555" s="243"/>
      <c r="AE1555" s="243"/>
      <c r="AF1555" s="208"/>
      <c r="AG1555" s="228"/>
      <c r="AH1555" s="414"/>
      <c r="AI1555" s="414"/>
      <c r="AJ1555" s="210"/>
    </row>
    <row r="1556" spans="2:36" ht="68.650000000000006" customHeight="1" x14ac:dyDescent="0.2">
      <c r="B1556" s="355" t="s">
        <v>1016</v>
      </c>
      <c r="C1556" s="208" t="s">
        <v>825</v>
      </c>
      <c r="D1556" s="208" t="s">
        <v>66</v>
      </c>
      <c r="E1556" s="229" t="s">
        <v>67</v>
      </c>
      <c r="F1556" s="260" t="s">
        <v>134</v>
      </c>
      <c r="G1556" s="282" t="s">
        <v>1001</v>
      </c>
      <c r="H1556" s="208" t="s">
        <v>70</v>
      </c>
      <c r="I1556" s="204" t="s">
        <v>98</v>
      </c>
      <c r="J1556" s="11" t="s">
        <v>716</v>
      </c>
      <c r="K1556" s="80" t="s">
        <v>717</v>
      </c>
      <c r="L1556" s="87" t="s">
        <v>722</v>
      </c>
      <c r="M1556" s="7">
        <v>40</v>
      </c>
      <c r="N1556" s="202" t="s">
        <v>714</v>
      </c>
      <c r="O1556" s="208" t="s">
        <v>823</v>
      </c>
      <c r="P1556" s="208" t="s">
        <v>75</v>
      </c>
      <c r="Q1556" s="208" t="s">
        <v>76</v>
      </c>
      <c r="R1556" s="208" t="s">
        <v>77</v>
      </c>
      <c r="S1556" s="204" t="s">
        <v>109</v>
      </c>
      <c r="T1556" s="266">
        <f>+V1556+Y1556</f>
        <v>167639.62000000002</v>
      </c>
      <c r="U1556" s="333">
        <f>+T1556/M1557</f>
        <v>55879.873333333344</v>
      </c>
      <c r="V1556" s="307">
        <v>142493.67000000001</v>
      </c>
      <c r="W1556" s="202" t="s">
        <v>98</v>
      </c>
      <c r="X1556" s="202" t="s">
        <v>98</v>
      </c>
      <c r="Y1556" s="320">
        <v>25145.95</v>
      </c>
      <c r="Z1556" s="202" t="s">
        <v>98</v>
      </c>
      <c r="AA1556" s="202" t="s">
        <v>98</v>
      </c>
      <c r="AB1556" s="307">
        <v>29606.639999999999</v>
      </c>
      <c r="AC1556" s="243" t="s">
        <v>149</v>
      </c>
      <c r="AD1556" s="202" t="s">
        <v>98</v>
      </c>
      <c r="AE1556" s="267">
        <f>+V1556+Y1556</f>
        <v>167639.62000000002</v>
      </c>
      <c r="AF1556" s="204" t="s">
        <v>98</v>
      </c>
      <c r="AG1556" s="202" t="s">
        <v>33</v>
      </c>
      <c r="AH1556" s="599" t="s">
        <v>725</v>
      </c>
      <c r="AI1556" s="414" t="s">
        <v>254</v>
      </c>
      <c r="AJ1556" s="208"/>
    </row>
    <row r="1557" spans="2:36" ht="68.650000000000006" customHeight="1" x14ac:dyDescent="0.2">
      <c r="B1557" s="356"/>
      <c r="C1557" s="209"/>
      <c r="D1557" s="209"/>
      <c r="E1557" s="230"/>
      <c r="F1557" s="260"/>
      <c r="G1557" s="282"/>
      <c r="H1557" s="209"/>
      <c r="I1557" s="204"/>
      <c r="J1557" s="11" t="s">
        <v>111</v>
      </c>
      <c r="K1557" s="80" t="s">
        <v>719</v>
      </c>
      <c r="L1557" s="7" t="s">
        <v>85</v>
      </c>
      <c r="M1557" s="7">
        <v>3</v>
      </c>
      <c r="N1557" s="202"/>
      <c r="O1557" s="209"/>
      <c r="P1557" s="209"/>
      <c r="Q1557" s="209"/>
      <c r="R1557" s="209"/>
      <c r="S1557" s="204"/>
      <c r="T1557" s="204"/>
      <c r="U1557" s="352"/>
      <c r="V1557" s="308"/>
      <c r="W1557" s="202"/>
      <c r="X1557" s="202"/>
      <c r="Y1557" s="321"/>
      <c r="Z1557" s="202"/>
      <c r="AA1557" s="202"/>
      <c r="AB1557" s="308"/>
      <c r="AC1557" s="224"/>
      <c r="AD1557" s="202"/>
      <c r="AE1557" s="202"/>
      <c r="AF1557" s="204"/>
      <c r="AG1557" s="202"/>
      <c r="AH1557" s="414"/>
      <c r="AI1557" s="414"/>
      <c r="AJ1557" s="209"/>
    </row>
    <row r="1558" spans="2:36" ht="68.650000000000006" customHeight="1" x14ac:dyDescent="0.2">
      <c r="B1558" s="357"/>
      <c r="C1558" s="210"/>
      <c r="D1558" s="210"/>
      <c r="E1558" s="230"/>
      <c r="F1558" s="410"/>
      <c r="G1558" s="282"/>
      <c r="H1558" s="210"/>
      <c r="I1558" s="204"/>
      <c r="J1558" s="11" t="s">
        <v>127</v>
      </c>
      <c r="K1558" s="80" t="s">
        <v>645</v>
      </c>
      <c r="L1558" s="7" t="s">
        <v>85</v>
      </c>
      <c r="M1558" s="7">
        <v>84</v>
      </c>
      <c r="N1558" s="202"/>
      <c r="O1558" s="210"/>
      <c r="P1558" s="209"/>
      <c r="Q1558" s="209"/>
      <c r="R1558" s="209"/>
      <c r="S1558" s="208"/>
      <c r="T1558" s="208"/>
      <c r="U1558" s="353"/>
      <c r="V1558" s="311"/>
      <c r="W1558" s="243"/>
      <c r="X1558" s="243"/>
      <c r="Y1558" s="322"/>
      <c r="Z1558" s="243"/>
      <c r="AA1558" s="243"/>
      <c r="AB1558" s="311"/>
      <c r="AC1558" s="228"/>
      <c r="AD1558" s="243"/>
      <c r="AE1558" s="243"/>
      <c r="AF1558" s="208"/>
      <c r="AG1558" s="243"/>
      <c r="AH1558" s="414"/>
      <c r="AI1558" s="414"/>
      <c r="AJ1558" s="210"/>
    </row>
    <row r="1559" spans="2:36" ht="130.15" customHeight="1" x14ac:dyDescent="0.2">
      <c r="B1559" s="213" t="s">
        <v>808</v>
      </c>
      <c r="C1559" s="209" t="s">
        <v>810</v>
      </c>
      <c r="D1559" s="209" t="s">
        <v>88</v>
      </c>
      <c r="E1559" s="230" t="s">
        <v>67</v>
      </c>
      <c r="F1559" s="260" t="s">
        <v>134</v>
      </c>
      <c r="G1559" s="282" t="s">
        <v>1001</v>
      </c>
      <c r="H1559" s="208" t="s">
        <v>70</v>
      </c>
      <c r="I1559" s="204" t="s">
        <v>98</v>
      </c>
      <c r="J1559" s="11" t="s">
        <v>716</v>
      </c>
      <c r="K1559" s="80" t="s">
        <v>717</v>
      </c>
      <c r="L1559" s="87" t="s">
        <v>722</v>
      </c>
      <c r="M1559" s="52">
        <v>40</v>
      </c>
      <c r="N1559" s="202" t="s">
        <v>714</v>
      </c>
      <c r="O1559" s="208" t="s">
        <v>811</v>
      </c>
      <c r="P1559" s="208" t="s">
        <v>75</v>
      </c>
      <c r="Q1559" s="208" t="s">
        <v>76</v>
      </c>
      <c r="R1559" s="208" t="s">
        <v>77</v>
      </c>
      <c r="S1559" s="204" t="s">
        <v>109</v>
      </c>
      <c r="T1559" s="266">
        <f>+V1559+Y1559</f>
        <v>344540</v>
      </c>
      <c r="U1559" s="204" t="s">
        <v>98</v>
      </c>
      <c r="V1559" s="267">
        <v>292859</v>
      </c>
      <c r="W1559" s="267" t="s">
        <v>98</v>
      </c>
      <c r="X1559" s="267" t="s">
        <v>98</v>
      </c>
      <c r="Y1559" s="267">
        <v>51681</v>
      </c>
      <c r="Z1559" s="267" t="s">
        <v>98</v>
      </c>
      <c r="AA1559" s="202" t="s">
        <v>98</v>
      </c>
      <c r="AB1559" s="202">
        <v>27935.68</v>
      </c>
      <c r="AC1559" s="202" t="s">
        <v>149</v>
      </c>
      <c r="AD1559" s="202" t="s">
        <v>98</v>
      </c>
      <c r="AE1559" s="267">
        <f>+V1559+Y1559</f>
        <v>344540</v>
      </c>
      <c r="AF1559" s="202" t="s">
        <v>98</v>
      </c>
      <c r="AG1559" s="202" t="s">
        <v>33</v>
      </c>
      <c r="AH1559" s="243" t="s">
        <v>158</v>
      </c>
      <c r="AI1559" s="243" t="s">
        <v>160</v>
      </c>
      <c r="AJ1559" s="202"/>
    </row>
    <row r="1560" spans="2:36" ht="68.650000000000006" customHeight="1" x14ac:dyDescent="0.2">
      <c r="B1560" s="217"/>
      <c r="C1560" s="209"/>
      <c r="D1560" s="209"/>
      <c r="E1560" s="230"/>
      <c r="F1560" s="260"/>
      <c r="G1560" s="282"/>
      <c r="H1560" s="209"/>
      <c r="I1560" s="204"/>
      <c r="J1560" s="11" t="s">
        <v>111</v>
      </c>
      <c r="K1560" s="80" t="s">
        <v>719</v>
      </c>
      <c r="L1560" s="7" t="s">
        <v>85</v>
      </c>
      <c r="M1560" s="52">
        <v>4</v>
      </c>
      <c r="N1560" s="202"/>
      <c r="O1560" s="209"/>
      <c r="P1560" s="209"/>
      <c r="Q1560" s="209"/>
      <c r="R1560" s="209"/>
      <c r="S1560" s="204"/>
      <c r="T1560" s="204"/>
      <c r="U1560" s="204"/>
      <c r="V1560" s="267"/>
      <c r="W1560" s="267"/>
      <c r="X1560" s="267"/>
      <c r="Y1560" s="267"/>
      <c r="Z1560" s="267"/>
      <c r="AA1560" s="202"/>
      <c r="AB1560" s="202"/>
      <c r="AC1560" s="202"/>
      <c r="AD1560" s="202"/>
      <c r="AE1560" s="202"/>
      <c r="AF1560" s="202"/>
      <c r="AG1560" s="202"/>
      <c r="AH1560" s="224"/>
      <c r="AI1560" s="224"/>
      <c r="AJ1560" s="202"/>
    </row>
    <row r="1561" spans="2:36" ht="89.1" customHeight="1" x14ac:dyDescent="0.2">
      <c r="B1561" s="217"/>
      <c r="C1561" s="210"/>
      <c r="D1561" s="210"/>
      <c r="E1561" s="231"/>
      <c r="F1561" s="260"/>
      <c r="G1561" s="282"/>
      <c r="H1561" s="210"/>
      <c r="I1561" s="204"/>
      <c r="J1561" s="11" t="s">
        <v>127</v>
      </c>
      <c r="K1561" s="80" t="s">
        <v>645</v>
      </c>
      <c r="L1561" s="7" t="s">
        <v>85</v>
      </c>
      <c r="M1561" s="7">
        <v>192</v>
      </c>
      <c r="N1561" s="202"/>
      <c r="O1561" s="210"/>
      <c r="P1561" s="209"/>
      <c r="Q1561" s="209"/>
      <c r="R1561" s="209"/>
      <c r="S1561" s="208"/>
      <c r="T1561" s="208"/>
      <c r="U1561" s="208"/>
      <c r="V1561" s="294"/>
      <c r="W1561" s="294"/>
      <c r="X1561" s="294"/>
      <c r="Y1561" s="294"/>
      <c r="Z1561" s="294"/>
      <c r="AA1561" s="243"/>
      <c r="AB1561" s="243"/>
      <c r="AC1561" s="243"/>
      <c r="AD1561" s="243"/>
      <c r="AE1561" s="243"/>
      <c r="AF1561" s="243"/>
      <c r="AG1561" s="243"/>
      <c r="AH1561" s="224"/>
      <c r="AI1561" s="224"/>
      <c r="AJ1561" s="243"/>
    </row>
    <row r="1562" spans="2:36" ht="56.1" customHeight="1" x14ac:dyDescent="0.2">
      <c r="B1562" s="204" t="s">
        <v>809</v>
      </c>
      <c r="C1562" s="208" t="s">
        <v>812</v>
      </c>
      <c r="D1562" s="208" t="s">
        <v>88</v>
      </c>
      <c r="E1562" s="229" t="s">
        <v>67</v>
      </c>
      <c r="F1562" s="260" t="s">
        <v>134</v>
      </c>
      <c r="G1562" s="282" t="s">
        <v>1001</v>
      </c>
      <c r="H1562" s="208" t="s">
        <v>70</v>
      </c>
      <c r="I1562" s="204" t="s">
        <v>98</v>
      </c>
      <c r="J1562" s="11" t="s">
        <v>716</v>
      </c>
      <c r="K1562" s="80" t="s">
        <v>717</v>
      </c>
      <c r="L1562" s="87" t="s">
        <v>722</v>
      </c>
      <c r="M1562" s="52">
        <v>40</v>
      </c>
      <c r="N1562" s="202" t="s">
        <v>714</v>
      </c>
      <c r="O1562" s="208" t="s">
        <v>811</v>
      </c>
      <c r="P1562" s="208" t="s">
        <v>75</v>
      </c>
      <c r="Q1562" s="208" t="s">
        <v>76</v>
      </c>
      <c r="R1562" s="208" t="s">
        <v>77</v>
      </c>
      <c r="S1562" s="204" t="s">
        <v>109</v>
      </c>
      <c r="T1562" s="266">
        <f>+V1562+Y1562</f>
        <v>278200</v>
      </c>
      <c r="U1562" s="204" t="s">
        <v>98</v>
      </c>
      <c r="V1562" s="267">
        <v>236470</v>
      </c>
      <c r="W1562" s="202" t="s">
        <v>98</v>
      </c>
      <c r="X1562" s="202" t="s">
        <v>98</v>
      </c>
      <c r="Y1562" s="267">
        <v>41730</v>
      </c>
      <c r="Z1562" s="202" t="s">
        <v>98</v>
      </c>
      <c r="AA1562" s="202" t="s">
        <v>98</v>
      </c>
      <c r="AB1562" s="267">
        <v>22556.76</v>
      </c>
      <c r="AC1562" s="267" t="s">
        <v>149</v>
      </c>
      <c r="AD1562" s="202" t="s">
        <v>98</v>
      </c>
      <c r="AE1562" s="267">
        <f>+V1562+Y1562</f>
        <v>278200</v>
      </c>
      <c r="AF1562" s="202" t="s">
        <v>98</v>
      </c>
      <c r="AG1562" s="267" t="s">
        <v>33</v>
      </c>
      <c r="AH1562" s="267" t="s">
        <v>158</v>
      </c>
      <c r="AI1562" s="267" t="s">
        <v>160</v>
      </c>
      <c r="AJ1562" s="266"/>
    </row>
    <row r="1563" spans="2:36" ht="81" customHeight="1" x14ac:dyDescent="0.2">
      <c r="B1563" s="217"/>
      <c r="C1563" s="209"/>
      <c r="D1563" s="209"/>
      <c r="E1563" s="230"/>
      <c r="F1563" s="260"/>
      <c r="G1563" s="282"/>
      <c r="H1563" s="209"/>
      <c r="I1563" s="204"/>
      <c r="J1563" s="11" t="s">
        <v>111</v>
      </c>
      <c r="K1563" s="80" t="s">
        <v>719</v>
      </c>
      <c r="L1563" s="7" t="s">
        <v>85</v>
      </c>
      <c r="M1563" s="52">
        <v>4</v>
      </c>
      <c r="N1563" s="202"/>
      <c r="O1563" s="209"/>
      <c r="P1563" s="209"/>
      <c r="Q1563" s="209"/>
      <c r="R1563" s="209"/>
      <c r="S1563" s="204"/>
      <c r="T1563" s="204"/>
      <c r="U1563" s="204"/>
      <c r="V1563" s="202"/>
      <c r="W1563" s="202"/>
      <c r="X1563" s="202"/>
      <c r="Y1563" s="202"/>
      <c r="Z1563" s="202"/>
      <c r="AA1563" s="202"/>
      <c r="AB1563" s="202"/>
      <c r="AC1563" s="202"/>
      <c r="AD1563" s="202"/>
      <c r="AE1563" s="202"/>
      <c r="AF1563" s="202"/>
      <c r="AG1563" s="202"/>
      <c r="AH1563" s="202"/>
      <c r="AI1563" s="202"/>
      <c r="AJ1563" s="204"/>
    </row>
    <row r="1564" spans="2:36" ht="73.5" customHeight="1" x14ac:dyDescent="0.2">
      <c r="B1564" s="217"/>
      <c r="C1564" s="210"/>
      <c r="D1564" s="210"/>
      <c r="E1564" s="231"/>
      <c r="F1564" s="260"/>
      <c r="G1564" s="282"/>
      <c r="H1564" s="210"/>
      <c r="I1564" s="204"/>
      <c r="J1564" s="11" t="s">
        <v>127</v>
      </c>
      <c r="K1564" s="80" t="s">
        <v>645</v>
      </c>
      <c r="L1564" s="7" t="s">
        <v>85</v>
      </c>
      <c r="M1564" s="7">
        <v>150</v>
      </c>
      <c r="N1564" s="202"/>
      <c r="O1564" s="210"/>
      <c r="P1564" s="209"/>
      <c r="Q1564" s="209"/>
      <c r="R1564" s="209"/>
      <c r="S1564" s="208"/>
      <c r="T1564" s="208"/>
      <c r="U1564" s="208"/>
      <c r="V1564" s="243"/>
      <c r="W1564" s="243"/>
      <c r="X1564" s="243"/>
      <c r="Y1564" s="243"/>
      <c r="Z1564" s="243"/>
      <c r="AA1564" s="243"/>
      <c r="AB1564" s="243"/>
      <c r="AC1564" s="243"/>
      <c r="AD1564" s="243"/>
      <c r="AE1564" s="243"/>
      <c r="AF1564" s="243"/>
      <c r="AG1564" s="243"/>
      <c r="AH1564" s="243"/>
      <c r="AI1564" s="243"/>
      <c r="AJ1564" s="208"/>
    </row>
    <row r="1565" spans="2:36" ht="47.65" customHeight="1" x14ac:dyDescent="0.2">
      <c r="B1565" s="312" t="s">
        <v>1113</v>
      </c>
      <c r="C1565" s="215" t="s">
        <v>814</v>
      </c>
      <c r="D1565" s="246" t="s">
        <v>66</v>
      </c>
      <c r="E1565" s="252" t="s">
        <v>67</v>
      </c>
      <c r="F1565" s="252" t="s">
        <v>132</v>
      </c>
      <c r="G1565" s="216" t="s">
        <v>711</v>
      </c>
      <c r="H1565" s="246" t="s">
        <v>70</v>
      </c>
      <c r="I1565" s="215" t="s">
        <v>98</v>
      </c>
      <c r="J1565" s="20" t="s">
        <v>113</v>
      </c>
      <c r="K1565" s="27" t="s">
        <v>114</v>
      </c>
      <c r="L1565" s="27" t="s">
        <v>115</v>
      </c>
      <c r="M1565" s="27">
        <v>2</v>
      </c>
      <c r="N1565" s="239" t="s">
        <v>714</v>
      </c>
      <c r="O1565" s="246" t="s">
        <v>819</v>
      </c>
      <c r="P1565" s="246" t="s">
        <v>75</v>
      </c>
      <c r="Q1565" s="246" t="s">
        <v>76</v>
      </c>
      <c r="R1565" s="246" t="s">
        <v>77</v>
      </c>
      <c r="S1565" s="215" t="s">
        <v>109</v>
      </c>
      <c r="T1565" s="314">
        <f>+V1565+Y1565</f>
        <v>151940</v>
      </c>
      <c r="U1565" s="315" t="s">
        <v>98</v>
      </c>
      <c r="V1565" s="263">
        <v>129149</v>
      </c>
      <c r="W1565" s="264" t="s">
        <v>98</v>
      </c>
      <c r="X1565" s="264" t="s">
        <v>98</v>
      </c>
      <c r="Y1565" s="263">
        <v>22791</v>
      </c>
      <c r="Z1565" s="264" t="s">
        <v>98</v>
      </c>
      <c r="AA1565" s="264" t="s">
        <v>98</v>
      </c>
      <c r="AB1565" s="263">
        <v>12319.46</v>
      </c>
      <c r="AC1565" s="264" t="s">
        <v>80</v>
      </c>
      <c r="AD1565" s="264" t="s">
        <v>98</v>
      </c>
      <c r="AE1565" s="265">
        <f>+V1565+Y1565</f>
        <v>151940</v>
      </c>
      <c r="AF1565" s="215" t="s">
        <v>98</v>
      </c>
      <c r="AG1565" s="264" t="s">
        <v>33</v>
      </c>
      <c r="AH1565" s="205" t="s">
        <v>158</v>
      </c>
      <c r="AI1565" s="205" t="s">
        <v>160</v>
      </c>
      <c r="AJ1565" s="215"/>
    </row>
    <row r="1566" spans="2:36" ht="51" x14ac:dyDescent="0.2">
      <c r="B1566" s="313"/>
      <c r="C1566" s="215"/>
      <c r="D1566" s="247"/>
      <c r="E1566" s="252"/>
      <c r="F1566" s="252"/>
      <c r="G1566" s="216"/>
      <c r="H1566" s="247"/>
      <c r="I1566" s="215"/>
      <c r="J1566" s="20" t="s">
        <v>116</v>
      </c>
      <c r="K1566" s="27" t="s">
        <v>117</v>
      </c>
      <c r="L1566" s="27" t="s">
        <v>85</v>
      </c>
      <c r="M1566" s="27">
        <v>2</v>
      </c>
      <c r="N1566" s="239"/>
      <c r="O1566" s="247"/>
      <c r="P1566" s="247"/>
      <c r="Q1566" s="247"/>
      <c r="R1566" s="247"/>
      <c r="S1566" s="215"/>
      <c r="T1566" s="215"/>
      <c r="U1566" s="312"/>
      <c r="V1566" s="263"/>
      <c r="W1566" s="264"/>
      <c r="X1566" s="264"/>
      <c r="Y1566" s="263"/>
      <c r="Z1566" s="264"/>
      <c r="AA1566" s="264"/>
      <c r="AB1566" s="263"/>
      <c r="AC1566" s="264"/>
      <c r="AD1566" s="264"/>
      <c r="AE1566" s="264"/>
      <c r="AF1566" s="215"/>
      <c r="AG1566" s="264"/>
      <c r="AH1566" s="206"/>
      <c r="AI1566" s="206"/>
      <c r="AJ1566" s="215"/>
    </row>
    <row r="1567" spans="2:36" ht="38.25" x14ac:dyDescent="0.2">
      <c r="B1567" s="313"/>
      <c r="C1567" s="215"/>
      <c r="D1567" s="247"/>
      <c r="E1567" s="252"/>
      <c r="F1567" s="252"/>
      <c r="G1567" s="216"/>
      <c r="H1567" s="247"/>
      <c r="I1567" s="215"/>
      <c r="J1567" s="20" t="s">
        <v>209</v>
      </c>
      <c r="K1567" s="27" t="s">
        <v>118</v>
      </c>
      <c r="L1567" s="27" t="s">
        <v>119</v>
      </c>
      <c r="M1567" s="27">
        <v>2</v>
      </c>
      <c r="N1567" s="239"/>
      <c r="O1567" s="247"/>
      <c r="P1567" s="247"/>
      <c r="Q1567" s="247"/>
      <c r="R1567" s="247"/>
      <c r="S1567" s="215"/>
      <c r="T1567" s="215"/>
      <c r="U1567" s="312"/>
      <c r="V1567" s="263"/>
      <c r="W1567" s="264"/>
      <c r="X1567" s="264"/>
      <c r="Y1567" s="263"/>
      <c r="Z1567" s="264"/>
      <c r="AA1567" s="264"/>
      <c r="AB1567" s="263"/>
      <c r="AC1567" s="264"/>
      <c r="AD1567" s="264"/>
      <c r="AE1567" s="264"/>
      <c r="AF1567" s="215"/>
      <c r="AG1567" s="264"/>
      <c r="AH1567" s="206"/>
      <c r="AI1567" s="206"/>
      <c r="AJ1567" s="215"/>
    </row>
    <row r="1568" spans="2:36" ht="25.5" x14ac:dyDescent="0.2">
      <c r="B1568" s="313"/>
      <c r="C1568" s="215"/>
      <c r="D1568" s="248"/>
      <c r="E1568" s="252"/>
      <c r="F1568" s="252"/>
      <c r="G1568" s="216"/>
      <c r="H1568" s="248"/>
      <c r="I1568" s="215"/>
      <c r="J1568" s="20" t="s">
        <v>120</v>
      </c>
      <c r="K1568" s="27" t="s">
        <v>121</v>
      </c>
      <c r="L1568" s="27" t="s">
        <v>119</v>
      </c>
      <c r="M1568" s="27">
        <v>2</v>
      </c>
      <c r="N1568" s="239"/>
      <c r="O1568" s="248"/>
      <c r="P1568" s="248"/>
      <c r="Q1568" s="248"/>
      <c r="R1568" s="248"/>
      <c r="S1568" s="215"/>
      <c r="T1568" s="215"/>
      <c r="U1568" s="312"/>
      <c r="V1568" s="263"/>
      <c r="W1568" s="264"/>
      <c r="X1568" s="264"/>
      <c r="Y1568" s="263"/>
      <c r="Z1568" s="264"/>
      <c r="AA1568" s="264"/>
      <c r="AB1568" s="263"/>
      <c r="AC1568" s="264"/>
      <c r="AD1568" s="264"/>
      <c r="AE1568" s="264"/>
      <c r="AF1568" s="215"/>
      <c r="AG1568" s="264"/>
      <c r="AH1568" s="206"/>
      <c r="AI1568" s="206"/>
      <c r="AJ1568" s="215"/>
    </row>
    <row r="1569" spans="2:36" ht="153" x14ac:dyDescent="0.2">
      <c r="B1569" s="7" t="s">
        <v>813</v>
      </c>
      <c r="C1569" s="7" t="s">
        <v>815</v>
      </c>
      <c r="D1569" s="7" t="s">
        <v>88</v>
      </c>
      <c r="E1569" s="10" t="s">
        <v>67</v>
      </c>
      <c r="F1569" s="54" t="s">
        <v>134</v>
      </c>
      <c r="G1569" s="9" t="s">
        <v>1001</v>
      </c>
      <c r="H1569" s="7" t="s">
        <v>70</v>
      </c>
      <c r="I1569" s="7" t="s">
        <v>98</v>
      </c>
      <c r="J1569" s="11" t="s">
        <v>127</v>
      </c>
      <c r="K1569" s="80" t="s">
        <v>645</v>
      </c>
      <c r="L1569" s="7" t="s">
        <v>85</v>
      </c>
      <c r="M1569" s="7">
        <v>8</v>
      </c>
      <c r="N1569" s="8" t="s">
        <v>714</v>
      </c>
      <c r="O1569" s="7" t="s">
        <v>811</v>
      </c>
      <c r="P1569" s="7" t="s">
        <v>75</v>
      </c>
      <c r="Q1569" s="7" t="s">
        <v>76</v>
      </c>
      <c r="R1569" s="7" t="s">
        <v>77</v>
      </c>
      <c r="S1569" s="7" t="s">
        <v>109</v>
      </c>
      <c r="T1569" s="112">
        <f>+V1569+Y1569</f>
        <v>77040</v>
      </c>
      <c r="U1569" s="7" t="s">
        <v>98</v>
      </c>
      <c r="V1569" s="83">
        <v>65484</v>
      </c>
      <c r="W1569" s="8" t="s">
        <v>98</v>
      </c>
      <c r="X1569" s="8" t="s">
        <v>98</v>
      </c>
      <c r="Y1569" s="83">
        <v>11556</v>
      </c>
      <c r="Z1569" s="8" t="s">
        <v>98</v>
      </c>
      <c r="AA1569" s="8" t="s">
        <v>98</v>
      </c>
      <c r="AB1569" s="83">
        <v>6246.49</v>
      </c>
      <c r="AC1569" s="83" t="s">
        <v>149</v>
      </c>
      <c r="AD1569" s="8" t="s">
        <v>98</v>
      </c>
      <c r="AE1569" s="83">
        <f>+V1569+Y1569</f>
        <v>77040</v>
      </c>
      <c r="AF1569" s="8" t="s">
        <v>98</v>
      </c>
      <c r="AG1569" s="83" t="s">
        <v>33</v>
      </c>
      <c r="AH1569" s="155" t="s">
        <v>251</v>
      </c>
      <c r="AI1569" s="156" t="s">
        <v>253</v>
      </c>
      <c r="AJ1569" s="112"/>
    </row>
    <row r="1570" spans="2:36" ht="56.1" customHeight="1" x14ac:dyDescent="0.2">
      <c r="B1570" s="204" t="s">
        <v>1008</v>
      </c>
      <c r="C1570" s="208" t="s">
        <v>812</v>
      </c>
      <c r="D1570" s="208" t="s">
        <v>88</v>
      </c>
      <c r="E1570" s="229" t="s">
        <v>67</v>
      </c>
      <c r="F1570" s="260" t="s">
        <v>134</v>
      </c>
      <c r="G1570" s="282" t="s">
        <v>1001</v>
      </c>
      <c r="H1570" s="208" t="s">
        <v>70</v>
      </c>
      <c r="I1570" s="204" t="s">
        <v>98</v>
      </c>
      <c r="J1570" s="11" t="s">
        <v>716</v>
      </c>
      <c r="K1570" s="80" t="s">
        <v>717</v>
      </c>
      <c r="L1570" s="87" t="s">
        <v>722</v>
      </c>
      <c r="M1570" s="52">
        <v>40</v>
      </c>
      <c r="N1570" s="202" t="s">
        <v>714</v>
      </c>
      <c r="O1570" s="208" t="s">
        <v>811</v>
      </c>
      <c r="P1570" s="208" t="s">
        <v>75</v>
      </c>
      <c r="Q1570" s="208" t="s">
        <v>76</v>
      </c>
      <c r="R1570" s="208" t="s">
        <v>77</v>
      </c>
      <c r="S1570" s="204" t="s">
        <v>109</v>
      </c>
      <c r="T1570" s="266">
        <f>+V1570+Y1570</f>
        <v>95367</v>
      </c>
      <c r="U1570" s="204" t="s">
        <v>98</v>
      </c>
      <c r="V1570" s="267">
        <v>81061.95</v>
      </c>
      <c r="W1570" s="202" t="s">
        <v>98</v>
      </c>
      <c r="X1570" s="202" t="s">
        <v>98</v>
      </c>
      <c r="Y1570" s="267">
        <v>14305.05</v>
      </c>
      <c r="Z1570" s="202" t="s">
        <v>98</v>
      </c>
      <c r="AA1570" s="202" t="s">
        <v>98</v>
      </c>
      <c r="AB1570" s="267">
        <v>7732.46</v>
      </c>
      <c r="AC1570" s="267" t="s">
        <v>149</v>
      </c>
      <c r="AD1570" s="202" t="s">
        <v>98</v>
      </c>
      <c r="AE1570" s="267">
        <f>+V1570+Y1570</f>
        <v>95367</v>
      </c>
      <c r="AF1570" s="202" t="s">
        <v>98</v>
      </c>
      <c r="AG1570" s="267" t="s">
        <v>33</v>
      </c>
      <c r="AH1570" s="267" t="s">
        <v>251</v>
      </c>
      <c r="AI1570" s="267" t="s">
        <v>253</v>
      </c>
      <c r="AJ1570" s="266"/>
    </row>
    <row r="1571" spans="2:36" ht="81" customHeight="1" x14ac:dyDescent="0.2">
      <c r="B1571" s="217"/>
      <c r="C1571" s="209"/>
      <c r="D1571" s="209"/>
      <c r="E1571" s="230"/>
      <c r="F1571" s="260"/>
      <c r="G1571" s="282"/>
      <c r="H1571" s="209"/>
      <c r="I1571" s="204"/>
      <c r="J1571" s="11" t="s">
        <v>111</v>
      </c>
      <c r="K1571" s="80" t="s">
        <v>719</v>
      </c>
      <c r="L1571" s="7" t="s">
        <v>85</v>
      </c>
      <c r="M1571" s="52">
        <v>1</v>
      </c>
      <c r="N1571" s="202"/>
      <c r="O1571" s="209"/>
      <c r="P1571" s="209"/>
      <c r="Q1571" s="209"/>
      <c r="R1571" s="209"/>
      <c r="S1571" s="204"/>
      <c r="T1571" s="204"/>
      <c r="U1571" s="204"/>
      <c r="V1571" s="202"/>
      <c r="W1571" s="202"/>
      <c r="X1571" s="202"/>
      <c r="Y1571" s="202"/>
      <c r="Z1571" s="202"/>
      <c r="AA1571" s="202"/>
      <c r="AB1571" s="202"/>
      <c r="AC1571" s="202"/>
      <c r="AD1571" s="202"/>
      <c r="AE1571" s="202"/>
      <c r="AF1571" s="202"/>
      <c r="AG1571" s="202"/>
      <c r="AH1571" s="202"/>
      <c r="AI1571" s="202"/>
      <c r="AJ1571" s="204"/>
    </row>
    <row r="1572" spans="2:36" ht="73.5" customHeight="1" x14ac:dyDescent="0.2">
      <c r="B1572" s="217"/>
      <c r="C1572" s="210"/>
      <c r="D1572" s="210"/>
      <c r="E1572" s="231"/>
      <c r="F1572" s="260"/>
      <c r="G1572" s="282"/>
      <c r="H1572" s="210"/>
      <c r="I1572" s="204"/>
      <c r="J1572" s="11" t="s">
        <v>127</v>
      </c>
      <c r="K1572" s="80" t="s">
        <v>645</v>
      </c>
      <c r="L1572" s="7" t="s">
        <v>85</v>
      </c>
      <c r="M1572" s="7">
        <v>38</v>
      </c>
      <c r="N1572" s="202"/>
      <c r="O1572" s="210"/>
      <c r="P1572" s="210"/>
      <c r="Q1572" s="210"/>
      <c r="R1572" s="210"/>
      <c r="S1572" s="204"/>
      <c r="T1572" s="204"/>
      <c r="U1572" s="204"/>
      <c r="V1572" s="202"/>
      <c r="W1572" s="202"/>
      <c r="X1572" s="202"/>
      <c r="Y1572" s="202"/>
      <c r="Z1572" s="202"/>
      <c r="AA1572" s="202"/>
      <c r="AB1572" s="202"/>
      <c r="AC1572" s="202"/>
      <c r="AD1572" s="202"/>
      <c r="AE1572" s="202"/>
      <c r="AF1572" s="202"/>
      <c r="AG1572" s="202"/>
      <c r="AH1572" s="202"/>
      <c r="AI1572" s="202"/>
      <c r="AJ1572" s="204"/>
    </row>
    <row r="1573" spans="2:36" ht="47.65" customHeight="1" x14ac:dyDescent="0.2">
      <c r="B1573" s="312" t="s">
        <v>1144</v>
      </c>
      <c r="C1573" s="215" t="s">
        <v>814</v>
      </c>
      <c r="D1573" s="246" t="s">
        <v>66</v>
      </c>
      <c r="E1573" s="252" t="s">
        <v>67</v>
      </c>
      <c r="F1573" s="252" t="s">
        <v>132</v>
      </c>
      <c r="G1573" s="216" t="s">
        <v>711</v>
      </c>
      <c r="H1573" s="246" t="s">
        <v>70</v>
      </c>
      <c r="I1573" s="215" t="s">
        <v>98</v>
      </c>
      <c r="J1573" s="20" t="s">
        <v>113</v>
      </c>
      <c r="K1573" s="27" t="s">
        <v>114</v>
      </c>
      <c r="L1573" s="27" t="s">
        <v>115</v>
      </c>
      <c r="M1573" s="27">
        <v>2</v>
      </c>
      <c r="N1573" s="239" t="s">
        <v>714</v>
      </c>
      <c r="O1573" s="246" t="s">
        <v>819</v>
      </c>
      <c r="P1573" s="246" t="s">
        <v>75</v>
      </c>
      <c r="Q1573" s="246" t="s">
        <v>76</v>
      </c>
      <c r="R1573" s="246" t="s">
        <v>77</v>
      </c>
      <c r="S1573" s="215" t="s">
        <v>109</v>
      </c>
      <c r="T1573" s="314">
        <f>+V1573+Y1573</f>
        <v>151940</v>
      </c>
      <c r="U1573" s="315" t="s">
        <v>98</v>
      </c>
      <c r="V1573" s="263">
        <v>129149</v>
      </c>
      <c r="W1573" s="264" t="s">
        <v>98</v>
      </c>
      <c r="X1573" s="264" t="s">
        <v>98</v>
      </c>
      <c r="Y1573" s="263">
        <v>22791</v>
      </c>
      <c r="Z1573" s="264" t="s">
        <v>98</v>
      </c>
      <c r="AA1573" s="264" t="s">
        <v>98</v>
      </c>
      <c r="AB1573" s="263">
        <v>12319.46</v>
      </c>
      <c r="AC1573" s="264" t="s">
        <v>80</v>
      </c>
      <c r="AD1573" s="264" t="s">
        <v>98</v>
      </c>
      <c r="AE1573" s="265">
        <f>+V1573+Y1573</f>
        <v>151940</v>
      </c>
      <c r="AF1573" s="215" t="s">
        <v>98</v>
      </c>
      <c r="AG1573" s="264" t="s">
        <v>33</v>
      </c>
      <c r="AH1573" s="205" t="s">
        <v>251</v>
      </c>
      <c r="AI1573" s="205" t="s">
        <v>253</v>
      </c>
      <c r="AJ1573" s="215"/>
    </row>
    <row r="1574" spans="2:36" ht="51" x14ac:dyDescent="0.2">
      <c r="B1574" s="313"/>
      <c r="C1574" s="215"/>
      <c r="D1574" s="247"/>
      <c r="E1574" s="252"/>
      <c r="F1574" s="252"/>
      <c r="G1574" s="216"/>
      <c r="H1574" s="247"/>
      <c r="I1574" s="215"/>
      <c r="J1574" s="20" t="s">
        <v>116</v>
      </c>
      <c r="K1574" s="27" t="s">
        <v>117</v>
      </c>
      <c r="L1574" s="27" t="s">
        <v>85</v>
      </c>
      <c r="M1574" s="27">
        <v>2</v>
      </c>
      <c r="N1574" s="239"/>
      <c r="O1574" s="247"/>
      <c r="P1574" s="247"/>
      <c r="Q1574" s="247"/>
      <c r="R1574" s="247"/>
      <c r="S1574" s="215"/>
      <c r="T1574" s="215"/>
      <c r="U1574" s="312"/>
      <c r="V1574" s="263"/>
      <c r="W1574" s="264"/>
      <c r="X1574" s="264"/>
      <c r="Y1574" s="263"/>
      <c r="Z1574" s="264"/>
      <c r="AA1574" s="264"/>
      <c r="AB1574" s="263"/>
      <c r="AC1574" s="264"/>
      <c r="AD1574" s="264"/>
      <c r="AE1574" s="264"/>
      <c r="AF1574" s="215"/>
      <c r="AG1574" s="264"/>
      <c r="AH1574" s="206"/>
      <c r="AI1574" s="206"/>
      <c r="AJ1574" s="215"/>
    </row>
    <row r="1575" spans="2:36" ht="38.25" x14ac:dyDescent="0.2">
      <c r="B1575" s="313"/>
      <c r="C1575" s="215"/>
      <c r="D1575" s="247"/>
      <c r="E1575" s="252"/>
      <c r="F1575" s="252"/>
      <c r="G1575" s="216"/>
      <c r="H1575" s="247"/>
      <c r="I1575" s="215"/>
      <c r="J1575" s="20" t="s">
        <v>209</v>
      </c>
      <c r="K1575" s="27" t="s">
        <v>118</v>
      </c>
      <c r="L1575" s="27" t="s">
        <v>119</v>
      </c>
      <c r="M1575" s="27">
        <v>2</v>
      </c>
      <c r="N1575" s="239"/>
      <c r="O1575" s="247"/>
      <c r="P1575" s="247"/>
      <c r="Q1575" s="247"/>
      <c r="R1575" s="247"/>
      <c r="S1575" s="215"/>
      <c r="T1575" s="215"/>
      <c r="U1575" s="312"/>
      <c r="V1575" s="263"/>
      <c r="W1575" s="264"/>
      <c r="X1575" s="264"/>
      <c r="Y1575" s="263"/>
      <c r="Z1575" s="264"/>
      <c r="AA1575" s="264"/>
      <c r="AB1575" s="263"/>
      <c r="AC1575" s="264"/>
      <c r="AD1575" s="264"/>
      <c r="AE1575" s="264"/>
      <c r="AF1575" s="215"/>
      <c r="AG1575" s="264"/>
      <c r="AH1575" s="206"/>
      <c r="AI1575" s="206"/>
      <c r="AJ1575" s="215"/>
    </row>
    <row r="1576" spans="2:36" ht="25.5" x14ac:dyDescent="0.2">
      <c r="B1576" s="313"/>
      <c r="C1576" s="215"/>
      <c r="D1576" s="248"/>
      <c r="E1576" s="252"/>
      <c r="F1576" s="252"/>
      <c r="G1576" s="216"/>
      <c r="H1576" s="248"/>
      <c r="I1576" s="215"/>
      <c r="J1576" s="20" t="s">
        <v>120</v>
      </c>
      <c r="K1576" s="27" t="s">
        <v>121</v>
      </c>
      <c r="L1576" s="27" t="s">
        <v>119</v>
      </c>
      <c r="M1576" s="27">
        <v>2</v>
      </c>
      <c r="N1576" s="239"/>
      <c r="O1576" s="248"/>
      <c r="P1576" s="248"/>
      <c r="Q1576" s="248"/>
      <c r="R1576" s="248"/>
      <c r="S1576" s="215"/>
      <c r="T1576" s="215"/>
      <c r="U1576" s="312"/>
      <c r="V1576" s="263"/>
      <c r="W1576" s="264"/>
      <c r="X1576" s="264"/>
      <c r="Y1576" s="263"/>
      <c r="Z1576" s="264"/>
      <c r="AA1576" s="264"/>
      <c r="AB1576" s="263"/>
      <c r="AC1576" s="264"/>
      <c r="AD1576" s="264"/>
      <c r="AE1576" s="264"/>
      <c r="AF1576" s="215"/>
      <c r="AG1576" s="264"/>
      <c r="AH1576" s="207"/>
      <c r="AI1576" s="207"/>
      <c r="AJ1576" s="215"/>
    </row>
    <row r="1577" spans="2:36" ht="130.15" customHeight="1" x14ac:dyDescent="0.2">
      <c r="B1577" s="217" t="s">
        <v>1009</v>
      </c>
      <c r="C1577" s="208" t="s">
        <v>810</v>
      </c>
      <c r="D1577" s="208" t="s">
        <v>88</v>
      </c>
      <c r="E1577" s="229" t="s">
        <v>67</v>
      </c>
      <c r="F1577" s="260" t="s">
        <v>134</v>
      </c>
      <c r="G1577" s="282" t="s">
        <v>1001</v>
      </c>
      <c r="H1577" s="208" t="s">
        <v>70</v>
      </c>
      <c r="I1577" s="204" t="s">
        <v>98</v>
      </c>
      <c r="J1577" s="11" t="s">
        <v>716</v>
      </c>
      <c r="K1577" s="80" t="s">
        <v>717</v>
      </c>
      <c r="L1577" s="87" t="s">
        <v>722</v>
      </c>
      <c r="M1577" s="52">
        <v>40</v>
      </c>
      <c r="N1577" s="202" t="s">
        <v>714</v>
      </c>
      <c r="O1577" s="208" t="s">
        <v>811</v>
      </c>
      <c r="P1577" s="208" t="s">
        <v>75</v>
      </c>
      <c r="Q1577" s="208" t="s">
        <v>76</v>
      </c>
      <c r="R1577" s="208" t="s">
        <v>77</v>
      </c>
      <c r="S1577" s="204" t="s">
        <v>109</v>
      </c>
      <c r="T1577" s="266">
        <f>+V1577+Y1577</f>
        <v>178817.9</v>
      </c>
      <c r="U1577" s="204" t="s">
        <v>98</v>
      </c>
      <c r="V1577" s="267">
        <v>151995.21</v>
      </c>
      <c r="W1577" s="267" t="s">
        <v>98</v>
      </c>
      <c r="X1577" s="267" t="s">
        <v>98</v>
      </c>
      <c r="Y1577" s="267">
        <v>26822.69</v>
      </c>
      <c r="Z1577" s="267" t="s">
        <v>98</v>
      </c>
      <c r="AA1577" s="202" t="s">
        <v>98</v>
      </c>
      <c r="AB1577" s="202">
        <v>14498.75</v>
      </c>
      <c r="AC1577" s="202" t="s">
        <v>149</v>
      </c>
      <c r="AD1577" s="202" t="s">
        <v>98</v>
      </c>
      <c r="AE1577" s="267">
        <f>+V1577+Y1577</f>
        <v>178817.9</v>
      </c>
      <c r="AF1577" s="202" t="s">
        <v>98</v>
      </c>
      <c r="AG1577" s="202" t="s">
        <v>33</v>
      </c>
      <c r="AH1577" s="243" t="s">
        <v>251</v>
      </c>
      <c r="AI1577" s="243" t="s">
        <v>253</v>
      </c>
      <c r="AJ1577" s="202"/>
    </row>
    <row r="1578" spans="2:36" ht="68.650000000000006" customHeight="1" x14ac:dyDescent="0.2">
      <c r="B1578" s="217"/>
      <c r="C1578" s="209"/>
      <c r="D1578" s="209"/>
      <c r="E1578" s="230"/>
      <c r="F1578" s="260"/>
      <c r="G1578" s="282"/>
      <c r="H1578" s="209"/>
      <c r="I1578" s="204"/>
      <c r="J1578" s="11" t="s">
        <v>111</v>
      </c>
      <c r="K1578" s="80" t="s">
        <v>719</v>
      </c>
      <c r="L1578" s="7" t="s">
        <v>85</v>
      </c>
      <c r="M1578" s="52">
        <v>2</v>
      </c>
      <c r="N1578" s="202"/>
      <c r="O1578" s="209"/>
      <c r="P1578" s="209"/>
      <c r="Q1578" s="209"/>
      <c r="R1578" s="209"/>
      <c r="S1578" s="204"/>
      <c r="T1578" s="204"/>
      <c r="U1578" s="204"/>
      <c r="V1578" s="267"/>
      <c r="W1578" s="267"/>
      <c r="X1578" s="267"/>
      <c r="Y1578" s="267"/>
      <c r="Z1578" s="267"/>
      <c r="AA1578" s="202"/>
      <c r="AB1578" s="202"/>
      <c r="AC1578" s="202"/>
      <c r="AD1578" s="202"/>
      <c r="AE1578" s="202"/>
      <c r="AF1578" s="202"/>
      <c r="AG1578" s="202"/>
      <c r="AH1578" s="224"/>
      <c r="AI1578" s="224"/>
      <c r="AJ1578" s="202"/>
    </row>
    <row r="1579" spans="2:36" ht="89.1" customHeight="1" x14ac:dyDescent="0.2">
      <c r="B1579" s="217"/>
      <c r="C1579" s="210"/>
      <c r="D1579" s="210"/>
      <c r="E1579" s="231"/>
      <c r="F1579" s="260"/>
      <c r="G1579" s="282"/>
      <c r="H1579" s="210"/>
      <c r="I1579" s="204"/>
      <c r="J1579" s="11" t="s">
        <v>127</v>
      </c>
      <c r="K1579" s="80" t="s">
        <v>645</v>
      </c>
      <c r="L1579" s="7" t="s">
        <v>85</v>
      </c>
      <c r="M1579" s="7">
        <v>104</v>
      </c>
      <c r="N1579" s="202"/>
      <c r="O1579" s="210"/>
      <c r="P1579" s="210"/>
      <c r="Q1579" s="210"/>
      <c r="R1579" s="210"/>
      <c r="S1579" s="204"/>
      <c r="T1579" s="204"/>
      <c r="U1579" s="204"/>
      <c r="V1579" s="267"/>
      <c r="W1579" s="267"/>
      <c r="X1579" s="267"/>
      <c r="Y1579" s="267"/>
      <c r="Z1579" s="267"/>
      <c r="AA1579" s="202"/>
      <c r="AB1579" s="202"/>
      <c r="AC1579" s="202"/>
      <c r="AD1579" s="202"/>
      <c r="AE1579" s="202"/>
      <c r="AF1579" s="202"/>
      <c r="AG1579" s="202"/>
      <c r="AH1579" s="228"/>
      <c r="AI1579" s="228"/>
      <c r="AJ1579" s="202"/>
    </row>
    <row r="1580" spans="2:36" ht="47.65" customHeight="1" x14ac:dyDescent="0.2">
      <c r="B1580" s="278" t="s">
        <v>1151</v>
      </c>
      <c r="C1580" s="204" t="s">
        <v>814</v>
      </c>
      <c r="D1580" s="208" t="s">
        <v>66</v>
      </c>
      <c r="E1580" s="235" t="s">
        <v>67</v>
      </c>
      <c r="F1580" s="235" t="s">
        <v>132</v>
      </c>
      <c r="G1580" s="260" t="s">
        <v>711</v>
      </c>
      <c r="H1580" s="208" t="s">
        <v>70</v>
      </c>
      <c r="I1580" s="204" t="s">
        <v>98</v>
      </c>
      <c r="J1580" s="11" t="s">
        <v>113</v>
      </c>
      <c r="K1580" s="7" t="s">
        <v>114</v>
      </c>
      <c r="L1580" s="7" t="s">
        <v>115</v>
      </c>
      <c r="M1580" s="7">
        <v>2</v>
      </c>
      <c r="N1580" s="268" t="s">
        <v>714</v>
      </c>
      <c r="O1580" s="208" t="s">
        <v>819</v>
      </c>
      <c r="P1580" s="208" t="s">
        <v>75</v>
      </c>
      <c r="Q1580" s="208" t="s">
        <v>76</v>
      </c>
      <c r="R1580" s="208" t="s">
        <v>77</v>
      </c>
      <c r="S1580" s="204" t="s">
        <v>109</v>
      </c>
      <c r="T1580" s="266">
        <f>+V1580+Y1580</f>
        <v>151940</v>
      </c>
      <c r="U1580" s="279" t="s">
        <v>98</v>
      </c>
      <c r="V1580" s="203">
        <v>129149</v>
      </c>
      <c r="W1580" s="202" t="s">
        <v>98</v>
      </c>
      <c r="X1580" s="202" t="s">
        <v>98</v>
      </c>
      <c r="Y1580" s="203">
        <v>22791</v>
      </c>
      <c r="Z1580" s="202" t="s">
        <v>98</v>
      </c>
      <c r="AA1580" s="202" t="s">
        <v>98</v>
      </c>
      <c r="AB1580" s="203">
        <v>12319.46</v>
      </c>
      <c r="AC1580" s="202" t="s">
        <v>80</v>
      </c>
      <c r="AD1580" s="202" t="s">
        <v>98</v>
      </c>
      <c r="AE1580" s="267">
        <f>+V1580+Y1580</f>
        <v>151940</v>
      </c>
      <c r="AF1580" s="204" t="s">
        <v>98</v>
      </c>
      <c r="AG1580" s="202" t="s">
        <v>33</v>
      </c>
      <c r="AH1580" s="243" t="s">
        <v>166</v>
      </c>
      <c r="AI1580" s="243" t="s">
        <v>1143</v>
      </c>
      <c r="AJ1580" s="204"/>
    </row>
    <row r="1581" spans="2:36" ht="51" x14ac:dyDescent="0.2">
      <c r="B1581" s="278"/>
      <c r="C1581" s="204"/>
      <c r="D1581" s="209"/>
      <c r="E1581" s="235"/>
      <c r="F1581" s="235"/>
      <c r="G1581" s="260"/>
      <c r="H1581" s="209"/>
      <c r="I1581" s="204"/>
      <c r="J1581" s="11" t="s">
        <v>116</v>
      </c>
      <c r="K1581" s="7" t="s">
        <v>117</v>
      </c>
      <c r="L1581" s="7" t="s">
        <v>85</v>
      </c>
      <c r="M1581" s="7">
        <v>2</v>
      </c>
      <c r="N1581" s="268"/>
      <c r="O1581" s="209"/>
      <c r="P1581" s="209"/>
      <c r="Q1581" s="209"/>
      <c r="R1581" s="209"/>
      <c r="S1581" s="204"/>
      <c r="T1581" s="204"/>
      <c r="U1581" s="280"/>
      <c r="V1581" s="203"/>
      <c r="W1581" s="202"/>
      <c r="X1581" s="202"/>
      <c r="Y1581" s="203"/>
      <c r="Z1581" s="202"/>
      <c r="AA1581" s="202"/>
      <c r="AB1581" s="203"/>
      <c r="AC1581" s="202"/>
      <c r="AD1581" s="202"/>
      <c r="AE1581" s="202"/>
      <c r="AF1581" s="204"/>
      <c r="AG1581" s="202"/>
      <c r="AH1581" s="224"/>
      <c r="AI1581" s="224"/>
      <c r="AJ1581" s="204"/>
    </row>
    <row r="1582" spans="2:36" ht="38.25" x14ac:dyDescent="0.2">
      <c r="B1582" s="278"/>
      <c r="C1582" s="204"/>
      <c r="D1582" s="209"/>
      <c r="E1582" s="235"/>
      <c r="F1582" s="235"/>
      <c r="G1582" s="260"/>
      <c r="H1582" s="209"/>
      <c r="I1582" s="204"/>
      <c r="J1582" s="11" t="s">
        <v>209</v>
      </c>
      <c r="K1582" s="7" t="s">
        <v>118</v>
      </c>
      <c r="L1582" s="7" t="s">
        <v>119</v>
      </c>
      <c r="M1582" s="7">
        <v>2</v>
      </c>
      <c r="N1582" s="268"/>
      <c r="O1582" s="209"/>
      <c r="P1582" s="209"/>
      <c r="Q1582" s="209"/>
      <c r="R1582" s="209"/>
      <c r="S1582" s="204"/>
      <c r="T1582" s="204"/>
      <c r="U1582" s="280"/>
      <c r="V1582" s="203"/>
      <c r="W1582" s="202"/>
      <c r="X1582" s="202"/>
      <c r="Y1582" s="203"/>
      <c r="Z1582" s="202"/>
      <c r="AA1582" s="202"/>
      <c r="AB1582" s="203"/>
      <c r="AC1582" s="202"/>
      <c r="AD1582" s="202"/>
      <c r="AE1582" s="202"/>
      <c r="AF1582" s="204"/>
      <c r="AG1582" s="202"/>
      <c r="AH1582" s="224"/>
      <c r="AI1582" s="224"/>
      <c r="AJ1582" s="204"/>
    </row>
    <row r="1583" spans="2:36" ht="25.5" x14ac:dyDescent="0.2">
      <c r="B1583" s="278"/>
      <c r="C1583" s="204"/>
      <c r="D1583" s="210"/>
      <c r="E1583" s="235"/>
      <c r="F1583" s="235"/>
      <c r="G1583" s="260"/>
      <c r="H1583" s="210"/>
      <c r="I1583" s="204"/>
      <c r="J1583" s="11" t="s">
        <v>120</v>
      </c>
      <c r="K1583" s="7" t="s">
        <v>121</v>
      </c>
      <c r="L1583" s="7" t="s">
        <v>119</v>
      </c>
      <c r="M1583" s="7">
        <v>2</v>
      </c>
      <c r="N1583" s="268"/>
      <c r="O1583" s="210"/>
      <c r="P1583" s="210"/>
      <c r="Q1583" s="210"/>
      <c r="R1583" s="210"/>
      <c r="S1583" s="204"/>
      <c r="T1583" s="204"/>
      <c r="U1583" s="280"/>
      <c r="V1583" s="203"/>
      <c r="W1583" s="202"/>
      <c r="X1583" s="202"/>
      <c r="Y1583" s="203"/>
      <c r="Z1583" s="202"/>
      <c r="AA1583" s="202"/>
      <c r="AB1583" s="203"/>
      <c r="AC1583" s="202"/>
      <c r="AD1583" s="202"/>
      <c r="AE1583" s="202"/>
      <c r="AF1583" s="204"/>
      <c r="AG1583" s="202"/>
      <c r="AH1583" s="228"/>
      <c r="AI1583" s="228"/>
      <c r="AJ1583" s="204"/>
    </row>
    <row r="1584" spans="2:36" x14ac:dyDescent="0.2">
      <c r="T1584" s="1"/>
      <c r="U1584" s="1"/>
      <c r="V1584" s="1"/>
      <c r="W1584" s="1"/>
      <c r="X1584" s="1"/>
      <c r="Y1584" s="1"/>
      <c r="Z1584" s="1"/>
    </row>
    <row r="1585" spans="2:37" x14ac:dyDescent="0.2">
      <c r="T1585" s="1"/>
      <c r="U1585" s="1"/>
      <c r="V1585" s="1"/>
      <c r="W1585" s="1"/>
      <c r="X1585" s="1"/>
      <c r="Y1585" s="1"/>
      <c r="Z1585" s="1"/>
      <c r="AK1585" s="30"/>
    </row>
    <row r="1586" spans="2:37" x14ac:dyDescent="0.2">
      <c r="D1586" s="130"/>
      <c r="H1586" s="130"/>
      <c r="I1586" s="130"/>
      <c r="T1586" s="1"/>
      <c r="U1586" s="1"/>
      <c r="V1586" s="1"/>
      <c r="W1586" s="1"/>
      <c r="X1586" s="1"/>
      <c r="Y1586" s="1"/>
      <c r="Z1586" s="1"/>
    </row>
    <row r="1587" spans="2:37" x14ac:dyDescent="0.2">
      <c r="B1587" s="133" t="s">
        <v>207</v>
      </c>
      <c r="C1587" s="30"/>
      <c r="D1587" s="134"/>
      <c r="E1587" s="134"/>
      <c r="F1587" s="135"/>
      <c r="G1587" s="134"/>
      <c r="H1587" s="30"/>
      <c r="I1587" s="136"/>
      <c r="J1587" s="137"/>
      <c r="K1587" s="138"/>
      <c r="P1587" s="30"/>
      <c r="Q1587" s="30"/>
      <c r="R1587" s="30"/>
      <c r="S1587" s="30"/>
      <c r="T1587" s="30"/>
      <c r="U1587" s="30"/>
      <c r="V1587" s="30"/>
      <c r="W1587" s="30"/>
      <c r="X1587" s="30"/>
      <c r="Y1587" s="30"/>
      <c r="Z1587" s="30"/>
      <c r="AA1587" s="139"/>
      <c r="AB1587" s="139"/>
      <c r="AC1587" s="137"/>
      <c r="AD1587" s="140"/>
      <c r="AE1587" s="140"/>
      <c r="AF1587" s="30"/>
      <c r="AG1587" s="137"/>
      <c r="AH1587" s="137"/>
      <c r="AI1587" s="137"/>
      <c r="AJ1587" s="30"/>
    </row>
    <row r="1588" spans="2:37" x14ac:dyDescent="0.2">
      <c r="B1588" s="141" t="s">
        <v>206</v>
      </c>
      <c r="C1588" s="30"/>
      <c r="D1588" s="134"/>
      <c r="E1588" s="134"/>
      <c r="F1588" s="135"/>
      <c r="G1588" s="134"/>
      <c r="H1588" s="30"/>
      <c r="I1588" s="30"/>
      <c r="J1588" s="142"/>
      <c r="K1588" s="30"/>
      <c r="P1588" s="138"/>
      <c r="Q1588" s="30"/>
      <c r="R1588" s="30"/>
      <c r="S1588" s="30"/>
      <c r="T1588" s="30"/>
      <c r="U1588" s="30"/>
      <c r="V1588" s="30"/>
      <c r="W1588" s="30"/>
      <c r="X1588" s="30"/>
      <c r="Y1588" s="30"/>
      <c r="Z1588" s="30"/>
      <c r="AA1588" s="139"/>
      <c r="AB1588" s="139"/>
      <c r="AC1588" s="140"/>
      <c r="AD1588" s="137"/>
      <c r="AE1588" s="140"/>
      <c r="AF1588" s="143"/>
      <c r="AG1588" s="137"/>
      <c r="AH1588" s="137"/>
      <c r="AI1588" s="137"/>
      <c r="AJ1588" s="30"/>
    </row>
    <row r="1589" spans="2:37" x14ac:dyDescent="0.2">
      <c r="B1589" s="134"/>
      <c r="C1589" s="30"/>
      <c r="D1589" s="134"/>
      <c r="E1589" s="134"/>
      <c r="F1589" s="135"/>
      <c r="G1589" s="134"/>
      <c r="H1589" s="30"/>
      <c r="I1589" s="136"/>
      <c r="J1589" s="137"/>
      <c r="K1589" s="138"/>
      <c r="P1589" s="30"/>
      <c r="Q1589" s="30"/>
      <c r="R1589" s="30"/>
      <c r="S1589" s="30"/>
      <c r="T1589" s="30"/>
      <c r="U1589" s="30"/>
      <c r="V1589" s="30"/>
      <c r="W1589" s="30"/>
      <c r="X1589" s="30"/>
      <c r="Y1589" s="30"/>
      <c r="Z1589" s="30"/>
      <c r="AA1589" s="139"/>
      <c r="AB1589" s="139"/>
      <c r="AC1589" s="137"/>
      <c r="AD1589" s="140"/>
      <c r="AE1589" s="140"/>
      <c r="AF1589" s="30"/>
      <c r="AG1589" s="137"/>
      <c r="AH1589" s="137"/>
      <c r="AI1589" s="137"/>
      <c r="AJ1589" s="30"/>
    </row>
    <row r="1590" spans="2:37" x14ac:dyDescent="0.2">
      <c r="B1590" s="133" t="s">
        <v>122</v>
      </c>
      <c r="C1590" s="144"/>
      <c r="D1590" s="145"/>
      <c r="E1590" s="145"/>
      <c r="F1590" s="90"/>
      <c r="G1590" s="133"/>
      <c r="H1590" s="144"/>
      <c r="I1590" s="146"/>
      <c r="J1590" s="147"/>
      <c r="K1590" s="90"/>
      <c r="P1590" s="90"/>
      <c r="Q1590" s="90"/>
      <c r="R1590" s="90"/>
      <c r="S1590" s="90"/>
      <c r="T1590" s="30"/>
      <c r="U1590" s="90"/>
      <c r="V1590" s="90"/>
      <c r="W1590" s="90"/>
      <c r="X1590" s="90"/>
      <c r="Y1590" s="90"/>
      <c r="Z1590" s="90"/>
      <c r="AA1590" s="148"/>
      <c r="AB1590" s="148"/>
      <c r="AC1590" s="147"/>
      <c r="AD1590" s="147"/>
      <c r="AE1590" s="147"/>
      <c r="AF1590" s="90"/>
      <c r="AG1590" s="147"/>
      <c r="AH1590" s="149"/>
      <c r="AI1590" s="149"/>
      <c r="AJ1590" s="90"/>
    </row>
    <row r="1591" spans="2:37" x14ac:dyDescent="0.2">
      <c r="B1591" s="133" t="s">
        <v>123</v>
      </c>
      <c r="C1591" s="144"/>
      <c r="D1591" s="145"/>
      <c r="E1591" s="145"/>
      <c r="F1591" s="90"/>
      <c r="G1591" s="133"/>
      <c r="H1591" s="144"/>
      <c r="I1591" s="146"/>
      <c r="J1591" s="147"/>
      <c r="K1591" s="90"/>
      <c r="P1591" s="90"/>
      <c r="Q1591" s="90"/>
      <c r="R1591" s="90"/>
      <c r="S1591" s="90"/>
      <c r="T1591" s="30"/>
      <c r="U1591" s="150"/>
      <c r="V1591" s="148"/>
      <c r="W1591" s="148"/>
      <c r="X1591" s="148"/>
      <c r="Y1591" s="148"/>
      <c r="Z1591" s="148"/>
      <c r="AA1591" s="148"/>
      <c r="AB1591" s="148"/>
      <c r="AC1591" s="147"/>
      <c r="AD1591" s="147"/>
      <c r="AE1591" s="147"/>
      <c r="AF1591" s="90"/>
      <c r="AG1591" s="147"/>
      <c r="AH1591" s="149"/>
      <c r="AI1591" s="149"/>
      <c r="AJ1591" s="90"/>
    </row>
    <row r="1592" spans="2:37" x14ac:dyDescent="0.2">
      <c r="B1592" s="151" t="s">
        <v>142</v>
      </c>
      <c r="D1592" s="130"/>
      <c r="F1592" s="1"/>
      <c r="G1592" s="151"/>
      <c r="H1592" s="129"/>
      <c r="I1592" s="128"/>
      <c r="J1592" s="131"/>
      <c r="K1592" s="1"/>
      <c r="T1592" s="30"/>
    </row>
    <row r="1593" spans="2:37" x14ac:dyDescent="0.2">
      <c r="B1593" s="151"/>
      <c r="D1593" s="130"/>
      <c r="F1593" s="1"/>
      <c r="G1593" s="151"/>
      <c r="H1593" s="129"/>
      <c r="I1593" s="128"/>
      <c r="J1593" s="131"/>
      <c r="K1593" s="1"/>
      <c r="T1593" s="30"/>
    </row>
    <row r="1594" spans="2:37" x14ac:dyDescent="0.2">
      <c r="B1594" s="133" t="s">
        <v>124</v>
      </c>
      <c r="C1594" s="144"/>
      <c r="D1594" s="145"/>
      <c r="E1594" s="145"/>
      <c r="F1594" s="90"/>
      <c r="G1594" s="133"/>
      <c r="H1594" s="144"/>
      <c r="I1594" s="146"/>
      <c r="J1594" s="149"/>
      <c r="K1594" s="144"/>
      <c r="P1594" s="144"/>
      <c r="Q1594" s="144"/>
      <c r="R1594" s="144"/>
      <c r="S1594" s="144"/>
      <c r="T1594" s="30"/>
      <c r="U1594" s="144"/>
      <c r="V1594" s="149"/>
      <c r="W1594" s="149"/>
      <c r="X1594" s="149"/>
      <c r="Y1594" s="149"/>
      <c r="Z1594" s="149"/>
      <c r="AA1594" s="149"/>
      <c r="AB1594" s="149"/>
      <c r="AC1594" s="149"/>
      <c r="AD1594" s="149"/>
      <c r="AE1594" s="149"/>
      <c r="AF1594" s="144"/>
      <c r="AG1594" s="149"/>
      <c r="AH1594" s="149"/>
      <c r="AI1594" s="149"/>
      <c r="AJ1594" s="144"/>
    </row>
  </sheetData>
  <mergeCells count="15332">
    <mergeCell ref="AJ251:AJ254"/>
    <mergeCell ref="B255:B257"/>
    <mergeCell ref="C255:C257"/>
    <mergeCell ref="D255:D257"/>
    <mergeCell ref="E255:E257"/>
    <mergeCell ref="F255:F257"/>
    <mergeCell ref="G255:G257"/>
    <mergeCell ref="H255:H257"/>
    <mergeCell ref="I255:I257"/>
    <mergeCell ref="N255:N257"/>
    <mergeCell ref="O255:O257"/>
    <mergeCell ref="P255:P257"/>
    <mergeCell ref="Q255:Q257"/>
    <mergeCell ref="R255:R257"/>
    <mergeCell ref="S255:S257"/>
    <mergeCell ref="T255:T257"/>
    <mergeCell ref="U255:U257"/>
    <mergeCell ref="V255:V257"/>
    <mergeCell ref="W255:W257"/>
    <mergeCell ref="X255:X257"/>
    <mergeCell ref="Y255:Y257"/>
    <mergeCell ref="Z255:Z257"/>
    <mergeCell ref="AA255:AA257"/>
    <mergeCell ref="AB255:AB257"/>
    <mergeCell ref="AC255:AC257"/>
    <mergeCell ref="D1537:D1539"/>
    <mergeCell ref="E1537:E1539"/>
    <mergeCell ref="F1537:F1539"/>
    <mergeCell ref="G1537:G1539"/>
    <mergeCell ref="H1537:H1539"/>
    <mergeCell ref="I1537:I1539"/>
    <mergeCell ref="N1537:N1539"/>
    <mergeCell ref="O1537:O1539"/>
    <mergeCell ref="P1537:P1539"/>
    <mergeCell ref="Q1537:Q1539"/>
    <mergeCell ref="R1537:R1539"/>
    <mergeCell ref="S1537:S1539"/>
    <mergeCell ref="T1537:T1539"/>
    <mergeCell ref="U1537:U1539"/>
    <mergeCell ref="V1537:V1539"/>
    <mergeCell ref="W1537:W1539"/>
    <mergeCell ref="X1537:X1539"/>
    <mergeCell ref="Y1537:Y1539"/>
    <mergeCell ref="Z1537:Z1539"/>
    <mergeCell ref="AA1537:AA1539"/>
    <mergeCell ref="AB1537:AB1539"/>
    <mergeCell ref="AC1537:AC1539"/>
    <mergeCell ref="AD1537:AD1539"/>
    <mergeCell ref="AE1537:AE1539"/>
    <mergeCell ref="AF1537:AF1539"/>
    <mergeCell ref="AG1537:AG1539"/>
    <mergeCell ref="AH1537:AH1539"/>
    <mergeCell ref="AI1537:AI1539"/>
    <mergeCell ref="AJ1537:AJ1539"/>
    <mergeCell ref="AC1516:AC1518"/>
    <mergeCell ref="AD1516:AD1518"/>
    <mergeCell ref="X1526:X1528"/>
    <mergeCell ref="T1509:T1512"/>
    <mergeCell ref="AH1533:AH1536"/>
    <mergeCell ref="AI1533:AI1536"/>
    <mergeCell ref="AJ1533:AJ1536"/>
    <mergeCell ref="D1526:D1528"/>
    <mergeCell ref="E1519:E1521"/>
    <mergeCell ref="AG1526:AG1528"/>
    <mergeCell ref="AH1526:AH1528"/>
    <mergeCell ref="AI1526:AI1528"/>
    <mergeCell ref="AJ1526:AJ1528"/>
    <mergeCell ref="AE1529:AE1532"/>
    <mergeCell ref="AF1529:AF1532"/>
    <mergeCell ref="AG1529:AG1532"/>
    <mergeCell ref="AH1529:AH1532"/>
    <mergeCell ref="AI1529:AI1532"/>
    <mergeCell ref="AJ1529:AJ1532"/>
    <mergeCell ref="AA1526:AA1528"/>
    <mergeCell ref="Y1529:Y1532"/>
    <mergeCell ref="Z1529:Z1532"/>
    <mergeCell ref="AA1529:AA1532"/>
    <mergeCell ref="H1526:H1528"/>
    <mergeCell ref="I1526:I1528"/>
    <mergeCell ref="N1526:N1528"/>
    <mergeCell ref="O1526:O1528"/>
    <mergeCell ref="P1526:P1528"/>
    <mergeCell ref="Q1526:Q1528"/>
    <mergeCell ref="W1516:W1518"/>
    <mergeCell ref="Y1516:Y1518"/>
    <mergeCell ref="X1529:X1532"/>
    <mergeCell ref="U1522:U1525"/>
    <mergeCell ref="V1522:V1525"/>
    <mergeCell ref="W1522:W1525"/>
    <mergeCell ref="AJ852:AJ854"/>
    <mergeCell ref="AH855:AH857"/>
    <mergeCell ref="AB943:AB945"/>
    <mergeCell ref="AH912:AH914"/>
    <mergeCell ref="AG918:AG920"/>
    <mergeCell ref="AH918:AH920"/>
    <mergeCell ref="T915:T917"/>
    <mergeCell ref="U915:U917"/>
    <mergeCell ref="V915:V917"/>
    <mergeCell ref="X915:X917"/>
    <mergeCell ref="Y921:Y923"/>
    <mergeCell ref="Z921:Z923"/>
    <mergeCell ref="AA921:AA923"/>
    <mergeCell ref="AB921:AB923"/>
    <mergeCell ref="H1316:H1319"/>
    <mergeCell ref="I1316:I1319"/>
    <mergeCell ref="N1316:N1319"/>
    <mergeCell ref="O1316:O1319"/>
    <mergeCell ref="P1316:P1319"/>
    <mergeCell ref="Q1316:Q1319"/>
    <mergeCell ref="R1316:R1319"/>
    <mergeCell ref="S1316:S1319"/>
    <mergeCell ref="L1005:L1006"/>
    <mergeCell ref="M1005:M1006"/>
    <mergeCell ref="N1005:N1008"/>
    <mergeCell ref="AH1005:AH1008"/>
    <mergeCell ref="I924:I926"/>
    <mergeCell ref="N986:N988"/>
    <mergeCell ref="N980:N982"/>
    <mergeCell ref="AH871:AH874"/>
    <mergeCell ref="AH875:AH877"/>
    <mergeCell ref="AF884:AF886"/>
    <mergeCell ref="AJ930:AJ932"/>
    <mergeCell ref="AH900:AH902"/>
    <mergeCell ref="AD1254:AD1256"/>
    <mergeCell ref="AJ950:AJ952"/>
    <mergeCell ref="AJ943:AJ945"/>
    <mergeCell ref="AJ1225:AJ1227"/>
    <mergeCell ref="AI1225:AI1227"/>
    <mergeCell ref="Q1041:Q1043"/>
    <mergeCell ref="AA1031:AA1034"/>
    <mergeCell ref="AB1031:AB1034"/>
    <mergeCell ref="AB915:AB917"/>
    <mergeCell ref="AF890:AF892"/>
    <mergeCell ref="AG890:AG892"/>
    <mergeCell ref="Y1092:Y1094"/>
    <mergeCell ref="P855:P857"/>
    <mergeCell ref="O881:O883"/>
    <mergeCell ref="AD1218:AD1221"/>
    <mergeCell ref="AJ858:AJ859"/>
    <mergeCell ref="AE970:AE972"/>
    <mergeCell ref="AH967:AH969"/>
    <mergeCell ref="AE983:AE985"/>
    <mergeCell ref="AG950:AG952"/>
    <mergeCell ref="AH957:AH959"/>
    <mergeCell ref="AI897:AI899"/>
    <mergeCell ref="AJ1108:AJ1110"/>
    <mergeCell ref="S858:S859"/>
    <mergeCell ref="AD903:AD905"/>
    <mergeCell ref="AC860:AC862"/>
    <mergeCell ref="AJ878:AJ880"/>
    <mergeCell ref="AA897:AA899"/>
    <mergeCell ref="AB897:AB899"/>
    <mergeCell ref="AH868:AH870"/>
    <mergeCell ref="B1533:B1536"/>
    <mergeCell ref="C1533:C1536"/>
    <mergeCell ref="D1533:D1536"/>
    <mergeCell ref="E1533:E1536"/>
    <mergeCell ref="F1533:F1536"/>
    <mergeCell ref="G1533:G1536"/>
    <mergeCell ref="H1533:H1536"/>
    <mergeCell ref="I1533:I1536"/>
    <mergeCell ref="N1533:N1536"/>
    <mergeCell ref="O1533:O1536"/>
    <mergeCell ref="P1533:P1536"/>
    <mergeCell ref="Q1533:Q1536"/>
    <mergeCell ref="R1533:R1536"/>
    <mergeCell ref="S1533:S1536"/>
    <mergeCell ref="T1533:T1536"/>
    <mergeCell ref="U1533:U1536"/>
    <mergeCell ref="V1533:V1536"/>
    <mergeCell ref="W1533:W1536"/>
    <mergeCell ref="X1533:X1536"/>
    <mergeCell ref="Y1533:Y1536"/>
    <mergeCell ref="Z1533:Z1536"/>
    <mergeCell ref="AA1533:AA1536"/>
    <mergeCell ref="AB1533:AB1536"/>
    <mergeCell ref="AC1533:AC1536"/>
    <mergeCell ref="AD1533:AD1536"/>
    <mergeCell ref="AE1533:AE1536"/>
    <mergeCell ref="C1359:C1361"/>
    <mergeCell ref="D1376:D1378"/>
    <mergeCell ref="C1402:C1404"/>
    <mergeCell ref="C1366:C1368"/>
    <mergeCell ref="E1353:E1355"/>
    <mergeCell ref="E1376:E1378"/>
    <mergeCell ref="F1376:F1378"/>
    <mergeCell ref="B1529:B1532"/>
    <mergeCell ref="C1529:C1532"/>
    <mergeCell ref="D1529:D1532"/>
    <mergeCell ref="E1529:E1532"/>
    <mergeCell ref="F1529:F1532"/>
    <mergeCell ref="G1529:G1532"/>
    <mergeCell ref="B1522:B1525"/>
    <mergeCell ref="C1522:C1525"/>
    <mergeCell ref="D1522:D1525"/>
    <mergeCell ref="E1526:E1528"/>
    <mergeCell ref="Q1522:Q1525"/>
    <mergeCell ref="R1522:R1525"/>
    <mergeCell ref="S1522:S1525"/>
    <mergeCell ref="I1509:I1512"/>
    <mergeCell ref="U1509:U1512"/>
    <mergeCell ref="V1509:V1512"/>
    <mergeCell ref="V1494:V1496"/>
    <mergeCell ref="U1497:U1499"/>
    <mergeCell ref="V1497:V1499"/>
    <mergeCell ref="G1500:G1502"/>
    <mergeCell ref="U1494:U1496"/>
    <mergeCell ref="Y1506:Y1508"/>
    <mergeCell ref="Z1506:Z1508"/>
    <mergeCell ref="V1516:V1518"/>
    <mergeCell ref="AE1519:AE1521"/>
    <mergeCell ref="B1443:B1445"/>
    <mergeCell ref="C1443:C1445"/>
    <mergeCell ref="D1421:D1423"/>
    <mergeCell ref="E1449:E1451"/>
    <mergeCell ref="F1449:F1451"/>
    <mergeCell ref="G1449:G1451"/>
    <mergeCell ref="AJ830:AJ832"/>
    <mergeCell ref="F827:F829"/>
    <mergeCell ref="G827:G829"/>
    <mergeCell ref="H827:H829"/>
    <mergeCell ref="I827:I829"/>
    <mergeCell ref="N827:N829"/>
    <mergeCell ref="O827:O829"/>
    <mergeCell ref="P827:P829"/>
    <mergeCell ref="Q827:Q829"/>
    <mergeCell ref="R827:R829"/>
    <mergeCell ref="S827:S829"/>
    <mergeCell ref="T827:T829"/>
    <mergeCell ref="U827:U829"/>
    <mergeCell ref="V827:V829"/>
    <mergeCell ref="W827:W829"/>
    <mergeCell ref="X827:X829"/>
    <mergeCell ref="Y827:Y829"/>
    <mergeCell ref="Z827:Z829"/>
    <mergeCell ref="AA827:AA829"/>
    <mergeCell ref="AB827:AB829"/>
    <mergeCell ref="AC827:AC829"/>
    <mergeCell ref="AD827:AD829"/>
    <mergeCell ref="AE827:AE829"/>
    <mergeCell ref="AF827:AF829"/>
    <mergeCell ref="AG827:AG829"/>
    <mergeCell ref="AH827:AH829"/>
    <mergeCell ref="B1009:B1011"/>
    <mergeCell ref="C1009:C1011"/>
    <mergeCell ref="D1009:D1011"/>
    <mergeCell ref="E1009:E1011"/>
    <mergeCell ref="AI1487:AI1489"/>
    <mergeCell ref="AJ1487:AJ1489"/>
    <mergeCell ref="AI1385:AI1388"/>
    <mergeCell ref="AG1346:AG1348"/>
    <mergeCell ref="Z1392:Z1394"/>
    <mergeCell ref="AF836:AF839"/>
    <mergeCell ref="T1316:T1319"/>
    <mergeCell ref="U1316:U1319"/>
    <mergeCell ref="V1316:V1319"/>
    <mergeCell ref="W1316:W1319"/>
    <mergeCell ref="X1316:X1319"/>
    <mergeCell ref="Y1316:Y1319"/>
    <mergeCell ref="Z1316:Z1319"/>
    <mergeCell ref="AA1316:AA1319"/>
    <mergeCell ref="AB1316:AB1319"/>
    <mergeCell ref="AC1316:AC1319"/>
    <mergeCell ref="AD1316:AD1319"/>
    <mergeCell ref="AE1316:AE1319"/>
    <mergeCell ref="AF1316:AF1319"/>
    <mergeCell ref="AG1316:AG1319"/>
    <mergeCell ref="AH1316:AH1319"/>
    <mergeCell ref="AI1316:AI1319"/>
    <mergeCell ref="AJ1316:AJ1319"/>
    <mergeCell ref="AI827:AI829"/>
    <mergeCell ref="AJ827:AJ829"/>
    <mergeCell ref="F1009:F1011"/>
    <mergeCell ref="G1009:G1011"/>
    <mergeCell ref="H1009:H1011"/>
    <mergeCell ref="I1009:I1011"/>
    <mergeCell ref="N1009:N1011"/>
    <mergeCell ref="O1009:O1011"/>
    <mergeCell ref="P1009:P1011"/>
    <mergeCell ref="B1487:B1489"/>
    <mergeCell ref="C1487:C1489"/>
    <mergeCell ref="AJ555:AJ557"/>
    <mergeCell ref="AI555:AI557"/>
    <mergeCell ref="AH561:AH564"/>
    <mergeCell ref="B705:B708"/>
    <mergeCell ref="B1104:B1107"/>
    <mergeCell ref="C1104:C1107"/>
    <mergeCell ref="AE1108:AE1110"/>
    <mergeCell ref="AF1108:AF1110"/>
    <mergeCell ref="AG1108:AG1110"/>
    <mergeCell ref="AH1108:AH1110"/>
    <mergeCell ref="AI1108:AI1110"/>
    <mergeCell ref="X1487:X1489"/>
    <mergeCell ref="G1376:G1378"/>
    <mergeCell ref="I1372:I1375"/>
    <mergeCell ref="G1288:G1289"/>
    <mergeCell ref="F1290:F1291"/>
    <mergeCell ref="G1290:G1291"/>
    <mergeCell ref="T1372:T1375"/>
    <mergeCell ref="T1346:T1348"/>
    <mergeCell ref="T1306:T1308"/>
    <mergeCell ref="Y1326:Y1328"/>
    <mergeCell ref="Z1326:Z1328"/>
    <mergeCell ref="U1356:U1358"/>
    <mergeCell ref="B1320:B1322"/>
    <mergeCell ref="B1323:B1325"/>
    <mergeCell ref="C1323:C1325"/>
    <mergeCell ref="C1320:C1322"/>
    <mergeCell ref="D1329:D1331"/>
    <mergeCell ref="D1320:D1322"/>
    <mergeCell ref="D1323:D1325"/>
    <mergeCell ref="C1346:C1348"/>
    <mergeCell ref="D1346:D1348"/>
    <mergeCell ref="G1356:G1358"/>
    <mergeCell ref="AG823:AG826"/>
    <mergeCell ref="AH823:AH826"/>
    <mergeCell ref="AI823:AI826"/>
    <mergeCell ref="AJ823:AJ826"/>
    <mergeCell ref="B827:B829"/>
    <mergeCell ref="C827:C829"/>
    <mergeCell ref="E1487:E1489"/>
    <mergeCell ref="F1487:F1489"/>
    <mergeCell ref="G1487:G1489"/>
    <mergeCell ref="H1487:H1489"/>
    <mergeCell ref="I1487:I1489"/>
    <mergeCell ref="N1487:N1489"/>
    <mergeCell ref="O1487:O1489"/>
    <mergeCell ref="P1487:P1489"/>
    <mergeCell ref="Q1487:Q1489"/>
    <mergeCell ref="R1487:R1489"/>
    <mergeCell ref="S1487:S1489"/>
    <mergeCell ref="T1487:T1489"/>
    <mergeCell ref="U1487:U1489"/>
    <mergeCell ref="V1487:V1489"/>
    <mergeCell ref="W1487:W1489"/>
    <mergeCell ref="B1005:B1008"/>
    <mergeCell ref="C1005:C1008"/>
    <mergeCell ref="D1005:D1008"/>
    <mergeCell ref="E1005:E1008"/>
    <mergeCell ref="F1005:F1008"/>
    <mergeCell ref="G1005:G1008"/>
    <mergeCell ref="H1005:H1008"/>
    <mergeCell ref="I1005:I1008"/>
    <mergeCell ref="J1005:J1006"/>
    <mergeCell ref="K1005:K1006"/>
    <mergeCell ref="D1290:D1291"/>
    <mergeCell ref="E1290:E1291"/>
    <mergeCell ref="B1409:B1411"/>
    <mergeCell ref="C1362:C1365"/>
    <mergeCell ref="D1362:D1365"/>
    <mergeCell ref="D1402:D1404"/>
    <mergeCell ref="D1398:D1401"/>
    <mergeCell ref="C1372:C1375"/>
    <mergeCell ref="D1372:D1375"/>
    <mergeCell ref="C1376:C1378"/>
    <mergeCell ref="B1402:B1404"/>
    <mergeCell ref="B1372:B1375"/>
    <mergeCell ref="B1376:B1378"/>
    <mergeCell ref="C1356:C1358"/>
    <mergeCell ref="D1356:D1358"/>
    <mergeCell ref="B1349:B1352"/>
    <mergeCell ref="B1398:B1401"/>
    <mergeCell ref="Q1009:Q1011"/>
    <mergeCell ref="R1009:R1011"/>
    <mergeCell ref="AH830:AH832"/>
    <mergeCell ref="AI830:AI832"/>
    <mergeCell ref="B1316:B1319"/>
    <mergeCell ref="C1316:C1319"/>
    <mergeCell ref="D1316:D1319"/>
    <mergeCell ref="E1316:E1319"/>
    <mergeCell ref="F1316:F1319"/>
    <mergeCell ref="G1316:G1319"/>
    <mergeCell ref="F1296:F1298"/>
    <mergeCell ref="D1326:D1328"/>
    <mergeCell ref="B1332:B1334"/>
    <mergeCell ref="P1343:P1345"/>
    <mergeCell ref="E1402:E1404"/>
    <mergeCell ref="E1362:E1365"/>
    <mergeCell ref="E1379:E1381"/>
    <mergeCell ref="W1395:W1397"/>
    <mergeCell ref="T1392:T1394"/>
    <mergeCell ref="E1292:E1295"/>
    <mergeCell ref="G1379:G1381"/>
    <mergeCell ref="AI912:AI914"/>
    <mergeCell ref="Q855:Q857"/>
    <mergeCell ref="AI887:AI889"/>
    <mergeCell ref="AA903:AA905"/>
    <mergeCell ref="AB903:AB905"/>
    <mergeCell ref="AD918:AD920"/>
    <mergeCell ref="AA912:AA914"/>
    <mergeCell ref="AE918:AE920"/>
    <mergeCell ref="Q852:Q854"/>
    <mergeCell ref="P858:P859"/>
    <mergeCell ref="K840:K841"/>
    <mergeCell ref="L840:L841"/>
    <mergeCell ref="AI909:AI911"/>
    <mergeCell ref="AF893:AF896"/>
    <mergeCell ref="N855:N857"/>
    <mergeCell ref="F1323:F1325"/>
    <mergeCell ref="AC448:AC451"/>
    <mergeCell ref="AH490:AH492"/>
    <mergeCell ref="AH459:AH461"/>
    <mergeCell ref="AG490:AG492"/>
    <mergeCell ref="AJ433:AJ435"/>
    <mergeCell ref="AG459:AG461"/>
    <mergeCell ref="AJ484:AJ486"/>
    <mergeCell ref="AA497:AA499"/>
    <mergeCell ref="AJ459:AJ461"/>
    <mergeCell ref="AG465:AG467"/>
    <mergeCell ref="AG493:AG496"/>
    <mergeCell ref="X442:X444"/>
    <mergeCell ref="AH462:AH464"/>
    <mergeCell ref="Y551:Y554"/>
    <mergeCell ref="AB542:AB544"/>
    <mergeCell ref="W542:W544"/>
    <mergeCell ref="F1111:F1113"/>
    <mergeCell ref="G1111:G1113"/>
    <mergeCell ref="H1111:H1113"/>
    <mergeCell ref="I1111:I1113"/>
    <mergeCell ref="N1111:N1113"/>
    <mergeCell ref="O1111:O1113"/>
    <mergeCell ref="P1111:P1113"/>
    <mergeCell ref="Q1111:Q1113"/>
    <mergeCell ref="R1111:R1113"/>
    <mergeCell ref="S1111:S1113"/>
    <mergeCell ref="T1111:T1113"/>
    <mergeCell ref="U1111:U1113"/>
    <mergeCell ref="V1111:V1113"/>
    <mergeCell ref="W1111:W1113"/>
    <mergeCell ref="X1111:X1113"/>
    <mergeCell ref="Y1111:Y1113"/>
    <mergeCell ref="Z1111:Z1113"/>
    <mergeCell ref="AA1111:AA1113"/>
    <mergeCell ref="AB1111:AB1113"/>
    <mergeCell ref="AC1111:AC1113"/>
    <mergeCell ref="AD1111:AD1113"/>
    <mergeCell ref="AE1111:AE1113"/>
    <mergeCell ref="AF1111:AF1113"/>
    <mergeCell ref="AG1111:AG1113"/>
    <mergeCell ref="AH1111:AH1113"/>
    <mergeCell ref="AI1111:AI1113"/>
    <mergeCell ref="AJ1111:AJ1113"/>
    <mergeCell ref="V940:V942"/>
    <mergeCell ref="W940:W942"/>
    <mergeCell ref="AE897:AE899"/>
    <mergeCell ref="AE884:AE886"/>
    <mergeCell ref="AC912:AC914"/>
    <mergeCell ref="N833:N835"/>
    <mergeCell ref="O903:O905"/>
    <mergeCell ref="AJ820:AJ822"/>
    <mergeCell ref="AD820:AD822"/>
    <mergeCell ref="AI817:AI819"/>
    <mergeCell ref="N823:N826"/>
    <mergeCell ref="O823:O826"/>
    <mergeCell ref="P823:P826"/>
    <mergeCell ref="Q823:Q826"/>
    <mergeCell ref="R823:R826"/>
    <mergeCell ref="S823:S826"/>
    <mergeCell ref="T823:T826"/>
    <mergeCell ref="U823:U826"/>
    <mergeCell ref="V823:V826"/>
    <mergeCell ref="W823:W826"/>
    <mergeCell ref="X823:X826"/>
    <mergeCell ref="AK179:AK181"/>
    <mergeCell ref="AL179:AL181"/>
    <mergeCell ref="AC182:AC183"/>
    <mergeCell ref="AD182:AD183"/>
    <mergeCell ref="AE182:AE183"/>
    <mergeCell ref="AF182:AF183"/>
    <mergeCell ref="AG182:AG183"/>
    <mergeCell ref="AH182:AH183"/>
    <mergeCell ref="AI182:AI183"/>
    <mergeCell ref="AJ182:AJ183"/>
    <mergeCell ref="T179:T181"/>
    <mergeCell ref="U179:U181"/>
    <mergeCell ref="V179:V181"/>
    <mergeCell ref="W179:W181"/>
    <mergeCell ref="X179:X181"/>
    <mergeCell ref="Y179:Y181"/>
    <mergeCell ref="Z179:Z181"/>
    <mergeCell ref="AA179:AA181"/>
    <mergeCell ref="AB179:AB181"/>
    <mergeCell ref="AC179:AC181"/>
    <mergeCell ref="AD179:AD181"/>
    <mergeCell ref="AE179:AE181"/>
    <mergeCell ref="AF179:AF181"/>
    <mergeCell ref="AG179:AG181"/>
    <mergeCell ref="AH179:AH181"/>
    <mergeCell ref="AI179:AI181"/>
    <mergeCell ref="T182:T183"/>
    <mergeCell ref="U182:U183"/>
    <mergeCell ref="V182:V183"/>
    <mergeCell ref="W182:W183"/>
    <mergeCell ref="X182:X183"/>
    <mergeCell ref="Y182:Y183"/>
    <mergeCell ref="Z182:Z183"/>
    <mergeCell ref="AA182:AA183"/>
    <mergeCell ref="AB182:AB183"/>
    <mergeCell ref="AJ179:AJ181"/>
    <mergeCell ref="D1309:D1312"/>
    <mergeCell ref="D1313:D1315"/>
    <mergeCell ref="B1346:B1348"/>
    <mergeCell ref="Q1339:Q1342"/>
    <mergeCell ref="R1339:R1342"/>
    <mergeCell ref="I1320:I1322"/>
    <mergeCell ref="R1323:R1325"/>
    <mergeCell ref="T1292:T1295"/>
    <mergeCell ref="F1343:F1345"/>
    <mergeCell ref="D1382:D1384"/>
    <mergeCell ref="D1349:D1352"/>
    <mergeCell ref="E1395:E1397"/>
    <mergeCell ref="E1356:E1358"/>
    <mergeCell ref="E1349:E1352"/>
    <mergeCell ref="E1359:E1361"/>
    <mergeCell ref="P1323:P1325"/>
    <mergeCell ref="Q1323:Q1325"/>
    <mergeCell ref="H1343:H1345"/>
    <mergeCell ref="H1346:H1348"/>
    <mergeCell ref="Q1326:Q1328"/>
    <mergeCell ref="R1326:R1328"/>
    <mergeCell ref="S1359:S1361"/>
    <mergeCell ref="O1366:O1368"/>
    <mergeCell ref="B1326:B1328"/>
    <mergeCell ref="C1332:C1334"/>
    <mergeCell ref="B1353:B1355"/>
    <mergeCell ref="B1306:B1308"/>
    <mergeCell ref="C1306:C1308"/>
    <mergeCell ref="B1309:B1312"/>
    <mergeCell ref="C1309:C1312"/>
    <mergeCell ref="B1313:B1315"/>
    <mergeCell ref="C1313:C1315"/>
    <mergeCell ref="S1346:S1348"/>
    <mergeCell ref="Q1353:Q1355"/>
    <mergeCell ref="F1349:F1352"/>
    <mergeCell ref="S1343:S1345"/>
    <mergeCell ref="H1296:H1298"/>
    <mergeCell ref="I1296:I1298"/>
    <mergeCell ref="N1296:N1298"/>
    <mergeCell ref="O1359:O1361"/>
    <mergeCell ref="P1359:P1361"/>
    <mergeCell ref="I1329:I1331"/>
    <mergeCell ref="I1332:I1334"/>
    <mergeCell ref="I1346:I1348"/>
    <mergeCell ref="H1356:H1358"/>
    <mergeCell ref="Q1302:Q1303"/>
    <mergeCell ref="R1302:R1303"/>
    <mergeCell ref="S1302:S1303"/>
    <mergeCell ref="T1302:T1303"/>
    <mergeCell ref="G1389:G1391"/>
    <mergeCell ref="C1349:C1352"/>
    <mergeCell ref="B1339:B1342"/>
    <mergeCell ref="C1329:C1331"/>
    <mergeCell ref="C1339:C1342"/>
    <mergeCell ref="D1339:D1342"/>
    <mergeCell ref="C1343:C1345"/>
    <mergeCell ref="D1343:D1345"/>
    <mergeCell ref="B1343:B1345"/>
    <mergeCell ref="D1306:D1308"/>
    <mergeCell ref="C1353:C1355"/>
    <mergeCell ref="D1353:D1355"/>
    <mergeCell ref="G1369:G1371"/>
    <mergeCell ref="H1369:H1371"/>
    <mergeCell ref="E1382:E1384"/>
    <mergeCell ref="AG1556:AG1558"/>
    <mergeCell ref="AH1556:AH1558"/>
    <mergeCell ref="AI1556:AI1558"/>
    <mergeCell ref="AJ1556:AJ1558"/>
    <mergeCell ref="AE1254:AE1256"/>
    <mergeCell ref="AF1254:AF1256"/>
    <mergeCell ref="AG1254:AG1256"/>
    <mergeCell ref="AH1254:AH1256"/>
    <mergeCell ref="AI1254:AI1256"/>
    <mergeCell ref="AI1192:AI1195"/>
    <mergeCell ref="P1104:P1107"/>
    <mergeCell ref="Q1104:Q1107"/>
    <mergeCell ref="R1104:R1107"/>
    <mergeCell ref="S1104:S1107"/>
    <mergeCell ref="T1104:T1107"/>
    <mergeCell ref="U1104:U1107"/>
    <mergeCell ref="V1104:V1107"/>
    <mergeCell ref="W1104:W1107"/>
    <mergeCell ref="X1104:X1107"/>
    <mergeCell ref="Y1104:Y1107"/>
    <mergeCell ref="Z1104:Z1107"/>
    <mergeCell ref="AA1104:AA1107"/>
    <mergeCell ref="AB1104:AB1107"/>
    <mergeCell ref="AC1104:AC1107"/>
    <mergeCell ref="AD1104:AD1107"/>
    <mergeCell ref="AE1104:AE1107"/>
    <mergeCell ref="AF1104:AF1107"/>
    <mergeCell ref="AG1104:AG1107"/>
    <mergeCell ref="AH1104:AH1107"/>
    <mergeCell ref="AI1104:AI1107"/>
    <mergeCell ref="AJ1104:AJ1107"/>
    <mergeCell ref="P1108:P1110"/>
    <mergeCell ref="Q1108:Q1110"/>
    <mergeCell ref="AJ1254:AJ1256"/>
    <mergeCell ref="AF1273:AF1275"/>
    <mergeCell ref="AG1273:AG1275"/>
    <mergeCell ref="AI1273:AI1275"/>
    <mergeCell ref="Z1279:Z1281"/>
    <mergeCell ref="AJ1276:AJ1278"/>
    <mergeCell ref="AG1270:AG1272"/>
    <mergeCell ref="AH1270:AH1272"/>
    <mergeCell ref="AJ1273:AJ1275"/>
    <mergeCell ref="AA1279:AA1281"/>
    <mergeCell ref="AJ1245:AJ1247"/>
    <mergeCell ref="Z1186:Z1188"/>
    <mergeCell ref="AA1186:AA1188"/>
    <mergeCell ref="AB1186:AB1188"/>
    <mergeCell ref="AI1440:AI1442"/>
    <mergeCell ref="AH1440:AH1442"/>
    <mergeCell ref="Y1108:Y1110"/>
    <mergeCell ref="Z1108:Z1110"/>
    <mergeCell ref="AA1108:AA1110"/>
    <mergeCell ref="AB1108:AB1110"/>
    <mergeCell ref="P1346:P1348"/>
    <mergeCell ref="P1279:P1281"/>
    <mergeCell ref="X1372:X1375"/>
    <mergeCell ref="W1509:W1512"/>
    <mergeCell ref="X1509:X1512"/>
    <mergeCell ref="Y1509:Y1512"/>
    <mergeCell ref="Z1509:Z1512"/>
    <mergeCell ref="T1513:T1515"/>
    <mergeCell ref="X1506:X1508"/>
    <mergeCell ref="AF1533:AF1536"/>
    <mergeCell ref="AG1533:AG1536"/>
    <mergeCell ref="AI459:AI461"/>
    <mergeCell ref="X468:X470"/>
    <mergeCell ref="AJ477:AJ479"/>
    <mergeCell ref="AJ452:AJ455"/>
    <mergeCell ref="AI480:AI483"/>
    <mergeCell ref="AJ480:AJ483"/>
    <mergeCell ref="AB490:AB492"/>
    <mergeCell ref="AD477:AD479"/>
    <mergeCell ref="AF468:AF470"/>
    <mergeCell ref="AJ439:AJ441"/>
    <mergeCell ref="AA474:AA476"/>
    <mergeCell ref="Y468:Y470"/>
    <mergeCell ref="Z468:Z470"/>
    <mergeCell ref="AJ474:AJ476"/>
    <mergeCell ref="X480:X483"/>
    <mergeCell ref="Z471:Z473"/>
    <mergeCell ref="AJ465:AJ467"/>
    <mergeCell ref="AJ471:AJ473"/>
    <mergeCell ref="AJ493:AJ496"/>
    <mergeCell ref="AJ497:AJ499"/>
    <mergeCell ref="AA490:AA492"/>
    <mergeCell ref="AE505:AE507"/>
    <mergeCell ref="AA477:AA479"/>
    <mergeCell ref="AB477:AB479"/>
    <mergeCell ref="AC442:AC444"/>
    <mergeCell ref="AD442:AD444"/>
    <mergeCell ref="AG487:AG489"/>
    <mergeCell ref="AH487:AH489"/>
    <mergeCell ref="AI487:AI489"/>
    <mergeCell ref="AJ487:AJ489"/>
    <mergeCell ref="AJ490:AJ492"/>
    <mergeCell ref="AG484:AG486"/>
    <mergeCell ref="AE493:AE496"/>
    <mergeCell ref="AG503:AG504"/>
    <mergeCell ref="AD471:AD473"/>
    <mergeCell ref="AA471:AA473"/>
    <mergeCell ref="AG477:AG479"/>
    <mergeCell ref="AF503:AF504"/>
    <mergeCell ref="AB503:AB504"/>
    <mergeCell ref="AI490:AI492"/>
    <mergeCell ref="AE503:AE504"/>
    <mergeCell ref="AF462:AF464"/>
    <mergeCell ref="AC471:AC473"/>
    <mergeCell ref="AD448:AD451"/>
    <mergeCell ref="AF456:AF458"/>
    <mergeCell ref="AD445:AD447"/>
    <mergeCell ref="AF490:AF492"/>
    <mergeCell ref="AG480:AG483"/>
    <mergeCell ref="AH480:AH483"/>
    <mergeCell ref="AG505:AG507"/>
    <mergeCell ref="AC477:AC479"/>
    <mergeCell ref="AE477:AE479"/>
    <mergeCell ref="Y484:Y486"/>
    <mergeCell ref="Z484:Z486"/>
    <mergeCell ref="AA484:AA486"/>
    <mergeCell ref="AB484:AB486"/>
    <mergeCell ref="AC484:AC486"/>
    <mergeCell ref="AD484:AD486"/>
    <mergeCell ref="AE484:AE486"/>
    <mergeCell ref="AI493:AI496"/>
    <mergeCell ref="AG500:AG502"/>
    <mergeCell ref="AF497:AF499"/>
    <mergeCell ref="AB452:AB455"/>
    <mergeCell ref="AB471:AB473"/>
    <mergeCell ref="AI425:AI428"/>
    <mergeCell ref="AC452:AC455"/>
    <mergeCell ref="AA487:AA489"/>
    <mergeCell ref="AB487:AB489"/>
    <mergeCell ref="AC487:AC489"/>
    <mergeCell ref="AD487:AD489"/>
    <mergeCell ref="W448:W451"/>
    <mergeCell ref="Z442:Z444"/>
    <mergeCell ref="AH422:AH424"/>
    <mergeCell ref="AI422:AI424"/>
    <mergeCell ref="AJ407:AJ409"/>
    <mergeCell ref="AJ403:AJ406"/>
    <mergeCell ref="R413:R415"/>
    <mergeCell ref="S413:S415"/>
    <mergeCell ref="T413:T415"/>
    <mergeCell ref="T419:T421"/>
    <mergeCell ref="W471:W473"/>
    <mergeCell ref="V413:V415"/>
    <mergeCell ref="AI410:AI412"/>
    <mergeCell ref="Y477:Y479"/>
    <mergeCell ref="AC468:AC470"/>
    <mergeCell ref="V480:V483"/>
    <mergeCell ref="W480:W483"/>
    <mergeCell ref="R448:R451"/>
    <mergeCell ref="U471:U473"/>
    <mergeCell ref="AH477:AH479"/>
    <mergeCell ref="AD465:AD467"/>
    <mergeCell ref="AF471:AF473"/>
    <mergeCell ref="AB465:AB467"/>
    <mergeCell ref="AC465:AC467"/>
    <mergeCell ref="Y462:Y464"/>
    <mergeCell ref="Z477:Z479"/>
    <mergeCell ref="V465:V467"/>
    <mergeCell ref="AD419:AD421"/>
    <mergeCell ref="Y436:Y438"/>
    <mergeCell ref="Z436:Z438"/>
    <mergeCell ref="AA436:AA438"/>
    <mergeCell ref="AB436:AB438"/>
    <mergeCell ref="AC436:AC438"/>
    <mergeCell ref="AD436:AD438"/>
    <mergeCell ref="AE436:AE438"/>
    <mergeCell ref="AF436:AF438"/>
    <mergeCell ref="AG436:AG438"/>
    <mergeCell ref="AH436:AH438"/>
    <mergeCell ref="AI436:AI438"/>
    <mergeCell ref="X445:X447"/>
    <mergeCell ref="T407:T409"/>
    <mergeCell ref="X474:X476"/>
    <mergeCell ref="V403:V406"/>
    <mergeCell ref="AH448:AH451"/>
    <mergeCell ref="V474:V476"/>
    <mergeCell ref="AJ429:AJ432"/>
    <mergeCell ref="AJ436:AJ438"/>
    <mergeCell ref="AC474:AC476"/>
    <mergeCell ref="AJ425:AJ428"/>
    <mergeCell ref="AB429:AB432"/>
    <mergeCell ref="AE474:AE476"/>
    <mergeCell ref="AJ442:AJ444"/>
    <mergeCell ref="AI445:AI447"/>
    <mergeCell ref="AJ445:AJ447"/>
    <mergeCell ref="AJ468:AJ470"/>
    <mergeCell ref="AI477:AI479"/>
    <mergeCell ref="AA448:AA451"/>
    <mergeCell ref="AB448:AB451"/>
    <mergeCell ref="AC1189:AC1191"/>
    <mergeCell ref="Q500:Q502"/>
    <mergeCell ref="D823:D826"/>
    <mergeCell ref="AB462:AB464"/>
    <mergeCell ref="AC462:AC464"/>
    <mergeCell ref="X500:X502"/>
    <mergeCell ref="AE462:AE464"/>
    <mergeCell ref="Z474:Z476"/>
    <mergeCell ref="E1279:E1281"/>
    <mergeCell ref="F1279:F1281"/>
    <mergeCell ref="E1104:E1107"/>
    <mergeCell ref="F1104:F1107"/>
    <mergeCell ref="G1104:G1107"/>
    <mergeCell ref="H1104:H1107"/>
    <mergeCell ref="I1104:I1107"/>
    <mergeCell ref="N1104:N1107"/>
    <mergeCell ref="O1104:O1107"/>
    <mergeCell ref="H493:H496"/>
    <mergeCell ref="I445:I447"/>
    <mergeCell ref="G371:G373"/>
    <mergeCell ref="R349:R351"/>
    <mergeCell ref="I396:I398"/>
    <mergeCell ref="T349:T351"/>
    <mergeCell ref="T403:T406"/>
    <mergeCell ref="U399:U402"/>
    <mergeCell ref="V399:V402"/>
    <mergeCell ref="S390:S392"/>
    <mergeCell ref="P403:P406"/>
    <mergeCell ref="O393:O395"/>
    <mergeCell ref="P393:P395"/>
    <mergeCell ref="Q393:Q395"/>
    <mergeCell ref="H396:H398"/>
    <mergeCell ref="W355:W357"/>
    <mergeCell ref="X352:X354"/>
    <mergeCell ref="N410:N412"/>
    <mergeCell ref="U396:U398"/>
    <mergeCell ref="R403:R406"/>
    <mergeCell ref="P384:P386"/>
    <mergeCell ref="O396:O398"/>
    <mergeCell ref="Q403:Q406"/>
    <mergeCell ref="Z490:Z492"/>
    <mergeCell ref="R396:R398"/>
    <mergeCell ref="Y578:Y581"/>
    <mergeCell ref="AE900:AE902"/>
    <mergeCell ref="Z937:Z939"/>
    <mergeCell ref="AE650:AE652"/>
    <mergeCell ref="AE709:AE711"/>
    <mergeCell ref="AE680:AE682"/>
    <mergeCell ref="X561:X564"/>
    <mergeCell ref="AA766:AA768"/>
    <mergeCell ref="X548:X550"/>
    <mergeCell ref="AE452:AE455"/>
    <mergeCell ref="O422:O424"/>
    <mergeCell ref="AC429:AC432"/>
    <mergeCell ref="AD429:AD432"/>
    <mergeCell ref="AE364:AE366"/>
    <mergeCell ref="AB367:AB370"/>
    <mergeCell ref="N1279:N1281"/>
    <mergeCell ref="Y1019:Y1021"/>
    <mergeCell ref="AE497:AE499"/>
    <mergeCell ref="V548:V550"/>
    <mergeCell ref="W548:W550"/>
    <mergeCell ref="E823:E826"/>
    <mergeCell ref="F823:F826"/>
    <mergeCell ref="S1041:S1043"/>
    <mergeCell ref="P833:P835"/>
    <mergeCell ref="AC810:AC813"/>
    <mergeCell ref="AC1108:AC1110"/>
    <mergeCell ref="AD1108:AD1110"/>
    <mergeCell ref="C1002:C1004"/>
    <mergeCell ref="G551:G554"/>
    <mergeCell ref="P817:P819"/>
    <mergeCell ref="AA823:AA826"/>
    <mergeCell ref="Z963:Z966"/>
    <mergeCell ref="S480:S483"/>
    <mergeCell ref="Z551:Z554"/>
    <mergeCell ref="O548:O550"/>
    <mergeCell ref="F830:F832"/>
    <mergeCell ref="AC493:AC496"/>
    <mergeCell ref="AC497:AC499"/>
    <mergeCell ref="O817:O819"/>
    <mergeCell ref="R484:R486"/>
    <mergeCell ref="S484:S486"/>
    <mergeCell ref="T484:T486"/>
    <mergeCell ref="U484:U486"/>
    <mergeCell ref="R490:R492"/>
    <mergeCell ref="C490:C492"/>
    <mergeCell ref="P1041:P1043"/>
    <mergeCell ref="O940:O942"/>
    <mergeCell ref="O887:O889"/>
    <mergeCell ref="N865:N867"/>
    <mergeCell ref="N756:N758"/>
    <mergeCell ref="N792:N794"/>
    <mergeCell ref="O792:O794"/>
    <mergeCell ref="O868:O870"/>
    <mergeCell ref="N871:N874"/>
    <mergeCell ref="O871:O874"/>
    <mergeCell ref="N897:N899"/>
    <mergeCell ref="N858:N859"/>
    <mergeCell ref="O858:O859"/>
    <mergeCell ref="N875:N877"/>
    <mergeCell ref="O875:O877"/>
    <mergeCell ref="O897:O899"/>
    <mergeCell ref="G884:G886"/>
    <mergeCell ref="F860:F862"/>
    <mergeCell ref="G860:G862"/>
    <mergeCell ref="E852:E854"/>
    <mergeCell ref="D618:D620"/>
    <mergeCell ref="E618:E620"/>
    <mergeCell ref="AD983:AD985"/>
    <mergeCell ref="G823:G826"/>
    <mergeCell ref="H823:H826"/>
    <mergeCell ref="I823:I826"/>
    <mergeCell ref="Z545:Z547"/>
    <mergeCell ref="AA545:AA547"/>
    <mergeCell ref="O1005:O1008"/>
    <mergeCell ref="P1005:P1008"/>
    <mergeCell ref="Q1005:Q1008"/>
    <mergeCell ref="R1005:R1008"/>
    <mergeCell ref="S1005:S1008"/>
    <mergeCell ref="T1005:T1008"/>
    <mergeCell ref="U1005:U1008"/>
    <mergeCell ref="V1005:V1008"/>
    <mergeCell ref="Y425:Y428"/>
    <mergeCell ref="Z425:Z428"/>
    <mergeCell ref="AA425:AA428"/>
    <mergeCell ref="AB445:AB447"/>
    <mergeCell ref="B459:B461"/>
    <mergeCell ref="S448:S451"/>
    <mergeCell ref="T448:T451"/>
    <mergeCell ref="S465:S467"/>
    <mergeCell ref="S459:S461"/>
    <mergeCell ref="E452:E455"/>
    <mergeCell ref="T465:T467"/>
    <mergeCell ref="F477:F479"/>
    <mergeCell ref="C465:C467"/>
    <mergeCell ref="C419:C421"/>
    <mergeCell ref="D442:D444"/>
    <mergeCell ref="U459:U461"/>
    <mergeCell ref="E448:E451"/>
    <mergeCell ref="Q452:Q455"/>
    <mergeCell ref="X436:X438"/>
    <mergeCell ref="P429:P432"/>
    <mergeCell ref="Q429:Q432"/>
    <mergeCell ref="E442:E444"/>
    <mergeCell ref="R419:R421"/>
    <mergeCell ref="AB512:AB514"/>
    <mergeCell ref="B561:B564"/>
    <mergeCell ref="C561:C564"/>
    <mergeCell ref="D561:D564"/>
    <mergeCell ref="E561:E564"/>
    <mergeCell ref="F561:F564"/>
    <mergeCell ref="V1279:V1281"/>
    <mergeCell ref="W1279:W1281"/>
    <mergeCell ref="Z578:Z581"/>
    <mergeCell ref="E817:E819"/>
    <mergeCell ref="F817:F819"/>
    <mergeCell ref="H915:H917"/>
    <mergeCell ref="Q756:Q758"/>
    <mergeCell ref="R756:R758"/>
    <mergeCell ref="S756:S758"/>
    <mergeCell ref="X817:X819"/>
    <mergeCell ref="Y817:Y819"/>
    <mergeCell ref="Z817:Z819"/>
    <mergeCell ref="B490:B492"/>
    <mergeCell ref="C422:C424"/>
    <mergeCell ref="D422:D424"/>
    <mergeCell ref="E445:E447"/>
    <mergeCell ref="E615:E617"/>
    <mergeCell ref="F615:F617"/>
    <mergeCell ref="O893:O896"/>
    <mergeCell ref="N893:N896"/>
    <mergeCell ref="G568:G570"/>
    <mergeCell ref="O582:O584"/>
    <mergeCell ref="F696:F698"/>
    <mergeCell ref="G696:G698"/>
    <mergeCell ref="F445:F447"/>
    <mergeCell ref="F518:F519"/>
    <mergeCell ref="E568:E570"/>
    <mergeCell ref="F568:F570"/>
    <mergeCell ref="I500:I502"/>
    <mergeCell ref="G518:G519"/>
    <mergeCell ref="F503:F504"/>
    <mergeCell ref="G503:G504"/>
    <mergeCell ref="C459:C461"/>
    <mergeCell ref="G429:G432"/>
    <mergeCell ref="D1279:D1281"/>
    <mergeCell ref="D429:D432"/>
    <mergeCell ref="E429:E432"/>
    <mergeCell ref="F429:F432"/>
    <mergeCell ref="U429:U432"/>
    <mergeCell ref="V429:V432"/>
    <mergeCell ref="W429:W432"/>
    <mergeCell ref="Z445:Z447"/>
    <mergeCell ref="Z487:Z489"/>
    <mergeCell ref="B419:B421"/>
    <mergeCell ref="C452:C455"/>
    <mergeCell ref="C474:C476"/>
    <mergeCell ref="P462:P464"/>
    <mergeCell ref="V445:V447"/>
    <mergeCell ref="G468:G470"/>
    <mergeCell ref="U465:U467"/>
    <mergeCell ref="P477:P479"/>
    <mergeCell ref="Q477:Q479"/>
    <mergeCell ref="R477:R479"/>
    <mergeCell ref="B422:B424"/>
    <mergeCell ref="U419:U421"/>
    <mergeCell ref="V419:V421"/>
    <mergeCell ref="W419:W421"/>
    <mergeCell ref="G448:G451"/>
    <mergeCell ref="H442:H444"/>
    <mergeCell ref="I442:I444"/>
    <mergeCell ref="C471:C473"/>
    <mergeCell ref="Y471:Y473"/>
    <mergeCell ref="O471:O473"/>
    <mergeCell ref="F462:F464"/>
    <mergeCell ref="Z465:Z467"/>
    <mergeCell ref="N422:N424"/>
    <mergeCell ref="I456:I458"/>
    <mergeCell ref="N468:N470"/>
    <mergeCell ref="E465:E467"/>
    <mergeCell ref="F465:F467"/>
    <mergeCell ref="H462:H464"/>
    <mergeCell ref="O456:O458"/>
    <mergeCell ref="O442:O444"/>
    <mergeCell ref="W462:W464"/>
    <mergeCell ref="D487:D489"/>
    <mergeCell ref="E487:E489"/>
    <mergeCell ref="F487:F489"/>
    <mergeCell ref="G487:G489"/>
    <mergeCell ref="H487:H489"/>
    <mergeCell ref="N439:N441"/>
    <mergeCell ref="O439:O441"/>
    <mergeCell ref="G442:G444"/>
    <mergeCell ref="F442:F444"/>
    <mergeCell ref="N445:N447"/>
    <mergeCell ref="D459:D461"/>
    <mergeCell ref="E459:E461"/>
    <mergeCell ref="F425:F428"/>
    <mergeCell ref="G425:G428"/>
    <mergeCell ref="H425:H428"/>
    <mergeCell ref="I425:I428"/>
    <mergeCell ref="N425:N428"/>
    <mergeCell ref="O425:O428"/>
    <mergeCell ref="P425:P428"/>
    <mergeCell ref="Q425:Q428"/>
    <mergeCell ref="B429:B432"/>
    <mergeCell ref="D480:D483"/>
    <mergeCell ref="E480:E483"/>
    <mergeCell ref="C480:C483"/>
    <mergeCell ref="W452:W455"/>
    <mergeCell ref="AG1002:AG1004"/>
    <mergeCell ref="AH1002:AH1004"/>
    <mergeCell ref="AI1002:AI1004"/>
    <mergeCell ref="AJ1002:AJ1004"/>
    <mergeCell ref="Z957:Z959"/>
    <mergeCell ref="AD950:AD952"/>
    <mergeCell ref="AH906:AH908"/>
    <mergeCell ref="AH893:AH896"/>
    <mergeCell ref="AG897:AG899"/>
    <mergeCell ref="AF906:AF908"/>
    <mergeCell ref="AG906:AG908"/>
    <mergeCell ref="AG909:AG911"/>
    <mergeCell ref="AD909:AD911"/>
    <mergeCell ref="AE909:AE911"/>
    <mergeCell ref="AF909:AF911"/>
    <mergeCell ref="AE893:AE896"/>
    <mergeCell ref="AI878:AI880"/>
    <mergeCell ref="AF918:AF920"/>
    <mergeCell ref="AF915:AF917"/>
    <mergeCell ref="AC875:AC877"/>
    <mergeCell ref="W1005:W1008"/>
    <mergeCell ref="AJ970:AJ972"/>
    <mergeCell ref="AJ1009:AJ1011"/>
    <mergeCell ref="X1005:X1008"/>
    <mergeCell ref="Y1005:Y1008"/>
    <mergeCell ref="Z1005:Z1008"/>
    <mergeCell ref="AE1218:AE1221"/>
    <mergeCell ref="AC915:AC917"/>
    <mergeCell ref="AD906:AD908"/>
    <mergeCell ref="AE1149:AE1151"/>
    <mergeCell ref="AF1149:AF1151"/>
    <mergeCell ref="AE940:AE942"/>
    <mergeCell ref="AF940:AF942"/>
    <mergeCell ref="AD1101:AD1103"/>
    <mergeCell ref="AA1005:AA1008"/>
    <mergeCell ref="AB1005:AB1008"/>
    <mergeCell ref="AC1005:AC1008"/>
    <mergeCell ref="AD1005:AD1008"/>
    <mergeCell ref="AE1005:AE1008"/>
    <mergeCell ref="AF1005:AF1008"/>
    <mergeCell ref="AE1192:AE1195"/>
    <mergeCell ref="Z1092:Z1094"/>
    <mergeCell ref="AE1209:AE1211"/>
    <mergeCell ref="AF1209:AF1211"/>
    <mergeCell ref="AA1212:AA1214"/>
    <mergeCell ref="Y1203:Y1205"/>
    <mergeCell ref="Y983:Y985"/>
    <mergeCell ref="X973:X975"/>
    <mergeCell ref="X943:X945"/>
    <mergeCell ref="W957:W959"/>
    <mergeCell ref="W1019:W1021"/>
    <mergeCell ref="W983:W985"/>
    <mergeCell ref="X960:X962"/>
    <mergeCell ref="AF1022:AF1024"/>
    <mergeCell ref="AD1028:AD1030"/>
    <mergeCell ref="AF1121:AF1123"/>
    <mergeCell ref="Z1088:Z1091"/>
    <mergeCell ref="AA1088:AA1091"/>
    <mergeCell ref="Z1127:Z1130"/>
    <mergeCell ref="AD1149:AD1151"/>
    <mergeCell ref="AC1127:AC1130"/>
    <mergeCell ref="AD1121:AD1123"/>
    <mergeCell ref="AB1124:AB1126"/>
    <mergeCell ref="AC1124:AC1126"/>
    <mergeCell ref="AC1121:AC1123"/>
    <mergeCell ref="AB1177:AB1179"/>
    <mergeCell ref="Z940:Z942"/>
    <mergeCell ref="AA940:AA942"/>
    <mergeCell ref="AB940:AB942"/>
    <mergeCell ref="AC940:AC942"/>
    <mergeCell ref="AD940:AD942"/>
    <mergeCell ref="AJ912:AJ914"/>
    <mergeCell ref="AI957:AI959"/>
    <mergeCell ref="AD933:AD936"/>
    <mergeCell ref="AE906:AE908"/>
    <mergeCell ref="Z915:Z917"/>
    <mergeCell ref="AD924:AD926"/>
    <mergeCell ref="AB909:AB911"/>
    <mergeCell ref="AE1002:AE1004"/>
    <mergeCell ref="AF1002:AF1004"/>
    <mergeCell ref="AF927:AF929"/>
    <mergeCell ref="AG927:AG929"/>
    <mergeCell ref="X921:X923"/>
    <mergeCell ref="AD927:AD929"/>
    <mergeCell ref="W1061:W1064"/>
    <mergeCell ref="AC1002:AC1004"/>
    <mergeCell ref="AF772:AF774"/>
    <mergeCell ref="AE772:AE774"/>
    <mergeCell ref="AG779:AG781"/>
    <mergeCell ref="AF759:AF762"/>
    <mergeCell ref="AG759:AG762"/>
    <mergeCell ref="AB753:AB755"/>
    <mergeCell ref="AB737:AB739"/>
    <mergeCell ref="AC772:AC774"/>
    <mergeCell ref="AF860:AF862"/>
    <mergeCell ref="R840:R842"/>
    <mergeCell ref="AE814:AE816"/>
    <mergeCell ref="AI852:AI854"/>
    <mergeCell ref="V846:V847"/>
    <mergeCell ref="V836:V839"/>
    <mergeCell ref="U843:U845"/>
    <mergeCell ref="AE1092:AE1094"/>
    <mergeCell ref="T1101:T1103"/>
    <mergeCell ref="Y1114:Y1117"/>
    <mergeCell ref="Z1167:Z1169"/>
    <mergeCell ref="U893:U896"/>
    <mergeCell ref="W884:W886"/>
    <mergeCell ref="R852:R854"/>
    <mergeCell ref="R855:R857"/>
    <mergeCell ref="T852:T854"/>
    <mergeCell ref="T871:T874"/>
    <mergeCell ref="V918:V920"/>
    <mergeCell ref="AB963:AB966"/>
    <mergeCell ref="AC963:AC966"/>
    <mergeCell ref="AG940:AG942"/>
    <mergeCell ref="AG875:AG877"/>
    <mergeCell ref="AG893:AG896"/>
    <mergeCell ref="AD863:AD864"/>
    <mergeCell ref="AH814:AH816"/>
    <mergeCell ref="AG814:AG816"/>
    <mergeCell ref="AA1092:AA1094"/>
    <mergeCell ref="AB1092:AB1094"/>
    <mergeCell ref="AC1092:AC1094"/>
    <mergeCell ref="T890:T892"/>
    <mergeCell ref="U890:U892"/>
    <mergeCell ref="S881:S883"/>
    <mergeCell ref="V848:V851"/>
    <mergeCell ref="W848:W851"/>
    <mergeCell ref="AH852:AH854"/>
    <mergeCell ref="AH878:AH880"/>
    <mergeCell ref="AE878:AE880"/>
    <mergeCell ref="AF878:AF880"/>
    <mergeCell ref="AB843:AB845"/>
    <mergeCell ref="S878:S880"/>
    <mergeCell ref="U887:U889"/>
    <mergeCell ref="Y957:Y959"/>
    <mergeCell ref="AI906:AI908"/>
    <mergeCell ref="AH909:AH911"/>
    <mergeCell ref="W766:W768"/>
    <mergeCell ref="V807:V809"/>
    <mergeCell ref="S887:S889"/>
    <mergeCell ref="Y810:Y813"/>
    <mergeCell ref="AB893:AB896"/>
    <mergeCell ref="Y897:Y899"/>
    <mergeCell ref="W887:W889"/>
    <mergeCell ref="AD833:AD835"/>
    <mergeCell ref="AC843:AC845"/>
    <mergeCell ref="AE840:AE842"/>
    <mergeCell ref="AD840:AD842"/>
    <mergeCell ref="AE766:AE768"/>
    <mergeCell ref="AB846:AB847"/>
    <mergeCell ref="AC846:AC847"/>
    <mergeCell ref="AC836:AC839"/>
    <mergeCell ref="AD801:AD803"/>
    <mergeCell ref="AD795:AD797"/>
    <mergeCell ref="AC798:AC800"/>
    <mergeCell ref="AD798:AD800"/>
    <mergeCell ref="AA801:AA803"/>
    <mergeCell ref="S810:S813"/>
    <mergeCell ref="T766:T768"/>
    <mergeCell ref="AE863:AE864"/>
    <mergeCell ref="AB820:AB822"/>
    <mergeCell ref="AB823:AB826"/>
    <mergeCell ref="AC823:AC826"/>
    <mergeCell ref="AD823:AD826"/>
    <mergeCell ref="AE823:AE826"/>
    <mergeCell ref="Y820:Y822"/>
    <mergeCell ref="Y779:Y781"/>
    <mergeCell ref="Z900:Z902"/>
    <mergeCell ref="AC855:AC857"/>
    <mergeCell ref="AA795:AA797"/>
    <mergeCell ref="X846:X847"/>
    <mergeCell ref="Z868:Z870"/>
    <mergeCell ref="AA887:AA889"/>
    <mergeCell ref="AB887:AB889"/>
    <mergeCell ref="AB890:AB892"/>
    <mergeCell ref="AC890:AC892"/>
    <mergeCell ref="W893:W896"/>
    <mergeCell ref="AD890:AD892"/>
    <mergeCell ref="AE804:AE806"/>
    <mergeCell ref="AC820:AC822"/>
    <mergeCell ref="AF820:AF822"/>
    <mergeCell ref="AF912:AF914"/>
    <mergeCell ref="AF924:AF926"/>
    <mergeCell ref="Y823:Y826"/>
    <mergeCell ref="Z823:Z826"/>
    <mergeCell ref="AF823:AF826"/>
    <mergeCell ref="X836:X839"/>
    <mergeCell ref="U855:U857"/>
    <mergeCell ref="AA848:AA851"/>
    <mergeCell ref="U836:U839"/>
    <mergeCell ref="Y871:Y874"/>
    <mergeCell ref="W871:W874"/>
    <mergeCell ref="Z887:Z889"/>
    <mergeCell ref="U804:U806"/>
    <mergeCell ref="V801:V803"/>
    <mergeCell ref="Z833:Z835"/>
    <mergeCell ref="AA807:AA809"/>
    <mergeCell ref="Z865:Z867"/>
    <mergeCell ref="Z846:Z847"/>
    <mergeCell ref="Z843:Z845"/>
    <mergeCell ref="Z860:Z862"/>
    <mergeCell ref="U769:U771"/>
    <mergeCell ref="X772:X774"/>
    <mergeCell ref="X852:X854"/>
    <mergeCell ref="AD804:AD806"/>
    <mergeCell ref="W775:W778"/>
    <mergeCell ref="AD860:AD862"/>
    <mergeCell ref="AB875:AB877"/>
    <mergeCell ref="AB801:AB803"/>
    <mergeCell ref="AD843:AD845"/>
    <mergeCell ref="AE875:AE877"/>
    <mergeCell ref="AB833:AB835"/>
    <mergeCell ref="AD868:AD870"/>
    <mergeCell ref="AE868:AE870"/>
    <mergeCell ref="AE860:AE862"/>
    <mergeCell ref="W836:W839"/>
    <mergeCell ref="AC848:AC851"/>
    <mergeCell ref="Y833:Y835"/>
    <mergeCell ref="S830:S832"/>
    <mergeCell ref="T830:T832"/>
    <mergeCell ref="U830:U832"/>
    <mergeCell ref="V830:V832"/>
    <mergeCell ref="W830:W832"/>
    <mergeCell ref="Z779:Z781"/>
    <mergeCell ref="Y840:Y842"/>
    <mergeCell ref="W769:W771"/>
    <mergeCell ref="AE798:AE800"/>
    <mergeCell ref="X792:X794"/>
    <mergeCell ref="W820:W822"/>
    <mergeCell ref="AA833:AA835"/>
    <mergeCell ref="W860:W862"/>
    <mergeCell ref="X860:X862"/>
    <mergeCell ref="X798:X800"/>
    <mergeCell ref="AD779:AD781"/>
    <mergeCell ref="AB779:AB781"/>
    <mergeCell ref="AC792:AC794"/>
    <mergeCell ref="AE843:AE845"/>
    <mergeCell ref="W846:W847"/>
    <mergeCell ref="Z863:Z864"/>
    <mergeCell ref="X848:X851"/>
    <mergeCell ref="W798:W800"/>
    <mergeCell ref="AD810:AD813"/>
    <mergeCell ref="V840:V842"/>
    <mergeCell ref="U868:U870"/>
    <mergeCell ref="AJ986:AJ988"/>
    <mergeCell ref="AH980:AH982"/>
    <mergeCell ref="AH976:AH979"/>
    <mergeCell ref="AJ989:AJ991"/>
    <mergeCell ref="AJ957:AJ959"/>
    <mergeCell ref="AJ960:AJ962"/>
    <mergeCell ref="AH946:AH949"/>
    <mergeCell ref="AE930:AE932"/>
    <mergeCell ref="AF930:AF932"/>
    <mergeCell ref="AC999:AC1001"/>
    <mergeCell ref="AD999:AD1001"/>
    <mergeCell ref="AE999:AE1001"/>
    <mergeCell ref="AI930:AI932"/>
    <mergeCell ref="AI983:AI985"/>
    <mergeCell ref="P792:P794"/>
    <mergeCell ref="AC878:AC880"/>
    <mergeCell ref="AD875:AD877"/>
    <mergeCell ref="U852:U854"/>
    <mergeCell ref="T855:T857"/>
    <mergeCell ref="Z855:Z857"/>
    <mergeCell ref="Z804:Z806"/>
    <mergeCell ref="Z792:Z794"/>
    <mergeCell ref="Y798:Y800"/>
    <mergeCell ref="Z798:Z800"/>
    <mergeCell ref="U810:U813"/>
    <mergeCell ref="R820:R822"/>
    <mergeCell ref="X820:X822"/>
    <mergeCell ref="R858:R859"/>
    <mergeCell ref="AD887:AD889"/>
    <mergeCell ref="AE890:AE892"/>
    <mergeCell ref="AA863:AA864"/>
    <mergeCell ref="AB863:AB864"/>
    <mergeCell ref="AC863:AC864"/>
    <mergeCell ref="W817:W819"/>
    <mergeCell ref="W868:W870"/>
    <mergeCell ref="X804:X806"/>
    <mergeCell ref="S807:S809"/>
    <mergeCell ref="AE795:AE797"/>
    <mergeCell ref="T798:T800"/>
    <mergeCell ref="R881:R883"/>
    <mergeCell ref="Z801:Z803"/>
    <mergeCell ref="T897:T899"/>
    <mergeCell ref="U897:U899"/>
    <mergeCell ref="AB900:AB902"/>
    <mergeCell ref="AF863:AF864"/>
    <mergeCell ref="AF868:AF870"/>
    <mergeCell ref="AG868:AG870"/>
    <mergeCell ref="AF871:AF874"/>
    <mergeCell ref="AG871:AG874"/>
    <mergeCell ref="AG820:AG822"/>
    <mergeCell ref="AG863:AG864"/>
    <mergeCell ref="P852:P854"/>
    <mergeCell ref="T801:T803"/>
    <mergeCell ref="Y804:Y806"/>
    <mergeCell ref="Z820:Z822"/>
    <mergeCell ref="AA820:AA822"/>
    <mergeCell ref="T860:T862"/>
    <mergeCell ref="T865:T867"/>
    <mergeCell ref="U833:U835"/>
    <mergeCell ref="U814:U816"/>
    <mergeCell ref="W814:W816"/>
    <mergeCell ref="AC795:AC797"/>
    <mergeCell ref="AC840:AC842"/>
    <mergeCell ref="Y852:Y854"/>
    <mergeCell ref="W1009:W1011"/>
    <mergeCell ref="X1009:X1011"/>
    <mergeCell ref="Y1009:Y1011"/>
    <mergeCell ref="Z1009:Z1011"/>
    <mergeCell ref="AA1009:AA1011"/>
    <mergeCell ref="AB1009:AB1011"/>
    <mergeCell ref="AJ1222:AJ1224"/>
    <mergeCell ref="AB1218:AB1221"/>
    <mergeCell ref="AJ1192:AJ1195"/>
    <mergeCell ref="AE915:AE917"/>
    <mergeCell ref="AE1215:AE1217"/>
    <mergeCell ref="AI1199:AI1202"/>
    <mergeCell ref="AG970:AG972"/>
    <mergeCell ref="W1057:W1060"/>
    <mergeCell ref="Y1192:Y1195"/>
    <mergeCell ref="AH1288:AH1289"/>
    <mergeCell ref="AG1260:AG1262"/>
    <mergeCell ref="AI1012:AI1015"/>
    <mergeCell ref="AI950:AI952"/>
    <mergeCell ref="AE1019:AE1021"/>
    <mergeCell ref="AF1019:AF1021"/>
    <mergeCell ref="Z992:Z994"/>
    <mergeCell ref="AA992:AA994"/>
    <mergeCell ref="Y1028:Y1030"/>
    <mergeCell ref="Z1028:Z1030"/>
    <mergeCell ref="AE1044:AE1046"/>
    <mergeCell ref="W950:W952"/>
    <mergeCell ref="AB950:AB952"/>
    <mergeCell ref="AC950:AC952"/>
    <mergeCell ref="Z976:Z979"/>
    <mergeCell ref="AA1016:AA1018"/>
    <mergeCell ref="Z1057:Z1060"/>
    <mergeCell ref="AD1073:AD1075"/>
    <mergeCell ref="AE1073:AE1075"/>
    <mergeCell ref="W1044:W1046"/>
    <mergeCell ref="AC1009:AC1011"/>
    <mergeCell ref="AE973:AE975"/>
    <mergeCell ref="AA960:AA962"/>
    <mergeCell ref="AG915:AG917"/>
    <mergeCell ref="AD915:AD917"/>
    <mergeCell ref="AI918:AI920"/>
    <mergeCell ref="AH915:AH917"/>
    <mergeCell ref="AF937:AF939"/>
    <mergeCell ref="AG933:AG936"/>
    <mergeCell ref="AI943:AI945"/>
    <mergeCell ref="AH937:AH939"/>
    <mergeCell ref="AI937:AI939"/>
    <mergeCell ref="AC933:AC936"/>
    <mergeCell ref="AG963:AG966"/>
    <mergeCell ref="AF967:AF969"/>
    <mergeCell ref="Z983:Z985"/>
    <mergeCell ref="AA1002:AA1004"/>
    <mergeCell ref="AA957:AA959"/>
    <mergeCell ref="AB989:AB991"/>
    <mergeCell ref="AJ980:AJ982"/>
    <mergeCell ref="AJ973:AJ975"/>
    <mergeCell ref="AJ967:AJ969"/>
    <mergeCell ref="AC1073:AC1075"/>
    <mergeCell ref="AD1019:AD1021"/>
    <mergeCell ref="AJ1199:AJ1202"/>
    <mergeCell ref="Z946:Z949"/>
    <mergeCell ref="W1108:W1110"/>
    <mergeCell ref="AJ995:AJ998"/>
    <mergeCell ref="AJ983:AJ985"/>
    <mergeCell ref="B798:B800"/>
    <mergeCell ref="I1389:I1391"/>
    <mergeCell ref="O1306:O1308"/>
    <mergeCell ref="D893:D896"/>
    <mergeCell ref="F960:F962"/>
    <mergeCell ref="F1270:F1272"/>
    <mergeCell ref="G1270:G1272"/>
    <mergeCell ref="H1270:H1272"/>
    <mergeCell ref="H810:H813"/>
    <mergeCell ref="P848:P851"/>
    <mergeCell ref="I881:I883"/>
    <mergeCell ref="E1369:E1371"/>
    <mergeCell ref="F1369:F1371"/>
    <mergeCell ref="AD1189:AD1191"/>
    <mergeCell ref="X900:X902"/>
    <mergeCell ref="T1149:T1151"/>
    <mergeCell ref="W1421:W1423"/>
    <mergeCell ref="X1421:X1423"/>
    <mergeCell ref="H846:H847"/>
    <mergeCell ref="F863:F864"/>
    <mergeCell ref="G798:G800"/>
    <mergeCell ref="AI1196:AI1198"/>
    <mergeCell ref="AA1199:AA1202"/>
    <mergeCell ref="AB1199:AB1202"/>
    <mergeCell ref="AC1199:AC1202"/>
    <mergeCell ref="AD1199:AD1202"/>
    <mergeCell ref="AE1199:AE1202"/>
    <mergeCell ref="AC1206:AC1208"/>
    <mergeCell ref="AE1206:AE1208"/>
    <mergeCell ref="Z1215:Z1217"/>
    <mergeCell ref="AA1215:AA1217"/>
    <mergeCell ref="AC1215:AC1217"/>
    <mergeCell ref="W1215:W1217"/>
    <mergeCell ref="X1215:X1217"/>
    <mergeCell ref="AI1215:AI1217"/>
    <mergeCell ref="AH1215:AH1217"/>
    <mergeCell ref="AA1292:AA1295"/>
    <mergeCell ref="Y1329:Y1331"/>
    <mergeCell ref="W1320:W1322"/>
    <mergeCell ref="X1320:X1322"/>
    <mergeCell ref="AE1186:AE1188"/>
    <mergeCell ref="Y915:Y917"/>
    <mergeCell ref="AD960:AD962"/>
    <mergeCell ref="AA946:AA949"/>
    <mergeCell ref="AA878:AA880"/>
    <mergeCell ref="AD912:AD914"/>
    <mergeCell ref="AG912:AG914"/>
    <mergeCell ref="AF881:AF883"/>
    <mergeCell ref="AI871:AI874"/>
    <mergeCell ref="AI893:AI896"/>
    <mergeCell ref="AH884:AH886"/>
    <mergeCell ref="AC893:AC896"/>
    <mergeCell ref="AC903:AC905"/>
    <mergeCell ref="AA893:AA896"/>
    <mergeCell ref="AG865:AG867"/>
    <mergeCell ref="AF865:AF867"/>
    <mergeCell ref="AF817:AF819"/>
    <mergeCell ref="AF830:AF832"/>
    <mergeCell ref="AG830:AG832"/>
    <mergeCell ref="AG817:AG819"/>
    <mergeCell ref="AG855:AG857"/>
    <mergeCell ref="AE903:AE905"/>
    <mergeCell ref="AC881:AC883"/>
    <mergeCell ref="Y900:Y902"/>
    <mergeCell ref="D817:D819"/>
    <mergeCell ref="D1296:D1298"/>
    <mergeCell ref="E1296:E1298"/>
    <mergeCell ref="AJ863:AJ864"/>
    <mergeCell ref="AI1218:AI1221"/>
    <mergeCell ref="F1509:F1512"/>
    <mergeCell ref="G1509:G1512"/>
    <mergeCell ref="H1509:H1512"/>
    <mergeCell ref="Q1455:Q1457"/>
    <mergeCell ref="R1455:R1457"/>
    <mergeCell ref="S1455:S1457"/>
    <mergeCell ref="T1455:T1457"/>
    <mergeCell ref="U1455:U1457"/>
    <mergeCell ref="N1480:N1482"/>
    <mergeCell ref="V1480:V1482"/>
    <mergeCell ref="V1474:V1476"/>
    <mergeCell ref="R1248:R1251"/>
    <mergeCell ref="D792:D794"/>
    <mergeCell ref="U1192:U1195"/>
    <mergeCell ref="V1192:V1195"/>
    <mergeCell ref="D1292:D1295"/>
    <mergeCell ref="I1290:I1291"/>
    <mergeCell ref="P1292:P1295"/>
    <mergeCell ref="Q1292:Q1295"/>
    <mergeCell ref="S1218:S1221"/>
    <mergeCell ref="T1218:T1221"/>
    <mergeCell ref="U1218:U1221"/>
    <mergeCell ref="V1218:V1221"/>
    <mergeCell ref="R921:R923"/>
    <mergeCell ref="V868:V870"/>
    <mergeCell ref="V855:V857"/>
    <mergeCell ref="V860:V862"/>
    <mergeCell ref="U846:U847"/>
    <mergeCell ref="I903:I905"/>
    <mergeCell ref="S950:S952"/>
    <mergeCell ref="T950:T952"/>
    <mergeCell ref="S924:S926"/>
    <mergeCell ref="U1146:U1148"/>
    <mergeCell ref="N1282:N1284"/>
    <mergeCell ref="H1069:H1072"/>
    <mergeCell ref="I1069:I1072"/>
    <mergeCell ref="Q960:Q962"/>
    <mergeCell ref="R960:R962"/>
    <mergeCell ref="N973:N975"/>
    <mergeCell ref="O973:O975"/>
    <mergeCell ref="T875:T877"/>
    <mergeCell ref="U875:U877"/>
    <mergeCell ref="E893:E896"/>
    <mergeCell ref="F858:F859"/>
    <mergeCell ref="AD1424:AD1426"/>
    <mergeCell ref="AG878:AG880"/>
    <mergeCell ref="AB860:AB862"/>
    <mergeCell ref="AD893:AD896"/>
    <mergeCell ref="AH963:AH966"/>
    <mergeCell ref="AI963:AI966"/>
    <mergeCell ref="AH887:AH889"/>
    <mergeCell ref="AC957:AC959"/>
    <mergeCell ref="AC960:AC962"/>
    <mergeCell ref="AD957:AD959"/>
    <mergeCell ref="AI980:AI982"/>
    <mergeCell ref="AB878:AB880"/>
    <mergeCell ref="AB817:AB819"/>
    <mergeCell ref="AJ1160:AJ1163"/>
    <mergeCell ref="AH1192:AH1195"/>
    <mergeCell ref="H1252:H1253"/>
    <mergeCell ref="R1279:R1281"/>
    <mergeCell ref="S1279:S1281"/>
    <mergeCell ref="T1279:T1281"/>
    <mergeCell ref="I884:I886"/>
    <mergeCell ref="N884:N886"/>
    <mergeCell ref="N846:N847"/>
    <mergeCell ref="O846:O847"/>
    <mergeCell ref="P863:P864"/>
    <mergeCell ref="Q863:Q864"/>
    <mergeCell ref="R863:R864"/>
    <mergeCell ref="F915:F917"/>
    <mergeCell ref="R1101:R1103"/>
    <mergeCell ref="B1108:B1110"/>
    <mergeCell ref="U1346:U1348"/>
    <mergeCell ref="S840:S842"/>
    <mergeCell ref="T840:T842"/>
    <mergeCell ref="U840:U842"/>
    <mergeCell ref="R846:R847"/>
    <mergeCell ref="R804:R806"/>
    <mergeCell ref="S804:S806"/>
    <mergeCell ref="T804:T806"/>
    <mergeCell ref="R814:R816"/>
    <mergeCell ref="U1101:U1103"/>
    <mergeCell ref="K843:K845"/>
    <mergeCell ref="N843:N845"/>
    <mergeCell ref="D833:D835"/>
    <mergeCell ref="B820:B822"/>
    <mergeCell ref="C820:C822"/>
    <mergeCell ref="D820:D822"/>
    <mergeCell ref="E820:E822"/>
    <mergeCell ref="F820:F822"/>
    <mergeCell ref="G820:G822"/>
    <mergeCell ref="H820:H822"/>
    <mergeCell ref="I820:I822"/>
    <mergeCell ref="B1282:B1284"/>
    <mergeCell ref="C1282:C1284"/>
    <mergeCell ref="D1282:D1284"/>
    <mergeCell ref="E1282:E1284"/>
    <mergeCell ref="D814:D816"/>
    <mergeCell ref="E814:E816"/>
    <mergeCell ref="D881:D883"/>
    <mergeCell ref="E881:E883"/>
    <mergeCell ref="O855:O857"/>
    <mergeCell ref="N860:N862"/>
    <mergeCell ref="O860:O862"/>
    <mergeCell ref="L843:L845"/>
    <mergeCell ref="E863:E864"/>
    <mergeCell ref="T1031:T1034"/>
    <mergeCell ref="F807:F809"/>
    <mergeCell ref="D843:D845"/>
    <mergeCell ref="E843:E845"/>
    <mergeCell ref="N1273:N1275"/>
    <mergeCell ref="C1266:C1269"/>
    <mergeCell ref="B1260:B1262"/>
    <mergeCell ref="B1276:B1278"/>
    <mergeCell ref="C1276:C1278"/>
    <mergeCell ref="B1279:B1281"/>
    <mergeCell ref="E1260:E1262"/>
    <mergeCell ref="E1263:E1265"/>
    <mergeCell ref="C1257:C1259"/>
    <mergeCell ref="C1252:C1253"/>
    <mergeCell ref="B1002:B1004"/>
    <mergeCell ref="C1279:C1281"/>
    <mergeCell ref="F1379:F1381"/>
    <mergeCell ref="B1335:B1338"/>
    <mergeCell ref="N1019:N1021"/>
    <mergeCell ref="O884:O886"/>
    <mergeCell ref="N1092:N1094"/>
    <mergeCell ref="N960:N962"/>
    <mergeCell ref="V1073:V1075"/>
    <mergeCell ref="O1022:O1024"/>
    <mergeCell ref="S1022:S1024"/>
    <mergeCell ref="P1019:P1021"/>
    <mergeCell ref="S937:S939"/>
    <mergeCell ref="T937:T939"/>
    <mergeCell ref="U937:U939"/>
    <mergeCell ref="V930:V932"/>
    <mergeCell ref="R1022:R1024"/>
    <mergeCell ref="U1025:U1027"/>
    <mergeCell ref="I1088:I1091"/>
    <mergeCell ref="N1088:N1091"/>
    <mergeCell ref="R1121:R1123"/>
    <mergeCell ref="V1121:V1123"/>
    <mergeCell ref="Q918:Q920"/>
    <mergeCell ref="Q1073:Q1075"/>
    <mergeCell ref="R1073:R1075"/>
    <mergeCell ref="Q1069:Q1072"/>
    <mergeCell ref="V1114:V1117"/>
    <mergeCell ref="T1108:T1110"/>
    <mergeCell ref="U1108:U1110"/>
    <mergeCell ref="I1092:I1094"/>
    <mergeCell ref="I940:I942"/>
    <mergeCell ref="O1282:O1284"/>
    <mergeCell ref="G833:G835"/>
    <mergeCell ref="S792:S794"/>
    <mergeCell ref="S798:S800"/>
    <mergeCell ref="C823:C826"/>
    <mergeCell ref="O1296:O1298"/>
    <mergeCell ref="P1296:P1298"/>
    <mergeCell ref="H1376:H1378"/>
    <mergeCell ref="T1313:T1315"/>
    <mergeCell ref="U1313:U1315"/>
    <mergeCell ref="V1313:V1315"/>
    <mergeCell ref="V1309:V1312"/>
    <mergeCell ref="R1309:R1312"/>
    <mergeCell ref="N1320:N1322"/>
    <mergeCell ref="C1260:C1262"/>
    <mergeCell ref="C1263:C1265"/>
    <mergeCell ref="D1260:D1262"/>
    <mergeCell ref="D1263:D1265"/>
    <mergeCell ref="B1257:B1259"/>
    <mergeCell ref="B1266:B1269"/>
    <mergeCell ref="B1263:B1265"/>
    <mergeCell ref="H1285:H1287"/>
    <mergeCell ref="H1288:H1289"/>
    <mergeCell ref="G1292:G1295"/>
    <mergeCell ref="B1285:B1287"/>
    <mergeCell ref="E1257:E1259"/>
    <mergeCell ref="P1290:P1291"/>
    <mergeCell ref="Q1290:Q1291"/>
    <mergeCell ref="B1254:B1256"/>
    <mergeCell ref="C1254:C1256"/>
    <mergeCell ref="D1254:D1256"/>
    <mergeCell ref="E1266:E1269"/>
    <mergeCell ref="S1285:S1287"/>
    <mergeCell ref="D1257:D1259"/>
    <mergeCell ref="D1266:D1269"/>
    <mergeCell ref="F840:F842"/>
    <mergeCell ref="T848:T851"/>
    <mergeCell ref="F893:F896"/>
    <mergeCell ref="Q814:Q816"/>
    <mergeCell ref="Q843:Q845"/>
    <mergeCell ref="I833:I835"/>
    <mergeCell ref="G807:G809"/>
    <mergeCell ref="H852:H854"/>
    <mergeCell ref="S820:S822"/>
    <mergeCell ref="V820:V822"/>
    <mergeCell ref="V1131:V1133"/>
    <mergeCell ref="S846:S847"/>
    <mergeCell ref="T846:T847"/>
    <mergeCell ref="Q820:Q822"/>
    <mergeCell ref="U878:U880"/>
    <mergeCell ref="I843:I845"/>
    <mergeCell ref="R801:R803"/>
    <mergeCell ref="G875:G877"/>
    <mergeCell ref="H848:H851"/>
    <mergeCell ref="G1282:G1284"/>
    <mergeCell ref="H1282:H1284"/>
    <mergeCell ref="I1282:I1284"/>
    <mergeCell ref="V779:V781"/>
    <mergeCell ref="P903:P905"/>
    <mergeCell ref="U918:U920"/>
    <mergeCell ref="S960:S962"/>
    <mergeCell ref="U1050:U1052"/>
    <mergeCell ref="R1053:R1056"/>
    <mergeCell ref="S1053:S1056"/>
    <mergeCell ref="V1160:V1163"/>
    <mergeCell ref="V946:V949"/>
    <mergeCell ref="S943:S945"/>
    <mergeCell ref="S1031:S1034"/>
    <mergeCell ref="V970:V972"/>
    <mergeCell ref="N820:N822"/>
    <mergeCell ref="O820:O822"/>
    <mergeCell ref="I1270:I1272"/>
    <mergeCell ref="T1252:T1253"/>
    <mergeCell ref="Q1263:Q1265"/>
    <mergeCell ref="F1263:F1265"/>
    <mergeCell ref="G1263:G1265"/>
    <mergeCell ref="G1266:G1269"/>
    <mergeCell ref="I1263:I1265"/>
    <mergeCell ref="N1263:N1265"/>
    <mergeCell ref="I1260:I1262"/>
    <mergeCell ref="Q1260:Q1262"/>
    <mergeCell ref="S1254:S1256"/>
    <mergeCell ref="T1254:T1256"/>
    <mergeCell ref="T1266:T1269"/>
    <mergeCell ref="O1266:O1269"/>
    <mergeCell ref="H1260:H1262"/>
    <mergeCell ref="O1260:O1262"/>
    <mergeCell ref="S833:S835"/>
    <mergeCell ref="T820:T822"/>
    <mergeCell ref="U820:U822"/>
    <mergeCell ref="T795:T797"/>
    <mergeCell ref="V798:V800"/>
    <mergeCell ref="H817:H819"/>
    <mergeCell ref="H833:H835"/>
    <mergeCell ref="O1035:O1037"/>
    <mergeCell ref="O833:O835"/>
    <mergeCell ref="M833:M834"/>
    <mergeCell ref="N940:N942"/>
    <mergeCell ref="H1245:H1247"/>
    <mergeCell ref="AJ1553:AJ1555"/>
    <mergeCell ref="AI1436:AI1439"/>
    <mergeCell ref="AJ1436:AJ1439"/>
    <mergeCell ref="H1550:H1552"/>
    <mergeCell ref="AD1503:AD1505"/>
    <mergeCell ref="H1503:H1505"/>
    <mergeCell ref="U1434:U1435"/>
    <mergeCell ref="V1434:V1435"/>
    <mergeCell ref="W1434:W1435"/>
    <mergeCell ref="X1434:X1435"/>
    <mergeCell ref="Y1434:Y1435"/>
    <mergeCell ref="V1424:V1426"/>
    <mergeCell ref="W1424:W1426"/>
    <mergeCell ref="G1434:G1435"/>
    <mergeCell ref="AJ1421:AJ1423"/>
    <mergeCell ref="AJ1430:AJ1433"/>
    <mergeCell ref="AI1424:AI1426"/>
    <mergeCell ref="AG1427:AG1429"/>
    <mergeCell ref="AH1427:AH1429"/>
    <mergeCell ref="AI1427:AI1429"/>
    <mergeCell ref="AJ1427:AJ1429"/>
    <mergeCell ref="N1434:N1435"/>
    <mergeCell ref="O1434:O1435"/>
    <mergeCell ref="P1434:P1435"/>
    <mergeCell ref="S1430:S1433"/>
    <mergeCell ref="T1430:T1433"/>
    <mergeCell ref="U1430:U1433"/>
    <mergeCell ref="V1430:V1433"/>
    <mergeCell ref="W1430:W1433"/>
    <mergeCell ref="AI1434:AI1435"/>
    <mergeCell ref="AB1424:AB1426"/>
    <mergeCell ref="AC1424:AC1426"/>
    <mergeCell ref="H798:H800"/>
    <mergeCell ref="X903:X905"/>
    <mergeCell ref="I1019:I1021"/>
    <mergeCell ref="Q1085:Q1087"/>
    <mergeCell ref="R1085:R1087"/>
    <mergeCell ref="O1160:O1163"/>
    <mergeCell ref="P1160:P1163"/>
    <mergeCell ref="Q1160:Q1163"/>
    <mergeCell ref="R1160:R1163"/>
    <mergeCell ref="S1160:S1163"/>
    <mergeCell ref="P1053:P1056"/>
    <mergeCell ref="Q1053:Q1056"/>
    <mergeCell ref="R1061:R1064"/>
    <mergeCell ref="S1061:S1064"/>
    <mergeCell ref="X1016:X1018"/>
    <mergeCell ref="X1044:X1046"/>
    <mergeCell ref="T943:T945"/>
    <mergeCell ref="U930:U932"/>
    <mergeCell ref="V912:V914"/>
    <mergeCell ref="T933:T936"/>
    <mergeCell ref="O1016:O1018"/>
    <mergeCell ref="T1022:T1024"/>
    <mergeCell ref="O1028:O1030"/>
    <mergeCell ref="O909:O911"/>
    <mergeCell ref="P909:P911"/>
    <mergeCell ref="N930:N932"/>
    <mergeCell ref="N924:N926"/>
    <mergeCell ref="O924:O926"/>
    <mergeCell ref="V903:V905"/>
    <mergeCell ref="U1149:U1151"/>
    <mergeCell ref="R940:R942"/>
    <mergeCell ref="S940:S942"/>
    <mergeCell ref="W436:W438"/>
    <mergeCell ref="S456:S458"/>
    <mergeCell ref="V484:V486"/>
    <mergeCell ref="W484:W486"/>
    <mergeCell ref="X484:X486"/>
    <mergeCell ref="Q433:Q435"/>
    <mergeCell ref="R433:R435"/>
    <mergeCell ref="S433:S435"/>
    <mergeCell ref="T433:T435"/>
    <mergeCell ref="U433:U435"/>
    <mergeCell ref="V433:V435"/>
    <mergeCell ref="W433:W435"/>
    <mergeCell ref="X433:X435"/>
    <mergeCell ref="X665:X666"/>
    <mergeCell ref="W413:W415"/>
    <mergeCell ref="R462:R464"/>
    <mergeCell ref="G477:G479"/>
    <mergeCell ref="G490:G492"/>
    <mergeCell ref="R480:R483"/>
    <mergeCell ref="F468:F470"/>
    <mergeCell ref="T477:T479"/>
    <mergeCell ref="U477:U479"/>
    <mergeCell ref="T468:T470"/>
    <mergeCell ref="U468:U470"/>
    <mergeCell ref="N452:N455"/>
    <mergeCell ref="O452:O455"/>
    <mergeCell ref="G656:G658"/>
    <mergeCell ref="T474:T476"/>
    <mergeCell ref="F508:F511"/>
    <mergeCell ref="G512:G514"/>
    <mergeCell ref="F505:F507"/>
    <mergeCell ref="G561:G564"/>
    <mergeCell ref="H561:H564"/>
    <mergeCell ref="I561:I564"/>
    <mergeCell ref="N561:N564"/>
    <mergeCell ref="F534:F535"/>
    <mergeCell ref="G534:G535"/>
    <mergeCell ref="H534:H535"/>
    <mergeCell ref="I534:I535"/>
    <mergeCell ref="N534:N535"/>
    <mergeCell ref="X462:X464"/>
    <mergeCell ref="V471:V473"/>
    <mergeCell ref="T459:T461"/>
    <mergeCell ref="U561:U564"/>
    <mergeCell ref="U515:U517"/>
    <mergeCell ref="Q480:Q483"/>
    <mergeCell ref="X640:X643"/>
    <mergeCell ref="Q630:Q633"/>
    <mergeCell ref="U452:U455"/>
    <mergeCell ref="U456:U458"/>
    <mergeCell ref="U503:U504"/>
    <mergeCell ref="U542:U544"/>
    <mergeCell ref="O515:O517"/>
    <mergeCell ref="I462:I464"/>
    <mergeCell ref="S452:S455"/>
    <mergeCell ref="T452:T455"/>
    <mergeCell ref="N456:N458"/>
    <mergeCell ref="F578:F581"/>
    <mergeCell ref="F536:F538"/>
    <mergeCell ref="G536:G538"/>
    <mergeCell ref="H536:H538"/>
    <mergeCell ref="I536:I538"/>
    <mergeCell ref="N536:N538"/>
    <mergeCell ref="I452:I455"/>
    <mergeCell ref="E500:E502"/>
    <mergeCell ref="P512:P514"/>
    <mergeCell ref="R503:R504"/>
    <mergeCell ref="I539:I541"/>
    <mergeCell ref="N539:N541"/>
    <mergeCell ref="I568:I570"/>
    <mergeCell ref="R452:R455"/>
    <mergeCell ref="P480:P483"/>
    <mergeCell ref="H468:H470"/>
    <mergeCell ref="U474:U476"/>
    <mergeCell ref="H500:H502"/>
    <mergeCell ref="I471:I473"/>
    <mergeCell ref="I497:I499"/>
    <mergeCell ref="N493:N496"/>
    <mergeCell ref="S477:S479"/>
    <mergeCell ref="P452:P455"/>
    <mergeCell ref="R542:R544"/>
    <mergeCell ref="R500:R502"/>
    <mergeCell ref="P503:P504"/>
    <mergeCell ref="O503:O504"/>
    <mergeCell ref="O534:O535"/>
    <mergeCell ref="Q582:Q584"/>
    <mergeCell ref="Q497:Q499"/>
    <mergeCell ref="T565:T567"/>
    <mergeCell ref="U578:U581"/>
    <mergeCell ref="T582:T584"/>
    <mergeCell ref="G465:G467"/>
    <mergeCell ref="O465:O467"/>
    <mergeCell ref="N480:N483"/>
    <mergeCell ref="O480:O483"/>
    <mergeCell ref="H505:H507"/>
    <mergeCell ref="H508:H511"/>
    <mergeCell ref="N503:N504"/>
    <mergeCell ref="N565:N567"/>
    <mergeCell ref="N545:N547"/>
    <mergeCell ref="T558:T560"/>
    <mergeCell ref="E462:E464"/>
    <mergeCell ref="E536:E538"/>
    <mergeCell ref="O536:O538"/>
    <mergeCell ref="P536:P538"/>
    <mergeCell ref="Q536:Q538"/>
    <mergeCell ref="R536:R538"/>
    <mergeCell ref="S536:S538"/>
    <mergeCell ref="T536:T538"/>
    <mergeCell ref="U536:U538"/>
    <mergeCell ref="E534:E535"/>
    <mergeCell ref="Q512:Q514"/>
    <mergeCell ref="Q542:Q544"/>
    <mergeCell ref="T480:T483"/>
    <mergeCell ref="U480:U483"/>
    <mergeCell ref="R534:R535"/>
    <mergeCell ref="S534:S535"/>
    <mergeCell ref="T534:T535"/>
    <mergeCell ref="R518:R519"/>
    <mergeCell ref="Q539:Q541"/>
    <mergeCell ref="R539:R541"/>
    <mergeCell ref="B772:B774"/>
    <mergeCell ref="E766:E768"/>
    <mergeCell ref="B817:B819"/>
    <mergeCell ref="C817:C819"/>
    <mergeCell ref="C810:C813"/>
    <mergeCell ref="I756:I758"/>
    <mergeCell ref="B766:B768"/>
    <mergeCell ref="B775:B778"/>
    <mergeCell ref="C795:C797"/>
    <mergeCell ref="C801:C803"/>
    <mergeCell ref="C763:C765"/>
    <mergeCell ref="F801:F803"/>
    <mergeCell ref="H804:H806"/>
    <mergeCell ref="O810:O813"/>
    <mergeCell ref="O766:O768"/>
    <mergeCell ref="C807:C809"/>
    <mergeCell ref="D807:D809"/>
    <mergeCell ref="E807:E809"/>
    <mergeCell ref="I772:I774"/>
    <mergeCell ref="B840:B842"/>
    <mergeCell ref="G756:G758"/>
    <mergeCell ref="C798:C800"/>
    <mergeCell ref="C779:C781"/>
    <mergeCell ref="D779:D781"/>
    <mergeCell ref="E779:E781"/>
    <mergeCell ref="E737:E739"/>
    <mergeCell ref="C814:C816"/>
    <mergeCell ref="F624:F626"/>
    <mergeCell ref="Q594:Q597"/>
    <mergeCell ref="H650:H652"/>
    <mergeCell ref="E624:E626"/>
    <mergeCell ref="N686:N689"/>
    <mergeCell ref="G634:G636"/>
    <mergeCell ref="N730:N733"/>
    <mergeCell ref="O727:O729"/>
    <mergeCell ref="P727:P729"/>
    <mergeCell ref="O705:O708"/>
    <mergeCell ref="P705:P708"/>
    <mergeCell ref="Q705:Q708"/>
    <mergeCell ref="P693:P695"/>
    <mergeCell ref="N640:N643"/>
    <mergeCell ref="G753:G755"/>
    <mergeCell ref="N801:N803"/>
    <mergeCell ref="C705:C708"/>
    <mergeCell ref="D705:D708"/>
    <mergeCell ref="E705:E708"/>
    <mergeCell ref="N804:N806"/>
    <mergeCell ref="O804:O806"/>
    <mergeCell ref="B753:B755"/>
    <mergeCell ref="E753:E755"/>
    <mergeCell ref="E804:E806"/>
    <mergeCell ref="D763:D765"/>
    <mergeCell ref="H792:H794"/>
    <mergeCell ref="B795:B797"/>
    <mergeCell ref="B779:B781"/>
    <mergeCell ref="F795:F797"/>
    <mergeCell ref="B624:B626"/>
    <mergeCell ref="B602:B604"/>
    <mergeCell ref="G667:G670"/>
    <mergeCell ref="Q763:Q765"/>
    <mergeCell ref="G750:G752"/>
    <mergeCell ref="N712:N713"/>
    <mergeCell ref="P734:P736"/>
    <mergeCell ref="P730:P733"/>
    <mergeCell ref="B407:B409"/>
    <mergeCell ref="B737:B739"/>
    <mergeCell ref="B471:B473"/>
    <mergeCell ref="N568:N570"/>
    <mergeCell ref="O568:O570"/>
    <mergeCell ref="Q702:Q704"/>
    <mergeCell ref="R702:R704"/>
    <mergeCell ref="Q667:Q670"/>
    <mergeCell ref="H693:H695"/>
    <mergeCell ref="I612:I614"/>
    <mergeCell ref="J588:J590"/>
    <mergeCell ref="N508:N511"/>
    <mergeCell ref="O505:O507"/>
    <mergeCell ref="E775:E778"/>
    <mergeCell ref="H555:H557"/>
    <mergeCell ref="D448:D451"/>
    <mergeCell ref="D419:D421"/>
    <mergeCell ref="E419:E421"/>
    <mergeCell ref="R686:R689"/>
    <mergeCell ref="I448:I451"/>
    <mergeCell ref="F419:F421"/>
    <mergeCell ref="G419:G421"/>
    <mergeCell ref="H419:H421"/>
    <mergeCell ref="O419:O421"/>
    <mergeCell ref="P419:P421"/>
    <mergeCell ref="Q419:Q421"/>
    <mergeCell ref="F512:F514"/>
    <mergeCell ref="D801:D803"/>
    <mergeCell ref="Q724:Q726"/>
    <mergeCell ref="H766:H768"/>
    <mergeCell ref="H574:H577"/>
    <mergeCell ref="I644:I646"/>
    <mergeCell ref="P515:P517"/>
    <mergeCell ref="N518:N519"/>
    <mergeCell ref="F653:F655"/>
    <mergeCell ref="G585:G587"/>
    <mergeCell ref="H585:H587"/>
    <mergeCell ref="P588:P590"/>
    <mergeCell ref="Q591:Q593"/>
    <mergeCell ref="N462:N464"/>
    <mergeCell ref="P490:P492"/>
    <mergeCell ref="Q490:Q492"/>
    <mergeCell ref="R465:R467"/>
    <mergeCell ref="R459:R461"/>
    <mergeCell ref="N705:N708"/>
    <mergeCell ref="O779:O781"/>
    <mergeCell ref="C644:C646"/>
    <mergeCell ref="E621:E623"/>
    <mergeCell ref="C737:C739"/>
    <mergeCell ref="F588:F590"/>
    <mergeCell ref="D612:D614"/>
    <mergeCell ref="E612:E614"/>
    <mergeCell ref="F612:F614"/>
    <mergeCell ref="G612:G614"/>
    <mergeCell ref="D737:D739"/>
    <mergeCell ref="G588:G590"/>
    <mergeCell ref="R705:R708"/>
    <mergeCell ref="R612:R614"/>
    <mergeCell ref="O565:O567"/>
    <mergeCell ref="B756:B758"/>
    <mergeCell ref="B759:B762"/>
    <mergeCell ref="D759:D762"/>
    <mergeCell ref="C769:C771"/>
    <mergeCell ref="C772:C774"/>
    <mergeCell ref="C578:C581"/>
    <mergeCell ref="P582:P584"/>
    <mergeCell ref="I671:I673"/>
    <mergeCell ref="Q680:Q682"/>
    <mergeCell ref="I709:I711"/>
    <mergeCell ref="P667:P670"/>
    <mergeCell ref="Q804:Q806"/>
    <mergeCell ref="P801:P803"/>
    <mergeCell ref="Q709:Q711"/>
    <mergeCell ref="Q712:Q713"/>
    <mergeCell ref="F644:F646"/>
    <mergeCell ref="N487:N489"/>
    <mergeCell ref="E474:E476"/>
    <mergeCell ref="N465:N467"/>
    <mergeCell ref="P465:P467"/>
    <mergeCell ref="P468:P470"/>
    <mergeCell ref="Q471:Q473"/>
    <mergeCell ref="E756:E758"/>
    <mergeCell ref="E477:E479"/>
    <mergeCell ref="B515:B517"/>
    <mergeCell ref="B518:B519"/>
    <mergeCell ref="B551:B554"/>
    <mergeCell ref="C759:C762"/>
    <mergeCell ref="E759:E762"/>
    <mergeCell ref="E772:E774"/>
    <mergeCell ref="F772:F774"/>
    <mergeCell ref="E798:E800"/>
    <mergeCell ref="F798:F800"/>
    <mergeCell ref="B769:B771"/>
    <mergeCell ref="B792:B794"/>
    <mergeCell ref="G779:G781"/>
    <mergeCell ref="I766:I768"/>
    <mergeCell ref="F756:F758"/>
    <mergeCell ref="B536:B538"/>
    <mergeCell ref="C536:C538"/>
    <mergeCell ref="D536:D538"/>
    <mergeCell ref="B534:B535"/>
    <mergeCell ref="C534:C535"/>
    <mergeCell ref="D534:D535"/>
    <mergeCell ref="D699:D701"/>
    <mergeCell ref="D615:D617"/>
    <mergeCell ref="D702:D704"/>
    <mergeCell ref="D624:D626"/>
    <mergeCell ref="D608:D611"/>
    <mergeCell ref="D621:D623"/>
    <mergeCell ref="C656:C658"/>
    <mergeCell ref="C634:C636"/>
    <mergeCell ref="E637:E639"/>
    <mergeCell ref="N582:N584"/>
    <mergeCell ref="F634:F636"/>
    <mergeCell ref="C612:C614"/>
    <mergeCell ref="C621:C623"/>
    <mergeCell ref="F702:F704"/>
    <mergeCell ref="E667:E670"/>
    <mergeCell ref="D665:D666"/>
    <mergeCell ref="D644:D646"/>
    <mergeCell ref="E801:E803"/>
    <mergeCell ref="Q766:Q768"/>
    <mergeCell ref="G775:G778"/>
    <mergeCell ref="H775:H778"/>
    <mergeCell ref="H756:H758"/>
    <mergeCell ref="G734:G736"/>
    <mergeCell ref="H734:H736"/>
    <mergeCell ref="O588:O590"/>
    <mergeCell ref="U599:U601"/>
    <mergeCell ref="W545:W547"/>
    <mergeCell ref="U555:U557"/>
    <mergeCell ref="R653:R655"/>
    <mergeCell ref="W500:W502"/>
    <mergeCell ref="W493:W496"/>
    <mergeCell ref="X493:X496"/>
    <mergeCell ref="V493:V496"/>
    <mergeCell ref="H456:H458"/>
    <mergeCell ref="T493:T496"/>
    <mergeCell ref="V500:V502"/>
    <mergeCell ref="S474:S476"/>
    <mergeCell ref="E724:E726"/>
    <mergeCell ref="F724:F726"/>
    <mergeCell ref="G724:G726"/>
    <mergeCell ref="N724:N726"/>
    <mergeCell ref="O724:O726"/>
    <mergeCell ref="R487:R489"/>
    <mergeCell ref="S696:S698"/>
    <mergeCell ref="S705:S708"/>
    <mergeCell ref="T705:T708"/>
    <mergeCell ref="U705:U708"/>
    <mergeCell ref="S624:S626"/>
    <mergeCell ref="S627:S629"/>
    <mergeCell ref="S471:S473"/>
    <mergeCell ref="T471:T473"/>
    <mergeCell ref="T545:T547"/>
    <mergeCell ref="U493:U496"/>
    <mergeCell ref="T490:T492"/>
    <mergeCell ref="U462:U464"/>
    <mergeCell ref="S500:S502"/>
    <mergeCell ref="U490:U492"/>
    <mergeCell ref="S490:S492"/>
    <mergeCell ref="F459:F461"/>
    <mergeCell ref="S585:S587"/>
    <mergeCell ref="T585:T587"/>
    <mergeCell ref="X471:X473"/>
    <mergeCell ref="W474:W476"/>
    <mergeCell ref="W459:W461"/>
    <mergeCell ref="V536:V538"/>
    <mergeCell ref="W536:W538"/>
    <mergeCell ref="X536:X538"/>
    <mergeCell ref="I634:I636"/>
    <mergeCell ref="N634:N636"/>
    <mergeCell ref="G683:G685"/>
    <mergeCell ref="G662:G664"/>
    <mergeCell ref="H644:H646"/>
    <mergeCell ref="I582:I584"/>
    <mergeCell ref="E696:E698"/>
    <mergeCell ref="F574:F577"/>
    <mergeCell ref="I571:I573"/>
    <mergeCell ref="O561:O564"/>
    <mergeCell ref="P561:P564"/>
    <mergeCell ref="O508:O511"/>
    <mergeCell ref="Q561:Q564"/>
    <mergeCell ref="H712:H713"/>
    <mergeCell ref="P686:P689"/>
    <mergeCell ref="O615:O617"/>
    <mergeCell ref="N578:N581"/>
    <mergeCell ref="H634:H636"/>
    <mergeCell ref="G680:G682"/>
    <mergeCell ref="N588:N590"/>
    <mergeCell ref="Q465:Q467"/>
    <mergeCell ref="Q459:Q461"/>
    <mergeCell ref="E555:E557"/>
    <mergeCell ref="F555:F557"/>
    <mergeCell ref="H512:H514"/>
    <mergeCell ref="H515:H517"/>
    <mergeCell ref="F582:F584"/>
    <mergeCell ref="H671:H673"/>
    <mergeCell ref="F667:F670"/>
    <mergeCell ref="F662:F664"/>
    <mergeCell ref="E702:E704"/>
    <mergeCell ref="I585:I587"/>
    <mergeCell ref="I621:I623"/>
    <mergeCell ref="N621:N623"/>
    <mergeCell ref="N650:N652"/>
    <mergeCell ref="N602:N604"/>
    <mergeCell ref="E608:E611"/>
    <mergeCell ref="F608:F611"/>
    <mergeCell ref="G608:G611"/>
    <mergeCell ref="H608:H611"/>
    <mergeCell ref="I608:I611"/>
    <mergeCell ref="N608:N611"/>
    <mergeCell ref="H588:H590"/>
    <mergeCell ref="N653:N655"/>
    <mergeCell ref="I690:I692"/>
    <mergeCell ref="F693:F695"/>
    <mergeCell ref="O680:O682"/>
    <mergeCell ref="P680:P682"/>
    <mergeCell ref="Q618:Q620"/>
    <mergeCell ref="E588:E590"/>
    <mergeCell ref="F630:F633"/>
    <mergeCell ref="N747:N749"/>
    <mergeCell ref="H727:H729"/>
    <mergeCell ref="Q734:Q736"/>
    <mergeCell ref="N667:N670"/>
    <mergeCell ref="H615:H617"/>
    <mergeCell ref="Q624:Q626"/>
    <mergeCell ref="G727:G729"/>
    <mergeCell ref="I659:I661"/>
    <mergeCell ref="Q665:Q666"/>
    <mergeCell ref="G674:G676"/>
    <mergeCell ref="H674:H676"/>
    <mergeCell ref="C594:C597"/>
    <mergeCell ref="D594:D597"/>
    <mergeCell ref="E594:E597"/>
    <mergeCell ref="F594:F597"/>
    <mergeCell ref="G594:G597"/>
    <mergeCell ref="H594:H597"/>
    <mergeCell ref="I594:I597"/>
    <mergeCell ref="P612:P614"/>
    <mergeCell ref="F621:F623"/>
    <mergeCell ref="G621:G623"/>
    <mergeCell ref="E699:E701"/>
    <mergeCell ref="H1290:H1291"/>
    <mergeCell ref="C696:C698"/>
    <mergeCell ref="D696:D698"/>
    <mergeCell ref="F686:F689"/>
    <mergeCell ref="G686:G689"/>
    <mergeCell ref="H640:H643"/>
    <mergeCell ref="F656:F658"/>
    <mergeCell ref="C690:C692"/>
    <mergeCell ref="F637:F639"/>
    <mergeCell ref="O644:O646"/>
    <mergeCell ref="G618:G620"/>
    <mergeCell ref="D693:D695"/>
    <mergeCell ref="H690:H692"/>
    <mergeCell ref="H612:H614"/>
    <mergeCell ref="I656:I658"/>
    <mergeCell ref="H624:H626"/>
    <mergeCell ref="I624:I626"/>
    <mergeCell ref="I615:I617"/>
    <mergeCell ref="N615:N617"/>
    <mergeCell ref="E578:E581"/>
    <mergeCell ref="G578:G581"/>
    <mergeCell ref="G702:G704"/>
    <mergeCell ref="F659:F661"/>
    <mergeCell ref="H662:H664"/>
    <mergeCell ref="E693:E695"/>
    <mergeCell ref="G693:G695"/>
    <mergeCell ref="E683:E685"/>
    <mergeCell ref="L602:L604"/>
    <mergeCell ref="M602:M604"/>
    <mergeCell ref="O612:O614"/>
    <mergeCell ref="D795:D797"/>
    <mergeCell ref="E795:E797"/>
    <mergeCell ref="D740:D743"/>
    <mergeCell ref="E763:E765"/>
    <mergeCell ref="C753:C755"/>
    <mergeCell ref="D753:D755"/>
    <mergeCell ref="C730:C733"/>
    <mergeCell ref="N585:N587"/>
    <mergeCell ref="O585:O587"/>
    <mergeCell ref="P585:P587"/>
    <mergeCell ref="C662:C664"/>
    <mergeCell ref="C665:C666"/>
    <mergeCell ref="E630:E633"/>
    <mergeCell ref="I650:I652"/>
    <mergeCell ref="D686:D689"/>
    <mergeCell ref="C653:C655"/>
    <mergeCell ref="E662:E664"/>
    <mergeCell ref="C659:C661"/>
    <mergeCell ref="E650:E652"/>
    <mergeCell ref="G637:G639"/>
    <mergeCell ref="C615:C617"/>
    <mergeCell ref="N594:N597"/>
    <mergeCell ref="C699:C701"/>
    <mergeCell ref="H737:H739"/>
    <mergeCell ref="I775:I778"/>
    <mergeCell ref="H769:H771"/>
    <mergeCell ref="E769:E771"/>
    <mergeCell ref="F769:F771"/>
    <mergeCell ref="G795:G797"/>
    <mergeCell ref="H795:H797"/>
    <mergeCell ref="P775:P778"/>
    <mergeCell ref="C792:C794"/>
    <mergeCell ref="I653:I655"/>
    <mergeCell ref="G644:G646"/>
    <mergeCell ref="O662:O664"/>
    <mergeCell ref="C624:C626"/>
    <mergeCell ref="C766:C768"/>
    <mergeCell ref="C734:C736"/>
    <mergeCell ref="D734:D736"/>
    <mergeCell ref="F750:F752"/>
    <mergeCell ref="H683:H685"/>
    <mergeCell ref="H686:H689"/>
    <mergeCell ref="P702:P704"/>
    <mergeCell ref="I683:I685"/>
    <mergeCell ref="O699:O701"/>
    <mergeCell ref="N696:N698"/>
    <mergeCell ref="C709:C711"/>
    <mergeCell ref="F734:F736"/>
    <mergeCell ref="F714:F717"/>
    <mergeCell ref="E709:E711"/>
    <mergeCell ref="E714:E717"/>
    <mergeCell ref="P621:P623"/>
    <mergeCell ref="F740:F743"/>
    <mergeCell ref="C750:C752"/>
    <mergeCell ref="I637:I639"/>
    <mergeCell ref="H667:H670"/>
    <mergeCell ref="D667:D670"/>
    <mergeCell ref="H763:H765"/>
    <mergeCell ref="I744:I746"/>
    <mergeCell ref="N744:N746"/>
    <mergeCell ref="O744:O746"/>
    <mergeCell ref="C740:C743"/>
    <mergeCell ref="E690:E692"/>
    <mergeCell ref="E730:E733"/>
    <mergeCell ref="D756:D758"/>
    <mergeCell ref="C640:C643"/>
    <mergeCell ref="F640:F643"/>
    <mergeCell ref="G705:G708"/>
    <mergeCell ref="H705:H708"/>
    <mergeCell ref="I705:I708"/>
    <mergeCell ref="E740:E743"/>
    <mergeCell ref="O772:O774"/>
    <mergeCell ref="H779:H781"/>
    <mergeCell ref="O1273:O1275"/>
    <mergeCell ref="H1276:H1278"/>
    <mergeCell ref="I1276:I1278"/>
    <mergeCell ref="N1276:N1278"/>
    <mergeCell ref="O1276:O1278"/>
    <mergeCell ref="P1276:P1278"/>
    <mergeCell ref="Q1306:Q1308"/>
    <mergeCell ref="I1285:I1287"/>
    <mergeCell ref="I1288:I1289"/>
    <mergeCell ref="H1309:H1312"/>
    <mergeCell ref="F1266:F1269"/>
    <mergeCell ref="H1263:H1265"/>
    <mergeCell ref="P1266:P1269"/>
    <mergeCell ref="G1285:G1287"/>
    <mergeCell ref="X1299:X1301"/>
    <mergeCell ref="Y1299:Y1301"/>
    <mergeCell ref="F1252:F1253"/>
    <mergeCell ref="AE1556:AE1558"/>
    <mergeCell ref="S1292:S1295"/>
    <mergeCell ref="S1332:S1334"/>
    <mergeCell ref="R1306:R1308"/>
    <mergeCell ref="R1285:R1287"/>
    <mergeCell ref="X1382:X1384"/>
    <mergeCell ref="Q1276:Q1278"/>
    <mergeCell ref="P1372:P1375"/>
    <mergeCell ref="Q1372:Q1375"/>
    <mergeCell ref="P1273:P1275"/>
    <mergeCell ref="Q1273:Q1275"/>
    <mergeCell ref="R1273:R1275"/>
    <mergeCell ref="X1335:X1338"/>
    <mergeCell ref="R1254:R1256"/>
    <mergeCell ref="H1306:H1308"/>
    <mergeCell ref="I1306:I1308"/>
    <mergeCell ref="H1257:H1259"/>
    <mergeCell ref="R1257:R1259"/>
    <mergeCell ref="I1266:I1269"/>
    <mergeCell ref="T1276:T1278"/>
    <mergeCell ref="R1296:R1298"/>
    <mergeCell ref="S1296:S1298"/>
    <mergeCell ref="T1296:T1298"/>
    <mergeCell ref="S1270:S1272"/>
    <mergeCell ref="R1292:R1295"/>
    <mergeCell ref="W1296:W1298"/>
    <mergeCell ref="X1296:X1298"/>
    <mergeCell ref="T1282:T1284"/>
    <mergeCell ref="U1282:U1284"/>
    <mergeCell ref="V1282:V1284"/>
    <mergeCell ref="W1276:W1278"/>
    <mergeCell ref="X1276:X1278"/>
    <mergeCell ref="I1252:I1253"/>
    <mergeCell ref="O1252:O1253"/>
    <mergeCell ref="P1282:P1284"/>
    <mergeCell ref="Q1282:Q1284"/>
    <mergeCell ref="R1282:R1284"/>
    <mergeCell ref="S1282:S1284"/>
    <mergeCell ref="F1402:F1404"/>
    <mergeCell ref="AA1434:AA1435"/>
    <mergeCell ref="I1273:I1275"/>
    <mergeCell ref="I1292:I1295"/>
    <mergeCell ref="R1270:R1272"/>
    <mergeCell ref="R1553:R1555"/>
    <mergeCell ref="F1443:F1445"/>
    <mergeCell ref="G1443:G1445"/>
    <mergeCell ref="H1443:H1445"/>
    <mergeCell ref="H1506:H1508"/>
    <mergeCell ref="N1343:N1345"/>
    <mergeCell ref="I1335:I1338"/>
    <mergeCell ref="O1335:O1338"/>
    <mergeCell ref="N1335:N1338"/>
    <mergeCell ref="R1372:R1375"/>
    <mergeCell ref="S1382:S1384"/>
    <mergeCell ref="W1382:W1384"/>
    <mergeCell ref="AC1395:AC1397"/>
    <mergeCell ref="S1385:S1388"/>
    <mergeCell ref="T1385:T1388"/>
    <mergeCell ref="U1385:U1388"/>
    <mergeCell ref="V1385:V1388"/>
    <mergeCell ref="W1385:W1388"/>
    <mergeCell ref="X1385:X1388"/>
    <mergeCell ref="Y1385:Y1388"/>
    <mergeCell ref="Z1385:Z1388"/>
    <mergeCell ref="P1392:P1394"/>
    <mergeCell ref="R1395:R1397"/>
    <mergeCell ref="X1402:X1404"/>
    <mergeCell ref="Y1402:Y1404"/>
    <mergeCell ref="AA1359:AA1361"/>
    <mergeCell ref="H1320:H1322"/>
    <mergeCell ref="P1522:P1525"/>
    <mergeCell ref="W1506:W1508"/>
    <mergeCell ref="Q1509:Q1512"/>
    <mergeCell ref="R1509:R1512"/>
    <mergeCell ref="AC1509:AC1512"/>
    <mergeCell ref="AD1509:AD1512"/>
    <mergeCell ref="Z1436:Z1439"/>
    <mergeCell ref="W1443:W1445"/>
    <mergeCell ref="X1443:X1445"/>
    <mergeCell ref="Y1443:Y1445"/>
    <mergeCell ref="Z1443:Z1445"/>
    <mergeCell ref="AA1443:AA1445"/>
    <mergeCell ref="AB1443:AB1445"/>
    <mergeCell ref="T1369:T1371"/>
    <mergeCell ref="V1543:V1545"/>
    <mergeCell ref="W1543:W1545"/>
    <mergeCell ref="Q1503:Q1505"/>
    <mergeCell ref="R1503:R1505"/>
    <mergeCell ref="S1503:S1505"/>
    <mergeCell ref="T1497:T1499"/>
    <mergeCell ref="AD1458:AD1460"/>
    <mergeCell ref="W1449:W1451"/>
    <mergeCell ref="AB1320:AB1322"/>
    <mergeCell ref="V1346:V1348"/>
    <mergeCell ref="W1346:W1348"/>
    <mergeCell ref="X1346:X1348"/>
    <mergeCell ref="Q1346:Q1348"/>
    <mergeCell ref="U1343:U1345"/>
    <mergeCell ref="AB1306:AB1308"/>
    <mergeCell ref="Z1412:Z1414"/>
    <mergeCell ref="AA1412:AA1414"/>
    <mergeCell ref="AB1412:AB1414"/>
    <mergeCell ref="AD1540:AD1542"/>
    <mergeCell ref="AE1540:AE1542"/>
    <mergeCell ref="X1543:X1545"/>
    <mergeCell ref="Y1543:Y1545"/>
    <mergeCell ref="Z1543:Z1545"/>
    <mergeCell ref="AE1464:AE1467"/>
    <mergeCell ref="X1516:X1518"/>
    <mergeCell ref="T1553:T1555"/>
    <mergeCell ref="V1550:V1552"/>
    <mergeCell ref="W1550:W1552"/>
    <mergeCell ref="X1550:X1552"/>
    <mergeCell ref="Y1550:Y1552"/>
    <mergeCell ref="O1540:O1542"/>
    <mergeCell ref="O1543:O1545"/>
    <mergeCell ref="O1546:O1549"/>
    <mergeCell ref="AC1409:AC1411"/>
    <mergeCell ref="AE1553:AE1555"/>
    <mergeCell ref="Y1309:Y1312"/>
    <mergeCell ref="Y1306:Y1308"/>
    <mergeCell ref="AJ1559:AJ1561"/>
    <mergeCell ref="D1562:D1564"/>
    <mergeCell ref="AH1559:AH1561"/>
    <mergeCell ref="AI1559:AI1561"/>
    <mergeCell ref="AE1273:AE1275"/>
    <mergeCell ref="AG1296:AG1298"/>
    <mergeCell ref="AH1296:AH1298"/>
    <mergeCell ref="R1276:R1278"/>
    <mergeCell ref="S1276:S1278"/>
    <mergeCell ref="F1282:F1284"/>
    <mergeCell ref="V1540:V1542"/>
    <mergeCell ref="W1540:W1542"/>
    <mergeCell ref="V1546:V1549"/>
    <mergeCell ref="W1546:W1549"/>
    <mergeCell ref="X1546:X1549"/>
    <mergeCell ref="AA1519:AA1521"/>
    <mergeCell ref="AB1519:AB1521"/>
    <mergeCell ref="AC1519:AC1521"/>
    <mergeCell ref="AD1519:AD1521"/>
    <mergeCell ref="T1519:T1521"/>
    <mergeCell ref="U1519:U1521"/>
    <mergeCell ref="AA1509:AA1512"/>
    <mergeCell ref="V1526:V1528"/>
    <mergeCell ref="W1526:W1528"/>
    <mergeCell ref="S1509:S1512"/>
    <mergeCell ref="V1376:V1378"/>
    <mergeCell ref="W1376:W1378"/>
    <mergeCell ref="AA1385:AA1388"/>
    <mergeCell ref="AB1385:AB1388"/>
    <mergeCell ref="AC1385:AC1388"/>
    <mergeCell ref="AD1385:AD1388"/>
    <mergeCell ref="AE1385:AE1388"/>
    <mergeCell ref="AF1385:AF1388"/>
    <mergeCell ref="U1369:U1371"/>
    <mergeCell ref="P1376:P1378"/>
    <mergeCell ref="I1349:I1352"/>
    <mergeCell ref="I1356:I1358"/>
    <mergeCell ref="V1292:V1295"/>
    <mergeCell ref="AD1559:AD1561"/>
    <mergeCell ref="AE1559:AE1561"/>
    <mergeCell ref="AF1559:AF1561"/>
    <mergeCell ref="N1559:N1561"/>
    <mergeCell ref="O1559:O1561"/>
    <mergeCell ref="P1559:P1561"/>
    <mergeCell ref="Q1559:Q1561"/>
    <mergeCell ref="H1522:H1525"/>
    <mergeCell ref="N1522:N1525"/>
    <mergeCell ref="AC1550:AC1552"/>
    <mergeCell ref="S1526:S1528"/>
    <mergeCell ref="Y1526:Y1528"/>
    <mergeCell ref="Z1526:Z1528"/>
    <mergeCell ref="AB1550:AB1552"/>
    <mergeCell ref="AF1546:AF1549"/>
    <mergeCell ref="U1553:U1555"/>
    <mergeCell ref="S1546:S1549"/>
    <mergeCell ref="T1546:T1549"/>
    <mergeCell ref="U1546:U1549"/>
    <mergeCell ref="T1543:T1545"/>
    <mergeCell ref="S1500:S1502"/>
    <mergeCell ref="T1500:T1502"/>
    <mergeCell ref="U1500:U1502"/>
    <mergeCell ref="P1494:P1496"/>
    <mergeCell ref="Q1494:Q1496"/>
    <mergeCell ref="T1494:T1496"/>
    <mergeCell ref="B1565:B1568"/>
    <mergeCell ref="C1565:C1568"/>
    <mergeCell ref="AB1562:AB1564"/>
    <mergeCell ref="AC1562:AC1564"/>
    <mergeCell ref="AD1562:AD1564"/>
    <mergeCell ref="AE1562:AE1564"/>
    <mergeCell ref="AF1562:AF1564"/>
    <mergeCell ref="AG1562:AG1564"/>
    <mergeCell ref="AH1562:AH1564"/>
    <mergeCell ref="AI1562:AI1564"/>
    <mergeCell ref="AJ1562:AJ1564"/>
    <mergeCell ref="D1565:D1568"/>
    <mergeCell ref="E1565:E1568"/>
    <mergeCell ref="F1565:F1568"/>
    <mergeCell ref="G1565:G1568"/>
    <mergeCell ref="I1565:I1568"/>
    <mergeCell ref="N1565:N1568"/>
    <mergeCell ref="O1565:O1568"/>
    <mergeCell ref="P1565:P1568"/>
    <mergeCell ref="Q1565:Q1568"/>
    <mergeCell ref="R1565:R1568"/>
    <mergeCell ref="S1565:S1568"/>
    <mergeCell ref="T1565:T1568"/>
    <mergeCell ref="U1565:U1568"/>
    <mergeCell ref="V1565:V1568"/>
    <mergeCell ref="W1565:W1568"/>
    <mergeCell ref="X1565:X1568"/>
    <mergeCell ref="Y1565:Y1568"/>
    <mergeCell ref="Z1565:Z1568"/>
    <mergeCell ref="H1562:H1564"/>
    <mergeCell ref="H1565:H1568"/>
    <mergeCell ref="F1562:F1564"/>
    <mergeCell ref="G1562:G1564"/>
    <mergeCell ref="B1562:B1564"/>
    <mergeCell ref="C1562:C1564"/>
    <mergeCell ref="E1562:E1564"/>
    <mergeCell ref="AA1565:AA1568"/>
    <mergeCell ref="AJ1565:AJ1568"/>
    <mergeCell ref="AD1565:AD1568"/>
    <mergeCell ref="AE1565:AE1568"/>
    <mergeCell ref="I1562:I1564"/>
    <mergeCell ref="N1562:N1564"/>
    <mergeCell ref="O1562:O1564"/>
    <mergeCell ref="P1562:P1564"/>
    <mergeCell ref="Q1562:Q1564"/>
    <mergeCell ref="R1562:R1564"/>
    <mergeCell ref="S1562:S1564"/>
    <mergeCell ref="T1562:T1564"/>
    <mergeCell ref="U1562:U1564"/>
    <mergeCell ref="V1562:V1564"/>
    <mergeCell ref="W1562:W1564"/>
    <mergeCell ref="X1562:X1564"/>
    <mergeCell ref="Y1562:Y1564"/>
    <mergeCell ref="Z1562:Z1564"/>
    <mergeCell ref="AA1562:AA1564"/>
    <mergeCell ref="AH1565:AH1568"/>
    <mergeCell ref="AI1565:AI1568"/>
    <mergeCell ref="AF1565:AF1568"/>
    <mergeCell ref="AB1565:AB1568"/>
    <mergeCell ref="AC1565:AC1568"/>
    <mergeCell ref="AG1565:AG1568"/>
    <mergeCell ref="AH1245:AH1247"/>
    <mergeCell ref="AI1245:AI1247"/>
    <mergeCell ref="U1248:U1251"/>
    <mergeCell ref="V1248:V1251"/>
    <mergeCell ref="AD1248:AD1251"/>
    <mergeCell ref="AE1248:AE1251"/>
    <mergeCell ref="AF1248:AF1251"/>
    <mergeCell ref="AG1248:AG1251"/>
    <mergeCell ref="AH1248:AH1251"/>
    <mergeCell ref="T1257:T1259"/>
    <mergeCell ref="AA1306:AA1308"/>
    <mergeCell ref="AJ1270:AJ1272"/>
    <mergeCell ref="AJ1279:AJ1281"/>
    <mergeCell ref="AG1356:AG1358"/>
    <mergeCell ref="AG1252:AG1253"/>
    <mergeCell ref="T1353:T1355"/>
    <mergeCell ref="U1353:U1355"/>
    <mergeCell ref="AI1248:AI1251"/>
    <mergeCell ref="AF1290:AF1291"/>
    <mergeCell ref="AE1285:AE1287"/>
    <mergeCell ref="Z1306:Z1308"/>
    <mergeCell ref="AH1263:AH1265"/>
    <mergeCell ref="X1285:X1287"/>
    <mergeCell ref="T1270:T1272"/>
    <mergeCell ref="AA1339:AA1342"/>
    <mergeCell ref="Y1276:Y1278"/>
    <mergeCell ref="U1279:U1281"/>
    <mergeCell ref="U1296:U1298"/>
    <mergeCell ref="V1296:V1298"/>
    <mergeCell ref="Y1290:Y1291"/>
    <mergeCell ref="Y1266:Y1269"/>
    <mergeCell ref="Y1263:Y1265"/>
    <mergeCell ref="AD1296:AD1298"/>
    <mergeCell ref="AE1296:AE1298"/>
    <mergeCell ref="AG1282:AG1284"/>
    <mergeCell ref="AG1285:AG1287"/>
    <mergeCell ref="AD1282:AD1284"/>
    <mergeCell ref="T1273:T1275"/>
    <mergeCell ref="AH1292:AH1295"/>
    <mergeCell ref="X1292:X1295"/>
    <mergeCell ref="AA1245:AA1247"/>
    <mergeCell ref="O1292:O1295"/>
    <mergeCell ref="AF1556:AF1558"/>
    <mergeCell ref="W1292:W1295"/>
    <mergeCell ref="W1309:W1312"/>
    <mergeCell ref="Q1309:Q1312"/>
    <mergeCell ref="S1339:S1342"/>
    <mergeCell ref="T1332:T1334"/>
    <mergeCell ref="S1329:S1331"/>
    <mergeCell ref="Q1356:Q1358"/>
    <mergeCell ref="AF1526:AF1528"/>
    <mergeCell ref="N1540:N1542"/>
    <mergeCell ref="T1526:T1528"/>
    <mergeCell ref="U1526:U1528"/>
    <mergeCell ref="I1529:I1532"/>
    <mergeCell ref="N1529:N1532"/>
    <mergeCell ref="AG1553:AG1555"/>
    <mergeCell ref="H1556:H1558"/>
    <mergeCell ref="I1556:I1558"/>
    <mergeCell ref="N1556:N1558"/>
    <mergeCell ref="O1556:O1558"/>
    <mergeCell ref="P1556:P1558"/>
    <mergeCell ref="Q1556:Q1558"/>
    <mergeCell ref="R1556:R1558"/>
    <mergeCell ref="S1556:S1558"/>
    <mergeCell ref="Z1546:Z1549"/>
    <mergeCell ref="AA1546:AA1549"/>
    <mergeCell ref="AJ1260:AJ1262"/>
    <mergeCell ref="AJ1257:AJ1259"/>
    <mergeCell ref="AE1306:AE1308"/>
    <mergeCell ref="AF1306:AF1308"/>
    <mergeCell ref="AE1292:AE1295"/>
    <mergeCell ref="AG1257:AG1259"/>
    <mergeCell ref="AH1257:AH1259"/>
    <mergeCell ref="AI1292:AI1295"/>
    <mergeCell ref="S1362:S1365"/>
    <mergeCell ref="AD1477:AD1479"/>
    <mergeCell ref="O1522:O1525"/>
    <mergeCell ref="O1500:O1502"/>
    <mergeCell ref="Y1446:Y1448"/>
    <mergeCell ref="Z1446:Z1448"/>
    <mergeCell ref="AA1446:AA1448"/>
    <mergeCell ref="AB1446:AB1448"/>
    <mergeCell ref="AC1446:AC1448"/>
    <mergeCell ref="AB1529:AB1532"/>
    <mergeCell ref="AC1529:AC1532"/>
    <mergeCell ref="AD1529:AD1532"/>
    <mergeCell ref="S1540:S1542"/>
    <mergeCell ref="T1540:T1542"/>
    <mergeCell ref="U1540:U1542"/>
    <mergeCell ref="R1543:R1545"/>
    <mergeCell ref="S1543:S1545"/>
    <mergeCell ref="V1519:V1521"/>
    <mergeCell ref="W1519:W1521"/>
    <mergeCell ref="T1522:T1525"/>
    <mergeCell ref="O1443:O1445"/>
    <mergeCell ref="P1443:P1445"/>
    <mergeCell ref="Q1443:Q1445"/>
    <mergeCell ref="S1443:S1445"/>
    <mergeCell ref="T1443:T1445"/>
    <mergeCell ref="U1443:U1445"/>
    <mergeCell ref="V1443:V1445"/>
    <mergeCell ref="AB1526:AB1528"/>
    <mergeCell ref="AC1526:AC1528"/>
    <mergeCell ref="AD1526:AD1528"/>
    <mergeCell ref="P1309:P1312"/>
    <mergeCell ref="R1407:R1408"/>
    <mergeCell ref="AA1366:AA1368"/>
    <mergeCell ref="AA1343:AA1345"/>
    <mergeCell ref="N1372:N1375"/>
    <mergeCell ref="O1372:O1375"/>
    <mergeCell ref="E1366:E1368"/>
    <mergeCell ref="AA1349:AA1352"/>
    <mergeCell ref="T1362:T1365"/>
    <mergeCell ref="AG1559:AG1561"/>
    <mergeCell ref="H1559:H1561"/>
    <mergeCell ref="Y1546:Y1549"/>
    <mergeCell ref="N1506:N1508"/>
    <mergeCell ref="O1506:O1508"/>
    <mergeCell ref="P1506:P1508"/>
    <mergeCell ref="Q1506:Q1508"/>
    <mergeCell ref="R1506:R1508"/>
    <mergeCell ref="Z1540:Z1542"/>
    <mergeCell ref="AA1540:AA1542"/>
    <mergeCell ref="AB1540:AB1542"/>
    <mergeCell ref="AC1540:AC1542"/>
    <mergeCell ref="U1513:U1515"/>
    <mergeCell ref="V1513:V1515"/>
    <mergeCell ref="W1513:W1515"/>
    <mergeCell ref="X1513:X1515"/>
    <mergeCell ref="Y1513:Y1515"/>
    <mergeCell ref="Z1513:Z1515"/>
    <mergeCell ref="AA1513:AA1515"/>
    <mergeCell ref="AB1513:AB1515"/>
    <mergeCell ref="AC1513:AC1515"/>
    <mergeCell ref="AD1513:AD1515"/>
    <mergeCell ref="Z1550:Z1552"/>
    <mergeCell ref="AA1550:AA1552"/>
    <mergeCell ref="AD1550:AD1552"/>
    <mergeCell ref="AE1550:AE1552"/>
    <mergeCell ref="AE1526:AE1528"/>
    <mergeCell ref="X1519:X1521"/>
    <mergeCell ref="Y1519:Y1521"/>
    <mergeCell ref="Z1519:Z1521"/>
    <mergeCell ref="AG1546:AG1549"/>
    <mergeCell ref="X1559:X1561"/>
    <mergeCell ref="Y1559:Y1561"/>
    <mergeCell ref="Z1559:Z1561"/>
    <mergeCell ref="AA1559:AA1561"/>
    <mergeCell ref="AB1559:AB1561"/>
    <mergeCell ref="AC1559:AC1561"/>
    <mergeCell ref="R1526:R1528"/>
    <mergeCell ref="R1559:R1561"/>
    <mergeCell ref="S1559:S1561"/>
    <mergeCell ref="T1559:T1561"/>
    <mergeCell ref="W1559:W1561"/>
    <mergeCell ref="U1559:U1561"/>
    <mergeCell ref="V1559:V1561"/>
    <mergeCell ref="F1513:F1515"/>
    <mergeCell ref="P1519:P1521"/>
    <mergeCell ref="Q1519:Q1521"/>
    <mergeCell ref="R1519:R1521"/>
    <mergeCell ref="S1519:S1521"/>
    <mergeCell ref="X1522:X1525"/>
    <mergeCell ref="Y1522:Y1525"/>
    <mergeCell ref="Z1522:Z1525"/>
    <mergeCell ref="AA1522:AA1525"/>
    <mergeCell ref="AB1522:AB1525"/>
    <mergeCell ref="AC1522:AC1525"/>
    <mergeCell ref="O1459:O1460"/>
    <mergeCell ref="R1458:R1460"/>
    <mergeCell ref="H1455:H1457"/>
    <mergeCell ref="S1309:S1312"/>
    <mergeCell ref="T1309:T1312"/>
    <mergeCell ref="U1309:U1312"/>
    <mergeCell ref="F1320:F1322"/>
    <mergeCell ref="AF1553:AF1555"/>
    <mergeCell ref="AB1546:AB1549"/>
    <mergeCell ref="AC1546:AC1549"/>
    <mergeCell ref="AD1546:AD1549"/>
    <mergeCell ref="E1285:E1287"/>
    <mergeCell ref="E1415:E1417"/>
    <mergeCell ref="E1421:E1423"/>
    <mergeCell ref="E1320:E1322"/>
    <mergeCell ref="E1306:E1308"/>
    <mergeCell ref="AF1296:AF1298"/>
    <mergeCell ref="AF1292:AF1295"/>
    <mergeCell ref="U1332:U1334"/>
    <mergeCell ref="V1553:V1555"/>
    <mergeCell ref="W1553:W1555"/>
    <mergeCell ref="X1553:X1555"/>
    <mergeCell ref="Y1553:Y1555"/>
    <mergeCell ref="Z1553:Z1555"/>
    <mergeCell ref="AA1553:AA1555"/>
    <mergeCell ref="AB1553:AB1555"/>
    <mergeCell ref="AC1553:AC1555"/>
    <mergeCell ref="AD1553:AD1555"/>
    <mergeCell ref="S1553:S1555"/>
    <mergeCell ref="T1556:T1558"/>
    <mergeCell ref="U1556:U1558"/>
    <mergeCell ref="V1556:V1558"/>
    <mergeCell ref="W1556:W1558"/>
    <mergeCell ref="X1556:X1558"/>
    <mergeCell ref="Y1556:Y1558"/>
    <mergeCell ref="Z1556:Z1558"/>
    <mergeCell ref="AA1556:AA1558"/>
    <mergeCell ref="AB1556:AB1558"/>
    <mergeCell ref="AC1556:AC1558"/>
    <mergeCell ref="AD1556:AD1558"/>
    <mergeCell ref="AA1543:AA1545"/>
    <mergeCell ref="AB1543:AB1545"/>
    <mergeCell ref="AC1543:AC1545"/>
    <mergeCell ref="AD1543:AD1545"/>
    <mergeCell ref="Q1550:Q1552"/>
    <mergeCell ref="R1550:R1552"/>
    <mergeCell ref="Q1434:Q1435"/>
    <mergeCell ref="G1519:G1521"/>
    <mergeCell ref="H1519:H1521"/>
    <mergeCell ref="I1519:I1521"/>
    <mergeCell ref="N1519:N1521"/>
    <mergeCell ref="O1519:O1521"/>
    <mergeCell ref="AF1550:AF1552"/>
    <mergeCell ref="Q1543:Q1545"/>
    <mergeCell ref="N1288:N1289"/>
    <mergeCell ref="N1290:N1291"/>
    <mergeCell ref="T1285:T1287"/>
    <mergeCell ref="T1288:T1289"/>
    <mergeCell ref="Q1285:Q1287"/>
    <mergeCell ref="P1288:P1289"/>
    <mergeCell ref="S1288:S1289"/>
    <mergeCell ref="S1290:S1291"/>
    <mergeCell ref="O1290:O1291"/>
    <mergeCell ref="Z1292:Z1295"/>
    <mergeCell ref="AH1546:AH1549"/>
    <mergeCell ref="AI1546:AI1549"/>
    <mergeCell ref="AH1550:AH1552"/>
    <mergeCell ref="H1513:H1515"/>
    <mergeCell ref="I1513:I1515"/>
    <mergeCell ref="N1513:N1515"/>
    <mergeCell ref="O1513:O1515"/>
    <mergeCell ref="AJ1546:AJ1549"/>
    <mergeCell ref="AI1252:AI1253"/>
    <mergeCell ref="AH1252:AH1253"/>
    <mergeCell ref="AH1395:AH1397"/>
    <mergeCell ref="AC1323:AC1325"/>
    <mergeCell ref="AD1323:AD1325"/>
    <mergeCell ref="N1260:N1262"/>
    <mergeCell ref="F1260:F1262"/>
    <mergeCell ref="G1260:G1262"/>
    <mergeCell ref="P1260:P1262"/>
    <mergeCell ref="P1263:P1265"/>
    <mergeCell ref="G1339:G1342"/>
    <mergeCell ref="F1273:F1275"/>
    <mergeCell ref="G1273:G1275"/>
    <mergeCell ref="AH1443:AH1445"/>
    <mergeCell ref="AI1443:AI1445"/>
    <mergeCell ref="AJ1443:AJ1445"/>
    <mergeCell ref="AH1553:AH1555"/>
    <mergeCell ref="AI1553:AI1555"/>
    <mergeCell ref="AI1389:AI1391"/>
    <mergeCell ref="AI1379:AI1381"/>
    <mergeCell ref="AI1550:AI1552"/>
    <mergeCell ref="AJ1550:AJ1552"/>
    <mergeCell ref="AF1540:AF1542"/>
    <mergeCell ref="AG1540:AG1542"/>
    <mergeCell ref="AE1543:AE1545"/>
    <mergeCell ref="AF1543:AF1545"/>
    <mergeCell ref="AG1543:AG1545"/>
    <mergeCell ref="AG1415:AG1417"/>
    <mergeCell ref="U1543:U1545"/>
    <mergeCell ref="R1540:R1542"/>
    <mergeCell ref="AE1513:AE1515"/>
    <mergeCell ref="AF1513:AF1515"/>
    <mergeCell ref="S1550:S1552"/>
    <mergeCell ref="T1550:T1552"/>
    <mergeCell ref="U1550:U1552"/>
    <mergeCell ref="X1449:X1451"/>
    <mergeCell ref="I1309:I1312"/>
    <mergeCell ref="G1309:G1312"/>
    <mergeCell ref="V1290:V1291"/>
    <mergeCell ref="N1285:N1287"/>
    <mergeCell ref="F1276:F1278"/>
    <mergeCell ref="V1320:V1322"/>
    <mergeCell ref="V1500:V1502"/>
    <mergeCell ref="F1497:F1499"/>
    <mergeCell ref="R1382:R1384"/>
    <mergeCell ref="V1446:V1448"/>
    <mergeCell ref="U1415:U1417"/>
    <mergeCell ref="V1415:V1417"/>
    <mergeCell ref="J1389:J1391"/>
    <mergeCell ref="K1389:K1391"/>
    <mergeCell ref="L1389:L1391"/>
    <mergeCell ref="Q1382:Q1384"/>
    <mergeCell ref="F1389:F1391"/>
    <mergeCell ref="S1376:S1378"/>
    <mergeCell ref="T1376:T1378"/>
    <mergeCell ref="P1366:P1368"/>
    <mergeCell ref="B1550:B1552"/>
    <mergeCell ref="C1550:C1552"/>
    <mergeCell ref="D1550:D1552"/>
    <mergeCell ref="E1540:E1542"/>
    <mergeCell ref="F1540:F1542"/>
    <mergeCell ref="G1540:G1542"/>
    <mergeCell ref="I1540:I1542"/>
    <mergeCell ref="E1543:E1545"/>
    <mergeCell ref="F1543:F1545"/>
    <mergeCell ref="G1543:G1545"/>
    <mergeCell ref="I1543:I1545"/>
    <mergeCell ref="Q1546:Q1549"/>
    <mergeCell ref="R1546:R1549"/>
    <mergeCell ref="D1359:D1361"/>
    <mergeCell ref="B1389:B1391"/>
    <mergeCell ref="C1389:C1391"/>
    <mergeCell ref="P1418:P1420"/>
    <mergeCell ref="Q1418:Q1420"/>
    <mergeCell ref="P1421:P1423"/>
    <mergeCell ref="I1415:I1417"/>
    <mergeCell ref="N1415:N1417"/>
    <mergeCell ref="P1409:P1411"/>
    <mergeCell ref="Q1409:Q1411"/>
    <mergeCell ref="P1362:P1365"/>
    <mergeCell ref="Q1362:Q1365"/>
    <mergeCell ref="J1407:J1408"/>
    <mergeCell ref="N1402:N1404"/>
    <mergeCell ref="L1405:L1406"/>
    <mergeCell ref="M1405:M1406"/>
    <mergeCell ref="T1424:T1426"/>
    <mergeCell ref="U1424:U1426"/>
    <mergeCell ref="D1513:D1515"/>
    <mergeCell ref="C1418:C1420"/>
    <mergeCell ref="I1434:I1435"/>
    <mergeCell ref="B1516:B1518"/>
    <mergeCell ref="C1516:C1518"/>
    <mergeCell ref="D1516:D1518"/>
    <mergeCell ref="E1516:E1518"/>
    <mergeCell ref="F1516:F1518"/>
    <mergeCell ref="G1516:G1518"/>
    <mergeCell ref="H1516:H1518"/>
    <mergeCell ref="I1516:I1518"/>
    <mergeCell ref="N1516:N1518"/>
    <mergeCell ref="O1516:O1518"/>
    <mergeCell ref="P1516:P1518"/>
    <mergeCell ref="Q1516:Q1518"/>
    <mergeCell ref="R1516:R1518"/>
    <mergeCell ref="S1516:S1518"/>
    <mergeCell ref="T1516:T1518"/>
    <mergeCell ref="U1516:U1518"/>
    <mergeCell ref="B1540:B1542"/>
    <mergeCell ref="C1540:C1542"/>
    <mergeCell ref="B1543:B1545"/>
    <mergeCell ref="C1543:C1545"/>
    <mergeCell ref="B1546:B1549"/>
    <mergeCell ref="G1513:G1515"/>
    <mergeCell ref="S1372:S1375"/>
    <mergeCell ref="G1424:G1426"/>
    <mergeCell ref="H1424:H1426"/>
    <mergeCell ref="I1424:I1426"/>
    <mergeCell ref="N1424:N1426"/>
    <mergeCell ref="B1483:B1486"/>
    <mergeCell ref="B1537:B1539"/>
    <mergeCell ref="C1537:C1539"/>
    <mergeCell ref="C1546:C1549"/>
    <mergeCell ref="D1546:D1549"/>
    <mergeCell ref="P1546:P1549"/>
    <mergeCell ref="O1550:O1552"/>
    <mergeCell ref="H1546:H1549"/>
    <mergeCell ref="Q1540:Q1542"/>
    <mergeCell ref="P1540:P1542"/>
    <mergeCell ref="P1543:P1545"/>
    <mergeCell ref="H1540:H1542"/>
    <mergeCell ref="C1335:C1338"/>
    <mergeCell ref="D1335:D1338"/>
    <mergeCell ref="N1339:N1342"/>
    <mergeCell ref="O1339:O1342"/>
    <mergeCell ref="B1329:B1331"/>
    <mergeCell ref="H1323:H1325"/>
    <mergeCell ref="G1313:G1315"/>
    <mergeCell ref="H1313:H1315"/>
    <mergeCell ref="I1313:I1315"/>
    <mergeCell ref="E1313:E1315"/>
    <mergeCell ref="F1313:F1315"/>
    <mergeCell ref="G1323:G1325"/>
    <mergeCell ref="C1285:C1287"/>
    <mergeCell ref="F1292:F1295"/>
    <mergeCell ref="O1529:O1532"/>
    <mergeCell ref="P1529:P1532"/>
    <mergeCell ref="Q1529:Q1532"/>
    <mergeCell ref="R1529:R1532"/>
    <mergeCell ref="S1529:S1532"/>
    <mergeCell ref="T1529:T1532"/>
    <mergeCell ref="U1529:U1532"/>
    <mergeCell ref="V1529:V1532"/>
    <mergeCell ref="W1529:W1532"/>
    <mergeCell ref="P1550:P1552"/>
    <mergeCell ref="H1480:H1482"/>
    <mergeCell ref="I1480:I1482"/>
    <mergeCell ref="P1464:P1467"/>
    <mergeCell ref="Q1464:Q1467"/>
    <mergeCell ref="N1452:N1454"/>
    <mergeCell ref="P1452:P1454"/>
    <mergeCell ref="T1506:T1508"/>
    <mergeCell ref="V1464:V1467"/>
    <mergeCell ref="C1449:C1451"/>
    <mergeCell ref="F1464:F1467"/>
    <mergeCell ref="Q1452:Q1454"/>
    <mergeCell ref="B1471:B1473"/>
    <mergeCell ref="C1471:C1473"/>
    <mergeCell ref="D1471:D1473"/>
    <mergeCell ref="T1503:T1505"/>
    <mergeCell ref="H1490:H1493"/>
    <mergeCell ref="F1455:F1457"/>
    <mergeCell ref="G1455:G1457"/>
    <mergeCell ref="C1461:C1463"/>
    <mergeCell ref="B1497:B1499"/>
    <mergeCell ref="E1461:E1463"/>
    <mergeCell ref="F1461:F1463"/>
    <mergeCell ref="C1468:C1470"/>
    <mergeCell ref="D1464:D1466"/>
    <mergeCell ref="E1471:E1473"/>
    <mergeCell ref="F1471:F1473"/>
    <mergeCell ref="G1471:G1473"/>
    <mergeCell ref="H1471:H1473"/>
    <mergeCell ref="E1494:E1496"/>
    <mergeCell ref="E1497:E1499"/>
    <mergeCell ref="F1326:F1328"/>
    <mergeCell ref="B1519:B1521"/>
    <mergeCell ref="C1519:C1521"/>
    <mergeCell ref="D1519:D1521"/>
    <mergeCell ref="B1494:B1496"/>
    <mergeCell ref="C1494:C1496"/>
    <mergeCell ref="D1494:D1496"/>
    <mergeCell ref="G1446:G1448"/>
    <mergeCell ref="E1343:E1345"/>
    <mergeCell ref="C1430:C1433"/>
    <mergeCell ref="D1430:D1433"/>
    <mergeCell ref="D1443:D1445"/>
    <mergeCell ref="E1434:E1435"/>
    <mergeCell ref="N1509:N1512"/>
    <mergeCell ref="P1513:P1515"/>
    <mergeCell ref="Q1513:Q1515"/>
    <mergeCell ref="R1513:R1515"/>
    <mergeCell ref="S1513:S1515"/>
    <mergeCell ref="R1483:R1486"/>
    <mergeCell ref="S1483:S1486"/>
    <mergeCell ref="B1509:B1512"/>
    <mergeCell ref="C1509:C1512"/>
    <mergeCell ref="D1509:D1512"/>
    <mergeCell ref="B1415:B1417"/>
    <mergeCell ref="C1415:C1417"/>
    <mergeCell ref="B1418:B1420"/>
    <mergeCell ref="O1343:O1345"/>
    <mergeCell ref="F1353:F1355"/>
    <mergeCell ref="G1353:G1355"/>
    <mergeCell ref="R1343:R1345"/>
    <mergeCell ref="E1398:E1401"/>
    <mergeCell ref="F1362:F1365"/>
    <mergeCell ref="P1353:P1355"/>
    <mergeCell ref="R1434:R1435"/>
    <mergeCell ref="S1434:S1435"/>
    <mergeCell ref="E1443:E1445"/>
    <mergeCell ref="I1443:I1445"/>
    <mergeCell ref="N1443:N1445"/>
    <mergeCell ref="R1424:R1426"/>
    <mergeCell ref="S1424:S1426"/>
    <mergeCell ref="I1409:I1411"/>
    <mergeCell ref="H1379:H1381"/>
    <mergeCell ref="B1356:B1358"/>
    <mergeCell ref="B1359:B1361"/>
    <mergeCell ref="B1362:B1365"/>
    <mergeCell ref="B1369:B1371"/>
    <mergeCell ref="C1369:C1371"/>
    <mergeCell ref="D1369:D1371"/>
    <mergeCell ref="E1477:E1479"/>
    <mergeCell ref="F1477:F1479"/>
    <mergeCell ref="F1500:F1502"/>
    <mergeCell ref="C1506:C1508"/>
    <mergeCell ref="B1480:B1482"/>
    <mergeCell ref="I1421:I1423"/>
    <mergeCell ref="F1421:F1423"/>
    <mergeCell ref="I1407:I1408"/>
    <mergeCell ref="R1405:R1406"/>
    <mergeCell ref="Q1407:Q1408"/>
    <mergeCell ref="P1402:P1404"/>
    <mergeCell ref="P1405:P1406"/>
    <mergeCell ref="M1389:M1391"/>
    <mergeCell ref="N1389:N1391"/>
    <mergeCell ref="N1392:N1394"/>
    <mergeCell ref="Q1343:Q1345"/>
    <mergeCell ref="E1424:E1426"/>
    <mergeCell ref="B1513:B1515"/>
    <mergeCell ref="C1513:C1515"/>
    <mergeCell ref="E1513:E1515"/>
    <mergeCell ref="B1421:B1423"/>
    <mergeCell ref="D1540:D1542"/>
    <mergeCell ref="AG1550:AG1552"/>
    <mergeCell ref="AE1546:AE1549"/>
    <mergeCell ref="X1540:X1542"/>
    <mergeCell ref="Y1540:Y1542"/>
    <mergeCell ref="AE1449:AE1451"/>
    <mergeCell ref="AF1449:AF1451"/>
    <mergeCell ref="AG1449:AG1451"/>
    <mergeCell ref="N1366:N1368"/>
    <mergeCell ref="O1356:O1358"/>
    <mergeCell ref="P1356:P1358"/>
    <mergeCell ref="V1418:V1420"/>
    <mergeCell ref="X1405:X1406"/>
    <mergeCell ref="AC1405:AC1406"/>
    <mergeCell ref="AD1405:AD1406"/>
    <mergeCell ref="AE1405:AE1406"/>
    <mergeCell ref="AA1421:AA1423"/>
    <mergeCell ref="AE1421:AE1423"/>
    <mergeCell ref="AF1356:AF1358"/>
    <mergeCell ref="V1356:V1358"/>
    <mergeCell ref="N1376:N1378"/>
    <mergeCell ref="O1376:O1378"/>
    <mergeCell ref="R1436:R1439"/>
    <mergeCell ref="AA1440:AA1442"/>
    <mergeCell ref="Z1440:Z1442"/>
    <mergeCell ref="F1424:F1426"/>
    <mergeCell ref="I1522:I1525"/>
    <mergeCell ref="H1497:H1499"/>
    <mergeCell ref="H1500:H1502"/>
    <mergeCell ref="G1497:G1499"/>
    <mergeCell ref="AD1372:AD1375"/>
    <mergeCell ref="F1519:F1521"/>
    <mergeCell ref="G1526:G1528"/>
    <mergeCell ref="G1402:G1404"/>
    <mergeCell ref="G1382:G1384"/>
    <mergeCell ref="I1382:I1384"/>
    <mergeCell ref="Z1405:Z1406"/>
    <mergeCell ref="K1407:K1408"/>
    <mergeCell ref="F1356:F1358"/>
    <mergeCell ref="N1359:N1361"/>
    <mergeCell ref="F1522:F1525"/>
    <mergeCell ref="G1522:G1525"/>
    <mergeCell ref="AE1379:AE1381"/>
    <mergeCell ref="AF1379:AF1381"/>
    <mergeCell ref="AB1395:AB1397"/>
    <mergeCell ref="Y1409:Y1411"/>
    <mergeCell ref="Z1409:Z1411"/>
    <mergeCell ref="AA1409:AA1411"/>
    <mergeCell ref="AE1418:AE1420"/>
    <mergeCell ref="AF1418:AF1420"/>
    <mergeCell ref="AG1418:AG1420"/>
    <mergeCell ref="O1509:O1512"/>
    <mergeCell ref="P1509:P1512"/>
    <mergeCell ref="W1494:W1496"/>
    <mergeCell ref="Y1503:Y1505"/>
    <mergeCell ref="Z1503:Z1505"/>
    <mergeCell ref="Y1480:Y1482"/>
    <mergeCell ref="Z1480:Z1482"/>
    <mergeCell ref="X1490:X1493"/>
    <mergeCell ref="H1543:H1545"/>
    <mergeCell ref="B1559:B1561"/>
    <mergeCell ref="C1559:C1561"/>
    <mergeCell ref="D1559:D1561"/>
    <mergeCell ref="E1559:E1561"/>
    <mergeCell ref="F1559:F1561"/>
    <mergeCell ref="G1559:G1561"/>
    <mergeCell ref="I1559:I1561"/>
    <mergeCell ref="I1376:I1378"/>
    <mergeCell ref="Q1376:Q1378"/>
    <mergeCell ref="N1382:N1384"/>
    <mergeCell ref="O1382:O1384"/>
    <mergeCell ref="P1382:P1384"/>
    <mergeCell ref="B1553:B1555"/>
    <mergeCell ref="C1553:C1555"/>
    <mergeCell ref="D1553:D1555"/>
    <mergeCell ref="E1553:E1555"/>
    <mergeCell ref="F1553:F1555"/>
    <mergeCell ref="G1553:G1555"/>
    <mergeCell ref="H1553:H1555"/>
    <mergeCell ref="I1553:I1555"/>
    <mergeCell ref="N1553:N1555"/>
    <mergeCell ref="O1553:O1555"/>
    <mergeCell ref="P1553:P1555"/>
    <mergeCell ref="Q1553:Q1555"/>
    <mergeCell ref="C1497:C1499"/>
    <mergeCell ref="B1424:B1426"/>
    <mergeCell ref="C1464:C1467"/>
    <mergeCell ref="E1446:E1448"/>
    <mergeCell ref="F1446:F1448"/>
    <mergeCell ref="B1461:B1463"/>
    <mergeCell ref="B1490:B1493"/>
    <mergeCell ref="B1556:B1558"/>
    <mergeCell ref="C1556:C1558"/>
    <mergeCell ref="D1556:D1558"/>
    <mergeCell ref="E1556:E1558"/>
    <mergeCell ref="F1556:F1558"/>
    <mergeCell ref="G1556:G1558"/>
    <mergeCell ref="D1543:D1545"/>
    <mergeCell ref="O1415:O1417"/>
    <mergeCell ref="E1550:E1552"/>
    <mergeCell ref="F1550:F1552"/>
    <mergeCell ref="G1550:G1552"/>
    <mergeCell ref="I1550:I1552"/>
    <mergeCell ref="N1550:N1552"/>
    <mergeCell ref="E1546:E1549"/>
    <mergeCell ref="F1546:F1549"/>
    <mergeCell ref="G1546:G1549"/>
    <mergeCell ref="I1546:I1549"/>
    <mergeCell ref="N1546:N1549"/>
    <mergeCell ref="E1522:E1525"/>
    <mergeCell ref="H1449:H1451"/>
    <mergeCell ref="E1452:E1454"/>
    <mergeCell ref="E1464:E1467"/>
    <mergeCell ref="E1480:E1482"/>
    <mergeCell ref="F1480:F1482"/>
    <mergeCell ref="B1468:B1470"/>
    <mergeCell ref="F1503:F1505"/>
    <mergeCell ref="G1503:G1505"/>
    <mergeCell ref="I1503:I1505"/>
    <mergeCell ref="N1503:N1505"/>
    <mergeCell ref="F1506:F1508"/>
    <mergeCell ref="G1506:G1508"/>
    <mergeCell ref="I1506:I1508"/>
    <mergeCell ref="N1464:N1467"/>
    <mergeCell ref="B1382:B1384"/>
    <mergeCell ref="C1382:C1384"/>
    <mergeCell ref="B1392:B1394"/>
    <mergeCell ref="C1392:C1394"/>
    <mergeCell ref="B1395:B1397"/>
    <mergeCell ref="B1270:B1272"/>
    <mergeCell ref="C1270:C1272"/>
    <mergeCell ref="D1270:D1272"/>
    <mergeCell ref="E1270:E1272"/>
    <mergeCell ref="O1285:O1287"/>
    <mergeCell ref="O1288:O1289"/>
    <mergeCell ref="B1273:B1275"/>
    <mergeCell ref="C1273:C1275"/>
    <mergeCell ref="D1273:D1275"/>
    <mergeCell ref="E1339:E1342"/>
    <mergeCell ref="F1339:F1342"/>
    <mergeCell ref="D1332:D1334"/>
    <mergeCell ref="B1288:B1289"/>
    <mergeCell ref="C1288:C1289"/>
    <mergeCell ref="B1290:B1291"/>
    <mergeCell ref="C1290:C1291"/>
    <mergeCell ref="F1285:F1287"/>
    <mergeCell ref="N1306:N1308"/>
    <mergeCell ref="D1285:D1287"/>
    <mergeCell ref="C1296:C1298"/>
    <mergeCell ref="N1543:N1545"/>
    <mergeCell ref="E1372:E1375"/>
    <mergeCell ref="F1372:F1375"/>
    <mergeCell ref="G1372:G1375"/>
    <mergeCell ref="H1389:H1391"/>
    <mergeCell ref="H1392:H1394"/>
    <mergeCell ref="E1392:E1394"/>
    <mergeCell ref="D1418:D1420"/>
    <mergeCell ref="F1526:F1528"/>
    <mergeCell ref="C1398:C1401"/>
    <mergeCell ref="C1385:C1388"/>
    <mergeCell ref="C1379:C1381"/>
    <mergeCell ref="I1392:I1394"/>
    <mergeCell ref="I1395:I1397"/>
    <mergeCell ref="I1398:I1401"/>
    <mergeCell ref="I1402:I1404"/>
    <mergeCell ref="E1346:E1348"/>
    <mergeCell ref="F1346:F1348"/>
    <mergeCell ref="F1392:F1394"/>
    <mergeCell ref="G1392:G1394"/>
    <mergeCell ref="F1395:F1397"/>
    <mergeCell ref="G1395:G1397"/>
    <mergeCell ref="F1398:F1401"/>
    <mergeCell ref="D1379:D1381"/>
    <mergeCell ref="C1395:C1397"/>
    <mergeCell ref="D1395:D1397"/>
    <mergeCell ref="C1326:C1328"/>
    <mergeCell ref="E1332:E1334"/>
    <mergeCell ref="G1349:G1352"/>
    <mergeCell ref="F1366:F1368"/>
    <mergeCell ref="B1526:B1528"/>
    <mergeCell ref="C1526:C1528"/>
    <mergeCell ref="H1329:H1331"/>
    <mergeCell ref="G1306:G1308"/>
    <mergeCell ref="B1506:B1508"/>
    <mergeCell ref="B1477:B1479"/>
    <mergeCell ref="C1477:C1479"/>
    <mergeCell ref="B1292:B1295"/>
    <mergeCell ref="C1292:C1295"/>
    <mergeCell ref="D1252:D1253"/>
    <mergeCell ref="E1252:E1253"/>
    <mergeCell ref="E1273:E1275"/>
    <mergeCell ref="E1276:E1278"/>
    <mergeCell ref="H1273:H1275"/>
    <mergeCell ref="O1263:O1265"/>
    <mergeCell ref="N1270:N1272"/>
    <mergeCell ref="O1270:O1272"/>
    <mergeCell ref="AJ1252:AJ1253"/>
    <mergeCell ref="AJ1362:AJ1365"/>
    <mergeCell ref="AG1306:AG1308"/>
    <mergeCell ref="AI1356:AI1358"/>
    <mergeCell ref="AI1359:AI1361"/>
    <mergeCell ref="AH1306:AH1308"/>
    <mergeCell ref="W1323:W1325"/>
    <mergeCell ref="N1266:N1269"/>
    <mergeCell ref="F1257:F1259"/>
    <mergeCell ref="D1276:D1278"/>
    <mergeCell ref="D1288:D1289"/>
    <mergeCell ref="E1288:E1289"/>
    <mergeCell ref="G1276:G1278"/>
    <mergeCell ref="T1260:T1262"/>
    <mergeCell ref="Q1252:Q1253"/>
    <mergeCell ref="R1252:R1253"/>
    <mergeCell ref="H1279:H1281"/>
    <mergeCell ref="AJ807:AJ809"/>
    <mergeCell ref="AJ1242:AJ1244"/>
    <mergeCell ref="AJ1248:AJ1251"/>
    <mergeCell ref="AE1242:AE1244"/>
    <mergeCell ref="AG1242:AG1244"/>
    <mergeCell ref="AH1379:AH1381"/>
    <mergeCell ref="AD1395:AD1397"/>
    <mergeCell ref="AG1389:AG1391"/>
    <mergeCell ref="AB1389:AB1391"/>
    <mergeCell ref="W1343:W1345"/>
    <mergeCell ref="AC1392:AC1394"/>
    <mergeCell ref="AD1392:AD1394"/>
    <mergeCell ref="Y1395:Y1397"/>
    <mergeCell ref="AI1285:AI1287"/>
    <mergeCell ref="AJ1285:AJ1287"/>
    <mergeCell ref="AF1266:AF1269"/>
    <mergeCell ref="AE1263:AE1265"/>
    <mergeCell ref="AJ1290:AJ1291"/>
    <mergeCell ref="AG1290:AG1291"/>
    <mergeCell ref="AG1313:AG1315"/>
    <mergeCell ref="Z1343:Z1345"/>
    <mergeCell ref="AA1296:AA1298"/>
    <mergeCell ref="AB1296:AB1298"/>
    <mergeCell ref="AC1296:AC1298"/>
    <mergeCell ref="AB1343:AB1345"/>
    <mergeCell ref="AD1335:AD1338"/>
    <mergeCell ref="AE1335:AE1338"/>
    <mergeCell ref="AJ1296:AJ1298"/>
    <mergeCell ref="AI1306:AI1308"/>
    <mergeCell ref="AJ1266:AJ1269"/>
    <mergeCell ref="AJ1288:AJ1289"/>
    <mergeCell ref="AJ1263:AJ1265"/>
    <mergeCell ref="AH1356:AH1358"/>
    <mergeCell ref="AB1292:AB1295"/>
    <mergeCell ref="AB1309:AB1312"/>
    <mergeCell ref="AF1285:AF1287"/>
    <mergeCell ref="X1270:X1272"/>
    <mergeCell ref="Y1270:Y1272"/>
    <mergeCell ref="Z1270:Z1272"/>
    <mergeCell ref="AE1290:AE1291"/>
    <mergeCell ref="AD1273:AD1275"/>
    <mergeCell ref="AG1288:AG1289"/>
    <mergeCell ref="AF1309:AF1312"/>
    <mergeCell ref="AE1309:AE1312"/>
    <mergeCell ref="U1362:U1365"/>
    <mergeCell ref="V1362:V1365"/>
    <mergeCell ref="Y1273:Y1275"/>
    <mergeCell ref="Z1273:Z1275"/>
    <mergeCell ref="AA1273:AA1275"/>
    <mergeCell ref="AB1273:AB1275"/>
    <mergeCell ref="AC1273:AC1275"/>
    <mergeCell ref="AB1288:AB1289"/>
    <mergeCell ref="AC1288:AC1289"/>
    <mergeCell ref="W1285:W1287"/>
    <mergeCell ref="AC1260:AC1262"/>
    <mergeCell ref="AD1260:AD1262"/>
    <mergeCell ref="AE1260:AE1262"/>
    <mergeCell ref="AE1257:AE1259"/>
    <mergeCell ref="AD1306:AD1308"/>
    <mergeCell ref="AD1309:AD1312"/>
    <mergeCell ref="AB1245:AB1247"/>
    <mergeCell ref="AC1245:AC1247"/>
    <mergeCell ref="AD1245:AD1247"/>
    <mergeCell ref="AE1245:AE1247"/>
    <mergeCell ref="AF1245:AF1247"/>
    <mergeCell ref="V1245:V1247"/>
    <mergeCell ref="W1245:W1247"/>
    <mergeCell ref="AB1248:AB1251"/>
    <mergeCell ref="AC1248:AC1251"/>
    <mergeCell ref="W1248:W1251"/>
    <mergeCell ref="AA1248:AA1251"/>
    <mergeCell ref="X1290:X1291"/>
    <mergeCell ref="X1349:X1352"/>
    <mergeCell ref="Y1349:Y1352"/>
    <mergeCell ref="AA1288:AA1289"/>
    <mergeCell ref="AC1326:AC1328"/>
    <mergeCell ref="AA1320:AA1322"/>
    <mergeCell ref="V1332:V1334"/>
    <mergeCell ref="X1343:X1345"/>
    <mergeCell ref="Z1335:Z1338"/>
    <mergeCell ref="AA1335:AA1338"/>
    <mergeCell ref="AD1346:AD1348"/>
    <mergeCell ref="AC1346:AC1348"/>
    <mergeCell ref="V1326:V1328"/>
    <mergeCell ref="W1326:W1328"/>
    <mergeCell ref="AC1343:AC1345"/>
    <mergeCell ref="AD1343:AD1345"/>
    <mergeCell ref="Z1346:Z1348"/>
    <mergeCell ref="Z1329:Z1331"/>
    <mergeCell ref="AA1346:AA1348"/>
    <mergeCell ref="Y1335:Y1338"/>
    <mergeCell ref="X1326:X1328"/>
    <mergeCell ref="W1329:W1331"/>
    <mergeCell ref="AE1323:AE1325"/>
    <mergeCell ref="W1257:W1259"/>
    <mergeCell ref="Z1245:Z1247"/>
    <mergeCell ref="W1288:W1289"/>
    <mergeCell ref="X1254:X1256"/>
    <mergeCell ref="Y1254:Y1256"/>
    <mergeCell ref="Z1254:Z1256"/>
    <mergeCell ref="AA1254:AA1256"/>
    <mergeCell ref="AB1254:AB1256"/>
    <mergeCell ref="W1282:W1284"/>
    <mergeCell ref="AE1343:AE1345"/>
    <mergeCell ref="AF1343:AF1345"/>
    <mergeCell ref="AD1326:AD1328"/>
    <mergeCell ref="AE1329:AE1331"/>
    <mergeCell ref="AF1329:AF1331"/>
    <mergeCell ref="AE1069:AE1072"/>
    <mergeCell ref="P1085:P1087"/>
    <mergeCell ref="P1025:P1027"/>
    <mergeCell ref="AI846:AI847"/>
    <mergeCell ref="AA860:AA862"/>
    <mergeCell ref="P953:P956"/>
    <mergeCell ref="P1016:P1018"/>
    <mergeCell ref="P1031:P1034"/>
    <mergeCell ref="P1035:P1037"/>
    <mergeCell ref="P1057:P1060"/>
    <mergeCell ref="P1065:P1068"/>
    <mergeCell ref="P957:P959"/>
    <mergeCell ref="S915:S917"/>
    <mergeCell ref="V875:V877"/>
    <mergeCell ref="U906:U908"/>
    <mergeCell ref="Q1057:Q1060"/>
    <mergeCell ref="AE976:AE979"/>
    <mergeCell ref="AB973:AB975"/>
    <mergeCell ref="AE1009:AE1011"/>
    <mergeCell ref="Y1002:Y1004"/>
    <mergeCell ref="Y992:Y994"/>
    <mergeCell ref="Z980:Z982"/>
    <mergeCell ref="AB906:AB908"/>
    <mergeCell ref="AE963:AE966"/>
    <mergeCell ref="AI890:AI892"/>
    <mergeCell ref="T940:T942"/>
    <mergeCell ref="U940:U942"/>
    <mergeCell ref="S1009:S1011"/>
    <mergeCell ref="T1009:T1011"/>
    <mergeCell ref="U1009:U1011"/>
    <mergeCell ref="V1009:V1011"/>
    <mergeCell ref="R1041:R1043"/>
    <mergeCell ref="AH1009:AH1011"/>
    <mergeCell ref="AI1009:AI1011"/>
    <mergeCell ref="AD1002:AD1004"/>
    <mergeCell ref="U1031:U1034"/>
    <mergeCell ref="V1031:V1034"/>
    <mergeCell ref="V884:V886"/>
    <mergeCell ref="S868:S870"/>
    <mergeCell ref="AD848:AD851"/>
    <mergeCell ref="AC887:AC889"/>
    <mergeCell ref="AD846:AD847"/>
    <mergeCell ref="S890:S892"/>
    <mergeCell ref="U881:U883"/>
    <mergeCell ref="W863:W864"/>
    <mergeCell ref="X863:X864"/>
    <mergeCell ref="AB865:AB867"/>
    <mergeCell ref="AA881:AA883"/>
    <mergeCell ref="AE881:AE883"/>
    <mergeCell ref="AA890:AA892"/>
    <mergeCell ref="AD855:AD857"/>
    <mergeCell ref="AE855:AE857"/>
    <mergeCell ref="Q868:Q870"/>
    <mergeCell ref="AF943:AF945"/>
    <mergeCell ref="AG943:AG945"/>
    <mergeCell ref="AA933:AA936"/>
    <mergeCell ref="AD973:AD975"/>
    <mergeCell ref="AF957:AF959"/>
    <mergeCell ref="AA1270:AA1272"/>
    <mergeCell ref="AG957:AG959"/>
    <mergeCell ref="AI986:AI988"/>
    <mergeCell ref="S1025:S1027"/>
    <mergeCell ref="T1025:T1027"/>
    <mergeCell ref="T1061:T1064"/>
    <mergeCell ref="AF887:AF889"/>
    <mergeCell ref="AD1270:AD1272"/>
    <mergeCell ref="AE1270:AE1272"/>
    <mergeCell ref="AF1270:AF1272"/>
    <mergeCell ref="O640:O643"/>
    <mergeCell ref="P640:P643"/>
    <mergeCell ref="I699:I701"/>
    <mergeCell ref="P759:P762"/>
    <mergeCell ref="Q759:Q762"/>
    <mergeCell ref="R759:R762"/>
    <mergeCell ref="S759:S762"/>
    <mergeCell ref="T759:T762"/>
    <mergeCell ref="U759:U762"/>
    <mergeCell ref="N814:N816"/>
    <mergeCell ref="O814:O816"/>
    <mergeCell ref="T810:T813"/>
    <mergeCell ref="O801:O803"/>
    <mergeCell ref="I814:I816"/>
    <mergeCell ref="Q671:Q673"/>
    <mergeCell ref="V683:V685"/>
    <mergeCell ref="V693:V695"/>
    <mergeCell ref="I680:I682"/>
    <mergeCell ref="V712:V713"/>
    <mergeCell ref="O730:O733"/>
    <mergeCell ref="N714:N717"/>
    <mergeCell ref="R680:R682"/>
    <mergeCell ref="R810:R813"/>
    <mergeCell ref="R772:R774"/>
    <mergeCell ref="R807:R809"/>
    <mergeCell ref="T756:T758"/>
    <mergeCell ref="T702:T704"/>
    <mergeCell ref="R775:R778"/>
    <mergeCell ref="U686:U689"/>
    <mergeCell ref="I734:I736"/>
    <mergeCell ref="O714:O717"/>
    <mergeCell ref="R737:R739"/>
    <mergeCell ref="V740:V743"/>
    <mergeCell ref="N644:N646"/>
    <mergeCell ref="T775:T778"/>
    <mergeCell ref="N734:N736"/>
    <mergeCell ref="N680:N682"/>
    <mergeCell ref="W810:W813"/>
    <mergeCell ref="V814:V816"/>
    <mergeCell ref="U699:U701"/>
    <mergeCell ref="T769:T771"/>
    <mergeCell ref="T753:T755"/>
    <mergeCell ref="U753:U755"/>
    <mergeCell ref="Z1160:Z1163"/>
    <mergeCell ref="AB924:AB926"/>
    <mergeCell ref="W924:W926"/>
    <mergeCell ref="AC909:AC911"/>
    <mergeCell ref="V909:V911"/>
    <mergeCell ref="S921:S923"/>
    <mergeCell ref="T921:T923"/>
    <mergeCell ref="R918:R920"/>
    <mergeCell ref="S918:S920"/>
    <mergeCell ref="T918:T920"/>
    <mergeCell ref="W840:W842"/>
    <mergeCell ref="V833:V835"/>
    <mergeCell ref="H801:H803"/>
    <mergeCell ref="Q696:Q698"/>
    <mergeCell ref="Q686:Q689"/>
    <mergeCell ref="Q693:Q695"/>
    <mergeCell ref="G814:G816"/>
    <mergeCell ref="N807:N809"/>
    <mergeCell ref="P810:P813"/>
    <mergeCell ref="Q810:Q813"/>
    <mergeCell ref="T740:T743"/>
    <mergeCell ref="U740:U743"/>
    <mergeCell ref="T686:T689"/>
    <mergeCell ref="S686:S689"/>
    <mergeCell ref="U683:U685"/>
    <mergeCell ref="H702:H704"/>
    <mergeCell ref="R798:R800"/>
    <mergeCell ref="R750:R752"/>
    <mergeCell ref="O769:O771"/>
    <mergeCell ref="S766:S768"/>
    <mergeCell ref="N683:N685"/>
    <mergeCell ref="S702:S704"/>
    <mergeCell ref="P724:P726"/>
    <mergeCell ref="H714:H717"/>
    <mergeCell ref="R709:R711"/>
    <mergeCell ref="P712:P713"/>
    <mergeCell ref="U750:U752"/>
    <mergeCell ref="V750:V752"/>
    <mergeCell ref="W750:W752"/>
    <mergeCell ref="R712:R713"/>
    <mergeCell ref="U712:U713"/>
    <mergeCell ref="W683:W685"/>
    <mergeCell ref="G792:G794"/>
    <mergeCell ref="T792:T794"/>
    <mergeCell ref="I750:I752"/>
    <mergeCell ref="I753:I755"/>
    <mergeCell ref="G714:G717"/>
    <mergeCell ref="W792:W794"/>
    <mergeCell ref="S730:S733"/>
    <mergeCell ref="R795:R797"/>
    <mergeCell ref="S795:S797"/>
    <mergeCell ref="I702:I704"/>
    <mergeCell ref="N702:N704"/>
    <mergeCell ref="O702:O704"/>
    <mergeCell ref="H699:H701"/>
    <mergeCell ref="T699:T701"/>
    <mergeCell ref="R693:R695"/>
    <mergeCell ref="S699:S701"/>
    <mergeCell ref="G740:G743"/>
    <mergeCell ref="H740:H743"/>
    <mergeCell ref="H814:H816"/>
    <mergeCell ref="H807:H809"/>
    <mergeCell ref="S801:S803"/>
    <mergeCell ref="I798:I800"/>
    <mergeCell ref="N798:N800"/>
    <mergeCell ref="I807:I809"/>
    <mergeCell ref="P753:P755"/>
    <mergeCell ref="N699:N701"/>
    <mergeCell ref="P699:P701"/>
    <mergeCell ref="S779:S781"/>
    <mergeCell ref="T779:T781"/>
    <mergeCell ref="W779:W781"/>
    <mergeCell ref="I792:I794"/>
    <mergeCell ref="U792:U794"/>
    <mergeCell ref="P683:P685"/>
    <mergeCell ref="G737:G739"/>
    <mergeCell ref="Q730:Q733"/>
    <mergeCell ref="I640:I643"/>
    <mergeCell ref="I630:I633"/>
    <mergeCell ref="R696:R698"/>
    <mergeCell ref="R650:R652"/>
    <mergeCell ref="X737:X739"/>
    <mergeCell ref="X750:X752"/>
    <mergeCell ref="Q627:Q629"/>
    <mergeCell ref="R627:R629"/>
    <mergeCell ref="Q656:Q658"/>
    <mergeCell ref="O653:O655"/>
    <mergeCell ref="W705:W708"/>
    <mergeCell ref="W740:W743"/>
    <mergeCell ref="T709:T711"/>
    <mergeCell ref="T712:T713"/>
    <mergeCell ref="S659:S661"/>
    <mergeCell ref="V709:V711"/>
    <mergeCell ref="T693:T695"/>
    <mergeCell ref="V624:V626"/>
    <mergeCell ref="X766:X768"/>
    <mergeCell ref="Y766:Y768"/>
    <mergeCell ref="V734:V736"/>
    <mergeCell ref="V696:V698"/>
    <mergeCell ref="N753:N755"/>
    <mergeCell ref="P750:P752"/>
    <mergeCell ref="S775:S778"/>
    <mergeCell ref="S709:S711"/>
    <mergeCell ref="V702:V704"/>
    <mergeCell ref="O690:O692"/>
    <mergeCell ref="O686:O689"/>
    <mergeCell ref="Q775:Q778"/>
    <mergeCell ref="Q650:Q652"/>
    <mergeCell ref="X650:X652"/>
    <mergeCell ref="U744:U746"/>
    <mergeCell ref="O665:O666"/>
    <mergeCell ref="O630:O633"/>
    <mergeCell ref="P644:P646"/>
    <mergeCell ref="X756:X758"/>
    <mergeCell ref="S712:S713"/>
    <mergeCell ref="P756:P758"/>
    <mergeCell ref="V753:V755"/>
    <mergeCell ref="I727:I729"/>
    <mergeCell ref="W747:W749"/>
    <mergeCell ref="X690:X692"/>
    <mergeCell ref="Y656:Y658"/>
    <mergeCell ref="P772:P774"/>
    <mergeCell ref="T763:T765"/>
    <mergeCell ref="U763:U765"/>
    <mergeCell ref="X763:X765"/>
    <mergeCell ref="Y772:Y774"/>
    <mergeCell ref="X769:X771"/>
    <mergeCell ref="V769:V771"/>
    <mergeCell ref="U734:U736"/>
    <mergeCell ref="I737:I739"/>
    <mergeCell ref="N737:N739"/>
    <mergeCell ref="O737:O739"/>
    <mergeCell ref="P737:P739"/>
    <mergeCell ref="T734:T736"/>
    <mergeCell ref="S680:S682"/>
    <mergeCell ref="U653:U655"/>
    <mergeCell ref="T653:T655"/>
    <mergeCell ref="R667:R670"/>
    <mergeCell ref="S667:S670"/>
    <mergeCell ref="X683:X685"/>
    <mergeCell ref="Q640:Q643"/>
    <mergeCell ref="X624:X626"/>
    <mergeCell ref="T747:T749"/>
    <mergeCell ref="U747:U749"/>
    <mergeCell ref="Q769:Q771"/>
    <mergeCell ref="AJ602:AJ604"/>
    <mergeCell ref="AI605:AI607"/>
    <mergeCell ref="AJ605:AJ607"/>
    <mergeCell ref="AI647:AI649"/>
    <mergeCell ref="AJ647:AJ649"/>
    <mergeCell ref="AJ624:AJ626"/>
    <mergeCell ref="AJ634:AJ636"/>
    <mergeCell ref="AF647:AF649"/>
    <mergeCell ref="AG647:AG649"/>
    <mergeCell ref="AH647:AH649"/>
    <mergeCell ref="AG612:AG614"/>
    <mergeCell ref="AI612:AI614"/>
    <mergeCell ref="AJ630:AJ633"/>
    <mergeCell ref="AF578:AF581"/>
    <mergeCell ref="AD599:AD601"/>
    <mergeCell ref="Q753:Q755"/>
    <mergeCell ref="I810:I813"/>
    <mergeCell ref="W772:W774"/>
    <mergeCell ref="Q792:Q794"/>
    <mergeCell ref="R792:R794"/>
    <mergeCell ref="Q795:Q797"/>
    <mergeCell ref="N775:N778"/>
    <mergeCell ref="O775:O778"/>
    <mergeCell ref="Q772:Q774"/>
    <mergeCell ref="S772:S774"/>
    <mergeCell ref="P779:P781"/>
    <mergeCell ref="T667:T670"/>
    <mergeCell ref="U667:U670"/>
    <mergeCell ref="R630:R633"/>
    <mergeCell ref="U627:U629"/>
    <mergeCell ref="T680:T682"/>
    <mergeCell ref="U680:U682"/>
    <mergeCell ref="U709:U711"/>
    <mergeCell ref="U671:U673"/>
    <mergeCell ref="U702:U704"/>
    <mergeCell ref="U612:U614"/>
    <mergeCell ref="S690:S692"/>
    <mergeCell ref="W662:W664"/>
    <mergeCell ref="Q714:Q717"/>
    <mergeCell ref="X759:X762"/>
    <mergeCell ref="Y759:Y762"/>
    <mergeCell ref="S737:S739"/>
    <mergeCell ref="T737:T739"/>
    <mergeCell ref="X714:X717"/>
    <mergeCell ref="Y665:Y666"/>
    <mergeCell ref="P615:P617"/>
    <mergeCell ref="Q615:Q617"/>
    <mergeCell ref="R615:R617"/>
    <mergeCell ref="S615:S617"/>
    <mergeCell ref="P630:P633"/>
    <mergeCell ref="T724:T726"/>
    <mergeCell ref="P769:P771"/>
    <mergeCell ref="X740:X743"/>
    <mergeCell ref="Y750:Y752"/>
    <mergeCell ref="S656:S658"/>
    <mergeCell ref="Y671:Y673"/>
    <mergeCell ref="Y724:Y726"/>
    <mergeCell ref="O734:O736"/>
    <mergeCell ref="R753:R755"/>
    <mergeCell ref="S644:S646"/>
    <mergeCell ref="S618:S620"/>
    <mergeCell ref="T650:T652"/>
    <mergeCell ref="F737:F739"/>
    <mergeCell ref="P690:P692"/>
    <mergeCell ref="U756:U758"/>
    <mergeCell ref="S734:S736"/>
    <mergeCell ref="W686:W689"/>
    <mergeCell ref="X702:X704"/>
    <mergeCell ref="R747:R749"/>
    <mergeCell ref="S747:S749"/>
    <mergeCell ref="O712:O713"/>
    <mergeCell ref="X727:X729"/>
    <mergeCell ref="S724:S726"/>
    <mergeCell ref="U724:U726"/>
    <mergeCell ref="V724:V726"/>
    <mergeCell ref="Y693:Y695"/>
    <mergeCell ref="V759:V762"/>
    <mergeCell ref="W759:W762"/>
    <mergeCell ref="AJ650:AJ652"/>
    <mergeCell ref="AJ627:AJ629"/>
    <mergeCell ref="AF615:AF617"/>
    <mergeCell ref="AF644:AF646"/>
    <mergeCell ref="X615:X617"/>
    <mergeCell ref="AH612:AH614"/>
    <mergeCell ref="H680:H682"/>
    <mergeCell ref="R727:R729"/>
    <mergeCell ref="X730:X733"/>
    <mergeCell ref="W727:W729"/>
    <mergeCell ref="X734:X736"/>
    <mergeCell ref="W756:W758"/>
    <mergeCell ref="S750:S752"/>
    <mergeCell ref="F705:F708"/>
    <mergeCell ref="Q737:Q739"/>
    <mergeCell ref="T750:T752"/>
    <mergeCell ref="S653:S655"/>
    <mergeCell ref="X680:X682"/>
    <mergeCell ref="V680:V682"/>
    <mergeCell ref="P744:P746"/>
    <mergeCell ref="X667:X670"/>
    <mergeCell ref="I712:I713"/>
    <mergeCell ref="F709:F711"/>
    <mergeCell ref="H696:H698"/>
    <mergeCell ref="S714:S717"/>
    <mergeCell ref="S683:S685"/>
    <mergeCell ref="T683:T685"/>
    <mergeCell ref="R683:R685"/>
    <mergeCell ref="R690:R692"/>
    <mergeCell ref="T727:T729"/>
    <mergeCell ref="F730:F733"/>
    <mergeCell ref="AD727:AD729"/>
    <mergeCell ref="AH730:AH733"/>
    <mergeCell ref="AC662:AC664"/>
    <mergeCell ref="AC665:AC666"/>
    <mergeCell ref="AD665:AD666"/>
    <mergeCell ref="AB665:AB666"/>
    <mergeCell ref="AC680:AC682"/>
    <mergeCell ref="AJ718:AJ719"/>
    <mergeCell ref="W618:W620"/>
    <mergeCell ref="X621:X623"/>
    <mergeCell ref="S630:S633"/>
    <mergeCell ref="T630:T633"/>
    <mergeCell ref="I714:I717"/>
    <mergeCell ref="N693:N695"/>
    <mergeCell ref="AJ585:AJ587"/>
    <mergeCell ref="AI578:AI581"/>
    <mergeCell ref="AI582:AI584"/>
    <mergeCell ref="AB585:AB587"/>
    <mergeCell ref="AH585:AH587"/>
    <mergeCell ref="Z621:Z623"/>
    <mergeCell ref="Z640:Z643"/>
    <mergeCell ref="Y621:Y623"/>
    <mergeCell ref="Y644:Y646"/>
    <mergeCell ref="W724:W726"/>
    <mergeCell ref="Z690:Z692"/>
    <mergeCell ref="AA699:AA701"/>
    <mergeCell ref="AA772:AA774"/>
    <mergeCell ref="Z759:Z762"/>
    <mergeCell ref="S693:S695"/>
    <mergeCell ref="Y624:Y626"/>
    <mergeCell ref="T659:T661"/>
    <mergeCell ref="Y756:Y758"/>
    <mergeCell ref="V756:V758"/>
    <mergeCell ref="V699:V701"/>
    <mergeCell ref="X712:X713"/>
    <mergeCell ref="U696:U698"/>
    <mergeCell ref="X709:X711"/>
    <mergeCell ref="V612:V614"/>
    <mergeCell ref="F627:F629"/>
    <mergeCell ref="N627:N629"/>
    <mergeCell ref="I618:I620"/>
    <mergeCell ref="N618:N620"/>
    <mergeCell ref="W659:W661"/>
    <mergeCell ref="H656:H658"/>
    <mergeCell ref="P656:P658"/>
    <mergeCell ref="V671:V673"/>
    <mergeCell ref="S727:S729"/>
    <mergeCell ref="U737:U739"/>
    <mergeCell ref="V737:V739"/>
    <mergeCell ref="W737:W739"/>
    <mergeCell ref="Y740:Y743"/>
    <mergeCell ref="N763:N765"/>
    <mergeCell ref="O763:O765"/>
    <mergeCell ref="I769:I771"/>
    <mergeCell ref="AA662:AA664"/>
    <mergeCell ref="Q653:Q655"/>
    <mergeCell ref="Y653:Y655"/>
    <mergeCell ref="Z665:Z666"/>
    <mergeCell ref="V705:V708"/>
    <mergeCell ref="G709:G711"/>
    <mergeCell ref="X662:X664"/>
    <mergeCell ref="V662:V664"/>
    <mergeCell ref="X659:X661"/>
    <mergeCell ref="T665:T666"/>
    <mergeCell ref="U665:U666"/>
    <mergeCell ref="V667:V670"/>
    <mergeCell ref="V665:V666"/>
    <mergeCell ref="P662:P664"/>
    <mergeCell ref="X705:X708"/>
    <mergeCell ref="Y705:Y708"/>
    <mergeCell ref="V653:V655"/>
    <mergeCell ref="O683:O685"/>
    <mergeCell ref="F690:F692"/>
    <mergeCell ref="G690:G692"/>
    <mergeCell ref="F712:F713"/>
    <mergeCell ref="Q690:Q692"/>
    <mergeCell ref="Q699:Q701"/>
    <mergeCell ref="P714:P717"/>
    <mergeCell ref="B702:B704"/>
    <mergeCell ref="AJ680:AJ682"/>
    <mergeCell ref="AH680:AH682"/>
    <mergeCell ref="AB693:AB695"/>
    <mergeCell ref="AD724:AD726"/>
    <mergeCell ref="Z667:Z670"/>
    <mergeCell ref="Y659:Y661"/>
    <mergeCell ref="Z674:Z676"/>
    <mergeCell ref="W680:W682"/>
    <mergeCell ref="AJ699:AJ701"/>
    <mergeCell ref="AG724:AG726"/>
    <mergeCell ref="Z727:Z729"/>
    <mergeCell ref="X585:X587"/>
    <mergeCell ref="T574:T577"/>
    <mergeCell ref="T605:T607"/>
    <mergeCell ref="U605:U607"/>
    <mergeCell ref="V605:V607"/>
    <mergeCell ref="W605:W607"/>
    <mergeCell ref="X605:X607"/>
    <mergeCell ref="W608:W611"/>
    <mergeCell ref="X608:X611"/>
    <mergeCell ref="V659:V661"/>
    <mergeCell ref="U640:U643"/>
    <mergeCell ref="U618:U620"/>
    <mergeCell ref="AH574:AH577"/>
    <mergeCell ref="AH582:AH584"/>
    <mergeCell ref="AI561:AI564"/>
    <mergeCell ref="AD578:AD581"/>
    <mergeCell ref="AA568:AA570"/>
    <mergeCell ref="AD568:AD570"/>
    <mergeCell ref="AJ561:AJ564"/>
    <mergeCell ref="AD574:AD577"/>
    <mergeCell ref="AI594:AI597"/>
    <mergeCell ref="AG585:AG587"/>
    <mergeCell ref="AC608:AC611"/>
    <mergeCell ref="AD608:AD611"/>
    <mergeCell ref="W582:W584"/>
    <mergeCell ref="AI574:AI577"/>
    <mergeCell ref="X574:X577"/>
    <mergeCell ref="U624:U626"/>
    <mergeCell ref="AI634:AI636"/>
    <mergeCell ref="AG637:AG639"/>
    <mergeCell ref="AJ588:AJ590"/>
    <mergeCell ref="AJ591:AJ593"/>
    <mergeCell ref="AH624:AH626"/>
    <mergeCell ref="AF588:AF590"/>
    <mergeCell ref="AJ594:AJ597"/>
    <mergeCell ref="Z591:Z593"/>
    <mergeCell ref="AD624:AD626"/>
    <mergeCell ref="Q621:Q623"/>
    <mergeCell ref="R621:R623"/>
    <mergeCell ref="AA585:AA587"/>
    <mergeCell ref="AJ599:AJ601"/>
    <mergeCell ref="AH591:AH593"/>
    <mergeCell ref="X591:X593"/>
    <mergeCell ref="AI591:AI593"/>
    <mergeCell ref="W599:W601"/>
    <mergeCell ref="X599:X601"/>
    <mergeCell ref="AB599:AB601"/>
    <mergeCell ref="AF582:AF584"/>
    <mergeCell ref="U594:U597"/>
    <mergeCell ref="R591:R593"/>
    <mergeCell ref="V599:V601"/>
    <mergeCell ref="B699:B701"/>
    <mergeCell ref="AJ766:AJ768"/>
    <mergeCell ref="AD766:AD768"/>
    <mergeCell ref="AE769:AE771"/>
    <mergeCell ref="AF779:AF781"/>
    <mergeCell ref="AJ737:AJ739"/>
    <mergeCell ref="AF734:AF736"/>
    <mergeCell ref="AE727:AE729"/>
    <mergeCell ref="AA712:AA713"/>
    <mergeCell ref="AA693:AA695"/>
    <mergeCell ref="AJ753:AJ755"/>
    <mergeCell ref="AH699:AH701"/>
    <mergeCell ref="AI709:AI711"/>
    <mergeCell ref="AH693:AH695"/>
    <mergeCell ref="AD683:AD685"/>
    <mergeCell ref="AE683:AE685"/>
    <mergeCell ref="AJ686:AJ689"/>
    <mergeCell ref="AF702:AF704"/>
    <mergeCell ref="AC737:AC739"/>
    <mergeCell ref="AG730:AG733"/>
    <mergeCell ref="AH714:AH717"/>
    <mergeCell ref="AB747:AB749"/>
    <mergeCell ref="AC747:AC749"/>
    <mergeCell ref="AF693:AF695"/>
    <mergeCell ref="AG693:AG695"/>
    <mergeCell ref="AG680:AG682"/>
    <mergeCell ref="AF712:AF713"/>
    <mergeCell ref="AD699:AD701"/>
    <mergeCell ref="AC714:AC717"/>
    <mergeCell ref="AB756:AB758"/>
    <mergeCell ref="AH686:AH689"/>
    <mergeCell ref="AA680:AA682"/>
    <mergeCell ref="AH759:AH762"/>
    <mergeCell ref="AG709:AG711"/>
    <mergeCell ref="AC756:AC758"/>
    <mergeCell ref="AG712:AG713"/>
    <mergeCell ref="AA683:AA685"/>
    <mergeCell ref="AB690:AB692"/>
    <mergeCell ref="AA686:AA689"/>
    <mergeCell ref="AJ756:AJ758"/>
    <mergeCell ref="AJ779:AJ781"/>
    <mergeCell ref="AG763:AG765"/>
    <mergeCell ref="AG750:AG752"/>
    <mergeCell ref="AH750:AH752"/>
    <mergeCell ref="AI750:AI752"/>
    <mergeCell ref="AJ750:AJ752"/>
    <mergeCell ref="AG766:AG768"/>
    <mergeCell ref="AJ769:AJ771"/>
    <mergeCell ref="AJ763:AJ765"/>
    <mergeCell ref="AJ690:AJ692"/>
    <mergeCell ref="AJ775:AJ778"/>
    <mergeCell ref="AJ693:AJ695"/>
    <mergeCell ref="AF763:AF765"/>
    <mergeCell ref="AB759:AB762"/>
    <mergeCell ref="AC759:AC762"/>
    <mergeCell ref="AA775:AA778"/>
    <mergeCell ref="AB775:AB778"/>
    <mergeCell ref="AH779:AH781"/>
    <mergeCell ref="AH772:AH774"/>
    <mergeCell ref="AA759:AA762"/>
    <mergeCell ref="AA753:AA755"/>
    <mergeCell ref="AA730:AA733"/>
    <mergeCell ref="AI740:AI743"/>
    <mergeCell ref="AJ709:AJ711"/>
    <mergeCell ref="W696:W698"/>
    <mergeCell ref="X696:X698"/>
    <mergeCell ref="Z737:Z739"/>
    <mergeCell ref="Z750:Z752"/>
    <mergeCell ref="Z714:Z717"/>
    <mergeCell ref="Y730:Y733"/>
    <mergeCell ref="W730:W733"/>
    <mergeCell ref="AF683:AF685"/>
    <mergeCell ref="AH724:AH726"/>
    <mergeCell ref="AF747:AF749"/>
    <mergeCell ref="AG747:AG749"/>
    <mergeCell ref="X686:X689"/>
    <mergeCell ref="W702:W704"/>
    <mergeCell ref="AG702:AG704"/>
    <mergeCell ref="AH798:AH800"/>
    <mergeCell ref="AF766:AF768"/>
    <mergeCell ref="AF798:AF800"/>
    <mergeCell ref="Z756:Z758"/>
    <mergeCell ref="AC699:AC701"/>
    <mergeCell ref="AB686:AB689"/>
    <mergeCell ref="AA696:AA698"/>
    <mergeCell ref="AI683:AI685"/>
    <mergeCell ref="AI686:AI689"/>
    <mergeCell ref="AH753:AH755"/>
    <mergeCell ref="AF714:AF717"/>
    <mergeCell ref="AD712:AD713"/>
    <mergeCell ref="AI734:AI736"/>
    <mergeCell ref="AI753:AI755"/>
    <mergeCell ref="AC709:AC711"/>
    <mergeCell ref="AA792:AA794"/>
    <mergeCell ref="AF753:AF755"/>
    <mergeCell ref="W693:W695"/>
    <mergeCell ref="Y709:Y711"/>
    <mergeCell ref="AD792:AD794"/>
    <mergeCell ref="AF792:AF794"/>
    <mergeCell ref="AG792:AG794"/>
    <mergeCell ref="AH792:AH794"/>
    <mergeCell ref="AH744:AH746"/>
    <mergeCell ref="AI744:AI746"/>
    <mergeCell ref="AD756:AD758"/>
    <mergeCell ref="AI763:AI765"/>
    <mergeCell ref="AI759:AI762"/>
    <mergeCell ref="AG769:AG771"/>
    <mergeCell ref="AA714:AA717"/>
    <mergeCell ref="AE750:AE752"/>
    <mergeCell ref="AC769:AC771"/>
    <mergeCell ref="AD769:AD771"/>
    <mergeCell ref="AI769:AI771"/>
    <mergeCell ref="AH763:AH765"/>
    <mergeCell ref="AC750:AC752"/>
    <mergeCell ref="AD750:AD752"/>
    <mergeCell ref="AB750:AB752"/>
    <mergeCell ref="AA756:AA758"/>
    <mergeCell ref="AC753:AC755"/>
    <mergeCell ref="AD753:AD755"/>
    <mergeCell ref="AI798:AI800"/>
    <mergeCell ref="AG772:AG774"/>
    <mergeCell ref="AF795:AF797"/>
    <mergeCell ref="AF756:AF758"/>
    <mergeCell ref="AA750:AA752"/>
    <mergeCell ref="AC763:AC765"/>
    <mergeCell ref="AD763:AD765"/>
    <mergeCell ref="AB763:AB765"/>
    <mergeCell ref="AJ667:AJ670"/>
    <mergeCell ref="AA665:AA666"/>
    <mergeCell ref="AH674:AH676"/>
    <mergeCell ref="AI674:AI676"/>
    <mergeCell ref="AD667:AD670"/>
    <mergeCell ref="AB709:AB711"/>
    <mergeCell ref="AE699:AE701"/>
    <mergeCell ref="AF671:AF673"/>
    <mergeCell ref="AG671:AG673"/>
    <mergeCell ref="AF667:AF670"/>
    <mergeCell ref="AH747:AH749"/>
    <mergeCell ref="AI747:AI749"/>
    <mergeCell ref="AJ747:AJ749"/>
    <mergeCell ref="AI696:AI698"/>
    <mergeCell ref="AE674:AE676"/>
    <mergeCell ref="AF674:AF676"/>
    <mergeCell ref="AF680:AF682"/>
    <mergeCell ref="AD659:AD661"/>
    <mergeCell ref="AE659:AE661"/>
    <mergeCell ref="AB727:AB729"/>
    <mergeCell ref="AH720:AH723"/>
    <mergeCell ref="AI720:AI723"/>
    <mergeCell ref="AJ720:AJ723"/>
    <mergeCell ref="AH671:AH673"/>
    <mergeCell ref="AJ683:AJ685"/>
    <mergeCell ref="AJ714:AJ717"/>
    <mergeCell ref="AJ744:AJ746"/>
    <mergeCell ref="AJ705:AJ708"/>
    <mergeCell ref="AB712:AB713"/>
    <mergeCell ref="AC734:AC736"/>
    <mergeCell ref="AD734:AD736"/>
    <mergeCell ref="AD737:AD739"/>
    <mergeCell ref="AE737:AE739"/>
    <mergeCell ref="AF737:AF739"/>
    <mergeCell ref="AG737:AG739"/>
    <mergeCell ref="AH737:AH739"/>
    <mergeCell ref="AI737:AI739"/>
    <mergeCell ref="AC740:AC743"/>
    <mergeCell ref="AH740:AH743"/>
    <mergeCell ref="AH662:AH664"/>
    <mergeCell ref="AI662:AI664"/>
    <mergeCell ref="AB662:AB664"/>
    <mergeCell ref="AB696:AB698"/>
    <mergeCell ref="AB740:AB743"/>
    <mergeCell ref="AJ665:AJ666"/>
    <mergeCell ref="AG740:AG743"/>
    <mergeCell ref="AH712:AH713"/>
    <mergeCell ref="AE714:AE717"/>
    <mergeCell ref="AI690:AI692"/>
    <mergeCell ref="AG667:AG670"/>
    <mergeCell ref="B750:B752"/>
    <mergeCell ref="P555:P557"/>
    <mergeCell ref="O497:O499"/>
    <mergeCell ref="T497:T499"/>
    <mergeCell ref="U497:U499"/>
    <mergeCell ref="V497:V499"/>
    <mergeCell ref="AC542:AC544"/>
    <mergeCell ref="Y548:Y550"/>
    <mergeCell ref="AD555:AD557"/>
    <mergeCell ref="AA548:AA550"/>
    <mergeCell ref="Y555:Y557"/>
    <mergeCell ref="Y505:Y507"/>
    <mergeCell ref="AC551:AC554"/>
    <mergeCell ref="AB508:AB511"/>
    <mergeCell ref="T518:T519"/>
    <mergeCell ref="I518:I519"/>
    <mergeCell ref="Q518:Q519"/>
    <mergeCell ref="V551:V554"/>
    <mergeCell ref="W551:W554"/>
    <mergeCell ref="V545:V547"/>
    <mergeCell ref="AC508:AC511"/>
    <mergeCell ref="X555:X557"/>
    <mergeCell ref="Z555:Z557"/>
    <mergeCell ref="AA555:AA557"/>
    <mergeCell ref="AB555:AB557"/>
    <mergeCell ref="AC555:AC557"/>
    <mergeCell ref="I545:I547"/>
    <mergeCell ref="AC500:AC502"/>
    <mergeCell ref="S497:S499"/>
    <mergeCell ref="AA500:AA502"/>
    <mergeCell ref="W497:W499"/>
    <mergeCell ref="Y497:Y499"/>
    <mergeCell ref="Z497:Z499"/>
    <mergeCell ref="T500:T502"/>
    <mergeCell ref="P500:P502"/>
    <mergeCell ref="AD515:AD517"/>
    <mergeCell ref="Q545:Q547"/>
    <mergeCell ref="T515:T517"/>
    <mergeCell ref="Z680:Z682"/>
    <mergeCell ref="AC696:AC698"/>
    <mergeCell ref="AB730:AB733"/>
    <mergeCell ref="X545:X547"/>
    <mergeCell ref="X565:X567"/>
    <mergeCell ref="AA571:AA573"/>
    <mergeCell ref="Z548:Z550"/>
    <mergeCell ref="Y545:Y547"/>
    <mergeCell ref="V561:V564"/>
    <mergeCell ref="Z734:Z736"/>
    <mergeCell ref="AB724:AB726"/>
    <mergeCell ref="W744:W746"/>
    <mergeCell ref="X744:X746"/>
    <mergeCell ref="Y744:Y746"/>
    <mergeCell ref="Y737:Y739"/>
    <mergeCell ref="D545:D547"/>
    <mergeCell ref="X627:X629"/>
    <mergeCell ref="Y627:Y629"/>
    <mergeCell ref="X637:X639"/>
    <mergeCell ref="X634:X636"/>
    <mergeCell ref="S634:S636"/>
    <mergeCell ref="D555:D557"/>
    <mergeCell ref="Y690:Y692"/>
    <mergeCell ref="B740:B743"/>
    <mergeCell ref="Z693:Z695"/>
    <mergeCell ref="Y686:Y689"/>
    <mergeCell ref="X364:X366"/>
    <mergeCell ref="X374:X376"/>
    <mergeCell ref="AG358:AG360"/>
    <mergeCell ref="AD390:AD392"/>
    <mergeCell ref="AF381:AF383"/>
    <mergeCell ref="V371:V373"/>
    <mergeCell ref="U407:U409"/>
    <mergeCell ref="X416:X418"/>
    <mergeCell ref="Y439:Y441"/>
    <mergeCell ref="Z439:Z441"/>
    <mergeCell ref="AA439:AA441"/>
    <mergeCell ref="AB439:AB441"/>
    <mergeCell ref="AC439:AC441"/>
    <mergeCell ref="AD439:AD441"/>
    <mergeCell ref="AE439:AE441"/>
    <mergeCell ref="AF439:AF441"/>
    <mergeCell ref="AG439:AG441"/>
    <mergeCell ref="AD468:AD470"/>
    <mergeCell ref="AF403:AF406"/>
    <mergeCell ref="AG452:AG455"/>
    <mergeCell ref="B730:B733"/>
    <mergeCell ref="AE599:AE601"/>
    <mergeCell ref="AA608:AA611"/>
    <mergeCell ref="AB608:AB611"/>
    <mergeCell ref="AA612:AA614"/>
    <mergeCell ref="AC618:AC620"/>
    <mergeCell ref="AD618:AD620"/>
    <mergeCell ref="Z624:Z626"/>
    <mergeCell ref="AA624:AA626"/>
    <mergeCell ref="AB624:AB626"/>
    <mergeCell ref="AC624:AC626"/>
    <mergeCell ref="AG634:AG636"/>
    <mergeCell ref="AC630:AC633"/>
    <mergeCell ref="AD612:AD614"/>
    <mergeCell ref="AG627:AG629"/>
    <mergeCell ref="R602:R604"/>
    <mergeCell ref="B630:B633"/>
    <mergeCell ref="C630:C633"/>
    <mergeCell ref="B693:B695"/>
    <mergeCell ref="C693:C695"/>
    <mergeCell ref="B686:B689"/>
    <mergeCell ref="H653:H655"/>
    <mergeCell ref="F683:F685"/>
    <mergeCell ref="B680:B682"/>
    <mergeCell ref="B690:B692"/>
    <mergeCell ref="D727:D729"/>
    <mergeCell ref="I667:I670"/>
    <mergeCell ref="O667:O670"/>
    <mergeCell ref="N662:N664"/>
    <mergeCell ref="H618:H620"/>
    <mergeCell ref="H621:H623"/>
    <mergeCell ref="P653:P655"/>
    <mergeCell ref="E644:E646"/>
    <mergeCell ref="D640:D643"/>
    <mergeCell ref="O627:O629"/>
    <mergeCell ref="I693:I695"/>
    <mergeCell ref="AD399:AD402"/>
    <mergeCell ref="AE399:AE402"/>
    <mergeCell ref="AE442:AE444"/>
    <mergeCell ref="AD686:AD689"/>
    <mergeCell ref="AF659:AF661"/>
    <mergeCell ref="AE665:AE666"/>
    <mergeCell ref="AB667:AB670"/>
    <mergeCell ref="Z712:Z713"/>
    <mergeCell ref="AJ399:AJ402"/>
    <mergeCell ref="AI419:AI421"/>
    <mergeCell ref="AF342:AF344"/>
    <mergeCell ref="AE342:AE344"/>
    <mergeCell ref="AD255:AD257"/>
    <mergeCell ref="Y393:Y395"/>
    <mergeCell ref="Z393:Z395"/>
    <mergeCell ref="Y396:Y398"/>
    <mergeCell ref="X403:X406"/>
    <mergeCell ref="AC410:AC412"/>
    <mergeCell ref="AD410:AD412"/>
    <mergeCell ref="W407:W409"/>
    <mergeCell ref="X407:X409"/>
    <mergeCell ref="AD396:AD398"/>
    <mergeCell ref="AB399:AB402"/>
    <mergeCell ref="AC399:AC402"/>
    <mergeCell ref="X429:X432"/>
    <mergeCell ref="AD387:AD389"/>
    <mergeCell ref="X367:X370"/>
    <mergeCell ref="X387:X389"/>
    <mergeCell ref="X349:X351"/>
    <mergeCell ref="AB387:AB389"/>
    <mergeCell ref="V456:V458"/>
    <mergeCell ref="P261:P263"/>
    <mergeCell ref="U333:U335"/>
    <mergeCell ref="N285:N288"/>
    <mergeCell ref="O285:O288"/>
    <mergeCell ref="P285:P288"/>
    <mergeCell ref="Q285:Q288"/>
    <mergeCell ref="X311:X313"/>
    <mergeCell ref="W314:W316"/>
    <mergeCell ref="S301:S304"/>
    <mergeCell ref="Z280:Z281"/>
    <mergeCell ref="AA280:AA281"/>
    <mergeCell ref="V285:V288"/>
    <mergeCell ref="O330:O332"/>
    <mergeCell ref="O314:O316"/>
    <mergeCell ref="W317:W320"/>
    <mergeCell ref="Q317:Q320"/>
    <mergeCell ref="P442:P444"/>
    <mergeCell ref="N442:N444"/>
    <mergeCell ref="T371:T373"/>
    <mergeCell ref="Q390:Q392"/>
    <mergeCell ref="R390:R392"/>
    <mergeCell ref="P445:P447"/>
    <mergeCell ref="U442:U444"/>
    <mergeCell ref="S403:S406"/>
    <mergeCell ref="Q384:Q386"/>
    <mergeCell ref="N419:N421"/>
    <mergeCell ref="V407:V409"/>
    <mergeCell ref="X448:X451"/>
    <mergeCell ref="V448:V451"/>
    <mergeCell ref="V439:V441"/>
    <mergeCell ref="W439:W441"/>
    <mergeCell ref="X439:X441"/>
    <mergeCell ref="T416:T418"/>
    <mergeCell ref="U416:U418"/>
    <mergeCell ref="V416:V418"/>
    <mergeCell ref="R439:R441"/>
    <mergeCell ref="S439:S441"/>
    <mergeCell ref="T439:T441"/>
    <mergeCell ref="R416:R418"/>
    <mergeCell ref="P448:P451"/>
    <mergeCell ref="U448:U451"/>
    <mergeCell ref="W384:W386"/>
    <mergeCell ref="W390:W392"/>
    <mergeCell ref="AE393:AE395"/>
    <mergeCell ref="AA381:AA383"/>
    <mergeCell ref="AB381:AB383"/>
    <mergeCell ref="AA396:AA398"/>
    <mergeCell ref="Z407:Z409"/>
    <mergeCell ref="AC403:AC406"/>
    <mergeCell ref="AD403:AD406"/>
    <mergeCell ref="U390:U392"/>
    <mergeCell ref="V422:V424"/>
    <mergeCell ref="W422:W424"/>
    <mergeCell ref="X422:X424"/>
    <mergeCell ref="V436:V438"/>
    <mergeCell ref="Z384:Z386"/>
    <mergeCell ref="L226:L227"/>
    <mergeCell ref="M226:M227"/>
    <mergeCell ref="X384:X386"/>
    <mergeCell ref="V352:V354"/>
    <mergeCell ref="P339:P341"/>
    <mergeCell ref="U410:U412"/>
    <mergeCell ref="T345:T348"/>
    <mergeCell ref="S277:S279"/>
    <mergeCell ref="X358:X360"/>
    <mergeCell ref="Z396:Z398"/>
    <mergeCell ref="U339:U341"/>
    <mergeCell ref="AH345:AH348"/>
    <mergeCell ref="T342:T344"/>
    <mergeCell ref="S339:S341"/>
    <mergeCell ref="N393:N395"/>
    <mergeCell ref="N305:N307"/>
    <mergeCell ref="O245:O247"/>
    <mergeCell ref="P245:P247"/>
    <mergeCell ref="Q245:Q247"/>
    <mergeCell ref="AA399:AA402"/>
    <mergeCell ref="R399:R402"/>
    <mergeCell ref="AF393:AF395"/>
    <mergeCell ref="R270:R273"/>
    <mergeCell ref="Q238:Q240"/>
    <mergeCell ref="AG425:AG428"/>
    <mergeCell ref="AH425:AH428"/>
    <mergeCell ref="AD393:AD395"/>
    <mergeCell ref="AD416:AD418"/>
    <mergeCell ref="AA403:AA406"/>
    <mergeCell ref="AE422:AE424"/>
    <mergeCell ref="AF422:AF424"/>
    <mergeCell ref="S238:S240"/>
    <mergeCell ref="T238:T240"/>
    <mergeCell ref="Z258:Z260"/>
    <mergeCell ref="AB305:AB307"/>
    <mergeCell ref="AB258:AB260"/>
    <mergeCell ref="AB311:AB313"/>
    <mergeCell ref="R235:R237"/>
    <mergeCell ref="AA285:AA288"/>
    <mergeCell ref="R226:R228"/>
    <mergeCell ref="S229:S231"/>
    <mergeCell ref="T229:T231"/>
    <mergeCell ref="AA229:AA231"/>
    <mergeCell ref="AB235:AB237"/>
    <mergeCell ref="AB425:AB428"/>
    <mergeCell ref="AC419:AC421"/>
    <mergeCell ref="AH407:AH409"/>
    <mergeCell ref="U251:U254"/>
    <mergeCell ref="W364:W366"/>
    <mergeCell ref="AJ396:AJ398"/>
    <mergeCell ref="V468:V470"/>
    <mergeCell ref="U352:U354"/>
    <mergeCell ref="Z336:Z338"/>
    <mergeCell ref="W416:W418"/>
    <mergeCell ref="Y390:Y392"/>
    <mergeCell ref="AB456:AB458"/>
    <mergeCell ref="Z416:Z418"/>
    <mergeCell ref="AA416:AA418"/>
    <mergeCell ref="AB416:AB418"/>
    <mergeCell ref="V374:V376"/>
    <mergeCell ref="AD456:AD458"/>
    <mergeCell ref="Z462:Z464"/>
    <mergeCell ref="AC459:AC461"/>
    <mergeCell ref="AD459:AD461"/>
    <mergeCell ref="Y452:Y455"/>
    <mergeCell ref="AC456:AC458"/>
    <mergeCell ref="AB468:AB470"/>
    <mergeCell ref="AG416:AG418"/>
    <mergeCell ref="AJ416:AJ418"/>
    <mergeCell ref="AJ422:AJ424"/>
    <mergeCell ref="AG422:AG424"/>
    <mergeCell ref="AG419:AG421"/>
    <mergeCell ref="AJ456:AJ458"/>
    <mergeCell ref="AH419:AH421"/>
    <mergeCell ref="AJ448:AJ451"/>
    <mergeCell ref="AJ419:AJ421"/>
    <mergeCell ref="U439:U441"/>
    <mergeCell ref="U364:U366"/>
    <mergeCell ref="Y416:Y418"/>
    <mergeCell ref="Y407:Y409"/>
    <mergeCell ref="Y422:Y424"/>
    <mergeCell ref="Z422:Z424"/>
    <mergeCell ref="AE390:AE392"/>
    <mergeCell ref="AF390:AF392"/>
    <mergeCell ref="W371:W373"/>
    <mergeCell ref="X371:X373"/>
    <mergeCell ref="Y371:Y373"/>
    <mergeCell ref="AF452:AF455"/>
    <mergeCell ref="X456:X458"/>
    <mergeCell ref="AG456:AG458"/>
    <mergeCell ref="AH396:AH398"/>
    <mergeCell ref="AI407:AI409"/>
    <mergeCell ref="AE407:AE409"/>
    <mergeCell ref="AF407:AF409"/>
    <mergeCell ref="AG407:AG409"/>
    <mergeCell ref="Z410:Z412"/>
    <mergeCell ref="AA410:AA412"/>
    <mergeCell ref="V459:V461"/>
    <mergeCell ref="AC407:AC409"/>
    <mergeCell ref="AD407:AD409"/>
    <mergeCell ref="X413:X415"/>
    <mergeCell ref="AI448:AI451"/>
    <mergeCell ref="W399:W402"/>
    <mergeCell ref="AB374:AB376"/>
    <mergeCell ref="AD452:AD455"/>
    <mergeCell ref="AE384:AE386"/>
    <mergeCell ref="AI468:AI470"/>
    <mergeCell ref="AA445:AA447"/>
    <mergeCell ref="AH371:AH373"/>
    <mergeCell ref="AH361:AH363"/>
    <mergeCell ref="AH381:AH383"/>
    <mergeCell ref="AJ367:AJ370"/>
    <mergeCell ref="AH403:AH406"/>
    <mergeCell ref="AI403:AI406"/>
    <mergeCell ref="AI442:AI444"/>
    <mergeCell ref="AI364:AI366"/>
    <mergeCell ref="AB396:AB398"/>
    <mergeCell ref="AH399:AH402"/>
    <mergeCell ref="Y403:Y406"/>
    <mergeCell ref="AB403:AB406"/>
    <mergeCell ref="AB410:AB412"/>
    <mergeCell ref="W410:W412"/>
    <mergeCell ref="X410:X412"/>
    <mergeCell ref="AA361:AA363"/>
    <mergeCell ref="AB361:AB363"/>
    <mergeCell ref="V490:V492"/>
    <mergeCell ref="AH410:AH412"/>
    <mergeCell ref="Z403:Z406"/>
    <mergeCell ref="AA387:AA389"/>
    <mergeCell ref="X399:X402"/>
    <mergeCell ref="AI396:AI398"/>
    <mergeCell ref="AE403:AE406"/>
    <mergeCell ref="AB390:AB392"/>
    <mergeCell ref="AB442:AB444"/>
    <mergeCell ref="W393:W395"/>
    <mergeCell ref="Y399:Y402"/>
    <mergeCell ref="AF399:AF402"/>
    <mergeCell ref="AE396:AE398"/>
    <mergeCell ref="AF396:AF398"/>
    <mergeCell ref="X361:X363"/>
    <mergeCell ref="V396:V398"/>
    <mergeCell ref="V425:V428"/>
    <mergeCell ref="W425:W428"/>
    <mergeCell ref="X425:X428"/>
    <mergeCell ref="V367:V370"/>
    <mergeCell ref="W381:W383"/>
    <mergeCell ref="AI399:AI402"/>
    <mergeCell ref="Y456:Y458"/>
    <mergeCell ref="Y448:Y451"/>
    <mergeCell ref="AH471:AH473"/>
    <mergeCell ref="AI471:AI473"/>
    <mergeCell ref="AC422:AC424"/>
    <mergeCell ref="AD422:AD424"/>
    <mergeCell ref="AF442:AF444"/>
    <mergeCell ref="AE429:AE432"/>
    <mergeCell ref="AA407:AA409"/>
    <mergeCell ref="AE410:AE412"/>
    <mergeCell ref="AF410:AF412"/>
    <mergeCell ref="AG410:AG412"/>
    <mergeCell ref="Y410:Y412"/>
    <mergeCell ref="AB407:AB409"/>
    <mergeCell ref="AA413:AA415"/>
    <mergeCell ref="Y429:Y432"/>
    <mergeCell ref="Z429:Z432"/>
    <mergeCell ref="AA429:AA432"/>
    <mergeCell ref="AC425:AC428"/>
    <mergeCell ref="Z413:Z415"/>
    <mergeCell ref="Y433:Y435"/>
    <mergeCell ref="AH456:AH458"/>
    <mergeCell ref="AH442:AH444"/>
    <mergeCell ref="AA442:AA444"/>
    <mergeCell ref="AF425:AF428"/>
    <mergeCell ref="AF429:AF432"/>
    <mergeCell ref="AG429:AG432"/>
    <mergeCell ref="AH429:AH432"/>
    <mergeCell ref="AI429:AI432"/>
    <mergeCell ref="AC416:AC418"/>
    <mergeCell ref="AE425:AE428"/>
    <mergeCell ref="AE468:AE470"/>
    <mergeCell ref="AH474:AH476"/>
    <mergeCell ref="AI474:AI476"/>
    <mergeCell ref="AF474:AF476"/>
    <mergeCell ref="AF459:AF461"/>
    <mergeCell ref="AH468:AH470"/>
    <mergeCell ref="AC413:AC415"/>
    <mergeCell ref="AI456:AI458"/>
    <mergeCell ref="AH465:AH467"/>
    <mergeCell ref="AI465:AI467"/>
    <mergeCell ref="Z599:Z601"/>
    <mergeCell ref="AF599:AF601"/>
    <mergeCell ref="AG599:AG601"/>
    <mergeCell ref="AB591:AB593"/>
    <mergeCell ref="AA627:AA629"/>
    <mergeCell ref="AB627:AB629"/>
    <mergeCell ref="AB659:AB661"/>
    <mergeCell ref="AC659:AC661"/>
    <mergeCell ref="AA674:AA676"/>
    <mergeCell ref="AB674:AB676"/>
    <mergeCell ref="AC674:AC676"/>
    <mergeCell ref="AD674:AD676"/>
    <mergeCell ref="AI653:AI655"/>
    <mergeCell ref="AH653:AH655"/>
    <mergeCell ref="AF662:AF664"/>
    <mergeCell ref="AD696:AD698"/>
    <mergeCell ref="AE696:AE698"/>
    <mergeCell ref="AB413:AB415"/>
    <mergeCell ref="AF505:AF507"/>
    <mergeCell ref="AH508:AH511"/>
    <mergeCell ref="AH439:AH441"/>
    <mergeCell ref="AI439:AI441"/>
    <mergeCell ref="AE416:AE418"/>
    <mergeCell ref="AF416:AF418"/>
    <mergeCell ref="AF413:AF415"/>
    <mergeCell ref="AG468:AG470"/>
    <mergeCell ref="AG445:AG447"/>
    <mergeCell ref="AH599:AH601"/>
    <mergeCell ref="AF621:AF623"/>
    <mergeCell ref="AH588:AH590"/>
    <mergeCell ref="AF608:AF611"/>
    <mergeCell ref="AG608:AG611"/>
    <mergeCell ref="AE634:AE636"/>
    <mergeCell ref="AF585:AF587"/>
    <mergeCell ref="AE662:AE664"/>
    <mergeCell ref="AE690:AE692"/>
    <mergeCell ref="AB671:AB673"/>
    <mergeCell ref="AC671:AC673"/>
    <mergeCell ref="AD671:AD673"/>
    <mergeCell ref="AA659:AA661"/>
    <mergeCell ref="AH578:AH581"/>
    <mergeCell ref="AI599:AI601"/>
    <mergeCell ref="AI602:AI604"/>
    <mergeCell ref="AG578:AG581"/>
    <mergeCell ref="AA578:AA581"/>
    <mergeCell ref="AC582:AC584"/>
    <mergeCell ref="AD542:AD544"/>
    <mergeCell ref="AE542:AE544"/>
    <mergeCell ref="AF542:AF544"/>
    <mergeCell ref="AE465:AE467"/>
    <mergeCell ref="AA465:AA467"/>
    <mergeCell ref="AG442:AG444"/>
    <mergeCell ref="AI659:AI661"/>
    <mergeCell ref="AG574:AG577"/>
    <mergeCell ref="AI558:AI560"/>
    <mergeCell ref="AG565:AG567"/>
    <mergeCell ref="AI565:AI567"/>
    <mergeCell ref="AH565:AH567"/>
    <mergeCell ref="AI571:AI573"/>
    <mergeCell ref="AE568:AE570"/>
    <mergeCell ref="AF568:AF570"/>
    <mergeCell ref="AG659:AG661"/>
    <mergeCell ref="AD680:AD682"/>
    <mergeCell ref="AG683:AG685"/>
    <mergeCell ref="AC653:AC655"/>
    <mergeCell ref="AH683:AH685"/>
    <mergeCell ref="AI644:AI646"/>
    <mergeCell ref="AH634:AH636"/>
    <mergeCell ref="AI656:AI658"/>
    <mergeCell ref="AE574:AE577"/>
    <mergeCell ref="AH602:AH604"/>
    <mergeCell ref="AE578:AE581"/>
    <mergeCell ref="AG588:AG590"/>
    <mergeCell ref="AE630:AE633"/>
    <mergeCell ref="AA634:AA636"/>
    <mergeCell ref="AE656:AE658"/>
    <mergeCell ref="AA630:AA633"/>
    <mergeCell ref="AB656:AB658"/>
    <mergeCell ref="AF561:AF564"/>
    <mergeCell ref="AF555:AF557"/>
    <mergeCell ref="AF574:AF577"/>
    <mergeCell ref="AI585:AI587"/>
    <mergeCell ref="AH558:AH560"/>
    <mergeCell ref="AG605:AG607"/>
    <mergeCell ref="AH605:AH607"/>
    <mergeCell ref="AD588:AD590"/>
    <mergeCell ref="AB561:AB564"/>
    <mergeCell ref="AC561:AC564"/>
    <mergeCell ref="AC558:AC560"/>
    <mergeCell ref="AE612:AE614"/>
    <mergeCell ref="AD582:AD584"/>
    <mergeCell ref="AE582:AE584"/>
    <mergeCell ref="AC656:AC658"/>
    <mergeCell ref="AD656:AD658"/>
    <mergeCell ref="AG674:AG676"/>
    <mergeCell ref="AA640:AA643"/>
    <mergeCell ref="AB634:AB636"/>
    <mergeCell ref="AI665:AI666"/>
    <mergeCell ref="AH665:AH666"/>
    <mergeCell ref="AH667:AH670"/>
    <mergeCell ref="AI667:AI670"/>
    <mergeCell ref="AG665:AG666"/>
    <mergeCell ref="AE671:AE673"/>
    <mergeCell ref="AE667:AE670"/>
    <mergeCell ref="AI621:AI623"/>
    <mergeCell ref="AB574:AB577"/>
    <mergeCell ref="AC667:AC670"/>
    <mergeCell ref="AE640:AE643"/>
    <mergeCell ref="AH627:AH629"/>
    <mergeCell ref="AG571:AG573"/>
    <mergeCell ref="AG582:AG584"/>
    <mergeCell ref="AF565:AF567"/>
    <mergeCell ref="AD662:AD664"/>
    <mergeCell ref="AH656:AH658"/>
    <mergeCell ref="AB680:AB682"/>
    <mergeCell ref="AA667:AA670"/>
    <mergeCell ref="AJ578:AJ581"/>
    <mergeCell ref="AA605:AA607"/>
    <mergeCell ref="AJ702:AJ704"/>
    <mergeCell ref="AA740:AA743"/>
    <mergeCell ref="AC727:AC729"/>
    <mergeCell ref="AD714:AD717"/>
    <mergeCell ref="AE734:AE736"/>
    <mergeCell ref="AG727:AG729"/>
    <mergeCell ref="AG621:AG623"/>
    <mergeCell ref="AH621:AH623"/>
    <mergeCell ref="AA618:AA620"/>
    <mergeCell ref="AF618:AF620"/>
    <mergeCell ref="Z686:Z689"/>
    <mergeCell ref="AC686:AC689"/>
    <mergeCell ref="AD693:AD695"/>
    <mergeCell ref="AH727:AH729"/>
    <mergeCell ref="AI693:AI695"/>
    <mergeCell ref="AE693:AE695"/>
    <mergeCell ref="AF730:AF733"/>
    <mergeCell ref="AH709:AH711"/>
    <mergeCell ref="AA747:AA749"/>
    <mergeCell ref="AI727:AI729"/>
    <mergeCell ref="AF699:AF701"/>
    <mergeCell ref="AH630:AH633"/>
    <mergeCell ref="AI630:AI633"/>
    <mergeCell ref="AI627:AI629"/>
    <mergeCell ref="AI650:AI652"/>
    <mergeCell ref="AC690:AC692"/>
    <mergeCell ref="AD690:AD692"/>
    <mergeCell ref="Y712:Y713"/>
    <mergeCell ref="Z656:Z658"/>
    <mergeCell ref="AA656:AA658"/>
    <mergeCell ref="Y683:Y685"/>
    <mergeCell ref="AI640:AI643"/>
    <mergeCell ref="AB644:AB646"/>
    <mergeCell ref="AC644:AC646"/>
    <mergeCell ref="AJ740:AJ743"/>
    <mergeCell ref="Y696:Y698"/>
    <mergeCell ref="Z644:Z646"/>
    <mergeCell ref="AJ734:AJ736"/>
    <mergeCell ref="AI680:AI682"/>
    <mergeCell ref="AB683:AB685"/>
    <mergeCell ref="AC683:AC685"/>
    <mergeCell ref="AE702:AE704"/>
    <mergeCell ref="AE686:AE689"/>
    <mergeCell ref="AF686:AF689"/>
    <mergeCell ref="AG686:AG689"/>
    <mergeCell ref="AJ712:AJ713"/>
    <mergeCell ref="Y702:Y704"/>
    <mergeCell ref="Y591:Y593"/>
    <mergeCell ref="AH608:AH611"/>
    <mergeCell ref="AI608:AI611"/>
    <mergeCell ref="AB650:AB652"/>
    <mergeCell ref="Y630:Y633"/>
    <mergeCell ref="AG618:AG620"/>
    <mergeCell ref="AI637:AI639"/>
    <mergeCell ref="AF637:AF639"/>
    <mergeCell ref="AE591:AE593"/>
    <mergeCell ref="AF591:AF593"/>
    <mergeCell ref="AG591:AG593"/>
    <mergeCell ref="AF602:AF604"/>
    <mergeCell ref="AG602:AG604"/>
    <mergeCell ref="AH615:AH617"/>
    <mergeCell ref="AJ662:AJ664"/>
    <mergeCell ref="AI836:AI839"/>
    <mergeCell ref="Z718:Z719"/>
    <mergeCell ref="AF744:AF746"/>
    <mergeCell ref="AF750:AF752"/>
    <mergeCell ref="AA817:AA819"/>
    <mergeCell ref="AB848:AB851"/>
    <mergeCell ref="Z810:Z813"/>
    <mergeCell ref="AG836:AG839"/>
    <mergeCell ref="AF843:AF845"/>
    <mergeCell ref="AG843:AG845"/>
    <mergeCell ref="AH848:AH851"/>
    <mergeCell ref="Z699:Z701"/>
    <mergeCell ref="Z683:Z685"/>
    <mergeCell ref="Z724:Z726"/>
    <mergeCell ref="AJ724:AJ726"/>
    <mergeCell ref="AJ727:AJ729"/>
    <mergeCell ref="AJ696:AJ698"/>
    <mergeCell ref="AG753:AG755"/>
    <mergeCell ref="AJ772:AJ774"/>
    <mergeCell ref="AE763:AE765"/>
    <mergeCell ref="AG807:AG809"/>
    <mergeCell ref="AF814:AF816"/>
    <mergeCell ref="AC775:AC778"/>
    <mergeCell ref="AD775:AD778"/>
    <mergeCell ref="AE775:AE778"/>
    <mergeCell ref="AE744:AE746"/>
    <mergeCell ref="AB714:AB717"/>
    <mergeCell ref="AA843:AA845"/>
    <mergeCell ref="Z840:Z842"/>
    <mergeCell ref="AG705:AG708"/>
    <mergeCell ref="AH705:AH708"/>
    <mergeCell ref="AI705:AI708"/>
    <mergeCell ref="AG696:AG698"/>
    <mergeCell ref="AI810:AI813"/>
    <mergeCell ref="AH690:AH692"/>
    <mergeCell ref="AG690:AG692"/>
    <mergeCell ref="AJ798:AJ800"/>
    <mergeCell ref="AB699:AB701"/>
    <mergeCell ref="AG718:AG719"/>
    <mergeCell ref="AH718:AH719"/>
    <mergeCell ref="AI718:AI719"/>
    <mergeCell ref="AE753:AE755"/>
    <mergeCell ref="AI712:AI713"/>
    <mergeCell ref="Z807:Z809"/>
    <mergeCell ref="AC730:AC733"/>
    <mergeCell ref="AE833:AE835"/>
    <mergeCell ref="AG840:AG842"/>
    <mergeCell ref="AG756:AG758"/>
    <mergeCell ref="AI756:AI758"/>
    <mergeCell ref="AA734:AA736"/>
    <mergeCell ref="AI772:AI774"/>
    <mergeCell ref="AG744:AG746"/>
    <mergeCell ref="AA709:AA711"/>
    <mergeCell ref="AG804:AG806"/>
    <mergeCell ref="AH804:AH806"/>
    <mergeCell ref="AC833:AC835"/>
    <mergeCell ref="AB836:AB839"/>
    <mergeCell ref="AB804:AB806"/>
    <mergeCell ref="AC804:AC806"/>
    <mergeCell ref="AB795:AB797"/>
    <mergeCell ref="AI814:AI816"/>
    <mergeCell ref="Z772:Z774"/>
    <mergeCell ref="AJ730:AJ733"/>
    <mergeCell ref="AD740:AD743"/>
    <mergeCell ref="AF807:AF809"/>
    <mergeCell ref="AI724:AI726"/>
    <mergeCell ref="AI833:AI835"/>
    <mergeCell ref="AA727:AA729"/>
    <mergeCell ref="AG833:AG835"/>
    <mergeCell ref="AH833:AH835"/>
    <mergeCell ref="Z705:Z708"/>
    <mergeCell ref="AA705:AA708"/>
    <mergeCell ref="Z720:Z723"/>
    <mergeCell ref="AB744:AB746"/>
    <mergeCell ref="AC744:AC746"/>
    <mergeCell ref="AD744:AD746"/>
    <mergeCell ref="AI714:AI717"/>
    <mergeCell ref="AD709:AD711"/>
    <mergeCell ref="AH702:AH704"/>
    <mergeCell ref="AI702:AI704"/>
    <mergeCell ref="AI730:AI733"/>
    <mergeCell ref="AI699:AI701"/>
    <mergeCell ref="Z740:Z743"/>
    <mergeCell ref="AA702:AA704"/>
    <mergeCell ref="AB702:AB704"/>
    <mergeCell ref="AA744:AA746"/>
    <mergeCell ref="AH820:AH822"/>
    <mergeCell ref="AC712:AC713"/>
    <mergeCell ref="AB792:AB794"/>
    <mergeCell ref="AG734:AG736"/>
    <mergeCell ref="AH734:AH736"/>
    <mergeCell ref="AH801:AH803"/>
    <mergeCell ref="AC766:AC768"/>
    <mergeCell ref="AF775:AF778"/>
    <mergeCell ref="AE779:AE781"/>
    <mergeCell ref="AE759:AE762"/>
    <mergeCell ref="AF727:AF729"/>
    <mergeCell ref="AF801:AF803"/>
    <mergeCell ref="AE747:AE749"/>
    <mergeCell ref="AI766:AI768"/>
    <mergeCell ref="AI779:AI781"/>
    <mergeCell ref="AD772:AD774"/>
    <mergeCell ref="AA720:AA723"/>
    <mergeCell ref="AB720:AB723"/>
    <mergeCell ref="AE807:AE809"/>
    <mergeCell ref="AH807:AH809"/>
    <mergeCell ref="Z775:Z778"/>
    <mergeCell ref="Z769:Z771"/>
    <mergeCell ref="AG720:AG723"/>
    <mergeCell ref="AA782:AA784"/>
    <mergeCell ref="AB782:AB784"/>
    <mergeCell ref="AC782:AC784"/>
    <mergeCell ref="AD782:AD784"/>
    <mergeCell ref="AE782:AE784"/>
    <mergeCell ref="AF782:AF784"/>
    <mergeCell ref="AG782:AG784"/>
    <mergeCell ref="AH782:AH784"/>
    <mergeCell ref="AI782:AI784"/>
    <mergeCell ref="Z702:Z704"/>
    <mergeCell ref="Z763:Z765"/>
    <mergeCell ref="AE740:AE743"/>
    <mergeCell ref="AF740:AF743"/>
    <mergeCell ref="Z830:Z832"/>
    <mergeCell ref="AA830:AA832"/>
    <mergeCell ref="AB830:AB832"/>
    <mergeCell ref="AC830:AC832"/>
    <mergeCell ref="AD830:AD832"/>
    <mergeCell ref="AE830:AE832"/>
    <mergeCell ref="AJ814:AJ816"/>
    <mergeCell ref="X814:X816"/>
    <mergeCell ref="AJ846:AJ847"/>
    <mergeCell ref="AI881:AI883"/>
    <mergeCell ref="AD852:AD854"/>
    <mergeCell ref="AE852:AE854"/>
    <mergeCell ref="AC865:AC867"/>
    <mergeCell ref="AD865:AD867"/>
    <mergeCell ref="AE865:AE867"/>
    <mergeCell ref="V852:V854"/>
    <mergeCell ref="V817:V819"/>
    <mergeCell ref="V772:V774"/>
    <mergeCell ref="W906:W908"/>
    <mergeCell ref="X906:X908"/>
    <mergeCell ref="Y906:Y908"/>
    <mergeCell ref="Y884:Y886"/>
    <mergeCell ref="X884:X886"/>
    <mergeCell ref="AA804:AA806"/>
    <mergeCell ref="AJ801:AJ803"/>
    <mergeCell ref="AI792:AI794"/>
    <mergeCell ref="AH775:AH778"/>
    <mergeCell ref="AE792:AE794"/>
    <mergeCell ref="AE801:AE803"/>
    <mergeCell ref="AJ817:AJ819"/>
    <mergeCell ref="AC897:AC899"/>
    <mergeCell ref="AA868:AA870"/>
    <mergeCell ref="AB868:AB870"/>
    <mergeCell ref="AC868:AC870"/>
    <mergeCell ref="Z890:Z892"/>
    <mergeCell ref="AG775:AG778"/>
    <mergeCell ref="AH769:AH771"/>
    <mergeCell ref="AB814:AB816"/>
    <mergeCell ref="AC814:AC816"/>
    <mergeCell ref="AD814:AD816"/>
    <mergeCell ref="X810:X813"/>
    <mergeCell ref="Y836:Y839"/>
    <mergeCell ref="AI848:AI851"/>
    <mergeCell ref="AH840:AH842"/>
    <mergeCell ref="AC801:AC803"/>
    <mergeCell ref="AH836:AH839"/>
    <mergeCell ref="AF846:AF847"/>
    <mergeCell ref="AI840:AI842"/>
    <mergeCell ref="AE846:AE847"/>
    <mergeCell ref="AH863:AH864"/>
    <mergeCell ref="AI858:AI859"/>
    <mergeCell ref="AG801:AG803"/>
    <mergeCell ref="AI804:AI806"/>
    <mergeCell ref="AG795:AG797"/>
    <mergeCell ref="AH795:AH797"/>
    <mergeCell ref="AF804:AF806"/>
    <mergeCell ref="AC779:AC781"/>
    <mergeCell ref="AG798:AG800"/>
    <mergeCell ref="AJ792:AJ794"/>
    <mergeCell ref="AJ795:AJ797"/>
    <mergeCell ref="AI863:AI864"/>
    <mergeCell ref="AH860:AH862"/>
    <mergeCell ref="Y848:Y851"/>
    <mergeCell ref="AB855:AB857"/>
    <mergeCell ref="AI860:AI862"/>
    <mergeCell ref="AA840:AA842"/>
    <mergeCell ref="AC852:AC854"/>
    <mergeCell ref="AI884:AI886"/>
    <mergeCell ref="AH817:AH819"/>
    <mergeCell ref="AD807:AD809"/>
    <mergeCell ref="AD871:AD874"/>
    <mergeCell ref="AE871:AE874"/>
    <mergeCell ref="AB881:AB883"/>
    <mergeCell ref="AE730:AE733"/>
    <mergeCell ref="AG714:AG717"/>
    <mergeCell ref="AE724:AE726"/>
    <mergeCell ref="AF724:AF726"/>
    <mergeCell ref="AH696:AH698"/>
    <mergeCell ref="AA690:AA692"/>
    <mergeCell ref="X897:X899"/>
    <mergeCell ref="W903:W905"/>
    <mergeCell ref="AF696:AF698"/>
    <mergeCell ref="Y714:Y717"/>
    <mergeCell ref="X693:X695"/>
    <mergeCell ref="Y727:Y729"/>
    <mergeCell ref="AF720:AF723"/>
    <mergeCell ref="AA718:AA719"/>
    <mergeCell ref="AB718:AB719"/>
    <mergeCell ref="AC718:AC719"/>
    <mergeCell ref="AD718:AD719"/>
    <mergeCell ref="AE718:AE719"/>
    <mergeCell ref="AF718:AF719"/>
    <mergeCell ref="AC724:AC726"/>
    <mergeCell ref="AC693:AC695"/>
    <mergeCell ref="AB705:AB708"/>
    <mergeCell ref="AC705:AC708"/>
    <mergeCell ref="AD705:AD708"/>
    <mergeCell ref="AE705:AE708"/>
    <mergeCell ref="AF705:AF708"/>
    <mergeCell ref="AG699:AG701"/>
    <mergeCell ref="AC720:AC723"/>
    <mergeCell ref="AD720:AD723"/>
    <mergeCell ref="AE720:AE723"/>
    <mergeCell ref="AA724:AA726"/>
    <mergeCell ref="Z730:Z733"/>
    <mergeCell ref="AH756:AH758"/>
    <mergeCell ref="Z709:Z711"/>
    <mergeCell ref="AF709:AF711"/>
    <mergeCell ref="AE712:AE713"/>
    <mergeCell ref="AE756:AE758"/>
    <mergeCell ref="Y734:Y736"/>
    <mergeCell ref="AA798:AA800"/>
    <mergeCell ref="AB798:AB800"/>
    <mergeCell ref="Y747:Y749"/>
    <mergeCell ref="AH766:AH768"/>
    <mergeCell ref="AH810:AH813"/>
    <mergeCell ref="AC702:AC704"/>
    <mergeCell ref="AD702:AD704"/>
    <mergeCell ref="Z836:Z839"/>
    <mergeCell ref="Z744:Z746"/>
    <mergeCell ref="AF852:AF854"/>
    <mergeCell ref="AG852:AG854"/>
    <mergeCell ref="X779:X781"/>
    <mergeCell ref="AD836:AD839"/>
    <mergeCell ref="AE836:AE839"/>
    <mergeCell ref="AB766:AB768"/>
    <mergeCell ref="AA779:AA781"/>
    <mergeCell ref="AB772:AB774"/>
    <mergeCell ref="W690:W692"/>
    <mergeCell ref="Z696:Z698"/>
    <mergeCell ref="Y699:Y701"/>
    <mergeCell ref="Y792:Y794"/>
    <mergeCell ref="W763:W765"/>
    <mergeCell ref="AE810:AE813"/>
    <mergeCell ref="AG545:AG547"/>
    <mergeCell ref="AB545:AB547"/>
    <mergeCell ref="AC545:AC547"/>
    <mergeCell ref="AE548:AE550"/>
    <mergeCell ref="AF548:AF550"/>
    <mergeCell ref="AF539:AF541"/>
    <mergeCell ref="AH571:AH573"/>
    <mergeCell ref="Y565:Y567"/>
    <mergeCell ref="AH545:AH547"/>
    <mergeCell ref="Y612:Y614"/>
    <mergeCell ref="Z653:Z655"/>
    <mergeCell ref="AA615:AA617"/>
    <mergeCell ref="AI615:AI617"/>
    <mergeCell ref="AA594:AA597"/>
    <mergeCell ref="AA599:AA601"/>
    <mergeCell ref="AG630:AG633"/>
    <mergeCell ref="AB630:AB633"/>
    <mergeCell ref="Z618:Z620"/>
    <mergeCell ref="AC650:AC652"/>
    <mergeCell ref="AD644:AD646"/>
    <mergeCell ref="AE647:AE649"/>
    <mergeCell ref="AC615:AC617"/>
    <mergeCell ref="AD615:AD617"/>
    <mergeCell ref="AE615:AE617"/>
    <mergeCell ref="AB640:AB643"/>
    <mergeCell ref="AA588:AA590"/>
    <mergeCell ref="AB653:AB655"/>
    <mergeCell ref="AA653:AA655"/>
    <mergeCell ref="AE539:AE541"/>
    <mergeCell ref="AC599:AC601"/>
    <mergeCell ref="AH650:AH652"/>
    <mergeCell ref="AE621:AE623"/>
    <mergeCell ref="AE644:AE646"/>
    <mergeCell ref="Y582:Y584"/>
    <mergeCell ref="Z582:Z584"/>
    <mergeCell ref="Y605:Y607"/>
    <mergeCell ref="Y608:Y611"/>
    <mergeCell ref="Z608:Z611"/>
    <mergeCell ref="Y599:Y601"/>
    <mergeCell ref="Z574:Z577"/>
    <mergeCell ref="Y585:Y587"/>
    <mergeCell ref="Z615:Z617"/>
    <mergeCell ref="Z605:Z607"/>
    <mergeCell ref="AB605:AB607"/>
    <mergeCell ref="AC605:AC607"/>
    <mergeCell ref="AD605:AD607"/>
    <mergeCell ref="AE605:AE607"/>
    <mergeCell ref="AF605:AF607"/>
    <mergeCell ref="AE608:AE611"/>
    <mergeCell ref="AE588:AE590"/>
    <mergeCell ref="AA542:AA544"/>
    <mergeCell ref="AD571:AD573"/>
    <mergeCell ref="AF571:AF573"/>
    <mergeCell ref="AG568:AG570"/>
    <mergeCell ref="AH568:AH570"/>
    <mergeCell ref="AG555:AG557"/>
    <mergeCell ref="AC594:AC597"/>
    <mergeCell ref="AD594:AD597"/>
    <mergeCell ref="AE594:AE597"/>
    <mergeCell ref="AD585:AD587"/>
    <mergeCell ref="AA582:AA584"/>
    <mergeCell ref="AG650:AG652"/>
    <mergeCell ref="AG561:AG564"/>
    <mergeCell ref="AI588:AI590"/>
    <mergeCell ref="AF594:AF597"/>
    <mergeCell ref="AG594:AG597"/>
    <mergeCell ref="AH594:AH597"/>
    <mergeCell ref="Y568:Y570"/>
    <mergeCell ref="F591:F593"/>
    <mergeCell ref="R644:R646"/>
    <mergeCell ref="O594:O597"/>
    <mergeCell ref="AJ608:AJ611"/>
    <mergeCell ref="AF627:AF629"/>
    <mergeCell ref="AF634:AF636"/>
    <mergeCell ref="AF630:AF633"/>
    <mergeCell ref="AF656:AF658"/>
    <mergeCell ref="AG656:AG658"/>
    <mergeCell ref="AG624:AG626"/>
    <mergeCell ref="AJ618:AJ620"/>
    <mergeCell ref="AJ653:AJ655"/>
    <mergeCell ref="AF612:AF614"/>
    <mergeCell ref="AH637:AH639"/>
    <mergeCell ref="Z634:Z636"/>
    <mergeCell ref="X653:X655"/>
    <mergeCell ref="AE624:AE626"/>
    <mergeCell ref="AF624:AF626"/>
    <mergeCell ref="AB637:AB639"/>
    <mergeCell ref="AG615:AG617"/>
    <mergeCell ref="AD653:AD655"/>
    <mergeCell ref="AE653:AE655"/>
    <mergeCell ref="AB612:AB614"/>
    <mergeCell ref="AE585:AE587"/>
    <mergeCell ref="Z561:Z564"/>
    <mergeCell ref="AC578:AC581"/>
    <mergeCell ref="AJ656:AJ658"/>
    <mergeCell ref="AJ644:AJ646"/>
    <mergeCell ref="AF650:AF652"/>
    <mergeCell ref="AG644:AG646"/>
    <mergeCell ref="AD630:AD633"/>
    <mergeCell ref="AF640:AF643"/>
    <mergeCell ref="AG640:AG643"/>
    <mergeCell ref="AE618:AE620"/>
    <mergeCell ref="AD561:AD564"/>
    <mergeCell ref="AC602:AC604"/>
    <mergeCell ref="AD602:AD604"/>
    <mergeCell ref="AE602:AE604"/>
    <mergeCell ref="AI568:AI570"/>
    <mergeCell ref="AF653:AF655"/>
    <mergeCell ref="AC637:AC639"/>
    <mergeCell ref="AD637:AD639"/>
    <mergeCell ref="AJ571:AJ573"/>
    <mergeCell ref="AJ574:AJ577"/>
    <mergeCell ref="AJ615:AJ617"/>
    <mergeCell ref="AJ612:AJ614"/>
    <mergeCell ref="AJ637:AJ639"/>
    <mergeCell ref="V656:V658"/>
    <mergeCell ref="U621:U623"/>
    <mergeCell ref="V621:V623"/>
    <mergeCell ref="N630:N633"/>
    <mergeCell ref="V588:V590"/>
    <mergeCell ref="U585:U587"/>
    <mergeCell ref="V585:V587"/>
    <mergeCell ref="V644:V646"/>
    <mergeCell ref="W644:W646"/>
    <mergeCell ref="P624:P626"/>
    <mergeCell ref="P650:P652"/>
    <mergeCell ref="AC585:AC587"/>
    <mergeCell ref="AJ582:AJ584"/>
    <mergeCell ref="B298:B300"/>
    <mergeCell ref="H367:H370"/>
    <mergeCell ref="J602:J604"/>
    <mergeCell ref="K602:K604"/>
    <mergeCell ref="AC640:AC643"/>
    <mergeCell ref="AD640:AD643"/>
    <mergeCell ref="O602:O604"/>
    <mergeCell ref="P602:P604"/>
    <mergeCell ref="V594:V597"/>
    <mergeCell ref="O621:O623"/>
    <mergeCell ref="C650:C652"/>
    <mergeCell ref="F650:F652"/>
    <mergeCell ref="P627:P629"/>
    <mergeCell ref="W656:W658"/>
    <mergeCell ref="R588:R590"/>
    <mergeCell ref="S588:S590"/>
    <mergeCell ref="Q612:Q614"/>
    <mergeCell ref="U568:U570"/>
    <mergeCell ref="AA591:AA593"/>
    <mergeCell ref="AD621:AD623"/>
    <mergeCell ref="Y634:Y636"/>
    <mergeCell ref="F599:F601"/>
    <mergeCell ref="G599:G601"/>
    <mergeCell ref="H599:H601"/>
    <mergeCell ref="I599:I601"/>
    <mergeCell ref="N599:N601"/>
    <mergeCell ref="O599:O601"/>
    <mergeCell ref="P599:P601"/>
    <mergeCell ref="Q599:Q601"/>
    <mergeCell ref="R599:R601"/>
    <mergeCell ref="S599:S601"/>
    <mergeCell ref="T599:T601"/>
    <mergeCell ref="R634:R636"/>
    <mergeCell ref="R624:R626"/>
    <mergeCell ref="AB588:AB590"/>
    <mergeCell ref="AC588:AC590"/>
    <mergeCell ref="Z585:Z587"/>
    <mergeCell ref="X588:X590"/>
    <mergeCell ref="Y588:Y590"/>
    <mergeCell ref="V568:V570"/>
    <mergeCell ref="W591:W593"/>
    <mergeCell ref="W630:W633"/>
    <mergeCell ref="W565:W567"/>
    <mergeCell ref="W650:W652"/>
    <mergeCell ref="AC361:AC363"/>
    <mergeCell ref="AA371:AA373"/>
    <mergeCell ref="AA364:AA366"/>
    <mergeCell ref="R364:R366"/>
    <mergeCell ref="Z311:Z313"/>
    <mergeCell ref="O298:O300"/>
    <mergeCell ref="N301:N304"/>
    <mergeCell ref="O301:O304"/>
    <mergeCell ref="V305:V307"/>
    <mergeCell ref="AC381:AC383"/>
    <mergeCell ref="AD381:AD383"/>
    <mergeCell ref="AC364:AC366"/>
    <mergeCell ref="AD349:AD351"/>
    <mergeCell ref="X618:X620"/>
    <mergeCell ref="AA574:AA577"/>
    <mergeCell ref="AB419:AB421"/>
    <mergeCell ref="Z419:Z421"/>
    <mergeCell ref="AA419:AA421"/>
    <mergeCell ref="AD425:AD428"/>
    <mergeCell ref="V384:V386"/>
    <mergeCell ref="AA374:AA376"/>
    <mergeCell ref="N280:N281"/>
    <mergeCell ref="AH548:AH550"/>
    <mergeCell ref="AE637:AE639"/>
    <mergeCell ref="Y640:Y643"/>
    <mergeCell ref="Y637:Y639"/>
    <mergeCell ref="AB377:AB380"/>
    <mergeCell ref="X568:X570"/>
    <mergeCell ref="AB578:AB581"/>
    <mergeCell ref="I574:I577"/>
    <mergeCell ref="Z588:Z590"/>
    <mergeCell ref="S582:S584"/>
    <mergeCell ref="V578:V581"/>
    <mergeCell ref="V615:V617"/>
    <mergeCell ref="T612:T614"/>
    <mergeCell ref="AD647:AD649"/>
    <mergeCell ref="AD650:AD652"/>
    <mergeCell ref="Z650:Z652"/>
    <mergeCell ref="S621:S623"/>
    <mergeCell ref="V640:V643"/>
    <mergeCell ref="W637:W639"/>
    <mergeCell ref="AC634:AC636"/>
    <mergeCell ref="AD634:AD636"/>
    <mergeCell ref="U656:U658"/>
    <mergeCell ref="AB621:AB623"/>
    <mergeCell ref="AC621:AC623"/>
    <mergeCell ref="AB582:AB584"/>
    <mergeCell ref="AC393:AC395"/>
    <mergeCell ref="T561:T564"/>
    <mergeCell ref="AB568:AB570"/>
    <mergeCell ref="AC568:AC570"/>
    <mergeCell ref="Z568:Z570"/>
    <mergeCell ref="V555:V557"/>
    <mergeCell ref="W588:W590"/>
    <mergeCell ref="X518:X519"/>
    <mergeCell ref="Y442:Y444"/>
    <mergeCell ref="AA384:AA386"/>
    <mergeCell ref="AB384:AB386"/>
    <mergeCell ref="AC384:AC386"/>
    <mergeCell ref="X390:X392"/>
    <mergeCell ref="Y480:Y483"/>
    <mergeCell ref="Y490:Y492"/>
    <mergeCell ref="X515:X517"/>
    <mergeCell ref="AA422:AA424"/>
    <mergeCell ref="AB422:AB424"/>
    <mergeCell ref="T425:T428"/>
    <mergeCell ref="U425:U428"/>
    <mergeCell ref="AB393:AB395"/>
    <mergeCell ref="W403:W406"/>
    <mergeCell ref="Z390:Z392"/>
    <mergeCell ref="T396:T398"/>
    <mergeCell ref="AA456:AA458"/>
    <mergeCell ref="U582:U584"/>
    <mergeCell ref="W594:W597"/>
    <mergeCell ref="X594:X597"/>
    <mergeCell ref="X542:X544"/>
    <mergeCell ref="S518:S519"/>
    <mergeCell ref="AB594:AB597"/>
    <mergeCell ref="U588:U590"/>
    <mergeCell ref="Y594:Y597"/>
    <mergeCell ref="Z594:Z597"/>
    <mergeCell ref="AC518:AC519"/>
    <mergeCell ref="R555:R557"/>
    <mergeCell ref="S539:S541"/>
    <mergeCell ref="AC349:AC351"/>
    <mergeCell ref="AA345:AA348"/>
    <mergeCell ref="Z349:Z351"/>
    <mergeCell ref="V264:V266"/>
    <mergeCell ref="T277:T279"/>
    <mergeCell ref="X241:X244"/>
    <mergeCell ref="N317:N320"/>
    <mergeCell ref="Z321:Z323"/>
    <mergeCell ref="X248:X250"/>
    <mergeCell ref="Y308:Y310"/>
    <mergeCell ref="X308:X310"/>
    <mergeCell ref="V324:V326"/>
    <mergeCell ref="W324:W326"/>
    <mergeCell ref="X324:X326"/>
    <mergeCell ref="Y324:Y326"/>
    <mergeCell ref="Z324:Z326"/>
    <mergeCell ref="AA324:AA326"/>
    <mergeCell ref="H280:H281"/>
    <mergeCell ref="G305:G307"/>
    <mergeCell ref="G298:G300"/>
    <mergeCell ref="Y527:Y529"/>
    <mergeCell ref="Z527:Z529"/>
    <mergeCell ref="AA527:AA529"/>
    <mergeCell ref="T555:T557"/>
    <mergeCell ref="T551:T554"/>
    <mergeCell ref="Z565:Z567"/>
    <mergeCell ref="AA503:AA504"/>
    <mergeCell ref="V503:V504"/>
    <mergeCell ref="U445:U447"/>
    <mergeCell ref="U413:U415"/>
    <mergeCell ref="R429:R432"/>
    <mergeCell ref="S429:S432"/>
    <mergeCell ref="V565:V567"/>
    <mergeCell ref="R387:R389"/>
    <mergeCell ref="W374:W376"/>
    <mergeCell ref="T384:T386"/>
    <mergeCell ref="U384:U386"/>
    <mergeCell ref="T387:T389"/>
    <mergeCell ref="T374:T376"/>
    <mergeCell ref="U374:U376"/>
    <mergeCell ref="Z399:Z402"/>
    <mergeCell ref="AA327:AA329"/>
    <mergeCell ref="W245:W247"/>
    <mergeCell ref="X245:X247"/>
    <mergeCell ref="Y245:Y247"/>
    <mergeCell ref="Z245:Z247"/>
    <mergeCell ref="AA245:AA247"/>
    <mergeCell ref="AA355:AA357"/>
    <mergeCell ref="Y503:Y504"/>
    <mergeCell ref="Z505:Z507"/>
    <mergeCell ref="S442:S444"/>
    <mergeCell ref="T445:T447"/>
    <mergeCell ref="Y387:Y389"/>
    <mergeCell ref="R425:R428"/>
    <mergeCell ref="S425:S428"/>
    <mergeCell ref="Z377:Z380"/>
    <mergeCell ref="AA377:AA380"/>
    <mergeCell ref="S555:S557"/>
    <mergeCell ref="Y561:Y564"/>
    <mergeCell ref="V298:V300"/>
    <mergeCell ref="V311:V313"/>
    <mergeCell ref="V241:V244"/>
    <mergeCell ref="Y367:Y370"/>
    <mergeCell ref="Z367:Z370"/>
    <mergeCell ref="Z358:Z360"/>
    <mergeCell ref="H222:H225"/>
    <mergeCell ref="R261:R263"/>
    <mergeCell ref="U264:U266"/>
    <mergeCell ref="S264:S266"/>
    <mergeCell ref="S258:S260"/>
    <mergeCell ref="Z305:Z307"/>
    <mergeCell ref="Y295:Y297"/>
    <mergeCell ref="R321:R323"/>
    <mergeCell ref="S321:S323"/>
    <mergeCell ref="T321:T323"/>
    <mergeCell ref="U321:U323"/>
    <mergeCell ref="W321:W323"/>
    <mergeCell ref="X321:X323"/>
    <mergeCell ref="N333:N335"/>
    <mergeCell ref="O333:O335"/>
    <mergeCell ref="O345:O348"/>
    <mergeCell ref="N336:N338"/>
    <mergeCell ref="O336:O338"/>
    <mergeCell ref="H361:H363"/>
    <mergeCell ref="Q342:Q344"/>
    <mergeCell ref="R342:R344"/>
    <mergeCell ref="Q381:Q383"/>
    <mergeCell ref="H349:H351"/>
    <mergeCell ref="V358:V360"/>
    <mergeCell ref="U371:U373"/>
    <mergeCell ref="Y358:Y360"/>
    <mergeCell ref="Y364:Y366"/>
    <mergeCell ref="W367:W370"/>
    <mergeCell ref="V381:V383"/>
    <mergeCell ref="V336:V338"/>
    <mergeCell ref="U330:U332"/>
    <mergeCell ref="Y301:Y304"/>
    <mergeCell ref="V308:V310"/>
    <mergeCell ref="S311:S313"/>
    <mergeCell ref="T311:T313"/>
    <mergeCell ref="U311:U313"/>
    <mergeCell ref="W285:W288"/>
    <mergeCell ref="V232:V234"/>
    <mergeCell ref="I295:I297"/>
    <mergeCell ref="H314:H316"/>
    <mergeCell ref="N241:N244"/>
    <mergeCell ref="N245:N247"/>
    <mergeCell ref="N264:N266"/>
    <mergeCell ref="H298:H300"/>
    <mergeCell ref="I298:I300"/>
    <mergeCell ref="O264:O266"/>
    <mergeCell ref="N258:N260"/>
    <mergeCell ref="P267:P269"/>
    <mergeCell ref="K267:K268"/>
    <mergeCell ref="N282:N284"/>
    <mergeCell ref="O282:O284"/>
    <mergeCell ref="T282:T284"/>
    <mergeCell ref="R248:R250"/>
    <mergeCell ref="I277:I279"/>
    <mergeCell ref="H274:H276"/>
    <mergeCell ref="Z345:Z348"/>
    <mergeCell ref="X285:X288"/>
    <mergeCell ref="Y285:Y288"/>
    <mergeCell ref="Z285:Z288"/>
    <mergeCell ref="Q282:Q284"/>
    <mergeCell ref="X295:X297"/>
    <mergeCell ref="U282:U284"/>
    <mergeCell ref="V282:V284"/>
    <mergeCell ref="AC209:AC211"/>
    <mergeCell ref="AD209:AD211"/>
    <mergeCell ref="AD212:AD215"/>
    <mergeCell ref="AD206:AD208"/>
    <mergeCell ref="S203:S205"/>
    <mergeCell ref="X199:X202"/>
    <mergeCell ref="S222:S225"/>
    <mergeCell ref="AD219:AD221"/>
    <mergeCell ref="P199:P202"/>
    <mergeCell ref="S216:S218"/>
    <mergeCell ref="N226:N228"/>
    <mergeCell ref="N222:N225"/>
    <mergeCell ref="T226:T228"/>
    <mergeCell ref="V226:V228"/>
    <mergeCell ref="Q203:Q205"/>
    <mergeCell ref="R203:R205"/>
    <mergeCell ref="T212:T215"/>
    <mergeCell ref="U212:U215"/>
    <mergeCell ref="V212:V215"/>
    <mergeCell ref="W212:W215"/>
    <mergeCell ref="X212:X215"/>
    <mergeCell ref="Q226:Q228"/>
    <mergeCell ref="Z229:Z231"/>
    <mergeCell ref="S206:S208"/>
    <mergeCell ref="T206:T208"/>
    <mergeCell ref="U206:U208"/>
    <mergeCell ref="V206:V208"/>
    <mergeCell ref="W206:W208"/>
    <mergeCell ref="X206:X208"/>
    <mergeCell ref="Y206:Y208"/>
    <mergeCell ref="Z206:Z208"/>
    <mergeCell ref="AA206:AA208"/>
    <mergeCell ref="AD216:AD218"/>
    <mergeCell ref="P219:P221"/>
    <mergeCell ref="AB222:AB225"/>
    <mergeCell ref="Q216:Q218"/>
    <mergeCell ref="N216:N218"/>
    <mergeCell ref="P222:P225"/>
    <mergeCell ref="X226:X228"/>
    <mergeCell ref="Y226:Y228"/>
    <mergeCell ref="O226:O228"/>
    <mergeCell ref="P216:P218"/>
    <mergeCell ref="O216:O218"/>
    <mergeCell ref="T216:T218"/>
    <mergeCell ref="Y212:Y215"/>
    <mergeCell ref="Z212:Z215"/>
    <mergeCell ref="AA212:AA215"/>
    <mergeCell ref="AB212:AB215"/>
    <mergeCell ref="AC212:AC215"/>
    <mergeCell ref="AC219:AC221"/>
    <mergeCell ref="X229:X231"/>
    <mergeCell ref="Z216:Z218"/>
    <mergeCell ref="S226:S228"/>
    <mergeCell ref="W226:W228"/>
    <mergeCell ref="O222:O225"/>
    <mergeCell ref="R229:R231"/>
    <mergeCell ref="P229:P231"/>
    <mergeCell ref="N229:N231"/>
    <mergeCell ref="Q229:Q231"/>
    <mergeCell ref="N212:N215"/>
    <mergeCell ref="O219:O221"/>
    <mergeCell ref="V203:V205"/>
    <mergeCell ref="P226:P228"/>
    <mergeCell ref="O206:O208"/>
    <mergeCell ref="P206:P208"/>
    <mergeCell ref="Q206:Q208"/>
    <mergeCell ref="T222:T225"/>
    <mergeCell ref="U222:U225"/>
    <mergeCell ref="S194:S195"/>
    <mergeCell ref="P194:P195"/>
    <mergeCell ref="V222:V225"/>
    <mergeCell ref="V191:V193"/>
    <mergeCell ref="Y216:Y218"/>
    <mergeCell ref="Z222:Z225"/>
    <mergeCell ref="AA199:AA202"/>
    <mergeCell ref="AA191:AA193"/>
    <mergeCell ref="AA203:AA205"/>
    <mergeCell ref="AA226:AA228"/>
    <mergeCell ref="AB226:AB228"/>
    <mergeCell ref="AB216:AB218"/>
    <mergeCell ref="Q219:Q221"/>
    <mergeCell ref="R219:R221"/>
    <mergeCell ref="S219:S221"/>
    <mergeCell ref="T219:T221"/>
    <mergeCell ref="U219:U221"/>
    <mergeCell ref="T203:T205"/>
    <mergeCell ref="R222:R225"/>
    <mergeCell ref="S196:S198"/>
    <mergeCell ref="U194:U195"/>
    <mergeCell ref="U226:U228"/>
    <mergeCell ref="O203:O205"/>
    <mergeCell ref="Q199:Q202"/>
    <mergeCell ref="R199:R202"/>
    <mergeCell ref="X203:X205"/>
    <mergeCell ref="Y203:Y205"/>
    <mergeCell ref="Z203:Z205"/>
    <mergeCell ref="Q222:Q225"/>
    <mergeCell ref="R216:R218"/>
    <mergeCell ref="O209:O211"/>
    <mergeCell ref="P209:P211"/>
    <mergeCell ref="Q209:Q211"/>
    <mergeCell ref="R209:R211"/>
    <mergeCell ref="S209:S211"/>
    <mergeCell ref="T209:T211"/>
    <mergeCell ref="U209:U211"/>
    <mergeCell ref="V209:V211"/>
    <mergeCell ref="W209:W211"/>
    <mergeCell ref="P196:P198"/>
    <mergeCell ref="Q196:Q198"/>
    <mergeCell ref="Z196:Z198"/>
    <mergeCell ref="X194:X195"/>
    <mergeCell ref="AA222:AA225"/>
    <mergeCell ref="AA216:AA218"/>
    <mergeCell ref="Z219:Z221"/>
    <mergeCell ref="Y209:Y211"/>
    <mergeCell ref="Z209:Z211"/>
    <mergeCell ref="AA209:AA211"/>
    <mergeCell ref="AB209:AB211"/>
    <mergeCell ref="AE209:AE211"/>
    <mergeCell ref="O196:O198"/>
    <mergeCell ref="Q188:Q190"/>
    <mergeCell ref="Q191:Q193"/>
    <mergeCell ref="S182:S183"/>
    <mergeCell ref="N182:N183"/>
    <mergeCell ref="O182:O183"/>
    <mergeCell ref="AH196:AH198"/>
    <mergeCell ref="P179:P181"/>
    <mergeCell ref="V188:V190"/>
    <mergeCell ref="Z188:Z190"/>
    <mergeCell ref="P188:P190"/>
    <mergeCell ref="R185:R187"/>
    <mergeCell ref="R188:R190"/>
    <mergeCell ref="S188:S190"/>
    <mergeCell ref="AC188:AC190"/>
    <mergeCell ref="Y191:Y193"/>
    <mergeCell ref="AG206:AG208"/>
    <mergeCell ref="AG203:AG205"/>
    <mergeCell ref="AE191:AE193"/>
    <mergeCell ref="AD203:AD205"/>
    <mergeCell ref="W199:W202"/>
    <mergeCell ref="V199:V202"/>
    <mergeCell ref="AE199:AE202"/>
    <mergeCell ref="AH175:AH178"/>
    <mergeCell ref="AH168:AH170"/>
    <mergeCell ref="AF203:AF205"/>
    <mergeCell ref="Q179:Q181"/>
    <mergeCell ref="AG196:AG198"/>
    <mergeCell ref="R179:R181"/>
    <mergeCell ref="S179:S181"/>
    <mergeCell ref="AA175:AA178"/>
    <mergeCell ref="AE194:AE195"/>
    <mergeCell ref="U188:U190"/>
    <mergeCell ref="Z199:Z202"/>
    <mergeCell ref="AD194:AD195"/>
    <mergeCell ref="T194:T195"/>
    <mergeCell ref="P185:P187"/>
    <mergeCell ref="AA196:AA198"/>
    <mergeCell ref="AC199:AC202"/>
    <mergeCell ref="AB196:AB198"/>
    <mergeCell ref="R206:R208"/>
    <mergeCell ref="X196:X198"/>
    <mergeCell ref="Y196:Y198"/>
    <mergeCell ref="T191:T193"/>
    <mergeCell ref="T185:T187"/>
    <mergeCell ref="U185:U187"/>
    <mergeCell ref="W188:W190"/>
    <mergeCell ref="X188:X190"/>
    <mergeCell ref="U199:U202"/>
    <mergeCell ref="AE196:AE198"/>
    <mergeCell ref="AF188:AF190"/>
    <mergeCell ref="AG188:AG190"/>
    <mergeCell ref="AC194:AC195"/>
    <mergeCell ref="P203:P205"/>
    <mergeCell ref="T196:T198"/>
    <mergeCell ref="U196:U198"/>
    <mergeCell ref="Y194:Y195"/>
    <mergeCell ref="Z194:Z195"/>
    <mergeCell ref="AB194:AB195"/>
    <mergeCell ref="N203:N205"/>
    <mergeCell ref="N199:N202"/>
    <mergeCell ref="N209:N211"/>
    <mergeCell ref="X209:X211"/>
    <mergeCell ref="AD188:AD190"/>
    <mergeCell ref="S199:S202"/>
    <mergeCell ref="Q171:Q174"/>
    <mergeCell ref="R171:R174"/>
    <mergeCell ref="Z171:Z174"/>
    <mergeCell ref="AA194:AA195"/>
    <mergeCell ref="AD165:AD167"/>
    <mergeCell ref="X165:X167"/>
    <mergeCell ref="Y165:Y167"/>
    <mergeCell ref="V171:V174"/>
    <mergeCell ref="W171:W174"/>
    <mergeCell ref="AA185:AA187"/>
    <mergeCell ref="R168:R170"/>
    <mergeCell ref="Q194:Q195"/>
    <mergeCell ref="Q185:Q187"/>
    <mergeCell ref="AF185:AF187"/>
    <mergeCell ref="R194:R195"/>
    <mergeCell ref="R196:R198"/>
    <mergeCell ref="AB199:AB202"/>
    <mergeCell ref="O199:O202"/>
    <mergeCell ref="AE168:AE170"/>
    <mergeCell ref="AC175:AC178"/>
    <mergeCell ref="AF168:AF170"/>
    <mergeCell ref="Q182:Q183"/>
    <mergeCell ref="R182:R183"/>
    <mergeCell ref="X175:X178"/>
    <mergeCell ref="O175:O178"/>
    <mergeCell ref="O179:O181"/>
    <mergeCell ref="T199:T202"/>
    <mergeCell ref="S168:S170"/>
    <mergeCell ref="O188:O190"/>
    <mergeCell ref="T171:T174"/>
    <mergeCell ref="R191:R193"/>
    <mergeCell ref="V165:V167"/>
    <mergeCell ref="W165:W167"/>
    <mergeCell ref="Z165:Z167"/>
    <mergeCell ref="AA165:AA167"/>
    <mergeCell ref="U191:U193"/>
    <mergeCell ref="V194:V195"/>
    <mergeCell ref="W194:W195"/>
    <mergeCell ref="W191:W193"/>
    <mergeCell ref="Z191:Z193"/>
    <mergeCell ref="V196:V198"/>
    <mergeCell ref="W196:W198"/>
    <mergeCell ref="I191:I193"/>
    <mergeCell ref="H185:H187"/>
    <mergeCell ref="X171:X174"/>
    <mergeCell ref="Y171:Y174"/>
    <mergeCell ref="V168:V170"/>
    <mergeCell ref="AF191:AF193"/>
    <mergeCell ref="H182:H183"/>
    <mergeCell ref="I182:I183"/>
    <mergeCell ref="AD161:AD162"/>
    <mergeCell ref="N179:N181"/>
    <mergeCell ref="M194:M195"/>
    <mergeCell ref="T152:T154"/>
    <mergeCell ref="T188:T190"/>
    <mergeCell ref="O152:O154"/>
    <mergeCell ref="Q152:Q154"/>
    <mergeCell ref="R152:R154"/>
    <mergeCell ref="S152:S154"/>
    <mergeCell ref="W152:W154"/>
    <mergeCell ref="J194:J195"/>
    <mergeCell ref="K194:K195"/>
    <mergeCell ref="L194:L195"/>
    <mergeCell ref="AB165:AB167"/>
    <mergeCell ref="AC168:AC170"/>
    <mergeCell ref="AA161:AA162"/>
    <mergeCell ref="AC161:AC162"/>
    <mergeCell ref="Z158:Z160"/>
    <mergeCell ref="AC158:AC160"/>
    <mergeCell ref="Z168:Z170"/>
    <mergeCell ref="AB191:AB193"/>
    <mergeCell ref="AA158:AA160"/>
    <mergeCell ref="AB158:AB160"/>
    <mergeCell ref="AA155:AA157"/>
    <mergeCell ref="Z161:Z162"/>
    <mergeCell ref="W175:W178"/>
    <mergeCell ref="U158:U160"/>
    <mergeCell ref="V158:V160"/>
    <mergeCell ref="P161:P162"/>
    <mergeCell ref="Q161:Q162"/>
    <mergeCell ref="AC191:AC193"/>
    <mergeCell ref="AC155:AC157"/>
    <mergeCell ref="N175:N178"/>
    <mergeCell ref="N194:N195"/>
    <mergeCell ref="O194:O195"/>
    <mergeCell ref="AD155:AD157"/>
    <mergeCell ref="P152:P154"/>
    <mergeCell ref="Z152:Z154"/>
    <mergeCell ref="AA152:AA154"/>
    <mergeCell ref="H168:H170"/>
    <mergeCell ref="AA188:AA190"/>
    <mergeCell ref="AB188:AB190"/>
    <mergeCell ref="AF158:AF160"/>
    <mergeCell ref="Y168:Y170"/>
    <mergeCell ref="X152:X154"/>
    <mergeCell ref="I168:I170"/>
    <mergeCell ref="AD185:AD187"/>
    <mergeCell ref="AE185:AE187"/>
    <mergeCell ref="AE175:AE178"/>
    <mergeCell ref="X191:X193"/>
    <mergeCell ref="O185:O187"/>
    <mergeCell ref="O191:O193"/>
    <mergeCell ref="AB185:AB187"/>
    <mergeCell ref="AC185:AC187"/>
    <mergeCell ref="N188:N190"/>
    <mergeCell ref="O165:O167"/>
    <mergeCell ref="Q155:Q157"/>
    <mergeCell ref="R155:R157"/>
    <mergeCell ref="S146:S147"/>
    <mergeCell ref="T146:T147"/>
    <mergeCell ref="U146:U147"/>
    <mergeCell ref="W155:W157"/>
    <mergeCell ref="T168:T170"/>
    <mergeCell ref="X155:X157"/>
    <mergeCell ref="P182:P183"/>
    <mergeCell ref="S191:S193"/>
    <mergeCell ref="P171:P174"/>
    <mergeCell ref="T175:T178"/>
    <mergeCell ref="V175:V178"/>
    <mergeCell ref="T142:T144"/>
    <mergeCell ref="W142:W144"/>
    <mergeCell ref="Q158:Q160"/>
    <mergeCell ref="R158:R160"/>
    <mergeCell ref="S158:S160"/>
    <mergeCell ref="T158:T160"/>
    <mergeCell ref="X168:X170"/>
    <mergeCell ref="N158:N160"/>
    <mergeCell ref="Z155:Z157"/>
    <mergeCell ref="N155:N157"/>
    <mergeCell ref="O148:O151"/>
    <mergeCell ref="W168:W170"/>
    <mergeCell ref="AA168:AA170"/>
    <mergeCell ref="U175:U178"/>
    <mergeCell ref="S171:S174"/>
    <mergeCell ref="Y188:Y190"/>
    <mergeCell ref="Y175:Y178"/>
    <mergeCell ref="Z175:Z178"/>
    <mergeCell ref="Z185:Z187"/>
    <mergeCell ref="Z142:Z144"/>
    <mergeCell ref="S185:S187"/>
    <mergeCell ref="Y185:Y187"/>
    <mergeCell ref="Q165:Q167"/>
    <mergeCell ref="X148:X151"/>
    <mergeCell ref="N161:N162"/>
    <mergeCell ref="P191:P193"/>
    <mergeCell ref="N168:N170"/>
    <mergeCell ref="O168:O170"/>
    <mergeCell ref="N165:N167"/>
    <mergeCell ref="C83:C85"/>
    <mergeCell ref="D83:D85"/>
    <mergeCell ref="E83:E85"/>
    <mergeCell ref="O112:O114"/>
    <mergeCell ref="P112:P114"/>
    <mergeCell ref="Q112:Q114"/>
    <mergeCell ref="R99:R102"/>
    <mergeCell ref="W112:W114"/>
    <mergeCell ref="V112:V114"/>
    <mergeCell ref="U132:U135"/>
    <mergeCell ref="V132:V135"/>
    <mergeCell ref="P132:P135"/>
    <mergeCell ref="W129:W131"/>
    <mergeCell ref="X129:X131"/>
    <mergeCell ref="U129:U131"/>
    <mergeCell ref="V129:V131"/>
    <mergeCell ref="U165:U167"/>
    <mergeCell ref="Q168:Q170"/>
    <mergeCell ref="Y142:Y144"/>
    <mergeCell ref="U171:U174"/>
    <mergeCell ref="U168:U170"/>
    <mergeCell ref="X185:X187"/>
    <mergeCell ref="Y152:Y154"/>
    <mergeCell ref="P165:P167"/>
    <mergeCell ref="P139:P141"/>
    <mergeCell ref="Q139:Q141"/>
    <mergeCell ref="R139:R141"/>
    <mergeCell ref="S139:S141"/>
    <mergeCell ref="V185:V187"/>
    <mergeCell ref="W185:W187"/>
    <mergeCell ref="T99:T102"/>
    <mergeCell ref="U99:U102"/>
    <mergeCell ref="V99:V102"/>
    <mergeCell ref="S112:S114"/>
    <mergeCell ref="U112:U114"/>
    <mergeCell ref="U109:U111"/>
    <mergeCell ref="T115:T117"/>
    <mergeCell ref="X118:X119"/>
    <mergeCell ref="U115:U117"/>
    <mergeCell ref="U155:U157"/>
    <mergeCell ref="Q129:Q131"/>
    <mergeCell ref="P155:P157"/>
    <mergeCell ref="Q132:Q135"/>
    <mergeCell ref="W158:W160"/>
    <mergeCell ref="R132:R135"/>
    <mergeCell ref="Y155:Y157"/>
    <mergeCell ref="Y158:Y160"/>
    <mergeCell ref="V161:V162"/>
    <mergeCell ref="W161:W162"/>
    <mergeCell ref="X161:X162"/>
    <mergeCell ref="P148:P151"/>
    <mergeCell ref="Q148:Q151"/>
    <mergeCell ref="R148:R151"/>
    <mergeCell ref="Y129:Y131"/>
    <mergeCell ref="O171:O174"/>
    <mergeCell ref="H179:H181"/>
    <mergeCell ref="R165:R167"/>
    <mergeCell ref="S165:S167"/>
    <mergeCell ref="T165:T167"/>
    <mergeCell ref="V155:V157"/>
    <mergeCell ref="N185:N187"/>
    <mergeCell ref="O142:O144"/>
    <mergeCell ref="O139:O141"/>
    <mergeCell ref="R161:R162"/>
    <mergeCell ref="F89:F92"/>
    <mergeCell ref="G89:G92"/>
    <mergeCell ref="D80:D82"/>
    <mergeCell ref="E80:E82"/>
    <mergeCell ref="F80:F82"/>
    <mergeCell ref="G80:G82"/>
    <mergeCell ref="B80:B82"/>
    <mergeCell ref="B83:B85"/>
    <mergeCell ref="B77:B79"/>
    <mergeCell ref="T80:T82"/>
    <mergeCell ref="Z77:Z79"/>
    <mergeCell ref="Y83:Y85"/>
    <mergeCell ref="Z83:Z85"/>
    <mergeCell ref="P109:P111"/>
    <mergeCell ref="AG112:AG114"/>
    <mergeCell ref="H103:H105"/>
    <mergeCell ref="I103:I105"/>
    <mergeCell ref="N103:N105"/>
    <mergeCell ref="AC103:AC105"/>
    <mergeCell ref="AD103:AD105"/>
    <mergeCell ref="AE103:AE105"/>
    <mergeCell ref="AF103:AF105"/>
    <mergeCell ref="AG103:AG105"/>
    <mergeCell ref="AH103:AH105"/>
    <mergeCell ref="B103:B105"/>
    <mergeCell ref="C103:C105"/>
    <mergeCell ref="D103:D105"/>
    <mergeCell ref="E103:E105"/>
    <mergeCell ref="F103:F105"/>
    <mergeCell ref="G103:G105"/>
    <mergeCell ref="N80:N82"/>
    <mergeCell ref="H89:H92"/>
    <mergeCell ref="I80:I82"/>
    <mergeCell ref="Y99:Y102"/>
    <mergeCell ref="Z99:Z102"/>
    <mergeCell ref="Y86:Y88"/>
    <mergeCell ref="Y80:Y82"/>
    <mergeCell ref="R109:R111"/>
    <mergeCell ref="S109:S111"/>
    <mergeCell ref="AF112:AF114"/>
    <mergeCell ref="AE112:AE114"/>
    <mergeCell ref="AG99:AG102"/>
    <mergeCell ref="Q109:Q111"/>
    <mergeCell ref="AA99:AA102"/>
    <mergeCell ref="AB99:AB102"/>
    <mergeCell ref="AC99:AC102"/>
    <mergeCell ref="AD99:AD102"/>
    <mergeCell ref="AE99:AE102"/>
    <mergeCell ref="AF99:AF102"/>
    <mergeCell ref="S83:S85"/>
    <mergeCell ref="B93:B95"/>
    <mergeCell ref="C93:C95"/>
    <mergeCell ref="X103:X105"/>
    <mergeCell ref="X89:X92"/>
    <mergeCell ref="O109:O111"/>
    <mergeCell ref="D99:D102"/>
    <mergeCell ref="R106:R108"/>
    <mergeCell ref="S106:S108"/>
    <mergeCell ref="T106:T108"/>
    <mergeCell ref="U106:U108"/>
    <mergeCell ref="G83:G85"/>
    <mergeCell ref="D93:D95"/>
    <mergeCell ref="F83:F85"/>
    <mergeCell ref="U93:U95"/>
    <mergeCell ref="C125:C128"/>
    <mergeCell ref="AB161:AB162"/>
    <mergeCell ref="AG161:AG162"/>
    <mergeCell ref="X121:X124"/>
    <mergeCell ref="AF152:AF154"/>
    <mergeCell ref="AD152:AD154"/>
    <mergeCell ref="AG152:AG154"/>
    <mergeCell ref="I139:I141"/>
    <mergeCell ref="D152:D154"/>
    <mergeCell ref="B136:B138"/>
    <mergeCell ref="N152:N154"/>
    <mergeCell ref="J148:J149"/>
    <mergeCell ref="B158:B160"/>
    <mergeCell ref="C158:C160"/>
    <mergeCell ref="D158:D160"/>
    <mergeCell ref="E158:E160"/>
    <mergeCell ref="E161:E162"/>
    <mergeCell ref="H129:H131"/>
    <mergeCell ref="I89:I92"/>
    <mergeCell ref="E99:E102"/>
    <mergeCell ref="X106:X108"/>
    <mergeCell ref="N86:N88"/>
    <mergeCell ref="H83:H85"/>
    <mergeCell ref="I83:I85"/>
    <mergeCell ref="N83:N85"/>
    <mergeCell ref="O83:O85"/>
    <mergeCell ref="P83:P85"/>
    <mergeCell ref="X86:X88"/>
    <mergeCell ref="H112:H114"/>
    <mergeCell ref="I112:I114"/>
    <mergeCell ref="X355:X357"/>
    <mergeCell ref="AA219:AA221"/>
    <mergeCell ref="AH203:AH205"/>
    <mergeCell ref="AB203:AB205"/>
    <mergeCell ref="AC216:AC218"/>
    <mergeCell ref="AC203:AC205"/>
    <mergeCell ref="Y199:Y202"/>
    <mergeCell ref="S155:S157"/>
    <mergeCell ref="AD158:AD160"/>
    <mergeCell ref="AE158:AE160"/>
    <mergeCell ref="X158:X160"/>
    <mergeCell ref="AF339:AF341"/>
    <mergeCell ref="AG339:AG341"/>
    <mergeCell ref="AG333:AG335"/>
    <mergeCell ref="AE267:AE269"/>
    <mergeCell ref="AA330:AA332"/>
    <mergeCell ref="Z308:Z310"/>
    <mergeCell ref="AF292:AF294"/>
    <mergeCell ref="AA248:AA250"/>
    <mergeCell ref="AB248:AB250"/>
    <mergeCell ref="X258:X260"/>
    <mergeCell ref="AE222:AE225"/>
    <mergeCell ref="AB245:AB247"/>
    <mergeCell ref="AC245:AC247"/>
    <mergeCell ref="AD245:AD247"/>
    <mergeCell ref="AE245:AE247"/>
    <mergeCell ref="AF245:AF247"/>
    <mergeCell ref="U245:U247"/>
    <mergeCell ref="Z355:Z357"/>
    <mergeCell ref="AA238:AA240"/>
    <mergeCell ref="AB238:AB240"/>
    <mergeCell ref="AF261:AF263"/>
    <mergeCell ref="V219:V221"/>
    <mergeCell ref="AG216:AG218"/>
    <mergeCell ref="I118:I119"/>
    <mergeCell ref="N112:N114"/>
    <mergeCell ref="E118:E119"/>
    <mergeCell ref="F118:F119"/>
    <mergeCell ref="I125:I128"/>
    <mergeCell ref="G161:G162"/>
    <mergeCell ref="T161:T162"/>
    <mergeCell ref="U161:U162"/>
    <mergeCell ref="O161:O162"/>
    <mergeCell ref="AF118:AF119"/>
    <mergeCell ref="AB118:AB119"/>
    <mergeCell ref="AC109:AC111"/>
    <mergeCell ref="AD112:AD114"/>
    <mergeCell ref="AG115:AG117"/>
    <mergeCell ref="AD109:AD111"/>
    <mergeCell ref="Z118:Z119"/>
    <mergeCell ref="V125:V128"/>
    <mergeCell ref="W125:W128"/>
    <mergeCell ref="AC129:AC131"/>
    <mergeCell ref="AG132:AG135"/>
    <mergeCell ref="AD129:AD131"/>
    <mergeCell ref="H161:H162"/>
    <mergeCell ref="AE161:AE162"/>
    <mergeCell ref="AF155:AF157"/>
    <mergeCell ref="Z112:Z114"/>
    <mergeCell ref="Y112:Y114"/>
    <mergeCell ref="W109:W111"/>
    <mergeCell ref="W115:W117"/>
    <mergeCell ref="X115:X117"/>
    <mergeCell ref="W118:W119"/>
    <mergeCell ref="X125:X128"/>
    <mergeCell ref="Y125:Y128"/>
    <mergeCell ref="Z125:Z128"/>
    <mergeCell ref="AB121:AB124"/>
    <mergeCell ref="AA125:AA128"/>
    <mergeCell ref="AB125:AB128"/>
    <mergeCell ref="X132:X135"/>
    <mergeCell ref="V118:V119"/>
    <mergeCell ref="G112:G114"/>
    <mergeCell ref="K125:K126"/>
    <mergeCell ref="L125:L126"/>
    <mergeCell ref="W121:W124"/>
    <mergeCell ref="AA121:AA124"/>
    <mergeCell ref="Z121:Z124"/>
    <mergeCell ref="V121:V124"/>
    <mergeCell ref="Y121:Y124"/>
    <mergeCell ref="AE118:AE119"/>
    <mergeCell ref="AB115:AB117"/>
    <mergeCell ref="AC115:AC117"/>
    <mergeCell ref="Y118:Y119"/>
    <mergeCell ref="AA142:AA144"/>
    <mergeCell ref="Q142:Q144"/>
    <mergeCell ref="U142:U144"/>
    <mergeCell ref="P142:P144"/>
    <mergeCell ref="S161:S162"/>
    <mergeCell ref="O155:O157"/>
    <mergeCell ref="O158:O160"/>
    <mergeCell ref="P158:P160"/>
    <mergeCell ref="N146:N147"/>
    <mergeCell ref="O146:O147"/>
    <mergeCell ref="P146:P147"/>
    <mergeCell ref="Q146:Q147"/>
    <mergeCell ref="R146:R147"/>
    <mergeCell ref="Y148:Y151"/>
    <mergeCell ref="G206:G208"/>
    <mergeCell ref="H206:H208"/>
    <mergeCell ref="H146:H147"/>
    <mergeCell ref="F203:F205"/>
    <mergeCell ref="K226:K227"/>
    <mergeCell ref="O212:O215"/>
    <mergeCell ref="P212:P215"/>
    <mergeCell ref="Q212:Q215"/>
    <mergeCell ref="R212:R215"/>
    <mergeCell ref="S212:S215"/>
    <mergeCell ref="I146:I147"/>
    <mergeCell ref="T129:T131"/>
    <mergeCell ref="Y161:Y162"/>
    <mergeCell ref="Y139:Y141"/>
    <mergeCell ref="Z139:Z141"/>
    <mergeCell ref="AB155:AB157"/>
    <mergeCell ref="N136:N138"/>
    <mergeCell ref="R142:R144"/>
    <mergeCell ref="S142:S144"/>
    <mergeCell ref="N129:N131"/>
    <mergeCell ref="S136:S138"/>
    <mergeCell ref="N142:N144"/>
    <mergeCell ref="T155:T157"/>
    <mergeCell ref="P175:P178"/>
    <mergeCell ref="Q175:Q178"/>
    <mergeCell ref="R175:R178"/>
    <mergeCell ref="S175:S178"/>
    <mergeCell ref="AH146:AH147"/>
    <mergeCell ref="AH132:AH135"/>
    <mergeCell ref="Z129:Z131"/>
    <mergeCell ref="V142:V144"/>
    <mergeCell ref="X142:X144"/>
    <mergeCell ref="W136:W138"/>
    <mergeCell ref="V146:V147"/>
    <mergeCell ref="W146:W147"/>
    <mergeCell ref="X146:X147"/>
    <mergeCell ref="Y146:Y147"/>
    <mergeCell ref="Z146:Z147"/>
    <mergeCell ref="AA146:AA147"/>
    <mergeCell ref="AB146:AB147"/>
    <mergeCell ref="AC146:AC147"/>
    <mergeCell ref="AD146:AD147"/>
    <mergeCell ref="AF165:AF167"/>
    <mergeCell ref="P129:P131"/>
    <mergeCell ref="W203:W205"/>
    <mergeCell ref="U203:U205"/>
    <mergeCell ref="AE146:AE147"/>
    <mergeCell ref="AF146:AF147"/>
    <mergeCell ref="AG146:AG147"/>
    <mergeCell ref="J139:J140"/>
    <mergeCell ref="K139:K140"/>
    <mergeCell ref="L139:L140"/>
    <mergeCell ref="F142:F144"/>
    <mergeCell ref="G142:G144"/>
    <mergeCell ref="T148:T151"/>
    <mergeCell ref="P168:P170"/>
    <mergeCell ref="U152:U154"/>
    <mergeCell ref="V152:V154"/>
    <mergeCell ref="T139:T141"/>
    <mergeCell ref="U148:U151"/>
    <mergeCell ref="V148:V151"/>
    <mergeCell ref="W148:W151"/>
    <mergeCell ref="AD168:AD170"/>
    <mergeCell ref="Z148:Z151"/>
    <mergeCell ref="AB219:AB221"/>
    <mergeCell ref="AB232:AB234"/>
    <mergeCell ref="AC336:AC338"/>
    <mergeCell ref="AC308:AC310"/>
    <mergeCell ref="AA342:AA344"/>
    <mergeCell ref="V355:V357"/>
    <mergeCell ref="AB317:AB320"/>
    <mergeCell ref="X333:X335"/>
    <mergeCell ref="W219:W221"/>
    <mergeCell ref="Y235:Y237"/>
    <mergeCell ref="AA232:AA234"/>
    <mergeCell ref="AB345:AB348"/>
    <mergeCell ref="AC235:AC237"/>
    <mergeCell ref="U232:U234"/>
    <mergeCell ref="V235:V237"/>
    <mergeCell ref="U235:U237"/>
    <mergeCell ref="AB264:AB266"/>
    <mergeCell ref="W267:W269"/>
    <mergeCell ref="X267:X269"/>
    <mergeCell ref="U238:U240"/>
    <mergeCell ref="AA264:AA266"/>
    <mergeCell ref="V238:V240"/>
    <mergeCell ref="U285:U288"/>
    <mergeCell ref="W248:W250"/>
    <mergeCell ref="U216:U218"/>
    <mergeCell ref="V216:V218"/>
    <mergeCell ref="AC292:AC294"/>
    <mergeCell ref="X264:X266"/>
    <mergeCell ref="Y264:Y266"/>
    <mergeCell ref="AC270:AC273"/>
    <mergeCell ref="Z333:Z335"/>
    <mergeCell ref="AA333:AA335"/>
    <mergeCell ref="Y282:Y284"/>
    <mergeCell ref="X216:X218"/>
    <mergeCell ref="AC333:AC335"/>
    <mergeCell ref="X270:X273"/>
    <mergeCell ref="Y232:Y234"/>
    <mergeCell ref="Y219:Y221"/>
    <mergeCell ref="AC285:AC288"/>
    <mergeCell ref="X235:X237"/>
    <mergeCell ref="AB321:AB323"/>
    <mergeCell ref="AC321:AC323"/>
    <mergeCell ref="V321:V323"/>
    <mergeCell ref="Y321:Y323"/>
    <mergeCell ref="AA321:AA323"/>
    <mergeCell ref="AB336:AB338"/>
    <mergeCell ref="Y267:Y269"/>
    <mergeCell ref="W327:W329"/>
    <mergeCell ref="X327:X329"/>
    <mergeCell ref="Z241:Z244"/>
    <mergeCell ref="Y241:Y244"/>
    <mergeCell ref="W295:W297"/>
    <mergeCell ref="W292:W294"/>
    <mergeCell ref="X292:X294"/>
    <mergeCell ref="Y292:Y294"/>
    <mergeCell ref="Y339:Y341"/>
    <mergeCell ref="X232:X234"/>
    <mergeCell ref="X219:X221"/>
    <mergeCell ref="W229:W231"/>
    <mergeCell ref="W222:W225"/>
    <mergeCell ref="X222:X225"/>
    <mergeCell ref="Y222:Y225"/>
    <mergeCell ref="AB342:AB344"/>
    <mergeCell ref="AC352:AC354"/>
    <mergeCell ref="V292:V294"/>
    <mergeCell ref="W298:W300"/>
    <mergeCell ref="AA301:AA304"/>
    <mergeCell ref="W238:W240"/>
    <mergeCell ref="W333:W335"/>
    <mergeCell ref="V339:V341"/>
    <mergeCell ref="W339:W341"/>
    <mergeCell ref="X238:X240"/>
    <mergeCell ref="Z292:Z294"/>
    <mergeCell ref="Z282:Z284"/>
    <mergeCell ref="AA282:AA284"/>
    <mergeCell ref="Z261:Z263"/>
    <mergeCell ref="Z267:Z269"/>
    <mergeCell ref="Y248:Y250"/>
    <mergeCell ref="Z248:Z250"/>
    <mergeCell ref="V317:V320"/>
    <mergeCell ref="AB280:AB281"/>
    <mergeCell ref="AB261:AB263"/>
    <mergeCell ref="AB301:AB304"/>
    <mergeCell ref="AB314:AB316"/>
    <mergeCell ref="V333:V335"/>
    <mergeCell ref="AA336:AA338"/>
    <mergeCell ref="Y330:Y332"/>
    <mergeCell ref="Y258:Y260"/>
    <mergeCell ref="W308:W310"/>
    <mergeCell ref="AA277:AA279"/>
    <mergeCell ref="X314:X316"/>
    <mergeCell ref="Z238:Z240"/>
    <mergeCell ref="AC232:AC234"/>
    <mergeCell ref="AA241:AA244"/>
    <mergeCell ref="AA261:AA263"/>
    <mergeCell ref="Y333:Y335"/>
    <mergeCell ref="Y327:Y329"/>
    <mergeCell ref="Z327:Z329"/>
    <mergeCell ref="W282:W284"/>
    <mergeCell ref="X282:X284"/>
    <mergeCell ref="W258:W260"/>
    <mergeCell ref="V301:V304"/>
    <mergeCell ref="W235:W237"/>
    <mergeCell ref="AB274:AB276"/>
    <mergeCell ref="AA317:AA320"/>
    <mergeCell ref="AA339:AA341"/>
    <mergeCell ref="V251:V254"/>
    <mergeCell ref="W251:W254"/>
    <mergeCell ref="X251:X254"/>
    <mergeCell ref="Y251:Y254"/>
    <mergeCell ref="Z251:Z254"/>
    <mergeCell ref="AA251:AA254"/>
    <mergeCell ref="AB251:AB254"/>
    <mergeCell ref="AC251:AC254"/>
    <mergeCell ref="W216:W218"/>
    <mergeCell ref="Z226:Z228"/>
    <mergeCell ref="AA235:AA237"/>
    <mergeCell ref="U241:U244"/>
    <mergeCell ref="AE280:AE281"/>
    <mergeCell ref="AC280:AC281"/>
    <mergeCell ref="AC261:AC263"/>
    <mergeCell ref="V330:V332"/>
    <mergeCell ref="V258:V260"/>
    <mergeCell ref="Y298:Y300"/>
    <mergeCell ref="W330:W332"/>
    <mergeCell ref="X305:X307"/>
    <mergeCell ref="W305:W307"/>
    <mergeCell ref="AI393:AI395"/>
    <mergeCell ref="AJ327:AJ329"/>
    <mergeCell ref="AG403:AG406"/>
    <mergeCell ref="AE387:AE389"/>
    <mergeCell ref="AA352:AA354"/>
    <mergeCell ref="Z364:Z366"/>
    <mergeCell ref="W361:W363"/>
    <mergeCell ref="AC301:AC304"/>
    <mergeCell ref="AD280:AD281"/>
    <mergeCell ref="AB270:AB273"/>
    <mergeCell ref="AB292:AB294"/>
    <mergeCell ref="Y336:Y338"/>
    <mergeCell ref="AA292:AA294"/>
    <mergeCell ref="Z301:Z304"/>
    <mergeCell ref="X277:X279"/>
    <mergeCell ref="X317:X320"/>
    <mergeCell ref="Z342:Z344"/>
    <mergeCell ref="Y317:Y320"/>
    <mergeCell ref="Z317:Z320"/>
    <mergeCell ref="X330:X332"/>
    <mergeCell ref="Y305:Y307"/>
    <mergeCell ref="AC324:AC326"/>
    <mergeCell ref="AG270:AG273"/>
    <mergeCell ref="AD361:AD363"/>
    <mergeCell ref="X274:X276"/>
    <mergeCell ref="W352:W354"/>
    <mergeCell ref="AC355:AC357"/>
    <mergeCell ref="W358:W360"/>
    <mergeCell ref="AG361:AG363"/>
    <mergeCell ref="AG381:AG383"/>
    <mergeCell ref="AC339:AC341"/>
    <mergeCell ref="AD308:AD310"/>
    <mergeCell ref="AG396:AG398"/>
    <mergeCell ref="AE352:AE354"/>
    <mergeCell ref="AF282:AF284"/>
    <mergeCell ref="AG282:AG284"/>
    <mergeCell ref="AG352:AG354"/>
    <mergeCell ref="X396:X398"/>
    <mergeCell ref="AF270:AF273"/>
    <mergeCell ref="W387:W389"/>
    <mergeCell ref="Y361:Y363"/>
    <mergeCell ref="Z361:Z363"/>
    <mergeCell ref="AC358:AC360"/>
    <mergeCell ref="AB358:AB360"/>
    <mergeCell ref="AD364:AD366"/>
    <mergeCell ref="AD358:AD360"/>
    <mergeCell ref="AE324:AE326"/>
    <mergeCell ref="AC345:AC348"/>
    <mergeCell ref="AG371:AG373"/>
    <mergeCell ref="AE229:AE231"/>
    <mergeCell ref="Z339:Z341"/>
    <mergeCell ref="AG399:AG402"/>
    <mergeCell ref="AE374:AE376"/>
    <mergeCell ref="AF358:AF360"/>
    <mergeCell ref="AE361:AE363"/>
    <mergeCell ref="AE358:AE360"/>
    <mergeCell ref="AE381:AE383"/>
    <mergeCell ref="AE270:AE273"/>
    <mergeCell ref="AF277:AF279"/>
    <mergeCell ref="AF274:AF276"/>
    <mergeCell ref="AE314:AE316"/>
    <mergeCell ref="AC317:AC320"/>
    <mergeCell ref="AI390:AI392"/>
    <mergeCell ref="AJ390:AJ392"/>
    <mergeCell ref="AH333:AH335"/>
    <mergeCell ref="AI387:AI389"/>
    <mergeCell ref="AI384:AI386"/>
    <mergeCell ref="AH364:AH366"/>
    <mergeCell ref="AI314:AI316"/>
    <mergeCell ref="AJ339:AJ341"/>
    <mergeCell ref="AJ305:AJ307"/>
    <mergeCell ref="AJ358:AJ360"/>
    <mergeCell ref="AJ355:AJ357"/>
    <mergeCell ref="AH349:AH351"/>
    <mergeCell ref="AJ381:AJ383"/>
    <mergeCell ref="AI381:AI383"/>
    <mergeCell ref="AG349:AG351"/>
    <mergeCell ref="AH374:AH376"/>
    <mergeCell ref="AI374:AI376"/>
    <mergeCell ref="AJ374:AJ376"/>
    <mergeCell ref="AJ371:AJ373"/>
    <mergeCell ref="AG324:AG326"/>
    <mergeCell ref="AF367:AF370"/>
    <mergeCell ref="AG374:AG376"/>
    <mergeCell ref="AI339:AI341"/>
    <mergeCell ref="AJ361:AJ363"/>
    <mergeCell ref="AJ342:AJ344"/>
    <mergeCell ref="AJ336:AJ338"/>
    <mergeCell ref="AJ364:AJ366"/>
    <mergeCell ref="AF314:AF316"/>
    <mergeCell ref="AG314:AG316"/>
    <mergeCell ref="AJ317:AJ320"/>
    <mergeCell ref="AG342:AG344"/>
    <mergeCell ref="AH358:AH360"/>
    <mergeCell ref="AJ384:AJ386"/>
    <mergeCell ref="AH390:AH392"/>
    <mergeCell ref="AI333:AI335"/>
    <mergeCell ref="AJ333:AJ335"/>
    <mergeCell ref="AF384:AF386"/>
    <mergeCell ref="AF371:AF373"/>
    <mergeCell ref="AI367:AI370"/>
    <mergeCell ref="AF364:AF366"/>
    <mergeCell ref="AF374:AF376"/>
    <mergeCell ref="AF355:AF357"/>
    <mergeCell ref="AH311:AH313"/>
    <mergeCell ref="AJ349:AJ351"/>
    <mergeCell ref="AI371:AI373"/>
    <mergeCell ref="AG345:AG348"/>
    <mergeCell ref="AF352:AF354"/>
    <mergeCell ref="AH308:AH310"/>
    <mergeCell ref="AF311:AF313"/>
    <mergeCell ref="AI361:AI363"/>
    <mergeCell ref="AI355:AI357"/>
    <mergeCell ref="AI352:AI354"/>
    <mergeCell ref="AI358:AI360"/>
    <mergeCell ref="AH387:AH389"/>
    <mergeCell ref="AJ203:AJ205"/>
    <mergeCell ref="Y229:Y231"/>
    <mergeCell ref="AC206:AC208"/>
    <mergeCell ref="AA311:AA313"/>
    <mergeCell ref="Y314:Y316"/>
    <mergeCell ref="Z314:Z316"/>
    <mergeCell ref="AA314:AA316"/>
    <mergeCell ref="AG277:AG279"/>
    <mergeCell ref="AC305:AC307"/>
    <mergeCell ref="AG292:AG294"/>
    <mergeCell ref="AB206:AB208"/>
    <mergeCell ref="Z232:Z234"/>
    <mergeCell ref="AG199:AG202"/>
    <mergeCell ref="AH161:AH162"/>
    <mergeCell ref="AA270:AA273"/>
    <mergeCell ref="Y270:Y273"/>
    <mergeCell ref="Z264:Z266"/>
    <mergeCell ref="Z270:Z273"/>
    <mergeCell ref="AA267:AA269"/>
    <mergeCell ref="AA308:AA310"/>
    <mergeCell ref="AB285:AB288"/>
    <mergeCell ref="AB241:AB244"/>
    <mergeCell ref="Y280:Y281"/>
    <mergeCell ref="Y311:Y313"/>
    <mergeCell ref="AE216:AE218"/>
    <mergeCell ref="AA171:AA174"/>
    <mergeCell ref="AH158:AH160"/>
    <mergeCell ref="AG158:AG160"/>
    <mergeCell ref="AH216:AH218"/>
    <mergeCell ref="AF216:AF218"/>
    <mergeCell ref="AH206:AH208"/>
    <mergeCell ref="AE203:AE205"/>
    <mergeCell ref="AH314:AH316"/>
    <mergeCell ref="AD301:AD304"/>
    <mergeCell ref="AD222:AD225"/>
    <mergeCell ref="AJ282:AJ284"/>
    <mergeCell ref="AJ289:AJ291"/>
    <mergeCell ref="AJ219:AJ221"/>
    <mergeCell ref="Z235:Z237"/>
    <mergeCell ref="Y238:Y240"/>
    <mergeCell ref="AJ298:AJ300"/>
    <mergeCell ref="AJ295:AJ297"/>
    <mergeCell ref="AI282:AI284"/>
    <mergeCell ref="AH264:AH266"/>
    <mergeCell ref="AH292:AH294"/>
    <mergeCell ref="AF267:AF269"/>
    <mergeCell ref="AH235:AH237"/>
    <mergeCell ref="AI216:AI218"/>
    <mergeCell ref="AG209:AG211"/>
    <mergeCell ref="AE212:AE215"/>
    <mergeCell ref="AI209:AI211"/>
    <mergeCell ref="AH232:AH234"/>
    <mergeCell ref="AG219:AG221"/>
    <mergeCell ref="AF222:AF225"/>
    <mergeCell ref="AH188:AH190"/>
    <mergeCell ref="AB171:AB174"/>
    <mergeCell ref="AF209:AF211"/>
    <mergeCell ref="AC196:AC198"/>
    <mergeCell ref="AD196:AD198"/>
    <mergeCell ref="AF196:AF198"/>
    <mergeCell ref="AE226:AE228"/>
    <mergeCell ref="AE277:AE279"/>
    <mergeCell ref="AA298:AA300"/>
    <mergeCell ref="AE188:AE190"/>
    <mergeCell ref="AH393:AH395"/>
    <mergeCell ref="AH384:AH386"/>
    <mergeCell ref="AJ330:AJ332"/>
    <mergeCell ref="AH336:AH338"/>
    <mergeCell ref="AI336:AI338"/>
    <mergeCell ref="AI349:AI351"/>
    <mergeCell ref="AF305:AF307"/>
    <mergeCell ref="AG305:AG307"/>
    <mergeCell ref="AH305:AH307"/>
    <mergeCell ref="AF349:AF351"/>
    <mergeCell ref="AF387:AF389"/>
    <mergeCell ref="AG387:AG389"/>
    <mergeCell ref="AG393:AG395"/>
    <mergeCell ref="AG384:AG386"/>
    <mergeCell ref="AG355:AG357"/>
    <mergeCell ref="AH339:AH341"/>
    <mergeCell ref="AJ387:AJ389"/>
    <mergeCell ref="AG390:AG392"/>
    <mergeCell ref="AH199:AH202"/>
    <mergeCell ref="AJ222:AJ225"/>
    <mergeCell ref="AJ274:AJ276"/>
    <mergeCell ref="AJ280:AJ281"/>
    <mergeCell ref="AE219:AE221"/>
    <mergeCell ref="AH267:AH269"/>
    <mergeCell ref="AE355:AE357"/>
    <mergeCell ref="AJ146:AJ147"/>
    <mergeCell ref="AJ152:AJ154"/>
    <mergeCell ref="AJ216:AJ218"/>
    <mergeCell ref="AJ206:AJ208"/>
    <mergeCell ref="AI196:AI198"/>
    <mergeCell ref="AI324:AI326"/>
    <mergeCell ref="AJ324:AJ326"/>
    <mergeCell ref="AJ258:AJ260"/>
    <mergeCell ref="AI226:AI228"/>
    <mergeCell ref="AH367:AH370"/>
    <mergeCell ref="AJ308:AJ310"/>
    <mergeCell ref="AG308:AG310"/>
    <mergeCell ref="AI301:AI304"/>
    <mergeCell ref="AI308:AI310"/>
    <mergeCell ref="AJ301:AJ304"/>
    <mergeCell ref="AH298:AH300"/>
    <mergeCell ref="AI298:AI300"/>
    <mergeCell ref="AH352:AH354"/>
    <mergeCell ref="AG336:AG338"/>
    <mergeCell ref="AE238:AE240"/>
    <mergeCell ref="AH317:AH320"/>
    <mergeCell ref="AI321:AI323"/>
    <mergeCell ref="AJ321:AJ323"/>
    <mergeCell ref="AF317:AF320"/>
    <mergeCell ref="AF298:AF300"/>
    <mergeCell ref="AI305:AI307"/>
    <mergeCell ref="AF241:AF244"/>
    <mergeCell ref="AF226:AF228"/>
    <mergeCell ref="AF330:AF332"/>
    <mergeCell ref="AH342:AH344"/>
    <mergeCell ref="AJ345:AJ348"/>
    <mergeCell ref="AI199:AI202"/>
    <mergeCell ref="AH152:AH154"/>
    <mergeCell ref="AE152:AE154"/>
    <mergeCell ref="AE165:AE167"/>
    <mergeCell ref="AH355:AH357"/>
    <mergeCell ref="AG321:AG323"/>
    <mergeCell ref="AH321:AH323"/>
    <mergeCell ref="AJ393:AJ395"/>
    <mergeCell ref="AG5:AG6"/>
    <mergeCell ref="N5:N6"/>
    <mergeCell ref="W9:W14"/>
    <mergeCell ref="X9:X14"/>
    <mergeCell ref="AI9:AI14"/>
    <mergeCell ref="R103:R105"/>
    <mergeCell ref="S103:S105"/>
    <mergeCell ref="T103:T105"/>
    <mergeCell ref="Y77:Y79"/>
    <mergeCell ref="AB64:AB66"/>
    <mergeCell ref="AH86:AH88"/>
    <mergeCell ref="AB86:AB88"/>
    <mergeCell ref="AF89:AF92"/>
    <mergeCell ref="AG70:AG72"/>
    <mergeCell ref="AJ142:AJ144"/>
    <mergeCell ref="AF142:AF144"/>
    <mergeCell ref="AG142:AG144"/>
    <mergeCell ref="AH142:AH144"/>
    <mergeCell ref="AI142:AI144"/>
    <mergeCell ref="AC142:AC144"/>
    <mergeCell ref="AD142:AD144"/>
    <mergeCell ref="AG118:AG119"/>
    <mergeCell ref="AJ118:AJ119"/>
    <mergeCell ref="AB61:AB63"/>
    <mergeCell ref="AJ136:AJ138"/>
    <mergeCell ref="AE142:AE144"/>
    <mergeCell ref="AG129:AG131"/>
    <mergeCell ref="AE129:AE131"/>
    <mergeCell ref="AG121:AG124"/>
    <mergeCell ref="AH67:AH69"/>
    <mergeCell ref="R73:R76"/>
    <mergeCell ref="AG89:AG92"/>
    <mergeCell ref="AH89:AH92"/>
    <mergeCell ref="AA77:AA79"/>
    <mergeCell ref="AB77:AB79"/>
    <mergeCell ref="AI118:AI119"/>
    <mergeCell ref="AB142:AB144"/>
    <mergeCell ref="AA136:AA138"/>
    <mergeCell ref="AB136:AB138"/>
    <mergeCell ref="AE125:AE128"/>
    <mergeCell ref="AF125:AF128"/>
    <mergeCell ref="AH99:AH102"/>
    <mergeCell ref="AI99:AI102"/>
    <mergeCell ref="AH80:AH82"/>
    <mergeCell ref="AE83:AE85"/>
    <mergeCell ref="AI86:AI88"/>
    <mergeCell ref="AF83:AF85"/>
    <mergeCell ref="AG83:AG85"/>
    <mergeCell ref="AC80:AC82"/>
    <mergeCell ref="AD80:AD82"/>
    <mergeCell ref="AE80:AE82"/>
    <mergeCell ref="AH209:AH211"/>
    <mergeCell ref="AG171:AG174"/>
    <mergeCell ref="AC171:AC174"/>
    <mergeCell ref="AJ148:AJ151"/>
    <mergeCell ref="AF148:AF151"/>
    <mergeCell ref="AI161:AI162"/>
    <mergeCell ref="AG148:AG151"/>
    <mergeCell ref="AB148:AB151"/>
    <mergeCell ref="AF161:AF162"/>
    <mergeCell ref="AA83:AA85"/>
    <mergeCell ref="AB83:AB85"/>
    <mergeCell ref="AB89:AB92"/>
    <mergeCell ref="AA96:AA98"/>
    <mergeCell ref="AB96:AB98"/>
    <mergeCell ref="AB175:AB178"/>
    <mergeCell ref="AF175:AF178"/>
    <mergeCell ref="AG175:AG178"/>
    <mergeCell ref="AC165:AC167"/>
    <mergeCell ref="AB168:AB170"/>
    <mergeCell ref="AB152:AB154"/>
    <mergeCell ref="AC152:AC154"/>
    <mergeCell ref="AJ185:AJ187"/>
    <mergeCell ref="AJ171:AJ174"/>
    <mergeCell ref="AI171:AI174"/>
    <mergeCell ref="AJ175:AJ178"/>
    <mergeCell ref="AI18:AI23"/>
    <mergeCell ref="AG15:AG17"/>
    <mergeCell ref="AH15:AH17"/>
    <mergeCell ref="AA132:AA135"/>
    <mergeCell ref="AI70:AI72"/>
    <mergeCell ref="AI155:AI157"/>
    <mergeCell ref="AJ155:AJ157"/>
    <mergeCell ref="AJ86:AJ88"/>
    <mergeCell ref="AJ132:AJ135"/>
    <mergeCell ref="AI129:AI131"/>
    <mergeCell ref="AJ129:AJ131"/>
    <mergeCell ref="AJ99:AJ102"/>
    <mergeCell ref="AA129:AA131"/>
    <mergeCell ref="AH155:AH157"/>
    <mergeCell ref="AG155:AG157"/>
    <mergeCell ref="AA139:AA141"/>
    <mergeCell ref="AB139:AB141"/>
    <mergeCell ref="AC139:AC141"/>
    <mergeCell ref="AI115:AI117"/>
    <mergeCell ref="AI132:AI135"/>
    <mergeCell ref="AI125:AI128"/>
    <mergeCell ref="AI139:AI141"/>
    <mergeCell ref="AI112:AI114"/>
    <mergeCell ref="AI103:AI105"/>
    <mergeCell ref="AH171:AH174"/>
    <mergeCell ref="AE121:AE124"/>
    <mergeCell ref="AD118:AD119"/>
    <mergeCell ref="AC112:AC114"/>
    <mergeCell ref="AC18:AC19"/>
    <mergeCell ref="AD18:AD19"/>
    <mergeCell ref="AF139:AF141"/>
    <mergeCell ref="AG139:AG141"/>
    <mergeCell ref="AH139:AH141"/>
    <mergeCell ref="AE136:AE138"/>
    <mergeCell ref="AF115:AF117"/>
    <mergeCell ref="AJ46:AJ50"/>
    <mergeCell ref="AJ106:AJ108"/>
    <mergeCell ref="AF93:AF95"/>
    <mergeCell ref="AA148:AA151"/>
    <mergeCell ref="Q136:Q138"/>
    <mergeCell ref="S132:S135"/>
    <mergeCell ref="T132:T135"/>
    <mergeCell ref="T73:T76"/>
    <mergeCell ref="U73:U76"/>
    <mergeCell ref="Q77:Q79"/>
    <mergeCell ref="AH9:AH14"/>
    <mergeCell ref="AG9:AG14"/>
    <mergeCell ref="AI146:AI147"/>
    <mergeCell ref="AI185:AI187"/>
    <mergeCell ref="AI152:AI154"/>
    <mergeCell ref="AC148:AC151"/>
    <mergeCell ref="AD148:AD151"/>
    <mergeCell ref="AE148:AE151"/>
    <mergeCell ref="AH148:AH151"/>
    <mergeCell ref="AI148:AI151"/>
    <mergeCell ref="O136:O138"/>
    <mergeCell ref="P136:P138"/>
    <mergeCell ref="U136:U138"/>
    <mergeCell ref="S148:S151"/>
    <mergeCell ref="T136:T138"/>
    <mergeCell ref="R136:R138"/>
    <mergeCell ref="U139:U141"/>
    <mergeCell ref="X136:X138"/>
    <mergeCell ref="V136:V138"/>
    <mergeCell ref="J142:J143"/>
    <mergeCell ref="P67:P69"/>
    <mergeCell ref="X67:X69"/>
    <mergeCell ref="U67:U69"/>
    <mergeCell ref="V139:V141"/>
    <mergeCell ref="W139:W141"/>
    <mergeCell ref="X139:X141"/>
    <mergeCell ref="R129:R131"/>
    <mergeCell ref="S129:S131"/>
    <mergeCell ref="Y132:Y135"/>
    <mergeCell ref="K148:K149"/>
    <mergeCell ref="I109:I111"/>
    <mergeCell ref="J125:J126"/>
    <mergeCell ref="H115:H117"/>
    <mergeCell ref="I115:I117"/>
    <mergeCell ref="B142:B144"/>
    <mergeCell ref="C142:C144"/>
    <mergeCell ref="D142:D144"/>
    <mergeCell ref="E142:E144"/>
    <mergeCell ref="P115:P117"/>
    <mergeCell ref="Y136:Y138"/>
    <mergeCell ref="Z136:Z138"/>
    <mergeCell ref="AD136:AD138"/>
    <mergeCell ref="S96:S98"/>
    <mergeCell ref="AB106:AB108"/>
    <mergeCell ref="AC106:AC108"/>
    <mergeCell ref="AD106:AD108"/>
    <mergeCell ref="B115:B117"/>
    <mergeCell ref="C115:C117"/>
    <mergeCell ref="D115:D117"/>
    <mergeCell ref="C118:C119"/>
    <mergeCell ref="D118:D119"/>
    <mergeCell ref="N118:N119"/>
    <mergeCell ref="T121:T124"/>
    <mergeCell ref="P125:P128"/>
    <mergeCell ref="P121:P124"/>
    <mergeCell ref="U121:U124"/>
    <mergeCell ref="Q121:Q124"/>
    <mergeCell ref="O125:O128"/>
    <mergeCell ref="N125:N128"/>
    <mergeCell ref="O121:O124"/>
    <mergeCell ref="O103:O105"/>
    <mergeCell ref="P103:P105"/>
    <mergeCell ref="Q103:Q105"/>
    <mergeCell ref="P118:P119"/>
    <mergeCell ref="Q118:Q119"/>
    <mergeCell ref="R118:R119"/>
    <mergeCell ref="S118:S119"/>
    <mergeCell ref="T118:T119"/>
    <mergeCell ref="U118:U119"/>
    <mergeCell ref="O115:O117"/>
    <mergeCell ref="T125:T128"/>
    <mergeCell ref="U125:U128"/>
    <mergeCell ref="O132:O135"/>
    <mergeCell ref="O129:O131"/>
    <mergeCell ref="AC125:AC128"/>
    <mergeCell ref="AD125:AD128"/>
    <mergeCell ref="AC121:AC124"/>
    <mergeCell ref="AD121:AD124"/>
    <mergeCell ref="Q115:Q117"/>
    <mergeCell ref="Q125:Q128"/>
    <mergeCell ref="R125:R128"/>
    <mergeCell ref="S125:S128"/>
    <mergeCell ref="AA93:AA95"/>
    <mergeCell ref="AB93:AB95"/>
    <mergeCell ref="AB132:AB135"/>
    <mergeCell ref="R121:R124"/>
    <mergeCell ref="T93:T95"/>
    <mergeCell ref="Q93:Q95"/>
    <mergeCell ref="N115:N117"/>
    <mergeCell ref="R115:R117"/>
    <mergeCell ref="S115:S117"/>
    <mergeCell ref="V109:V111"/>
    <mergeCell ref="X112:X114"/>
    <mergeCell ref="T112:T114"/>
    <mergeCell ref="W132:W135"/>
    <mergeCell ref="O118:O119"/>
    <mergeCell ref="N93:N95"/>
    <mergeCell ref="O93:O95"/>
    <mergeCell ref="P93:P95"/>
    <mergeCell ref="V93:V95"/>
    <mergeCell ref="AG109:AG111"/>
    <mergeCell ref="AH109:AH111"/>
    <mergeCell ref="AI64:AI66"/>
    <mergeCell ref="AI61:AI63"/>
    <mergeCell ref="AC96:AC98"/>
    <mergeCell ref="AA73:AA76"/>
    <mergeCell ref="AF73:AF76"/>
    <mergeCell ref="AG73:AG76"/>
    <mergeCell ref="AH73:AH76"/>
    <mergeCell ref="Z73:Z76"/>
    <mergeCell ref="Y96:Y98"/>
    <mergeCell ref="AF80:AF82"/>
    <mergeCell ref="AA106:AA108"/>
    <mergeCell ref="I67:I69"/>
    <mergeCell ref="P64:P66"/>
    <mergeCell ref="W67:W69"/>
    <mergeCell ref="AF18:AF19"/>
    <mergeCell ref="Z18:Z19"/>
    <mergeCell ref="AC46:AC50"/>
    <mergeCell ref="AA39:AA41"/>
    <mergeCell ref="Q15:Q17"/>
    <mergeCell ref="R15:R17"/>
    <mergeCell ref="AG86:AG88"/>
    <mergeCell ref="AE93:AE95"/>
    <mergeCell ref="AA109:AA111"/>
    <mergeCell ref="AB109:AB111"/>
    <mergeCell ref="AD93:AD95"/>
    <mergeCell ref="AD86:AD88"/>
    <mergeCell ref="Y106:Y108"/>
    <mergeCell ref="Z106:Z108"/>
    <mergeCell ref="Z96:Z98"/>
    <mergeCell ref="V67:V69"/>
    <mergeCell ref="AE51:AE52"/>
    <mergeCell ref="AE67:AE69"/>
    <mergeCell ref="AC70:AC72"/>
    <mergeCell ref="AA67:AA69"/>
    <mergeCell ref="AE77:AE79"/>
    <mergeCell ref="AE96:AE98"/>
    <mergeCell ref="Y93:Y95"/>
    <mergeCell ref="T96:T98"/>
    <mergeCell ref="U96:U98"/>
    <mergeCell ref="V96:V98"/>
    <mergeCell ref="W96:W98"/>
    <mergeCell ref="U103:U105"/>
    <mergeCell ref="V103:V105"/>
    <mergeCell ref="W103:W105"/>
    <mergeCell ref="Q80:Q82"/>
    <mergeCell ref="AB18:AB19"/>
    <mergeCell ref="AB20:AB21"/>
    <mergeCell ref="N18:N23"/>
    <mergeCell ref="O18:O23"/>
    <mergeCell ref="P18:P23"/>
    <mergeCell ref="Y55:Y57"/>
    <mergeCell ref="Z55:Z57"/>
    <mergeCell ref="Y42:Y45"/>
    <mergeCell ref="Q36:Q38"/>
    <mergeCell ref="R36:R38"/>
    <mergeCell ref="S36:S38"/>
    <mergeCell ref="T36:T38"/>
    <mergeCell ref="U30:U32"/>
    <mergeCell ref="U15:U17"/>
    <mergeCell ref="AB22:AB23"/>
    <mergeCell ref="P15:P17"/>
    <mergeCell ref="AC22:AC23"/>
    <mergeCell ref="U18:U19"/>
    <mergeCell ref="P42:P45"/>
    <mergeCell ref="Q42:Q45"/>
    <mergeCell ref="R42:R45"/>
    <mergeCell ref="AI80:AI82"/>
    <mergeCell ref="X36:X38"/>
    <mergeCell ref="T39:T41"/>
    <mergeCell ref="AG24:AG29"/>
    <mergeCell ref="N24:N29"/>
    <mergeCell ref="V30:V32"/>
    <mergeCell ref="Y39:Y41"/>
    <mergeCell ref="Y33:Y35"/>
    <mergeCell ref="X30:X32"/>
    <mergeCell ref="Y36:Y38"/>
    <mergeCell ref="AF64:AF66"/>
    <mergeCell ref="AH64:AH66"/>
    <mergeCell ref="W30:W32"/>
    <mergeCell ref="AI15:AI17"/>
    <mergeCell ref="AB33:AB35"/>
    <mergeCell ref="Q9:Q14"/>
    <mergeCell ref="AE18:AE19"/>
    <mergeCell ref="X20:X21"/>
    <mergeCell ref="AD20:AD21"/>
    <mergeCell ref="AE20:AE21"/>
    <mergeCell ref="Z20:Z21"/>
    <mergeCell ref="AA9:AA14"/>
    <mergeCell ref="X77:X79"/>
    <mergeCell ref="X80:X82"/>
    <mergeCell ref="R80:R82"/>
    <mergeCell ref="S80:S82"/>
    <mergeCell ref="AG55:AG57"/>
    <mergeCell ref="AC64:AC66"/>
    <mergeCell ref="AD64:AD66"/>
    <mergeCell ref="AE64:AE66"/>
    <mergeCell ref="AG64:AG66"/>
    <mergeCell ref="AF77:AF79"/>
    <mergeCell ref="AG77:AG79"/>
    <mergeCell ref="AC77:AC79"/>
    <mergeCell ref="Q18:Q23"/>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B9:B14"/>
    <mergeCell ref="C9:C14"/>
    <mergeCell ref="D9:D14"/>
    <mergeCell ref="E9:E14"/>
    <mergeCell ref="G9:G14"/>
    <mergeCell ref="H9:H14"/>
    <mergeCell ref="I9:I14"/>
    <mergeCell ref="N9:N14"/>
    <mergeCell ref="O9:O14"/>
    <mergeCell ref="P9:P14"/>
    <mergeCell ref="AG93:AG95"/>
    <mergeCell ref="AH77:AH79"/>
    <mergeCell ref="AH129:AH131"/>
    <mergeCell ref="Y103:Y105"/>
    <mergeCell ref="Z103:Z105"/>
    <mergeCell ref="AA103:AA105"/>
    <mergeCell ref="AB103:AB105"/>
    <mergeCell ref="Y89:Y92"/>
    <mergeCell ref="Y115:Y117"/>
    <mergeCell ref="Z115:Z117"/>
    <mergeCell ref="Z89:Z92"/>
    <mergeCell ref="AA115:AA117"/>
    <mergeCell ref="AC86:AC88"/>
    <mergeCell ref="AA112:AA114"/>
    <mergeCell ref="AB112:AB114"/>
    <mergeCell ref="AB129:AB131"/>
    <mergeCell ref="AD115:AD117"/>
    <mergeCell ref="AA89:AA92"/>
    <mergeCell ref="Z132:Z135"/>
    <mergeCell ref="AE86:AE88"/>
    <mergeCell ref="AG80:AG82"/>
    <mergeCell ref="AC89:AC92"/>
    <mergeCell ref="AH121:AH124"/>
    <mergeCell ref="AH136:AH138"/>
    <mergeCell ref="AF121:AF124"/>
    <mergeCell ref="AH118:AH119"/>
    <mergeCell ref="AH112:AH114"/>
    <mergeCell ref="AG125:AG128"/>
    <mergeCell ref="AH125:AH128"/>
    <mergeCell ref="C15:C17"/>
    <mergeCell ref="D15:D17"/>
    <mergeCell ref="S15:S17"/>
    <mergeCell ref="E15:E17"/>
    <mergeCell ref="G15:G17"/>
    <mergeCell ref="H15:H17"/>
    <mergeCell ref="I15:I17"/>
    <mergeCell ref="N15:N17"/>
    <mergeCell ref="AE24:AE27"/>
    <mergeCell ref="X28:X29"/>
    <mergeCell ref="I24:I29"/>
    <mergeCell ref="I18:I23"/>
    <mergeCell ref="AC24:AC27"/>
    <mergeCell ref="U20:U21"/>
    <mergeCell ref="Y20:Y21"/>
    <mergeCell ref="W20:W21"/>
    <mergeCell ref="U22:U23"/>
    <mergeCell ref="AA28:AA29"/>
    <mergeCell ref="F18:F19"/>
    <mergeCell ref="J25:J27"/>
    <mergeCell ref="F22:F23"/>
    <mergeCell ref="X53:X54"/>
    <mergeCell ref="T18:T23"/>
    <mergeCell ref="S46:S50"/>
    <mergeCell ref="S42:S45"/>
    <mergeCell ref="T42:T45"/>
    <mergeCell ref="P33:P35"/>
    <mergeCell ref="D121:D124"/>
    <mergeCell ref="F99:F102"/>
    <mergeCell ref="G99:G102"/>
    <mergeCell ref="H99:H102"/>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AJ9:AJ14"/>
    <mergeCell ref="R18:R23"/>
    <mergeCell ref="F13:F14"/>
    <mergeCell ref="AJ18:AJ23"/>
    <mergeCell ref="AJ15:AJ17"/>
    <mergeCell ref="F20:F21"/>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G18:G23"/>
    <mergeCell ref="H18:H23"/>
    <mergeCell ref="B18:B23"/>
    <mergeCell ref="C18:C23"/>
    <mergeCell ref="D18:D23"/>
    <mergeCell ref="E18:E23"/>
    <mergeCell ref="V9:V14"/>
    <mergeCell ref="AB9:AB14"/>
    <mergeCell ref="AC9:AC14"/>
    <mergeCell ref="AD9:AD14"/>
    <mergeCell ref="V20:V21"/>
    <mergeCell ref="Y18:Y19"/>
    <mergeCell ref="AA20:AA21"/>
    <mergeCell ref="AA18:AA19"/>
    <mergeCell ref="R55:R57"/>
    <mergeCell ref="S55:S57"/>
    <mergeCell ref="T55:T57"/>
    <mergeCell ref="U55:U57"/>
    <mergeCell ref="V55:V57"/>
    <mergeCell ref="W55:W57"/>
    <mergeCell ref="X55:X57"/>
    <mergeCell ref="R39:R41"/>
    <mergeCell ref="S18:S23"/>
    <mergeCell ref="Y30:Y32"/>
    <mergeCell ref="Q39:Q41"/>
    <mergeCell ref="U46:U50"/>
    <mergeCell ref="V46:V50"/>
    <mergeCell ref="W46:W50"/>
    <mergeCell ref="Q33:Q35"/>
    <mergeCell ref="R33:R35"/>
    <mergeCell ref="S33:S35"/>
    <mergeCell ref="T33:T35"/>
    <mergeCell ref="U33:U35"/>
    <mergeCell ref="Y53:Y54"/>
    <mergeCell ref="Z53:Z54"/>
    <mergeCell ref="Z42:Z45"/>
    <mergeCell ref="Z33:Z35"/>
    <mergeCell ref="Z46:Z50"/>
    <mergeCell ref="R53:R54"/>
    <mergeCell ref="S53:S54"/>
    <mergeCell ref="T53:T54"/>
    <mergeCell ref="U53:U54"/>
    <mergeCell ref="V53:V54"/>
    <mergeCell ref="W53:W54"/>
    <mergeCell ref="R46:R50"/>
    <mergeCell ref="Q30:Q32"/>
    <mergeCell ref="R30:R32"/>
    <mergeCell ref="S30:S32"/>
    <mergeCell ref="T30:T32"/>
    <mergeCell ref="V33:V35"/>
    <mergeCell ref="W33:W35"/>
    <mergeCell ref="X33:X35"/>
    <mergeCell ref="B33:B35"/>
    <mergeCell ref="C33:C35"/>
    <mergeCell ref="E70:E72"/>
    <mergeCell ref="F70:F72"/>
    <mergeCell ref="G70:G72"/>
    <mergeCell ref="N51:N52"/>
    <mergeCell ref="X70:X72"/>
    <mergeCell ref="C55:C57"/>
    <mergeCell ref="I73:I76"/>
    <mergeCell ref="C73:C76"/>
    <mergeCell ref="I70:I72"/>
    <mergeCell ref="B73:B76"/>
    <mergeCell ref="V73:V76"/>
    <mergeCell ref="W73:W76"/>
    <mergeCell ref="O33:O35"/>
    <mergeCell ref="N30:N32"/>
    <mergeCell ref="O30:O32"/>
    <mergeCell ref="AD24:AD27"/>
    <mergeCell ref="V24:V27"/>
    <mergeCell ref="U28:U29"/>
    <mergeCell ref="Q24:Q29"/>
    <mergeCell ref="R24:R29"/>
    <mergeCell ref="S24:S29"/>
    <mergeCell ref="T24:T29"/>
    <mergeCell ref="V28:V29"/>
    <mergeCell ref="Z28:Z29"/>
    <mergeCell ref="R51:R52"/>
    <mergeCell ref="S51:S52"/>
    <mergeCell ref="T51:T52"/>
    <mergeCell ref="U51:U52"/>
    <mergeCell ref="V51:V52"/>
    <mergeCell ref="W51:W52"/>
    <mergeCell ref="X51:X52"/>
    <mergeCell ref="Y51:Y52"/>
    <mergeCell ref="Z51:Z52"/>
    <mergeCell ref="U39:U41"/>
    <mergeCell ref="X64:X66"/>
    <mergeCell ref="P46:P50"/>
    <mergeCell ref="Q46:Q50"/>
    <mergeCell ref="T46:T50"/>
    <mergeCell ref="Y64:Y66"/>
    <mergeCell ref="Y67:Y69"/>
    <mergeCell ref="Y70:Y72"/>
    <mergeCell ref="Y73:Y76"/>
    <mergeCell ref="B58:B60"/>
    <mergeCell ref="C58:C60"/>
    <mergeCell ref="D58:D60"/>
    <mergeCell ref="E58:E60"/>
    <mergeCell ref="F58:F60"/>
    <mergeCell ref="G58:G60"/>
    <mergeCell ref="H58:H60"/>
    <mergeCell ref="I58:I60"/>
    <mergeCell ref="J58:J59"/>
    <mergeCell ref="K58:K59"/>
    <mergeCell ref="L58:L59"/>
    <mergeCell ref="M58:M59"/>
    <mergeCell ref="N58:N60"/>
    <mergeCell ref="O58:O60"/>
    <mergeCell ref="AA58:AA60"/>
    <mergeCell ref="AB58:AB60"/>
    <mergeCell ref="AC58:AC60"/>
    <mergeCell ref="AD58:AD60"/>
    <mergeCell ref="T67:T69"/>
    <mergeCell ref="I99:I102"/>
    <mergeCell ref="N99:N102"/>
    <mergeCell ref="O99:O102"/>
    <mergeCell ref="P99:P102"/>
    <mergeCell ref="Q99:Q102"/>
    <mergeCell ref="E115:E117"/>
    <mergeCell ref="F115:F117"/>
    <mergeCell ref="D55:D57"/>
    <mergeCell ref="E55:E57"/>
    <mergeCell ref="F55:F57"/>
    <mergeCell ref="G55:G57"/>
    <mergeCell ref="H55:H57"/>
    <mergeCell ref="I55:I57"/>
    <mergeCell ref="N55:N57"/>
    <mergeCell ref="O55:O57"/>
    <mergeCell ref="P55:P57"/>
    <mergeCell ref="Q55:Q57"/>
    <mergeCell ref="U64:U66"/>
    <mergeCell ref="U36:U38"/>
    <mergeCell ref="W61:W63"/>
    <mergeCell ref="X61:X63"/>
    <mergeCell ref="P58:P60"/>
    <mergeCell ref="Q58:Q60"/>
    <mergeCell ref="R58:R60"/>
    <mergeCell ref="S58:S60"/>
    <mergeCell ref="T58:T60"/>
    <mergeCell ref="U58:U60"/>
    <mergeCell ref="V58:V60"/>
    <mergeCell ref="W58:W60"/>
    <mergeCell ref="X58:X60"/>
    <mergeCell ref="O96:O98"/>
    <mergeCell ref="P96:P98"/>
    <mergeCell ref="Q96:Q98"/>
    <mergeCell ref="W99:W102"/>
    <mergeCell ref="X99:X102"/>
    <mergeCell ref="V86:V88"/>
    <mergeCell ref="W86:W88"/>
    <mergeCell ref="Q83:Q85"/>
    <mergeCell ref="R83:R85"/>
    <mergeCell ref="T109:T111"/>
    <mergeCell ref="H96:H98"/>
    <mergeCell ref="S99:S102"/>
    <mergeCell ref="R112:R114"/>
    <mergeCell ref="V83:V85"/>
    <mergeCell ref="W83:W85"/>
    <mergeCell ref="X83:X85"/>
    <mergeCell ref="I96:I98"/>
    <mergeCell ref="N96:N98"/>
    <mergeCell ref="N109:N111"/>
    <mergeCell ref="R96:R98"/>
    <mergeCell ref="N89:N92"/>
    <mergeCell ref="U83:U85"/>
    <mergeCell ref="X96:X98"/>
    <mergeCell ref="U89:U92"/>
    <mergeCell ref="S70:S72"/>
    <mergeCell ref="T70:T72"/>
    <mergeCell ref="R67:R69"/>
    <mergeCell ref="S67:S69"/>
    <mergeCell ref="U70:U72"/>
    <mergeCell ref="E93:E95"/>
    <mergeCell ref="F93:F95"/>
    <mergeCell ref="G93:G95"/>
    <mergeCell ref="D89:D92"/>
    <mergeCell ref="E89:E92"/>
    <mergeCell ref="B89:B92"/>
    <mergeCell ref="C89:C92"/>
    <mergeCell ref="C112:C114"/>
    <mergeCell ref="B96:B98"/>
    <mergeCell ref="D112:D114"/>
    <mergeCell ref="C36:C38"/>
    <mergeCell ref="V64:V66"/>
    <mergeCell ref="W64:W66"/>
    <mergeCell ref="X73:X76"/>
    <mergeCell ref="N73:N76"/>
    <mergeCell ref="O73:O76"/>
    <mergeCell ref="R70:R72"/>
    <mergeCell ref="C96:C98"/>
    <mergeCell ref="B109:B111"/>
    <mergeCell ref="C109:C111"/>
    <mergeCell ref="D109:D111"/>
    <mergeCell ref="W93:W95"/>
    <mergeCell ref="X93:X95"/>
    <mergeCell ref="P86:P88"/>
    <mergeCell ref="Q86:Q88"/>
    <mergeCell ref="R86:R88"/>
    <mergeCell ref="S86:S88"/>
    <mergeCell ref="T86:T88"/>
    <mergeCell ref="U86:U88"/>
    <mergeCell ref="S77:S79"/>
    <mergeCell ref="T77:T79"/>
    <mergeCell ref="U77:U79"/>
    <mergeCell ref="V77:V79"/>
    <mergeCell ref="C99:C102"/>
    <mergeCell ref="W80:W82"/>
    <mergeCell ref="O77:O79"/>
    <mergeCell ref="P77:P79"/>
    <mergeCell ref="U80:U82"/>
    <mergeCell ref="V80:V82"/>
    <mergeCell ref="F77:F79"/>
    <mergeCell ref="O89:O92"/>
    <mergeCell ref="P89:P92"/>
    <mergeCell ref="Q89:Q92"/>
    <mergeCell ref="R89:R92"/>
    <mergeCell ref="S89:S92"/>
    <mergeCell ref="I64:I66"/>
    <mergeCell ref="B46:B50"/>
    <mergeCell ref="P39:P41"/>
    <mergeCell ref="F96:F98"/>
    <mergeCell ref="O53:O54"/>
    <mergeCell ref="P53:P54"/>
    <mergeCell ref="Q53:Q54"/>
    <mergeCell ref="B86:B88"/>
    <mergeCell ref="C86:C88"/>
    <mergeCell ref="D86:D88"/>
    <mergeCell ref="E86:E88"/>
    <mergeCell ref="B42:B45"/>
    <mergeCell ref="D42:D45"/>
    <mergeCell ref="E42:E45"/>
    <mergeCell ref="F42:F45"/>
    <mergeCell ref="G42:G45"/>
    <mergeCell ref="H42:H45"/>
    <mergeCell ref="N46:N50"/>
    <mergeCell ref="O46:O50"/>
    <mergeCell ref="O51:O52"/>
    <mergeCell ref="P51:P52"/>
    <mergeCell ref="Q51:Q52"/>
    <mergeCell ref="X46:X50"/>
    <mergeCell ref="F67:F69"/>
    <mergeCell ref="B30:B32"/>
    <mergeCell ref="B70:B72"/>
    <mergeCell ref="C70:C72"/>
    <mergeCell ref="D70:D72"/>
    <mergeCell ref="D46:D50"/>
    <mergeCell ref="E46:E50"/>
    <mergeCell ref="G64:G66"/>
    <mergeCell ref="H64:H66"/>
    <mergeCell ref="Y61:Y63"/>
    <mergeCell ref="B36:B38"/>
    <mergeCell ref="B64:B66"/>
    <mergeCell ref="C64:C66"/>
    <mergeCell ref="D64:D66"/>
    <mergeCell ref="B55:B57"/>
    <mergeCell ref="AB46:AB50"/>
    <mergeCell ref="Z80:Z82"/>
    <mergeCell ref="R93:R95"/>
    <mergeCell ref="Z86:Z88"/>
    <mergeCell ref="Z93:Z95"/>
    <mergeCell ref="W77:W79"/>
    <mergeCell ref="AA86:AA88"/>
    <mergeCell ref="X109:X111"/>
    <mergeCell ref="Y109:Y111"/>
    <mergeCell ref="Z109:Z111"/>
    <mergeCell ref="V115:V117"/>
    <mergeCell ref="S121:S124"/>
    <mergeCell ref="E106:E108"/>
    <mergeCell ref="F106:F108"/>
    <mergeCell ref="G106:G108"/>
    <mergeCell ref="H106:H108"/>
    <mergeCell ref="I106:I108"/>
    <mergeCell ref="N106:N108"/>
    <mergeCell ref="O106:O108"/>
    <mergeCell ref="P106:P108"/>
    <mergeCell ref="Q106:Q108"/>
    <mergeCell ref="V106:V108"/>
    <mergeCell ref="W106:W108"/>
    <mergeCell ref="N121:N124"/>
    <mergeCell ref="E112:E114"/>
    <mergeCell ref="F112:F114"/>
    <mergeCell ref="R77:R79"/>
    <mergeCell ref="O64:O66"/>
    <mergeCell ref="Q64:Q66"/>
    <mergeCell ref="R64:R66"/>
    <mergeCell ref="S64:S66"/>
    <mergeCell ref="T64:T66"/>
    <mergeCell ref="G109:G111"/>
    <mergeCell ref="H109:H111"/>
    <mergeCell ref="Y46:Y50"/>
    <mergeCell ref="N70:N72"/>
    <mergeCell ref="O70:O72"/>
    <mergeCell ref="P70:P72"/>
    <mergeCell ref="Q70:Q72"/>
    <mergeCell ref="E64:E66"/>
    <mergeCell ref="F64:F66"/>
    <mergeCell ref="T89:T92"/>
    <mergeCell ref="V89:V92"/>
    <mergeCell ref="W89:W92"/>
    <mergeCell ref="G96:G98"/>
    <mergeCell ref="I93:I95"/>
    <mergeCell ref="E109:E111"/>
    <mergeCell ref="F109:F111"/>
    <mergeCell ref="G77:G79"/>
    <mergeCell ref="B39:B41"/>
    <mergeCell ref="C39:C41"/>
    <mergeCell ref="D39:D41"/>
    <mergeCell ref="Q67:Q69"/>
    <mergeCell ref="Z70:Z72"/>
    <mergeCell ref="H70:H72"/>
    <mergeCell ref="B61:B63"/>
    <mergeCell ref="C61:C63"/>
    <mergeCell ref="D61:D63"/>
    <mergeCell ref="E61:E63"/>
    <mergeCell ref="F61:F63"/>
    <mergeCell ref="G61:G63"/>
    <mergeCell ref="H61:H63"/>
    <mergeCell ref="I61:I63"/>
    <mergeCell ref="B67:B69"/>
    <mergeCell ref="C67:C69"/>
    <mergeCell ref="D67:D69"/>
    <mergeCell ref="B53:B54"/>
    <mergeCell ref="C53:C54"/>
    <mergeCell ref="D53:D54"/>
    <mergeCell ref="E53:E54"/>
    <mergeCell ref="F53:F54"/>
    <mergeCell ref="G53:G54"/>
    <mergeCell ref="H53:H54"/>
    <mergeCell ref="I53:I54"/>
    <mergeCell ref="N53:N54"/>
    <mergeCell ref="O42:O45"/>
    <mergeCell ref="S39:S41"/>
    <mergeCell ref="F51:F52"/>
    <mergeCell ref="I39:I41"/>
    <mergeCell ref="Y58:Y60"/>
    <mergeCell ref="Z58:Z60"/>
    <mergeCell ref="AD42:AD45"/>
    <mergeCell ref="AE42:AE45"/>
    <mergeCell ref="AF42:AF45"/>
    <mergeCell ref="AE55:AE57"/>
    <mergeCell ref="AF55:AF57"/>
    <mergeCell ref="AA53:AA54"/>
    <mergeCell ref="AB53:AB54"/>
    <mergeCell ref="AC53:AC54"/>
    <mergeCell ref="AD53:AD54"/>
    <mergeCell ref="AE53:AE54"/>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1:P63"/>
    <mergeCell ref="Z64:Z66"/>
    <mergeCell ref="AA42:AA45"/>
    <mergeCell ref="AB42:AB45"/>
    <mergeCell ref="AA36:AA38"/>
    <mergeCell ref="AB36:AB38"/>
    <mergeCell ref="AC36:AC38"/>
    <mergeCell ref="AD39:AD41"/>
    <mergeCell ref="AE39:AE41"/>
    <mergeCell ref="AD77:AD79"/>
    <mergeCell ref="AF61:AF63"/>
    <mergeCell ref="AH36:AH38"/>
    <mergeCell ref="AF39:AF41"/>
    <mergeCell ref="AG51:AG52"/>
    <mergeCell ref="AH51:AH52"/>
    <mergeCell ref="AC33:AC35"/>
    <mergeCell ref="AD33:AD35"/>
    <mergeCell ref="AE33:AE35"/>
    <mergeCell ref="AJ61:AJ63"/>
    <mergeCell ref="AA61:AA63"/>
    <mergeCell ref="AA46:AA50"/>
    <mergeCell ref="AF51:AF52"/>
    <mergeCell ref="Z36:Z38"/>
    <mergeCell ref="AB30:AB32"/>
    <mergeCell ref="AC30:AC32"/>
    <mergeCell ref="AD30:AD32"/>
    <mergeCell ref="AJ53:AJ54"/>
    <mergeCell ref="AH58:AH60"/>
    <mergeCell ref="AA51:AA52"/>
    <mergeCell ref="AI73:AI76"/>
    <mergeCell ref="AF33:AF35"/>
    <mergeCell ref="AH33:AH35"/>
    <mergeCell ref="AD46:AD50"/>
    <mergeCell ref="AD36:AD38"/>
    <mergeCell ref="AA55:AA57"/>
    <mergeCell ref="AB55:AB57"/>
    <mergeCell ref="AC55:AC57"/>
    <mergeCell ref="AD55:AD57"/>
    <mergeCell ref="AI33:AI35"/>
    <mergeCell ref="AH70:AH72"/>
    <mergeCell ref="AG33:AG35"/>
    <mergeCell ref="AJ33:AJ35"/>
    <mergeCell ref="AB51:AB52"/>
    <mergeCell ref="AC51:AC52"/>
    <mergeCell ref="AD51:AD52"/>
    <mergeCell ref="AH55:AH57"/>
    <mergeCell ref="AI55:AI57"/>
    <mergeCell ref="AB67:AB69"/>
    <mergeCell ref="AG36:AG38"/>
    <mergeCell ref="AA33:AA35"/>
    <mergeCell ref="AE36:AE38"/>
    <mergeCell ref="AF36:AF38"/>
    <mergeCell ref="AF67:AF69"/>
    <mergeCell ref="AG67:AG69"/>
    <mergeCell ref="AJ55:AJ57"/>
    <mergeCell ref="AJ51:AJ52"/>
    <mergeCell ref="Z30:Z32"/>
    <mergeCell ref="Z39:Z41"/>
    <mergeCell ref="AA70:AA72"/>
    <mergeCell ref="Z61:Z63"/>
    <mergeCell ref="Z67:Z69"/>
    <mergeCell ref="AI51:AI52"/>
    <mergeCell ref="AD70:AD72"/>
    <mergeCell ref="AE70:AE72"/>
    <mergeCell ref="AC67:AC69"/>
    <mergeCell ref="AJ77:AJ79"/>
    <mergeCell ref="AF70:AF72"/>
    <mergeCell ref="AE109:AE111"/>
    <mergeCell ref="AF109:AF111"/>
    <mergeCell ref="AI67:AI69"/>
    <mergeCell ref="AJ67:AJ69"/>
    <mergeCell ref="AI36:AI38"/>
    <mergeCell ref="AC42:AC45"/>
    <mergeCell ref="AJ58:AJ60"/>
    <mergeCell ref="AD139:AD141"/>
    <mergeCell ref="AH115:AH117"/>
    <mergeCell ref="AI77:AI79"/>
    <mergeCell ref="AI96:AI98"/>
    <mergeCell ref="AD96:AD98"/>
    <mergeCell ref="AF96:AF98"/>
    <mergeCell ref="AG96:AG98"/>
    <mergeCell ref="AH96:AH98"/>
    <mergeCell ref="AC136:AC138"/>
    <mergeCell ref="AH83:AH85"/>
    <mergeCell ref="AI93:AI95"/>
    <mergeCell ref="AA80:AA82"/>
    <mergeCell ref="AB80:AB82"/>
    <mergeCell ref="AC132:AC135"/>
    <mergeCell ref="AD132:AD135"/>
    <mergeCell ref="AC83:AC85"/>
    <mergeCell ref="AD83:AD85"/>
    <mergeCell ref="AI89:AI92"/>
    <mergeCell ref="AF86:AF88"/>
    <mergeCell ref="AA118:AA119"/>
    <mergeCell ref="AE58:AE60"/>
    <mergeCell ref="AF58:AF60"/>
    <mergeCell ref="AG58:AG60"/>
    <mergeCell ref="AE106:AE108"/>
    <mergeCell ref="AF106:AF108"/>
    <mergeCell ref="AG106:AG108"/>
    <mergeCell ref="AH106:AH108"/>
    <mergeCell ref="AI83:AI85"/>
    <mergeCell ref="AD67:AD69"/>
    <mergeCell ref="AH93:AH95"/>
    <mergeCell ref="AI109:AI111"/>
    <mergeCell ref="AJ112:AJ114"/>
    <mergeCell ref="AJ93:AJ95"/>
    <mergeCell ref="AJ96:AJ98"/>
    <mergeCell ref="AC93:AC95"/>
    <mergeCell ref="AF30:AF32"/>
    <mergeCell ref="AG30:AG32"/>
    <mergeCell ref="AH30:AH32"/>
    <mergeCell ref="AJ42:AJ45"/>
    <mergeCell ref="AF24:AF27"/>
    <mergeCell ref="AF28:AF29"/>
    <mergeCell ref="AI46:AI50"/>
    <mergeCell ref="AH24:AH29"/>
    <mergeCell ref="AJ36:AJ38"/>
    <mergeCell ref="AE61:AE63"/>
    <mergeCell ref="AA64:AA66"/>
    <mergeCell ref="AI30:AI32"/>
    <mergeCell ref="AA30:AA32"/>
    <mergeCell ref="AJ30:AJ32"/>
    <mergeCell ref="AI136:AI138"/>
    <mergeCell ref="AJ80:AJ82"/>
    <mergeCell ref="AI106:AI108"/>
    <mergeCell ref="AI24:AI29"/>
    <mergeCell ref="AF46:AF50"/>
    <mergeCell ref="AJ103:AJ105"/>
    <mergeCell ref="AE30:AE32"/>
    <mergeCell ref="AG39:AG41"/>
    <mergeCell ref="AH39:AH41"/>
    <mergeCell ref="AI39:AI41"/>
    <mergeCell ref="AJ39:AJ41"/>
    <mergeCell ref="AG46:AG50"/>
    <mergeCell ref="AH46:AH50"/>
    <mergeCell ref="AD175:AD178"/>
    <mergeCell ref="AD191:AD193"/>
    <mergeCell ref="AJ139:AJ141"/>
    <mergeCell ref="AJ115:AJ117"/>
    <mergeCell ref="AJ121:AJ124"/>
    <mergeCell ref="AJ125:AJ128"/>
    <mergeCell ref="AE46:AE50"/>
    <mergeCell ref="AF53:AF54"/>
    <mergeCell ref="AG53:AG54"/>
    <mergeCell ref="AH53:AH54"/>
    <mergeCell ref="AI53:AI54"/>
    <mergeCell ref="AI58:AI60"/>
    <mergeCell ref="AJ109:AJ111"/>
    <mergeCell ref="AC118:AC119"/>
    <mergeCell ref="AE132:AE135"/>
    <mergeCell ref="AJ73:AJ76"/>
    <mergeCell ref="AJ238:AJ240"/>
    <mergeCell ref="AH282:AH284"/>
    <mergeCell ref="AI191:AI193"/>
    <mergeCell ref="AF194:AF195"/>
    <mergeCell ref="AI188:AI190"/>
    <mergeCell ref="AI203:AI205"/>
    <mergeCell ref="AG194:AG195"/>
    <mergeCell ref="AD199:AD202"/>
    <mergeCell ref="AI219:AI221"/>
    <mergeCell ref="AH219:AH221"/>
    <mergeCell ref="AJ188:AJ190"/>
    <mergeCell ref="AJ199:AJ202"/>
    <mergeCell ref="AJ191:AJ193"/>
    <mergeCell ref="AG235:AG237"/>
    <mergeCell ref="AJ196:AJ198"/>
    <mergeCell ref="AG264:AG266"/>
    <mergeCell ref="AI274:AI276"/>
    <mergeCell ref="AI175:AI178"/>
    <mergeCell ref="AI206:AI208"/>
    <mergeCell ref="AJ209:AJ211"/>
    <mergeCell ref="AG212:AG215"/>
    <mergeCell ref="AJ261:AJ263"/>
    <mergeCell ref="AH165:AH167"/>
    <mergeCell ref="AH185:AH187"/>
    <mergeCell ref="AJ161:AJ162"/>
    <mergeCell ref="AI168:AI170"/>
    <mergeCell ref="AJ168:AJ170"/>
    <mergeCell ref="AI165:AI167"/>
    <mergeCell ref="AJ165:AJ167"/>
    <mergeCell ref="AJ270:AJ273"/>
    <mergeCell ref="AH258:AH260"/>
    <mergeCell ref="AG191:AG193"/>
    <mergeCell ref="AH191:AH193"/>
    <mergeCell ref="AC241:AC244"/>
    <mergeCell ref="AI121:AI124"/>
    <mergeCell ref="AE206:AE208"/>
    <mergeCell ref="AF206:AF208"/>
    <mergeCell ref="AH212:AH215"/>
    <mergeCell ref="AD89:AD92"/>
    <mergeCell ref="AE89:AE92"/>
    <mergeCell ref="AC61:AC63"/>
    <mergeCell ref="AD61:AD63"/>
    <mergeCell ref="AB39:AB41"/>
    <mergeCell ref="AC39:AC41"/>
    <mergeCell ref="AJ89:AJ92"/>
    <mergeCell ref="AJ83:AJ85"/>
    <mergeCell ref="AD171:AD174"/>
    <mergeCell ref="AE171:AE174"/>
    <mergeCell ref="AF171:AF174"/>
    <mergeCell ref="AF199:AF202"/>
    <mergeCell ref="AJ64:AJ66"/>
    <mergeCell ref="AJ70:AJ72"/>
    <mergeCell ref="AG165:AG167"/>
    <mergeCell ref="AG185:AG187"/>
    <mergeCell ref="AE155:AE157"/>
    <mergeCell ref="AJ158:AJ160"/>
    <mergeCell ref="AI158:AI160"/>
    <mergeCell ref="AG168:AG170"/>
    <mergeCell ref="AF212:AF215"/>
    <mergeCell ref="AH194:AH195"/>
    <mergeCell ref="AH274:AH276"/>
    <mergeCell ref="AG267:AG269"/>
    <mergeCell ref="AF129:AF131"/>
    <mergeCell ref="AF132:AF135"/>
    <mergeCell ref="AI194:AI195"/>
    <mergeCell ref="AE139:AE141"/>
    <mergeCell ref="AF136:AF138"/>
    <mergeCell ref="AG136:AG138"/>
    <mergeCell ref="AG61:AG63"/>
    <mergeCell ref="AH61:AH63"/>
    <mergeCell ref="AE115:AE117"/>
    <mergeCell ref="AB73:AB76"/>
    <mergeCell ref="AC73:AC76"/>
    <mergeCell ref="AD73:AD76"/>
    <mergeCell ref="AE73:AE76"/>
    <mergeCell ref="AJ226:AJ228"/>
    <mergeCell ref="AH270:AH273"/>
    <mergeCell ref="AJ194:AJ195"/>
    <mergeCell ref="AC226:AC228"/>
    <mergeCell ref="AH222:AH225"/>
    <mergeCell ref="AF219:AF221"/>
    <mergeCell ref="AC238:AC240"/>
    <mergeCell ref="AC222:AC225"/>
    <mergeCell ref="AI232:AI234"/>
    <mergeCell ref="AH245:AH247"/>
    <mergeCell ref="AI245:AI247"/>
    <mergeCell ref="AF248:AF250"/>
    <mergeCell ref="AG248:AG250"/>
    <mergeCell ref="AH248:AH250"/>
    <mergeCell ref="AI248:AI250"/>
    <mergeCell ref="AI270:AI273"/>
    <mergeCell ref="AG261:AG263"/>
    <mergeCell ref="AF264:AF266"/>
    <mergeCell ref="AJ212:AJ215"/>
    <mergeCell ref="AJ24:AJ29"/>
    <mergeCell ref="AG42:AG45"/>
    <mergeCell ref="AH42:AH45"/>
    <mergeCell ref="AI42:AI45"/>
    <mergeCell ref="AB70:AB72"/>
    <mergeCell ref="AG327:AG329"/>
    <mergeCell ref="AH327:AH329"/>
    <mergeCell ref="AI327:AI329"/>
    <mergeCell ref="AF324:AF326"/>
    <mergeCell ref="AF336:AF338"/>
    <mergeCell ref="AG317:AG320"/>
    <mergeCell ref="AH330:AH332"/>
    <mergeCell ref="AF301:AF304"/>
    <mergeCell ref="AE298:AE300"/>
    <mergeCell ref="AI258:AI260"/>
    <mergeCell ref="AH261:AH263"/>
    <mergeCell ref="AG241:AG244"/>
    <mergeCell ref="AF232:AF234"/>
    <mergeCell ref="AF333:AF335"/>
    <mergeCell ref="AG311:AG313"/>
    <mergeCell ref="AC330:AC332"/>
    <mergeCell ref="AC311:AC313"/>
    <mergeCell ref="AC258:AC260"/>
    <mergeCell ref="AD258:AD260"/>
    <mergeCell ref="AE258:AE260"/>
    <mergeCell ref="AD317:AD320"/>
    <mergeCell ref="AE317:AE320"/>
    <mergeCell ref="AD241:AD244"/>
    <mergeCell ref="AI222:AI225"/>
    <mergeCell ref="AG222:AG225"/>
    <mergeCell ref="AI311:AI313"/>
    <mergeCell ref="AC298:AC300"/>
    <mergeCell ref="AD298:AD300"/>
    <mergeCell ref="AI292:AI294"/>
    <mergeCell ref="AI342:AI344"/>
    <mergeCell ref="AH289:AH291"/>
    <mergeCell ref="AI289:AI291"/>
    <mergeCell ref="AC327:AC329"/>
    <mergeCell ref="AD327:AD329"/>
    <mergeCell ref="AE327:AE329"/>
    <mergeCell ref="AF327:AF329"/>
    <mergeCell ref="AE308:AE310"/>
    <mergeCell ref="AF308:AF310"/>
    <mergeCell ref="AH295:AH297"/>
    <mergeCell ref="AF229:AF231"/>
    <mergeCell ref="AG229:AG231"/>
    <mergeCell ref="AH229:AH231"/>
    <mergeCell ref="AE261:AE263"/>
    <mergeCell ref="AC264:AC266"/>
    <mergeCell ref="AD267:AD269"/>
    <mergeCell ref="AI229:AI231"/>
    <mergeCell ref="AI235:AI237"/>
    <mergeCell ref="AE295:AE297"/>
    <mergeCell ref="AF295:AF297"/>
    <mergeCell ref="AD238:AD240"/>
    <mergeCell ref="AD226:AD228"/>
    <mergeCell ref="AD285:AD288"/>
    <mergeCell ref="AD282:AD284"/>
    <mergeCell ref="AD251:AD254"/>
    <mergeCell ref="AE251:AE254"/>
    <mergeCell ref="AF251:AF254"/>
    <mergeCell ref="AG251:AG254"/>
    <mergeCell ref="AH251:AH254"/>
    <mergeCell ref="AI251:AI254"/>
    <mergeCell ref="AI212:AI215"/>
    <mergeCell ref="AE255:AE257"/>
    <mergeCell ref="AF255:AF257"/>
    <mergeCell ref="AG255:AG257"/>
    <mergeCell ref="AH255:AH257"/>
    <mergeCell ref="AI255:AI257"/>
    <mergeCell ref="AG285:AG288"/>
    <mergeCell ref="AH285:AH288"/>
    <mergeCell ref="AI285:AI288"/>
    <mergeCell ref="AF280:AF281"/>
    <mergeCell ref="AG280:AG281"/>
    <mergeCell ref="AH277:AH279"/>
    <mergeCell ref="AI277:AI279"/>
    <mergeCell ref="AH241:AH244"/>
    <mergeCell ref="AD374:AD376"/>
    <mergeCell ref="AA390:AA392"/>
    <mergeCell ref="AD305:AD307"/>
    <mergeCell ref="Z387:Z389"/>
    <mergeCell ref="AG301:AG304"/>
    <mergeCell ref="Q324:Q326"/>
    <mergeCell ref="U327:U329"/>
    <mergeCell ref="O305:O307"/>
    <mergeCell ref="Q298:Q300"/>
    <mergeCell ref="N311:N313"/>
    <mergeCell ref="O311:O313"/>
    <mergeCell ref="N295:N297"/>
    <mergeCell ref="T330:T332"/>
    <mergeCell ref="AE345:AE348"/>
    <mergeCell ref="AF345:AF348"/>
    <mergeCell ref="AI261:AI263"/>
    <mergeCell ref="AI264:AI266"/>
    <mergeCell ref="AD295:AD297"/>
    <mergeCell ref="AG298:AG300"/>
    <mergeCell ref="AI295:AI297"/>
    <mergeCell ref="AC295:AC297"/>
    <mergeCell ref="AD345:AD348"/>
    <mergeCell ref="AH324:AH326"/>
    <mergeCell ref="AG330:AG332"/>
    <mergeCell ref="AD264:AD266"/>
    <mergeCell ref="AD339:AD341"/>
    <mergeCell ref="AD321:AD323"/>
    <mergeCell ref="AE321:AE323"/>
    <mergeCell ref="AF321:AF323"/>
    <mergeCell ref="AG226:AG228"/>
    <mergeCell ref="AH226:AH228"/>
    <mergeCell ref="AG367:AG370"/>
    <mergeCell ref="AD367:AD370"/>
    <mergeCell ref="AG364:AG366"/>
    <mergeCell ref="AF361:AF363"/>
    <mergeCell ref="AE264:AE266"/>
    <mergeCell ref="AH280:AH281"/>
    <mergeCell ref="AI280:AI281"/>
    <mergeCell ref="AD330:AD332"/>
    <mergeCell ref="AE330:AE332"/>
    <mergeCell ref="V267:V269"/>
    <mergeCell ref="U267:U269"/>
    <mergeCell ref="U270:U273"/>
    <mergeCell ref="V270:V273"/>
    <mergeCell ref="U261:U263"/>
    <mergeCell ref="V245:V247"/>
    <mergeCell ref="V274:V276"/>
    <mergeCell ref="P324:P326"/>
    <mergeCell ref="AA367:AA370"/>
    <mergeCell ref="Y345:Y348"/>
    <mergeCell ref="AJ285:AJ288"/>
    <mergeCell ref="AJ292:AJ294"/>
    <mergeCell ref="AD352:AD354"/>
    <mergeCell ref="AD229:AD231"/>
    <mergeCell ref="AD235:AD237"/>
    <mergeCell ref="AC248:AC250"/>
    <mergeCell ref="AD248:AD250"/>
    <mergeCell ref="AE248:AE250"/>
    <mergeCell ref="N314:N316"/>
    <mergeCell ref="R317:R320"/>
    <mergeCell ref="S317:S320"/>
    <mergeCell ref="AE241:AE244"/>
    <mergeCell ref="T232:T234"/>
    <mergeCell ref="R238:R240"/>
    <mergeCell ref="U280:U281"/>
    <mergeCell ref="V277:V279"/>
    <mergeCell ref="Y277:Y279"/>
    <mergeCell ref="Z277:Z279"/>
    <mergeCell ref="S292:S294"/>
    <mergeCell ref="T292:T294"/>
    <mergeCell ref="R282:R284"/>
    <mergeCell ref="AC289:AC291"/>
    <mergeCell ref="AD289:AD291"/>
    <mergeCell ref="AE289:AE291"/>
    <mergeCell ref="AD342:AD344"/>
    <mergeCell ref="AE305:AE307"/>
    <mergeCell ref="AD336:AD338"/>
    <mergeCell ref="AE336:AE338"/>
    <mergeCell ref="AD261:AD263"/>
    <mergeCell ref="AJ255:AJ257"/>
    <mergeCell ref="AJ277:AJ279"/>
    <mergeCell ref="AI241:AI244"/>
    <mergeCell ref="AI317:AI320"/>
    <mergeCell ref="AB308:AB310"/>
    <mergeCell ref="AB295:AB297"/>
    <mergeCell ref="AJ232:AJ234"/>
    <mergeCell ref="AH238:AH240"/>
    <mergeCell ref="AI238:AI240"/>
    <mergeCell ref="AE235:AE237"/>
    <mergeCell ref="AF235:AF237"/>
    <mergeCell ref="AI345:AI348"/>
    <mergeCell ref="AD232:AD234"/>
    <mergeCell ref="AH301:AH304"/>
    <mergeCell ref="AB339:AB341"/>
    <mergeCell ref="AJ245:AJ247"/>
    <mergeCell ref="AB298:AB300"/>
    <mergeCell ref="AJ235:AJ237"/>
    <mergeCell ref="AJ241:AJ244"/>
    <mergeCell ref="AG274:AG276"/>
    <mergeCell ref="AC274:AC276"/>
    <mergeCell ref="AD274:AD276"/>
    <mergeCell ref="AE274:AE276"/>
    <mergeCell ref="AE282:AE284"/>
    <mergeCell ref="AB277:AB279"/>
    <mergeCell ref="AC277:AC279"/>
    <mergeCell ref="AD277:AD279"/>
    <mergeCell ref="AC342:AC344"/>
    <mergeCell ref="AC314:AC316"/>
    <mergeCell ref="AJ352:AJ354"/>
    <mergeCell ref="AJ267:AJ269"/>
    <mergeCell ref="AJ248:AJ250"/>
    <mergeCell ref="AB333:AB335"/>
    <mergeCell ref="AE349:AE351"/>
    <mergeCell ref="AD270:AD273"/>
    <mergeCell ref="AJ264:AJ266"/>
    <mergeCell ref="AI330:AI332"/>
    <mergeCell ref="AI267:AI269"/>
    <mergeCell ref="AJ311:AJ313"/>
    <mergeCell ref="AJ314:AJ316"/>
    <mergeCell ref="AJ229:AJ231"/>
    <mergeCell ref="AF285:AF288"/>
    <mergeCell ref="AG295:AG297"/>
    <mergeCell ref="AB330:AB332"/>
    <mergeCell ref="AB355:AB357"/>
    <mergeCell ref="AB324:AB326"/>
    <mergeCell ref="AB327:AB329"/>
    <mergeCell ref="X339:X341"/>
    <mergeCell ref="Y352:Y354"/>
    <mergeCell ref="Y374:Y376"/>
    <mergeCell ref="Z374:Z376"/>
    <mergeCell ref="AA393:AA395"/>
    <mergeCell ref="Z381:Z383"/>
    <mergeCell ref="AB353:AB354"/>
    <mergeCell ref="Z352:Z354"/>
    <mergeCell ref="AD324:AD326"/>
    <mergeCell ref="AD355:AD357"/>
    <mergeCell ref="X393:X395"/>
    <mergeCell ref="Y342:Y344"/>
    <mergeCell ref="AD384:AD386"/>
    <mergeCell ref="S282:S284"/>
    <mergeCell ref="F270:F273"/>
    <mergeCell ref="N248:N250"/>
    <mergeCell ref="O248:O250"/>
    <mergeCell ref="W311:W313"/>
    <mergeCell ref="W336:W338"/>
    <mergeCell ref="AB349:AB351"/>
    <mergeCell ref="U314:U316"/>
    <mergeCell ref="V342:V344"/>
    <mergeCell ref="AC229:AC231"/>
    <mergeCell ref="AB229:AB231"/>
    <mergeCell ref="AC267:AC269"/>
    <mergeCell ref="AD371:AD373"/>
    <mergeCell ref="AE371:AE373"/>
    <mergeCell ref="AD311:AD313"/>
    <mergeCell ref="AE333:AE335"/>
    <mergeCell ref="AA349:AA351"/>
    <mergeCell ref="W342:W344"/>
    <mergeCell ref="U277:U279"/>
    <mergeCell ref="R330:R332"/>
    <mergeCell ref="T298:T300"/>
    <mergeCell ref="U317:U320"/>
    <mergeCell ref="Q280:Q281"/>
    <mergeCell ref="N324:N326"/>
    <mergeCell ref="O324:O326"/>
    <mergeCell ref="W345:W348"/>
    <mergeCell ref="X345:X348"/>
    <mergeCell ref="S267:S269"/>
    <mergeCell ref="T267:T269"/>
    <mergeCell ref="R267:R269"/>
    <mergeCell ref="AD314:AD316"/>
    <mergeCell ref="T258:T260"/>
    <mergeCell ref="Q311:Q313"/>
    <mergeCell ref="R311:R313"/>
    <mergeCell ref="AD333:AD335"/>
    <mergeCell ref="W349:W351"/>
    <mergeCell ref="Y349:Y351"/>
    <mergeCell ref="X336:X338"/>
    <mergeCell ref="W301:W304"/>
    <mergeCell ref="AC387:AC389"/>
    <mergeCell ref="AC374:AC376"/>
    <mergeCell ref="AE339:AE341"/>
    <mergeCell ref="AE311:AE313"/>
    <mergeCell ref="H261:H263"/>
    <mergeCell ref="P295:P297"/>
    <mergeCell ref="M282:M283"/>
    <mergeCell ref="V361:V363"/>
    <mergeCell ref="V364:V366"/>
    <mergeCell ref="S367:S370"/>
    <mergeCell ref="P367:P370"/>
    <mergeCell ref="N367:N370"/>
    <mergeCell ref="R371:R373"/>
    <mergeCell ref="O361:O363"/>
    <mergeCell ref="R374:R376"/>
    <mergeCell ref="S374:S376"/>
    <mergeCell ref="R381:R383"/>
    <mergeCell ref="N381:N383"/>
    <mergeCell ref="O381:O383"/>
    <mergeCell ref="I361:I363"/>
    <mergeCell ref="F342:F344"/>
    <mergeCell ref="T336:T338"/>
    <mergeCell ref="U863:U864"/>
    <mergeCell ref="W261:W263"/>
    <mergeCell ref="W274:W276"/>
    <mergeCell ref="Y355:Y357"/>
    <mergeCell ref="Z330:Z332"/>
    <mergeCell ref="AA305:AA307"/>
    <mergeCell ref="Z298:Z300"/>
    <mergeCell ref="X301:X304"/>
    <mergeCell ref="X342:X344"/>
    <mergeCell ref="X298:X300"/>
    <mergeCell ref="AC371:AC373"/>
    <mergeCell ref="Y384:Y386"/>
    <mergeCell ref="AA358:AA360"/>
    <mergeCell ref="AB364:AB366"/>
    <mergeCell ref="AB371:AB373"/>
    <mergeCell ref="AC367:AC370"/>
    <mergeCell ref="Q267:Q269"/>
    <mergeCell ref="T305:T307"/>
    <mergeCell ref="T301:T304"/>
    <mergeCell ref="T285:T288"/>
    <mergeCell ref="S285:S288"/>
    <mergeCell ref="T264:T266"/>
    <mergeCell ref="U292:U294"/>
    <mergeCell ref="V295:V297"/>
    <mergeCell ref="U298:U300"/>
    <mergeCell ref="R298:R300"/>
    <mergeCell ref="U305:U307"/>
    <mergeCell ref="P355:P357"/>
    <mergeCell ref="Q352:Q354"/>
    <mergeCell ref="I387:I389"/>
    <mergeCell ref="N339:N341"/>
    <mergeCell ref="Q295:Q297"/>
    <mergeCell ref="AE301:AE304"/>
    <mergeCell ref="W280:W281"/>
    <mergeCell ref="X280:X281"/>
    <mergeCell ref="S274:S276"/>
    <mergeCell ref="T274:T276"/>
    <mergeCell ref="U274:U276"/>
    <mergeCell ref="AE367:AE370"/>
    <mergeCell ref="U324:U326"/>
    <mergeCell ref="U295:U297"/>
    <mergeCell ref="Z295:Z297"/>
    <mergeCell ref="J226:J227"/>
    <mergeCell ref="O292:O294"/>
    <mergeCell ref="AJ1173:AJ1176"/>
    <mergeCell ref="Y1170:Y1172"/>
    <mergeCell ref="Z1170:Z1172"/>
    <mergeCell ref="N1160:N1163"/>
    <mergeCell ref="AA1140:AA1142"/>
    <mergeCell ref="Y1146:Y1148"/>
    <mergeCell ref="Y1149:Y1151"/>
    <mergeCell ref="AJ1164:AJ1166"/>
    <mergeCell ref="T1167:T1169"/>
    <mergeCell ref="I1164:I1166"/>
    <mergeCell ref="C1121:C1123"/>
    <mergeCell ref="D1121:D1123"/>
    <mergeCell ref="E1121:E1123"/>
    <mergeCell ref="F1121:F1123"/>
    <mergeCell ref="G1121:G1123"/>
    <mergeCell ref="I1114:I1117"/>
    <mergeCell ref="I1118:I1120"/>
    <mergeCell ref="I1121:I1123"/>
    <mergeCell ref="C206:C208"/>
    <mergeCell ref="D206:D208"/>
    <mergeCell ref="E206:E208"/>
    <mergeCell ref="B1173:B1176"/>
    <mergeCell ref="F1167:F1169"/>
    <mergeCell ref="B1167:B1169"/>
    <mergeCell ref="B1170:B1172"/>
    <mergeCell ref="C1170:C1172"/>
    <mergeCell ref="H1146:H1148"/>
    <mergeCell ref="P1156:P1159"/>
    <mergeCell ref="F1160:F1163"/>
    <mergeCell ref="G1160:G1163"/>
    <mergeCell ref="H1160:H1163"/>
    <mergeCell ref="G1164:G1166"/>
    <mergeCell ref="H1164:H1166"/>
    <mergeCell ref="R1143:R1145"/>
    <mergeCell ref="B1149:B1151"/>
    <mergeCell ref="C1149:C1151"/>
    <mergeCell ref="D1149:D1151"/>
    <mergeCell ref="D1170:D1172"/>
    <mergeCell ref="D1164:D1166"/>
    <mergeCell ref="E1164:E1166"/>
    <mergeCell ref="Q1137:Q1139"/>
    <mergeCell ref="R1137:R1139"/>
    <mergeCell ref="P1170:P1172"/>
    <mergeCell ref="F1164:F1166"/>
    <mergeCell ref="P1149:P1151"/>
    <mergeCell ref="Q1149:Q1151"/>
    <mergeCell ref="R1149:R1151"/>
    <mergeCell ref="N1167:N1169"/>
    <mergeCell ref="C1140:C1142"/>
    <mergeCell ref="D1140:D1142"/>
    <mergeCell ref="E1140:E1142"/>
    <mergeCell ref="D1143:D1145"/>
    <mergeCell ref="E1143:E1145"/>
    <mergeCell ref="S1149:S1151"/>
    <mergeCell ref="AH1140:AH1142"/>
    <mergeCell ref="AC396:AC398"/>
    <mergeCell ref="AI1140:AI1142"/>
    <mergeCell ref="S1173:S1176"/>
    <mergeCell ref="I238:I240"/>
    <mergeCell ref="N390:N392"/>
    <mergeCell ref="Z371:Z373"/>
    <mergeCell ref="AC390:AC392"/>
    <mergeCell ref="W1156:W1159"/>
    <mergeCell ref="AA1164:AA1166"/>
    <mergeCell ref="U1177:U1179"/>
    <mergeCell ref="AC1160:AC1163"/>
    <mergeCell ref="AC1164:AC1166"/>
    <mergeCell ref="AD1164:AD1166"/>
    <mergeCell ref="AE1164:AE1166"/>
    <mergeCell ref="AG1164:AG1166"/>
    <mergeCell ref="V1167:V1169"/>
    <mergeCell ref="AH1177:AH1179"/>
    <mergeCell ref="AB1173:AB1176"/>
    <mergeCell ref="AC1173:AC1176"/>
    <mergeCell ref="AD1173:AD1176"/>
    <mergeCell ref="AE1173:AE1176"/>
    <mergeCell ref="I1143:I1145"/>
    <mergeCell ref="N1143:N1145"/>
    <mergeCell ref="I1146:I1148"/>
    <mergeCell ref="R1140:R1142"/>
    <mergeCell ref="F1140:F1142"/>
    <mergeCell ref="AB1170:AB1172"/>
    <mergeCell ref="P1173:P1176"/>
    <mergeCell ref="Q1173:Q1176"/>
    <mergeCell ref="V1149:V1151"/>
    <mergeCell ref="AH1160:AH1163"/>
    <mergeCell ref="AE1177:AE1179"/>
    <mergeCell ref="N1146:N1148"/>
    <mergeCell ref="O1143:O1145"/>
    <mergeCell ref="Q1143:Q1145"/>
    <mergeCell ref="O1140:O1142"/>
    <mergeCell ref="I1140:I1142"/>
    <mergeCell ref="AF1140:AF1142"/>
    <mergeCell ref="R1167:R1169"/>
    <mergeCell ref="S1167:S1169"/>
    <mergeCell ref="S1170:S1172"/>
    <mergeCell ref="S1177:S1179"/>
    <mergeCell ref="R1156:R1159"/>
    <mergeCell ref="F1156:F1159"/>
    <mergeCell ref="G1156:G1159"/>
    <mergeCell ref="H1156:H1159"/>
    <mergeCell ref="I1156:I1159"/>
    <mergeCell ref="H1149:H1151"/>
    <mergeCell ref="U1170:U1172"/>
    <mergeCell ref="U1173:U1176"/>
    <mergeCell ref="Q1167:Q1169"/>
    <mergeCell ref="AD1170:AD1172"/>
    <mergeCell ref="AE1170:AE1172"/>
    <mergeCell ref="G1170:G1172"/>
    <mergeCell ref="H1170:H1172"/>
    <mergeCell ref="Q1170:Q1172"/>
    <mergeCell ref="I1177:I1179"/>
    <mergeCell ref="F1170:F1172"/>
    <mergeCell ref="W1170:W1172"/>
    <mergeCell ref="AI1152:AI1155"/>
    <mergeCell ref="AI1149:AI1151"/>
    <mergeCell ref="AI1143:AI1145"/>
    <mergeCell ref="AI1167:AI1169"/>
    <mergeCell ref="AI1170:AI1172"/>
    <mergeCell ref="Q61:Q63"/>
    <mergeCell ref="R61:R63"/>
    <mergeCell ref="S61:S63"/>
    <mergeCell ref="T61:T63"/>
    <mergeCell ref="U61:U63"/>
    <mergeCell ref="V61:V63"/>
    <mergeCell ref="S93:S95"/>
    <mergeCell ref="C77:C79"/>
    <mergeCell ref="D77:D79"/>
    <mergeCell ref="E77:E79"/>
    <mergeCell ref="D33:D35"/>
    <mergeCell ref="E33:E35"/>
    <mergeCell ref="P36:P38"/>
    <mergeCell ref="C46:C50"/>
    <mergeCell ref="C80:C82"/>
    <mergeCell ref="O86:O88"/>
    <mergeCell ref="J30:J31"/>
    <mergeCell ref="N64:N66"/>
    <mergeCell ref="V70:V72"/>
    <mergeCell ref="W70:W72"/>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3:T85"/>
    <mergeCell ref="F86:F88"/>
    <mergeCell ref="G86:G88"/>
    <mergeCell ref="H86:H88"/>
    <mergeCell ref="I86:I88"/>
    <mergeCell ref="P73:P76"/>
    <mergeCell ref="Q73:Q76"/>
    <mergeCell ref="H51:H52"/>
    <mergeCell ref="I51:I52"/>
    <mergeCell ref="H77:H79"/>
    <mergeCell ref="I77:I79"/>
    <mergeCell ref="D73:D76"/>
    <mergeCell ref="E73:E76"/>
    <mergeCell ref="F73:F76"/>
    <mergeCell ref="G73:G76"/>
    <mergeCell ref="H73:H76"/>
    <mergeCell ref="H80:H82"/>
    <mergeCell ref="N77:N79"/>
    <mergeCell ref="O80:O82"/>
    <mergeCell ref="P80:P82"/>
    <mergeCell ref="H93:H95"/>
    <mergeCell ref="F33:F35"/>
    <mergeCell ref="G33:G35"/>
    <mergeCell ref="H33:H35"/>
    <mergeCell ref="I33:I35"/>
    <mergeCell ref="N33:N35"/>
    <mergeCell ref="G67:G69"/>
    <mergeCell ref="S73:S76"/>
    <mergeCell ref="H67:H69"/>
    <mergeCell ref="B99:B102"/>
    <mergeCell ref="N1114:N1117"/>
    <mergeCell ref="N1118:N1120"/>
    <mergeCell ref="N1069:N1072"/>
    <mergeCell ref="F1061:F1064"/>
    <mergeCell ref="I199:I202"/>
    <mergeCell ref="N191:N193"/>
    <mergeCell ref="I165:I167"/>
    <mergeCell ref="I194:I195"/>
    <mergeCell ref="N219:N221"/>
    <mergeCell ref="H203:H205"/>
    <mergeCell ref="I206:I208"/>
    <mergeCell ref="N206:N208"/>
    <mergeCell ref="I245:I247"/>
    <mergeCell ref="B480:B483"/>
    <mergeCell ref="H477:H479"/>
    <mergeCell ref="C551:C554"/>
    <mergeCell ref="H545:H547"/>
    <mergeCell ref="H548:H550"/>
    <mergeCell ref="B390:B392"/>
    <mergeCell ref="B381:B383"/>
    <mergeCell ref="F393:F395"/>
    <mergeCell ref="B393:B395"/>
    <mergeCell ref="C393:C395"/>
    <mergeCell ref="D393:D395"/>
    <mergeCell ref="C152:C154"/>
    <mergeCell ref="I196:I198"/>
    <mergeCell ref="C280:C281"/>
    <mergeCell ref="B152:B154"/>
    <mergeCell ref="E155:E157"/>
    <mergeCell ref="F155:F157"/>
    <mergeCell ref="G155:G157"/>
    <mergeCell ref="H155:H157"/>
    <mergeCell ref="I155:I157"/>
    <mergeCell ref="G175:G178"/>
    <mergeCell ref="D222:D225"/>
    <mergeCell ref="E222:E225"/>
    <mergeCell ref="F222:F225"/>
    <mergeCell ref="E194:E195"/>
    <mergeCell ref="F194:F195"/>
    <mergeCell ref="E168:E170"/>
    <mergeCell ref="N1073:N1075"/>
    <mergeCell ref="F1076:F1078"/>
    <mergeCell ref="G1076:G1078"/>
    <mergeCell ref="H1076:H1078"/>
    <mergeCell ref="I1076:I1078"/>
    <mergeCell ref="G1069:G1072"/>
    <mergeCell ref="B155:B157"/>
    <mergeCell ref="I185:I187"/>
    <mergeCell ref="N171:N174"/>
    <mergeCell ref="N196:N198"/>
    <mergeCell ref="D267:D269"/>
    <mergeCell ref="E267:E269"/>
    <mergeCell ref="F267:F269"/>
    <mergeCell ref="D216:D218"/>
    <mergeCell ref="E216:E218"/>
    <mergeCell ref="F216:F218"/>
    <mergeCell ref="C188:C190"/>
    <mergeCell ref="F161:F162"/>
    <mergeCell ref="B216:B218"/>
    <mergeCell ref="C216:C218"/>
    <mergeCell ref="B191:B193"/>
    <mergeCell ref="H142:H144"/>
    <mergeCell ref="I142:I144"/>
    <mergeCell ref="D125:D128"/>
    <mergeCell ref="E125:E128"/>
    <mergeCell ref="D136:D138"/>
    <mergeCell ref="E136:E138"/>
    <mergeCell ref="G118:G119"/>
    <mergeCell ref="H118:H119"/>
    <mergeCell ref="G125:G128"/>
    <mergeCell ref="H125:H128"/>
    <mergeCell ref="E121:E124"/>
    <mergeCell ref="F121:F124"/>
    <mergeCell ref="G121:G124"/>
    <mergeCell ref="B121:B124"/>
    <mergeCell ref="C121:C124"/>
    <mergeCell ref="B118:B119"/>
    <mergeCell ref="B125:B128"/>
    <mergeCell ref="B112:B114"/>
    <mergeCell ref="C175:C178"/>
    <mergeCell ref="M139:M140"/>
    <mergeCell ref="K142:K143"/>
    <mergeCell ref="L142:L143"/>
    <mergeCell ref="M142:M143"/>
    <mergeCell ref="N139:N141"/>
    <mergeCell ref="I161:I162"/>
    <mergeCell ref="F158:F160"/>
    <mergeCell ref="G158:G160"/>
    <mergeCell ref="H158:H160"/>
    <mergeCell ref="I158:I160"/>
    <mergeCell ref="F182:F183"/>
    <mergeCell ref="G182:G183"/>
    <mergeCell ref="C179:C181"/>
    <mergeCell ref="D179:D181"/>
    <mergeCell ref="E179:E181"/>
    <mergeCell ref="F179:F181"/>
    <mergeCell ref="G179:G181"/>
    <mergeCell ref="H175:H178"/>
    <mergeCell ref="H121:H124"/>
    <mergeCell ref="I121:I124"/>
    <mergeCell ref="M125:M126"/>
    <mergeCell ref="B139:B141"/>
    <mergeCell ref="C139:C141"/>
    <mergeCell ref="D139:D141"/>
    <mergeCell ref="I152:I154"/>
    <mergeCell ref="F139:F141"/>
    <mergeCell ref="G152:G154"/>
    <mergeCell ref="H152:H154"/>
    <mergeCell ref="F125:F128"/>
    <mergeCell ref="C136:C138"/>
    <mergeCell ref="B168:B170"/>
    <mergeCell ref="C168:C170"/>
    <mergeCell ref="B146:B147"/>
    <mergeCell ref="C146:C147"/>
    <mergeCell ref="D146:D147"/>
    <mergeCell ref="E146:E147"/>
    <mergeCell ref="E152:E154"/>
    <mergeCell ref="C155:C157"/>
    <mergeCell ref="D155:D157"/>
    <mergeCell ref="I203:I205"/>
    <mergeCell ref="F206:F208"/>
    <mergeCell ref="D168:D170"/>
    <mergeCell ref="F146:F147"/>
    <mergeCell ref="G146:G147"/>
    <mergeCell ref="H136:H138"/>
    <mergeCell ref="I136:I138"/>
    <mergeCell ref="D165:D167"/>
    <mergeCell ref="B106:B108"/>
    <mergeCell ref="C106:C108"/>
    <mergeCell ref="D106:D108"/>
    <mergeCell ref="G30:G32"/>
    <mergeCell ref="N61:N63"/>
    <mergeCell ref="O61:O63"/>
    <mergeCell ref="B51:B52"/>
    <mergeCell ref="C51:C52"/>
    <mergeCell ref="B161:B162"/>
    <mergeCell ref="C161:C162"/>
    <mergeCell ref="D161:D162"/>
    <mergeCell ref="B185:B187"/>
    <mergeCell ref="C185:C187"/>
    <mergeCell ref="D185:D187"/>
    <mergeCell ref="E185:E187"/>
    <mergeCell ref="F185:F187"/>
    <mergeCell ref="G185:G187"/>
    <mergeCell ref="B188:B190"/>
    <mergeCell ref="B150:B151"/>
    <mergeCell ref="C148:C151"/>
    <mergeCell ref="D148:D151"/>
    <mergeCell ref="E148:E151"/>
    <mergeCell ref="F148:F151"/>
    <mergeCell ref="G148:G151"/>
    <mergeCell ref="H148:H151"/>
    <mergeCell ref="I148:I151"/>
    <mergeCell ref="E39:E41"/>
    <mergeCell ref="F39:F41"/>
    <mergeCell ref="G39:G41"/>
    <mergeCell ref="H39:H41"/>
    <mergeCell ref="E67:E69"/>
    <mergeCell ref="N67:N69"/>
    <mergeCell ref="O67:O69"/>
    <mergeCell ref="F46:F50"/>
    <mergeCell ref="G46:G50"/>
    <mergeCell ref="H46:H50"/>
    <mergeCell ref="I46:I50"/>
    <mergeCell ref="D51:D52"/>
    <mergeCell ref="E51:E52"/>
    <mergeCell ref="N132:N135"/>
    <mergeCell ref="G51:G52"/>
    <mergeCell ref="G115:G117"/>
    <mergeCell ref="L148:L149"/>
    <mergeCell ref="M148:M149"/>
    <mergeCell ref="B129:B131"/>
    <mergeCell ref="N148:N151"/>
    <mergeCell ref="D175:D178"/>
    <mergeCell ref="E175:E178"/>
    <mergeCell ref="F175:F178"/>
    <mergeCell ref="C165:C167"/>
    <mergeCell ref="F168:F170"/>
    <mergeCell ref="B165:B167"/>
    <mergeCell ref="D96:D98"/>
    <mergeCell ref="E96:E98"/>
    <mergeCell ref="B132:B135"/>
    <mergeCell ref="C132:C135"/>
    <mergeCell ref="G139:G141"/>
    <mergeCell ref="H139:H141"/>
    <mergeCell ref="C196:C198"/>
    <mergeCell ref="H196:H198"/>
    <mergeCell ref="G196:G198"/>
    <mergeCell ref="F196:F198"/>
    <mergeCell ref="E196:E198"/>
    <mergeCell ref="H238:H240"/>
    <mergeCell ref="C203:C205"/>
    <mergeCell ref="D203:D205"/>
    <mergeCell ref="E203:E205"/>
    <mergeCell ref="I175:I178"/>
    <mergeCell ref="B171:B174"/>
    <mergeCell ref="C171:C174"/>
    <mergeCell ref="D171:D174"/>
    <mergeCell ref="E171:E174"/>
    <mergeCell ref="F171:F174"/>
    <mergeCell ref="G171:G174"/>
    <mergeCell ref="H171:H174"/>
    <mergeCell ref="I171:I174"/>
    <mergeCell ref="D191:D193"/>
    <mergeCell ref="C191:C193"/>
    <mergeCell ref="H191:H193"/>
    <mergeCell ref="G191:G193"/>
    <mergeCell ref="F191:F193"/>
    <mergeCell ref="E191:E193"/>
    <mergeCell ref="B194:B195"/>
    <mergeCell ref="C194:C195"/>
    <mergeCell ref="D194:D195"/>
    <mergeCell ref="B209:B211"/>
    <mergeCell ref="C209:C211"/>
    <mergeCell ref="D209:D211"/>
    <mergeCell ref="E209:E211"/>
    <mergeCell ref="F209:F211"/>
    <mergeCell ref="G209:G211"/>
    <mergeCell ref="H209:H211"/>
    <mergeCell ref="I209:I211"/>
    <mergeCell ref="G226:G228"/>
    <mergeCell ref="H226:H228"/>
    <mergeCell ref="G194:G195"/>
    <mergeCell ref="H194:H195"/>
    <mergeCell ref="E188:E190"/>
    <mergeCell ref="D188:D190"/>
    <mergeCell ref="B232:B234"/>
    <mergeCell ref="G238:G240"/>
    <mergeCell ref="B226:B228"/>
    <mergeCell ref="F188:F190"/>
    <mergeCell ref="G199:G202"/>
    <mergeCell ref="H199:H202"/>
    <mergeCell ref="B196:B198"/>
    <mergeCell ref="D196:D198"/>
    <mergeCell ref="I188:I190"/>
    <mergeCell ref="H188:H190"/>
    <mergeCell ref="G188:G190"/>
    <mergeCell ref="C229:C231"/>
    <mergeCell ref="I229:I231"/>
    <mergeCell ref="C212:C215"/>
    <mergeCell ref="D212:D215"/>
    <mergeCell ref="E212:E215"/>
    <mergeCell ref="F212:F215"/>
    <mergeCell ref="G212:G215"/>
    <mergeCell ref="H212:H215"/>
    <mergeCell ref="I212:I215"/>
    <mergeCell ref="F226:F228"/>
    <mergeCell ref="C222:C225"/>
    <mergeCell ref="I222:I225"/>
    <mergeCell ref="C129:C131"/>
    <mergeCell ref="E139:E141"/>
    <mergeCell ref="F136:F138"/>
    <mergeCell ref="I129:I131"/>
    <mergeCell ref="G136:G138"/>
    <mergeCell ref="D129:D131"/>
    <mergeCell ref="E129:E131"/>
    <mergeCell ref="E219:E221"/>
    <mergeCell ref="G168:G170"/>
    <mergeCell ref="E165:E167"/>
    <mergeCell ref="F165:F167"/>
    <mergeCell ref="G165:G167"/>
    <mergeCell ref="H165:H167"/>
    <mergeCell ref="F152:F154"/>
    <mergeCell ref="B212:B215"/>
    <mergeCell ref="F129:F131"/>
    <mergeCell ref="B179:B181"/>
    <mergeCell ref="I179:I181"/>
    <mergeCell ref="B182:B183"/>
    <mergeCell ref="C182:C183"/>
    <mergeCell ref="D182:D183"/>
    <mergeCell ref="E182:E183"/>
    <mergeCell ref="D132:D135"/>
    <mergeCell ref="E132:E135"/>
    <mergeCell ref="F132:F135"/>
    <mergeCell ref="G132:G135"/>
    <mergeCell ref="H132:H135"/>
    <mergeCell ref="I132:I135"/>
    <mergeCell ref="G129:G131"/>
    <mergeCell ref="N235:N237"/>
    <mergeCell ref="R245:R247"/>
    <mergeCell ref="R285:R288"/>
    <mergeCell ref="R274:R276"/>
    <mergeCell ref="E229:E231"/>
    <mergeCell ref="F238:F240"/>
    <mergeCell ref="H235:H237"/>
    <mergeCell ref="I226:I228"/>
    <mergeCell ref="P241:P244"/>
    <mergeCell ref="Q241:Q244"/>
    <mergeCell ref="F235:F237"/>
    <mergeCell ref="G222:G225"/>
    <mergeCell ref="G203:G205"/>
    <mergeCell ref="B206:B208"/>
    <mergeCell ref="B175:B178"/>
    <mergeCell ref="G216:G218"/>
    <mergeCell ref="H216:H218"/>
    <mergeCell ref="I216:I218"/>
    <mergeCell ref="I219:I221"/>
    <mergeCell ref="B203:B205"/>
    <mergeCell ref="D282:D284"/>
    <mergeCell ref="E282:E284"/>
    <mergeCell ref="F282:F284"/>
    <mergeCell ref="G282:G284"/>
    <mergeCell ref="H282:H284"/>
    <mergeCell ref="I282:I284"/>
    <mergeCell ref="H245:H247"/>
    <mergeCell ref="I241:I244"/>
    <mergeCell ref="E226:E228"/>
    <mergeCell ref="B274:B276"/>
    <mergeCell ref="B199:B202"/>
    <mergeCell ref="C199:C202"/>
    <mergeCell ref="D199:D202"/>
    <mergeCell ref="E199:E202"/>
    <mergeCell ref="F199:F202"/>
    <mergeCell ref="B219:B221"/>
    <mergeCell ref="B222:B225"/>
    <mergeCell ref="G261:G263"/>
    <mergeCell ref="D226:D228"/>
    <mergeCell ref="F219:F221"/>
    <mergeCell ref="G219:G221"/>
    <mergeCell ref="H219:H221"/>
    <mergeCell ref="AF258:AF260"/>
    <mergeCell ref="AG258:AG260"/>
    <mergeCell ref="AG245:AG247"/>
    <mergeCell ref="AE285:AE288"/>
    <mergeCell ref="AD292:AD294"/>
    <mergeCell ref="AE292:AE294"/>
    <mergeCell ref="AA295:AA297"/>
    <mergeCell ref="AB282:AB284"/>
    <mergeCell ref="AC282:AC284"/>
    <mergeCell ref="S245:S247"/>
    <mergeCell ref="T245:T247"/>
    <mergeCell ref="S248:S250"/>
    <mergeCell ref="T248:T250"/>
    <mergeCell ref="S261:S263"/>
    <mergeCell ref="T261:T263"/>
    <mergeCell ref="AF238:AF240"/>
    <mergeCell ref="AA258:AA260"/>
    <mergeCell ref="AE232:AE234"/>
    <mergeCell ref="AG238:AG240"/>
    <mergeCell ref="AG232:AG234"/>
    <mergeCell ref="AB267:AB269"/>
    <mergeCell ref="F229:F231"/>
    <mergeCell ref="O261:O263"/>
    <mergeCell ref="P258:P260"/>
    <mergeCell ref="D241:D244"/>
    <mergeCell ref="B248:B250"/>
    <mergeCell ref="C232:C234"/>
    <mergeCell ref="D232:D234"/>
    <mergeCell ref="E232:E234"/>
    <mergeCell ref="F232:F234"/>
    <mergeCell ref="B277:B279"/>
    <mergeCell ref="N277:N279"/>
    <mergeCell ref="O277:O279"/>
    <mergeCell ref="P277:P279"/>
    <mergeCell ref="Q277:Q279"/>
    <mergeCell ref="E280:E281"/>
    <mergeCell ref="J282:J283"/>
    <mergeCell ref="G267:G269"/>
    <mergeCell ref="H267:H269"/>
    <mergeCell ref="C226:C228"/>
    <mergeCell ref="C219:C221"/>
    <mergeCell ref="D219:D221"/>
    <mergeCell ref="V261:V263"/>
    <mergeCell ref="Y261:Y263"/>
    <mergeCell ref="W264:W266"/>
    <mergeCell ref="W270:W273"/>
    <mergeCell ref="E295:E297"/>
    <mergeCell ref="F295:F297"/>
    <mergeCell ref="H248:H250"/>
    <mergeCell ref="G241:G244"/>
    <mergeCell ref="H270:H273"/>
    <mergeCell ref="F277:F279"/>
    <mergeCell ref="V280:V281"/>
    <mergeCell ref="Y274:Y276"/>
    <mergeCell ref="Z274:Z276"/>
    <mergeCell ref="AA274:AA276"/>
    <mergeCell ref="O280:O281"/>
    <mergeCell ref="G229:G231"/>
    <mergeCell ref="H229:H231"/>
    <mergeCell ref="B238:B240"/>
    <mergeCell ref="D264:D266"/>
    <mergeCell ref="E264:E266"/>
    <mergeCell ref="F264:F266"/>
    <mergeCell ref="X261:X263"/>
    <mergeCell ref="C258:C260"/>
    <mergeCell ref="D258:D260"/>
    <mergeCell ref="E270:E273"/>
    <mergeCell ref="C277:C279"/>
    <mergeCell ref="D277:D279"/>
    <mergeCell ref="C274:C276"/>
    <mergeCell ref="D274:D276"/>
    <mergeCell ref="E274:E276"/>
    <mergeCell ref="F274:F276"/>
    <mergeCell ref="G274:G276"/>
    <mergeCell ref="U229:U231"/>
    <mergeCell ref="V229:V231"/>
    <mergeCell ref="W232:W234"/>
    <mergeCell ref="W277:W279"/>
    <mergeCell ref="H232:H234"/>
    <mergeCell ref="I232:I234"/>
    <mergeCell ref="R277:R279"/>
    <mergeCell ref="E238:E240"/>
    <mergeCell ref="D248:D250"/>
    <mergeCell ref="E248:E250"/>
    <mergeCell ref="F248:F250"/>
    <mergeCell ref="E241:E244"/>
    <mergeCell ref="D229:D231"/>
    <mergeCell ref="B241:B244"/>
    <mergeCell ref="G235:G237"/>
    <mergeCell ref="B258:B260"/>
    <mergeCell ref="I264:I266"/>
    <mergeCell ref="O229:O231"/>
    <mergeCell ref="D238:D240"/>
    <mergeCell ref="I261:I263"/>
    <mergeCell ref="G277:G279"/>
    <mergeCell ref="H277:H279"/>
    <mergeCell ref="U258:U260"/>
    <mergeCell ref="W241:W244"/>
    <mergeCell ref="Q232:Q234"/>
    <mergeCell ref="S235:S237"/>
    <mergeCell ref="T241:T244"/>
    <mergeCell ref="R241:R244"/>
    <mergeCell ref="S241:S244"/>
    <mergeCell ref="U248:U250"/>
    <mergeCell ref="V248:V250"/>
    <mergeCell ref="C267:C269"/>
    <mergeCell ref="C248:C250"/>
    <mergeCell ref="D270:D273"/>
    <mergeCell ref="L267:L268"/>
    <mergeCell ref="H258:H260"/>
    <mergeCell ref="G258:G260"/>
    <mergeCell ref="H264:H266"/>
    <mergeCell ref="C261:C263"/>
    <mergeCell ref="B235:B237"/>
    <mergeCell ref="C235:C237"/>
    <mergeCell ref="D235:D237"/>
    <mergeCell ref="E235:E237"/>
    <mergeCell ref="B229:B231"/>
    <mergeCell ref="C264:C266"/>
    <mergeCell ref="N232:N234"/>
    <mergeCell ref="O232:O234"/>
    <mergeCell ref="N261:N263"/>
    <mergeCell ref="I270:I273"/>
    <mergeCell ref="R232:R234"/>
    <mergeCell ref="S232:S234"/>
    <mergeCell ref="O235:O237"/>
    <mergeCell ref="Q258:Q260"/>
    <mergeCell ref="R258:R260"/>
    <mergeCell ref="N270:N273"/>
    <mergeCell ref="O270:O273"/>
    <mergeCell ref="P270:P273"/>
    <mergeCell ref="Q270:Q273"/>
    <mergeCell ref="R264:R266"/>
    <mergeCell ref="S280:S281"/>
    <mergeCell ref="T280:T281"/>
    <mergeCell ref="G285:G288"/>
    <mergeCell ref="H285:H288"/>
    <mergeCell ref="N274:N276"/>
    <mergeCell ref="O274:O276"/>
    <mergeCell ref="T235:T237"/>
    <mergeCell ref="B280:B281"/>
    <mergeCell ref="B330:B332"/>
    <mergeCell ref="B342:B344"/>
    <mergeCell ref="B339:B341"/>
    <mergeCell ref="D345:D348"/>
    <mergeCell ref="C352:C354"/>
    <mergeCell ref="D352:D354"/>
    <mergeCell ref="F349:F351"/>
    <mergeCell ref="D336:D338"/>
    <mergeCell ref="B282:B284"/>
    <mergeCell ref="C282:C284"/>
    <mergeCell ref="B251:B254"/>
    <mergeCell ref="C251:C254"/>
    <mergeCell ref="D251:D254"/>
    <mergeCell ref="E251:E254"/>
    <mergeCell ref="F251:F254"/>
    <mergeCell ref="G251:G254"/>
    <mergeCell ref="H251:H254"/>
    <mergeCell ref="I251:I254"/>
    <mergeCell ref="N251:N254"/>
    <mergeCell ref="O251:O254"/>
    <mergeCell ref="P251:P254"/>
    <mergeCell ref="Q251:Q254"/>
    <mergeCell ref="R251:R254"/>
    <mergeCell ref="S251:S254"/>
    <mergeCell ref="T251:T254"/>
    <mergeCell ref="I248:I250"/>
    <mergeCell ref="T324:T326"/>
    <mergeCell ref="F261:F263"/>
    <mergeCell ref="F308:F310"/>
    <mergeCell ref="G314:G316"/>
    <mergeCell ref="F292:F294"/>
    <mergeCell ref="G292:G294"/>
    <mergeCell ref="G270:G273"/>
    <mergeCell ref="G248:G250"/>
    <mergeCell ref="I274:I276"/>
    <mergeCell ref="R301:R304"/>
    <mergeCell ref="S270:S273"/>
    <mergeCell ref="T270:T273"/>
    <mergeCell ref="O238:O240"/>
    <mergeCell ref="P238:P240"/>
    <mergeCell ref="G232:G234"/>
    <mergeCell ref="P280:P281"/>
    <mergeCell ref="C270:C273"/>
    <mergeCell ref="B261:B263"/>
    <mergeCell ref="B264:B266"/>
    <mergeCell ref="B270:B273"/>
    <mergeCell ref="B267:B269"/>
    <mergeCell ref="P264:P266"/>
    <mergeCell ref="Q264:Q266"/>
    <mergeCell ref="P232:P234"/>
    <mergeCell ref="N238:N240"/>
    <mergeCell ref="E258:E260"/>
    <mergeCell ref="F258:F260"/>
    <mergeCell ref="H241:H244"/>
    <mergeCell ref="F280:F281"/>
    <mergeCell ref="G280:G281"/>
    <mergeCell ref="U355:U357"/>
    <mergeCell ref="S295:S297"/>
    <mergeCell ref="H355:H357"/>
    <mergeCell ref="G352:G354"/>
    <mergeCell ref="H352:H354"/>
    <mergeCell ref="E311:E313"/>
    <mergeCell ref="F311:F313"/>
    <mergeCell ref="E305:E307"/>
    <mergeCell ref="D333:D335"/>
    <mergeCell ref="E333:E335"/>
    <mergeCell ref="D301:D304"/>
    <mergeCell ref="N298:N300"/>
    <mergeCell ref="G264:G266"/>
    <mergeCell ref="I235:I237"/>
    <mergeCell ref="I258:I260"/>
    <mergeCell ref="B245:B247"/>
    <mergeCell ref="C245:C247"/>
    <mergeCell ref="D245:D247"/>
    <mergeCell ref="E245:E247"/>
    <mergeCell ref="F245:F247"/>
    <mergeCell ref="G245:G247"/>
    <mergeCell ref="C238:C240"/>
    <mergeCell ref="P235:P237"/>
    <mergeCell ref="Q235:Q237"/>
    <mergeCell ref="C241:C244"/>
    <mergeCell ref="B314:B316"/>
    <mergeCell ref="C314:C316"/>
    <mergeCell ref="B308:B310"/>
    <mergeCell ref="B305:B307"/>
    <mergeCell ref="B292:B294"/>
    <mergeCell ref="I355:I357"/>
    <mergeCell ref="E352:E354"/>
    <mergeCell ref="R280:R281"/>
    <mergeCell ref="U345:U348"/>
    <mergeCell ref="R292:R294"/>
    <mergeCell ref="U349:U351"/>
    <mergeCell ref="S349:S351"/>
    <mergeCell ref="D280:D281"/>
    <mergeCell ref="B301:B304"/>
    <mergeCell ref="H345:H348"/>
    <mergeCell ref="I345:I348"/>
    <mergeCell ref="P292:P294"/>
    <mergeCell ref="R295:R297"/>
    <mergeCell ref="E345:E348"/>
    <mergeCell ref="P336:P338"/>
    <mergeCell ref="G345:G348"/>
    <mergeCell ref="B311:B313"/>
    <mergeCell ref="N355:N357"/>
    <mergeCell ref="O355:O357"/>
    <mergeCell ref="H342:H344"/>
    <mergeCell ref="B349:B351"/>
    <mergeCell ref="C371:C373"/>
    <mergeCell ref="B333:B335"/>
    <mergeCell ref="C333:C335"/>
    <mergeCell ref="C355:C357"/>
    <mergeCell ref="D355:D357"/>
    <mergeCell ref="B345:B348"/>
    <mergeCell ref="C336:C338"/>
    <mergeCell ref="Q358:Q360"/>
    <mergeCell ref="P345:P348"/>
    <mergeCell ref="P352:P354"/>
    <mergeCell ref="P364:P366"/>
    <mergeCell ref="Q367:Q370"/>
    <mergeCell ref="P361:P363"/>
    <mergeCell ref="C345:C348"/>
    <mergeCell ref="B358:B360"/>
    <mergeCell ref="G339:G341"/>
    <mergeCell ref="H339:H341"/>
    <mergeCell ref="Q355:Q357"/>
    <mergeCell ref="Q345:Q348"/>
    <mergeCell ref="I333:I335"/>
    <mergeCell ref="F339:F341"/>
    <mergeCell ref="R345:R348"/>
    <mergeCell ref="R352:R354"/>
    <mergeCell ref="C301:C304"/>
    <mergeCell ref="D311:D313"/>
    <mergeCell ref="G311:G313"/>
    <mergeCell ref="H311:H313"/>
    <mergeCell ref="I311:I313"/>
    <mergeCell ref="P308:P310"/>
    <mergeCell ref="C308:C310"/>
    <mergeCell ref="P305:P307"/>
    <mergeCell ref="I330:I332"/>
    <mergeCell ref="I349:I351"/>
    <mergeCell ref="I317:I320"/>
    <mergeCell ref="I308:I310"/>
    <mergeCell ref="I301:I304"/>
    <mergeCell ref="P342:P344"/>
    <mergeCell ref="P317:P320"/>
    <mergeCell ref="B317:B320"/>
    <mergeCell ref="Q349:Q351"/>
    <mergeCell ref="E342:E344"/>
    <mergeCell ref="B336:B338"/>
    <mergeCell ref="R305:R307"/>
    <mergeCell ref="T308:T310"/>
    <mergeCell ref="U308:U310"/>
    <mergeCell ref="S330:S332"/>
    <mergeCell ref="S358:S360"/>
    <mergeCell ref="U381:U383"/>
    <mergeCell ref="T381:T383"/>
    <mergeCell ref="S364:S366"/>
    <mergeCell ref="T364:T366"/>
    <mergeCell ref="U361:U363"/>
    <mergeCell ref="Q308:Q310"/>
    <mergeCell ref="T314:T316"/>
    <mergeCell ref="G367:G370"/>
    <mergeCell ref="D371:D373"/>
    <mergeCell ref="T358:T360"/>
    <mergeCell ref="U336:U338"/>
    <mergeCell ref="B364:B366"/>
    <mergeCell ref="P349:P351"/>
    <mergeCell ref="B361:B363"/>
    <mergeCell ref="B399:B402"/>
    <mergeCell ref="B403:B406"/>
    <mergeCell ref="E393:E395"/>
    <mergeCell ref="D399:D402"/>
    <mergeCell ref="R336:R338"/>
    <mergeCell ref="D342:D344"/>
    <mergeCell ref="C387:C389"/>
    <mergeCell ref="N384:N386"/>
    <mergeCell ref="O384:O386"/>
    <mergeCell ref="C381:C383"/>
    <mergeCell ref="E384:E386"/>
    <mergeCell ref="G387:G389"/>
    <mergeCell ref="H387:H389"/>
    <mergeCell ref="T355:T357"/>
    <mergeCell ref="F330:F332"/>
    <mergeCell ref="E336:E338"/>
    <mergeCell ref="D339:D341"/>
    <mergeCell ref="E339:E341"/>
    <mergeCell ref="B321:B323"/>
    <mergeCell ref="O321:O323"/>
    <mergeCell ref="P321:P323"/>
    <mergeCell ref="Q321:Q323"/>
    <mergeCell ref="N345:N348"/>
    <mergeCell ref="O367:O370"/>
    <mergeCell ref="R358:R360"/>
    <mergeCell ref="B367:B370"/>
    <mergeCell ref="C367:C370"/>
    <mergeCell ref="N371:N373"/>
    <mergeCell ref="O371:O373"/>
    <mergeCell ref="I324:I326"/>
    <mergeCell ref="C358:C360"/>
    <mergeCell ref="D358:D360"/>
    <mergeCell ref="Q364:Q366"/>
    <mergeCell ref="S333:S335"/>
    <mergeCell ref="S336:S338"/>
    <mergeCell ref="B374:B376"/>
    <mergeCell ref="C374:C376"/>
    <mergeCell ref="D374:D376"/>
    <mergeCell ref="E374:E376"/>
    <mergeCell ref="F358:F360"/>
    <mergeCell ref="C364:C366"/>
    <mergeCell ref="G342:G344"/>
    <mergeCell ref="C342:C344"/>
    <mergeCell ref="C339:C341"/>
    <mergeCell ref="Q361:Q363"/>
    <mergeCell ref="N364:N366"/>
    <mergeCell ref="V345:V348"/>
    <mergeCell ref="D384:D386"/>
    <mergeCell ref="D330:D332"/>
    <mergeCell ref="E330:E332"/>
    <mergeCell ref="D349:D351"/>
    <mergeCell ref="H364:H366"/>
    <mergeCell ref="I364:I366"/>
    <mergeCell ref="I371:I373"/>
    <mergeCell ref="I367:I370"/>
    <mergeCell ref="P374:P376"/>
    <mergeCell ref="Q374:Q376"/>
    <mergeCell ref="T339:T341"/>
    <mergeCell ref="N358:N360"/>
    <mergeCell ref="P333:P335"/>
    <mergeCell ref="Q333:Q335"/>
    <mergeCell ref="G358:G360"/>
    <mergeCell ref="H358:H360"/>
    <mergeCell ref="O358:O360"/>
    <mergeCell ref="P358:P360"/>
    <mergeCell ref="E381:E383"/>
    <mergeCell ref="E358:E360"/>
    <mergeCell ref="T361:T363"/>
    <mergeCell ref="S345:S348"/>
    <mergeCell ref="V349:V351"/>
    <mergeCell ref="U358:U360"/>
    <mergeCell ref="S298:S300"/>
    <mergeCell ref="F371:F373"/>
    <mergeCell ref="F314:F316"/>
    <mergeCell ref="O295:O297"/>
    <mergeCell ref="G295:G297"/>
    <mergeCell ref="H295:H297"/>
    <mergeCell ref="F298:F300"/>
    <mergeCell ref="T333:T335"/>
    <mergeCell ref="T317:T320"/>
    <mergeCell ref="O364:O366"/>
    <mergeCell ref="I358:I360"/>
    <mergeCell ref="R333:R335"/>
    <mergeCell ref="R308:R310"/>
    <mergeCell ref="P311:P313"/>
    <mergeCell ref="O308:O310"/>
    <mergeCell ref="H371:H373"/>
    <mergeCell ref="S384:S386"/>
    <mergeCell ref="F384:F386"/>
    <mergeCell ref="I381:I383"/>
    <mergeCell ref="P381:P383"/>
    <mergeCell ref="E371:E373"/>
    <mergeCell ref="S308:S310"/>
    <mergeCell ref="R361:R363"/>
    <mergeCell ref="P314:P316"/>
    <mergeCell ref="D364:D366"/>
    <mergeCell ref="E364:E366"/>
    <mergeCell ref="N308:N310"/>
    <mergeCell ref="I342:I344"/>
    <mergeCell ref="N342:N344"/>
    <mergeCell ref="O342:O344"/>
    <mergeCell ref="T352:T354"/>
    <mergeCell ref="R339:R341"/>
    <mergeCell ref="N321:N323"/>
    <mergeCell ref="S305:S307"/>
    <mergeCell ref="S361:S363"/>
    <mergeCell ref="U342:U344"/>
    <mergeCell ref="N352:N354"/>
    <mergeCell ref="O352:O354"/>
    <mergeCell ref="Q339:Q341"/>
    <mergeCell ref="U403:U406"/>
    <mergeCell ref="T399:T402"/>
    <mergeCell ref="P399:P402"/>
    <mergeCell ref="Q399:Q402"/>
    <mergeCell ref="T393:T395"/>
    <mergeCell ref="U393:U395"/>
    <mergeCell ref="I393:I395"/>
    <mergeCell ref="B285:B288"/>
    <mergeCell ref="C285:C288"/>
    <mergeCell ref="B295:B297"/>
    <mergeCell ref="E301:E304"/>
    <mergeCell ref="N349:N351"/>
    <mergeCell ref="O349:O351"/>
    <mergeCell ref="I390:I392"/>
    <mergeCell ref="F364:F366"/>
    <mergeCell ref="C305:C307"/>
    <mergeCell ref="D305:D307"/>
    <mergeCell ref="C317:C320"/>
    <mergeCell ref="S381:S383"/>
    <mergeCell ref="R314:R316"/>
    <mergeCell ref="S314:S316"/>
    <mergeCell ref="S352:S354"/>
    <mergeCell ref="G355:G357"/>
    <mergeCell ref="F305:F307"/>
    <mergeCell ref="F317:F320"/>
    <mergeCell ref="G317:G320"/>
    <mergeCell ref="H317:H320"/>
    <mergeCell ref="D317:D320"/>
    <mergeCell ref="U367:U370"/>
    <mergeCell ref="U301:U304"/>
    <mergeCell ref="T295:T297"/>
    <mergeCell ref="C324:C326"/>
    <mergeCell ref="B324:B326"/>
    <mergeCell ref="H393:H395"/>
    <mergeCell ref="Q387:Q389"/>
    <mergeCell ref="G403:G406"/>
    <mergeCell ref="C390:C392"/>
    <mergeCell ref="C384:C386"/>
    <mergeCell ref="B387:B389"/>
    <mergeCell ref="S396:S398"/>
    <mergeCell ref="S399:S402"/>
    <mergeCell ref="E399:E402"/>
    <mergeCell ref="F399:F402"/>
    <mergeCell ref="G399:G402"/>
    <mergeCell ref="C399:C402"/>
    <mergeCell ref="E396:E398"/>
    <mergeCell ref="H390:H392"/>
    <mergeCell ref="B371:B373"/>
    <mergeCell ref="F387:F389"/>
    <mergeCell ref="B384:B386"/>
    <mergeCell ref="P387:P389"/>
    <mergeCell ref="C330:C332"/>
    <mergeCell ref="C349:C351"/>
    <mergeCell ref="G308:G310"/>
    <mergeCell ref="H308:H310"/>
    <mergeCell ref="F285:F288"/>
    <mergeCell ref="E285:E288"/>
    <mergeCell ref="P301:P304"/>
    <mergeCell ref="Q301:Q304"/>
    <mergeCell ref="Q305:Q307"/>
    <mergeCell ref="Q314:Q316"/>
    <mergeCell ref="I403:I406"/>
    <mergeCell ref="N403:N406"/>
    <mergeCell ref="N361:N363"/>
    <mergeCell ref="P390:P392"/>
    <mergeCell ref="I305:I307"/>
    <mergeCell ref="I352:I354"/>
    <mergeCell ref="I314:I316"/>
    <mergeCell ref="F345:F348"/>
    <mergeCell ref="I339:I341"/>
    <mergeCell ref="O387:O389"/>
    <mergeCell ref="G390:G392"/>
    <mergeCell ref="H305:H307"/>
    <mergeCell ref="P371:P373"/>
    <mergeCell ref="Q371:Q373"/>
    <mergeCell ref="Q330:Q332"/>
    <mergeCell ref="N330:N332"/>
    <mergeCell ref="Q336:Q338"/>
    <mergeCell ref="P298:P300"/>
    <mergeCell ref="F336:F338"/>
    <mergeCell ref="G336:G338"/>
    <mergeCell ref="H336:H338"/>
    <mergeCell ref="I336:I338"/>
    <mergeCell ref="E361:E363"/>
    <mergeCell ref="F361:F363"/>
    <mergeCell ref="G361:G363"/>
    <mergeCell ref="R327:R329"/>
    <mergeCell ref="S327:S329"/>
    <mergeCell ref="F381:F383"/>
    <mergeCell ref="G381:G383"/>
    <mergeCell ref="H381:H383"/>
    <mergeCell ref="N387:N389"/>
    <mergeCell ref="R355:R357"/>
    <mergeCell ref="D381:D383"/>
    <mergeCell ref="I384:I386"/>
    <mergeCell ref="O390:O392"/>
    <mergeCell ref="C403:C406"/>
    <mergeCell ref="D403:D406"/>
    <mergeCell ref="P274:P276"/>
    <mergeCell ref="Q274:Q276"/>
    <mergeCell ref="P282:P284"/>
    <mergeCell ref="O241:O244"/>
    <mergeCell ref="D324:D326"/>
    <mergeCell ref="E349:E351"/>
    <mergeCell ref="O339:O341"/>
    <mergeCell ref="G349:G351"/>
    <mergeCell ref="E355:E357"/>
    <mergeCell ref="N267:N269"/>
    <mergeCell ref="O267:O269"/>
    <mergeCell ref="Q261:Q263"/>
    <mergeCell ref="D321:D323"/>
    <mergeCell ref="E321:E323"/>
    <mergeCell ref="F321:F323"/>
    <mergeCell ref="G321:G323"/>
    <mergeCell ref="H321:H323"/>
    <mergeCell ref="I321:I323"/>
    <mergeCell ref="E261:E263"/>
    <mergeCell ref="F355:F357"/>
    <mergeCell ref="O317:O320"/>
    <mergeCell ref="I292:I294"/>
    <mergeCell ref="Q292:Q294"/>
    <mergeCell ref="H292:H294"/>
    <mergeCell ref="M267:M268"/>
    <mergeCell ref="P248:P250"/>
    <mergeCell ref="O258:O260"/>
    <mergeCell ref="E277:E279"/>
    <mergeCell ref="J267:J268"/>
    <mergeCell ref="D285:D288"/>
    <mergeCell ref="F324:F326"/>
    <mergeCell ref="G324:G326"/>
    <mergeCell ref="F352:F354"/>
    <mergeCell ref="H324:H326"/>
    <mergeCell ref="F333:F335"/>
    <mergeCell ref="G333:G335"/>
    <mergeCell ref="H333:H335"/>
    <mergeCell ref="D298:D300"/>
    <mergeCell ref="D308:D310"/>
    <mergeCell ref="E308:E310"/>
    <mergeCell ref="F241:F244"/>
    <mergeCell ref="I267:I269"/>
    <mergeCell ref="Q248:Q250"/>
    <mergeCell ref="D261:D263"/>
    <mergeCell ref="I285:I288"/>
    <mergeCell ref="K282:K283"/>
    <mergeCell ref="L282:L283"/>
    <mergeCell ref="O327:O329"/>
    <mergeCell ref="P327:P329"/>
    <mergeCell ref="Q327:Q329"/>
    <mergeCell ref="I280:I281"/>
    <mergeCell ref="N890:N892"/>
    <mergeCell ref="G967:G969"/>
    <mergeCell ref="F779:F781"/>
    <mergeCell ref="R766:R768"/>
    <mergeCell ref="F804:F806"/>
    <mergeCell ref="E298:E300"/>
    <mergeCell ref="S324:S326"/>
    <mergeCell ref="D314:D316"/>
    <mergeCell ref="E317:E320"/>
    <mergeCell ref="C292:C294"/>
    <mergeCell ref="D292:D294"/>
    <mergeCell ref="E292:E294"/>
    <mergeCell ref="C298:C300"/>
    <mergeCell ref="F301:F304"/>
    <mergeCell ref="G301:G304"/>
    <mergeCell ref="H301:H304"/>
    <mergeCell ref="E324:E326"/>
    <mergeCell ref="G330:G332"/>
    <mergeCell ref="H330:H332"/>
    <mergeCell ref="P330:P332"/>
    <mergeCell ref="C311:C313"/>
    <mergeCell ref="C321:C323"/>
    <mergeCell ref="H407:H409"/>
    <mergeCell ref="G396:G398"/>
    <mergeCell ref="R384:R386"/>
    <mergeCell ref="T367:T370"/>
    <mergeCell ref="T410:T412"/>
    <mergeCell ref="R367:R370"/>
    <mergeCell ref="S387:S389"/>
    <mergeCell ref="S371:S373"/>
    <mergeCell ref="R393:R395"/>
    <mergeCell ref="D390:D392"/>
    <mergeCell ref="E390:E392"/>
    <mergeCell ref="H403:H406"/>
    <mergeCell ref="G393:G395"/>
    <mergeCell ref="H399:H402"/>
    <mergeCell ref="F410:F412"/>
    <mergeCell ref="G384:G386"/>
    <mergeCell ref="H384:H386"/>
    <mergeCell ref="D367:D370"/>
    <mergeCell ref="E367:E370"/>
    <mergeCell ref="F367:F370"/>
    <mergeCell ref="T327:T329"/>
    <mergeCell ref="C361:C363"/>
    <mergeCell ref="D361:D363"/>
    <mergeCell ref="D387:D389"/>
    <mergeCell ref="E314:E316"/>
    <mergeCell ref="D295:D297"/>
    <mergeCell ref="C295:C297"/>
    <mergeCell ref="S355:S357"/>
    <mergeCell ref="N292:N294"/>
    <mergeCell ref="R324:R326"/>
    <mergeCell ref="S817:S819"/>
    <mergeCell ref="T817:T819"/>
    <mergeCell ref="H860:H862"/>
    <mergeCell ref="T878:T880"/>
    <mergeCell ref="T893:T896"/>
    <mergeCell ref="N810:N813"/>
    <mergeCell ref="S407:S409"/>
    <mergeCell ref="P410:P412"/>
    <mergeCell ref="S393:S395"/>
    <mergeCell ref="Q396:Q398"/>
    <mergeCell ref="F396:F398"/>
    <mergeCell ref="Q410:Q412"/>
    <mergeCell ref="O1031:O1034"/>
    <mergeCell ref="R906:R908"/>
    <mergeCell ref="U871:U874"/>
    <mergeCell ref="U807:U809"/>
    <mergeCell ref="O1019:O1021"/>
    <mergeCell ref="V989:V991"/>
    <mergeCell ref="T992:T994"/>
    <mergeCell ref="R943:R945"/>
    <mergeCell ref="O946:O949"/>
    <mergeCell ref="S1002:S1004"/>
    <mergeCell ref="S970:S972"/>
    <mergeCell ref="Q986:Q988"/>
    <mergeCell ref="P960:P962"/>
    <mergeCell ref="O960:O962"/>
    <mergeCell ref="T957:T959"/>
    <mergeCell ref="U957:U959"/>
    <mergeCell ref="Q836:Q839"/>
    <mergeCell ref="Q848:Q851"/>
    <mergeCell ref="R848:R851"/>
    <mergeCell ref="R836:R839"/>
    <mergeCell ref="V927:V929"/>
    <mergeCell ref="V906:V908"/>
    <mergeCell ref="P814:P816"/>
    <mergeCell ref="U927:U929"/>
    <mergeCell ref="S909:S911"/>
    <mergeCell ref="T900:T902"/>
    <mergeCell ref="U900:U902"/>
    <mergeCell ref="V810:V813"/>
    <mergeCell ref="O852:O854"/>
    <mergeCell ref="O843:O845"/>
    <mergeCell ref="V775:V778"/>
    <mergeCell ref="P970:P972"/>
    <mergeCell ref="P921:P923"/>
    <mergeCell ref="Q921:Q923"/>
    <mergeCell ref="U817:U819"/>
    <mergeCell ref="Q807:Q809"/>
    <mergeCell ref="P807:P809"/>
    <mergeCell ref="R830:R832"/>
    <mergeCell ref="H830:H832"/>
    <mergeCell ref="I830:I832"/>
    <mergeCell ref="N830:N832"/>
    <mergeCell ref="O830:O832"/>
    <mergeCell ref="H871:H874"/>
    <mergeCell ref="Q878:Q880"/>
    <mergeCell ref="X1028:X1030"/>
    <mergeCell ref="G1057:G1060"/>
    <mergeCell ref="I1012:I1015"/>
    <mergeCell ref="I1016:I1018"/>
    <mergeCell ref="B1031:B1034"/>
    <mergeCell ref="X1047:X1049"/>
    <mergeCell ref="C1031:C1034"/>
    <mergeCell ref="D1031:D1034"/>
    <mergeCell ref="E1031:E1034"/>
    <mergeCell ref="F1031:F1034"/>
    <mergeCell ref="G1031:G1034"/>
    <mergeCell ref="H1031:H1034"/>
    <mergeCell ref="I1031:I1034"/>
    <mergeCell ref="V1041:V1043"/>
    <mergeCell ref="U1022:U1024"/>
    <mergeCell ref="V1022:V1024"/>
    <mergeCell ref="E1076:E1078"/>
    <mergeCell ref="Q1065:Q1068"/>
    <mergeCell ref="R1065:R1068"/>
    <mergeCell ref="S1065:S1068"/>
    <mergeCell ref="T1065:T1068"/>
    <mergeCell ref="U1065:U1068"/>
    <mergeCell ref="O1073:O1075"/>
    <mergeCell ref="P1073:P1075"/>
    <mergeCell ref="R1038:R1040"/>
    <mergeCell ref="S1038:S1040"/>
    <mergeCell ref="R1076:R1078"/>
    <mergeCell ref="S1076:S1078"/>
    <mergeCell ref="D1025:D1027"/>
    <mergeCell ref="E1025:E1027"/>
    <mergeCell ref="N1025:N1027"/>
    <mergeCell ref="O1025:O1027"/>
    <mergeCell ref="X1035:X1037"/>
    <mergeCell ref="Q1025:Q1027"/>
    <mergeCell ref="R1025:R1027"/>
    <mergeCell ref="N1038:N1040"/>
    <mergeCell ref="I1025:I1027"/>
    <mergeCell ref="G1025:G1027"/>
    <mergeCell ref="H1025:H1027"/>
    <mergeCell ref="F1025:F1027"/>
    <mergeCell ref="V1025:V1027"/>
    <mergeCell ref="P1028:P1030"/>
    <mergeCell ref="N1031:N1034"/>
    <mergeCell ref="O1038:O1040"/>
    <mergeCell ref="B1028:B1030"/>
    <mergeCell ref="X1019:X1021"/>
    <mergeCell ref="S1012:S1015"/>
    <mergeCell ref="X1012:X1015"/>
    <mergeCell ref="V1035:V1037"/>
    <mergeCell ref="O1053:O1056"/>
    <mergeCell ref="X1022:X1024"/>
    <mergeCell ref="S927:S929"/>
    <mergeCell ref="T927:T929"/>
    <mergeCell ref="T1002:T1004"/>
    <mergeCell ref="U1002:U1004"/>
    <mergeCell ref="R1031:R1034"/>
    <mergeCell ref="Q1035:Q1037"/>
    <mergeCell ref="R1035:R1037"/>
    <mergeCell ref="AB976:AB979"/>
    <mergeCell ref="AC976:AC979"/>
    <mergeCell ref="AD976:AD979"/>
    <mergeCell ref="W970:W972"/>
    <mergeCell ref="W915:W917"/>
    <mergeCell ref="AB912:AB914"/>
    <mergeCell ref="W937:W939"/>
    <mergeCell ref="AD963:AD966"/>
    <mergeCell ref="AB960:AB962"/>
    <mergeCell ref="AA909:AA911"/>
    <mergeCell ref="AE924:AE926"/>
    <mergeCell ref="P924:P926"/>
    <mergeCell ref="Q924:Q926"/>
    <mergeCell ref="R924:R926"/>
    <mergeCell ref="X940:X942"/>
    <mergeCell ref="R927:R929"/>
    <mergeCell ref="Q915:Q917"/>
    <mergeCell ref="R915:R917"/>
    <mergeCell ref="B1012:B1015"/>
    <mergeCell ref="N1022:N1024"/>
    <mergeCell ref="B1019:B1021"/>
    <mergeCell ref="C1019:C1021"/>
    <mergeCell ref="B1022:B1024"/>
    <mergeCell ref="C1022:C1024"/>
    <mergeCell ref="D1022:D1024"/>
    <mergeCell ref="G1019:G1021"/>
    <mergeCell ref="H1019:H1021"/>
    <mergeCell ref="F1022:F1024"/>
    <mergeCell ref="G1022:G1024"/>
    <mergeCell ref="H1022:H1024"/>
    <mergeCell ref="I1022:I1024"/>
    <mergeCell ref="E1022:E1024"/>
    <mergeCell ref="D1019:D1021"/>
    <mergeCell ref="U970:U972"/>
    <mergeCell ref="V937:V939"/>
    <mergeCell ref="AC927:AC929"/>
    <mergeCell ref="AD921:AD923"/>
    <mergeCell ref="AE921:AE923"/>
    <mergeCell ref="X918:X920"/>
    <mergeCell ref="Y927:Y929"/>
    <mergeCell ref="W927:W929"/>
    <mergeCell ref="AA930:AA932"/>
    <mergeCell ref="AB930:AB932"/>
    <mergeCell ref="AC921:AC923"/>
    <mergeCell ref="AB999:AB1001"/>
    <mergeCell ref="Z1002:Z1004"/>
    <mergeCell ref="X995:X998"/>
    <mergeCell ref="Y995:Y998"/>
    <mergeCell ref="U967:U969"/>
    <mergeCell ref="V967:V969"/>
    <mergeCell ref="Y1016:Y1018"/>
    <mergeCell ref="Z973:Z975"/>
    <mergeCell ref="AA973:AA975"/>
    <mergeCell ref="U953:U956"/>
    <mergeCell ref="V953:V956"/>
    <mergeCell ref="AB1016:AB1018"/>
    <mergeCell ref="AB980:AB982"/>
    <mergeCell ref="O918:O920"/>
    <mergeCell ref="Z912:Z914"/>
    <mergeCell ref="R937:R939"/>
    <mergeCell ref="W943:W945"/>
    <mergeCell ref="X912:X914"/>
    <mergeCell ref="R909:R911"/>
    <mergeCell ref="Q950:Q952"/>
    <mergeCell ref="W1069:W1072"/>
    <mergeCell ref="Q1038:Q1040"/>
    <mergeCell ref="Q1044:Q1046"/>
    <mergeCell ref="R1044:R1046"/>
    <mergeCell ref="S1044:S1046"/>
    <mergeCell ref="T1044:T1046"/>
    <mergeCell ref="Q1028:Q1030"/>
    <mergeCell ref="R1028:R1030"/>
    <mergeCell ref="S1028:S1030"/>
    <mergeCell ref="N967:N969"/>
    <mergeCell ref="O967:O969"/>
    <mergeCell ref="Y960:Y962"/>
    <mergeCell ref="S973:S975"/>
    <mergeCell ref="T960:T962"/>
    <mergeCell ref="T967:T969"/>
    <mergeCell ref="U963:U966"/>
    <mergeCell ref="W960:W962"/>
    <mergeCell ref="P950:P952"/>
    <mergeCell ref="O999:O1001"/>
    <mergeCell ref="P1012:P1015"/>
    <mergeCell ref="Z1019:Z1021"/>
    <mergeCell ref="Y1022:Y1024"/>
    <mergeCell ref="Z1022:Z1024"/>
    <mergeCell ref="AA1022:AA1024"/>
    <mergeCell ref="R1016:R1018"/>
    <mergeCell ref="W1012:W1015"/>
    <mergeCell ref="X989:X991"/>
    <mergeCell ref="Y1012:Y1015"/>
    <mergeCell ref="Z1012:Z1015"/>
    <mergeCell ref="AA1012:AA1015"/>
    <mergeCell ref="W995:W998"/>
    <mergeCell ref="W1016:W1018"/>
    <mergeCell ref="R986:R988"/>
    <mergeCell ref="S986:S988"/>
    <mergeCell ref="U986:U988"/>
    <mergeCell ref="V1016:V1018"/>
    <mergeCell ref="W1031:W1034"/>
    <mergeCell ref="X1031:X1034"/>
    <mergeCell ref="Y1031:Y1034"/>
    <mergeCell ref="Z1031:Z1034"/>
    <mergeCell ref="X957:X959"/>
    <mergeCell ref="Z950:Z952"/>
    <mergeCell ref="U950:U952"/>
    <mergeCell ref="Z960:Z962"/>
    <mergeCell ref="R963:R966"/>
    <mergeCell ref="S963:S966"/>
    <mergeCell ref="Y976:Y979"/>
    <mergeCell ref="Q970:Q972"/>
    <mergeCell ref="T973:T975"/>
    <mergeCell ref="X950:X952"/>
    <mergeCell ref="V957:V959"/>
    <mergeCell ref="V960:V962"/>
    <mergeCell ref="AA976:AA979"/>
    <mergeCell ref="R976:R979"/>
    <mergeCell ref="W976:W979"/>
    <mergeCell ref="T963:T966"/>
    <mergeCell ref="Q953:Q956"/>
    <mergeCell ref="R953:R956"/>
    <mergeCell ref="S953:S956"/>
    <mergeCell ref="T953:T956"/>
    <mergeCell ref="S1035:S1037"/>
    <mergeCell ref="R950:R952"/>
    <mergeCell ref="V950:V952"/>
    <mergeCell ref="Q989:Q991"/>
    <mergeCell ref="S871:S874"/>
    <mergeCell ref="V890:V892"/>
    <mergeCell ref="V893:V896"/>
    <mergeCell ref="Z814:Z816"/>
    <mergeCell ref="AA814:AA816"/>
    <mergeCell ref="X893:X896"/>
    <mergeCell ref="P820:P822"/>
    <mergeCell ref="P836:P839"/>
    <mergeCell ref="Q833:Q835"/>
    <mergeCell ref="W801:W803"/>
    <mergeCell ref="W852:W854"/>
    <mergeCell ref="P830:P832"/>
    <mergeCell ref="Q830:Q832"/>
    <mergeCell ref="T868:T870"/>
    <mergeCell ref="T807:T809"/>
    <mergeCell ref="W807:W809"/>
    <mergeCell ref="X807:X809"/>
    <mergeCell ref="V871:V874"/>
    <mergeCell ref="P906:P908"/>
    <mergeCell ref="P918:P920"/>
    <mergeCell ref="P893:P896"/>
    <mergeCell ref="P900:P902"/>
    <mergeCell ref="V900:V902"/>
    <mergeCell ref="W900:W902"/>
    <mergeCell ref="Q900:Q902"/>
    <mergeCell ref="R900:R902"/>
    <mergeCell ref="S900:S902"/>
    <mergeCell ref="V943:V945"/>
    <mergeCell ref="V976:V979"/>
    <mergeCell ref="V963:V966"/>
    <mergeCell ref="X946:X949"/>
    <mergeCell ref="Z933:Z936"/>
    <mergeCell ref="Z927:Z929"/>
    <mergeCell ref="P937:P939"/>
    <mergeCell ref="P940:P942"/>
    <mergeCell ref="R946:R949"/>
    <mergeCell ref="T946:T949"/>
    <mergeCell ref="W933:W936"/>
    <mergeCell ref="T909:T911"/>
    <mergeCell ref="U909:U911"/>
    <mergeCell ref="X924:X926"/>
    <mergeCell ref="P927:P929"/>
    <mergeCell ref="Q909:Q911"/>
    <mergeCell ref="P804:P806"/>
    <mergeCell ref="X909:X911"/>
    <mergeCell ref="Z909:Z911"/>
    <mergeCell ref="Q906:Q908"/>
    <mergeCell ref="W804:W806"/>
    <mergeCell ref="Q903:Q905"/>
    <mergeCell ref="R903:R905"/>
    <mergeCell ref="S903:S905"/>
    <mergeCell ref="T903:T905"/>
    <mergeCell ref="U903:U905"/>
    <mergeCell ref="AA836:AA839"/>
    <mergeCell ref="Y946:Y949"/>
    <mergeCell ref="Q967:Q969"/>
    <mergeCell ref="U973:U975"/>
    <mergeCell ref="V973:V975"/>
    <mergeCell ref="P946:P949"/>
    <mergeCell ref="Q946:Q949"/>
    <mergeCell ref="S865:S867"/>
    <mergeCell ref="Q817:Q819"/>
    <mergeCell ref="AA855:AA857"/>
    <mergeCell ref="Y860:Y862"/>
    <mergeCell ref="I863:I864"/>
    <mergeCell ref="N863:N864"/>
    <mergeCell ref="O863:O864"/>
    <mergeCell ref="S848:S851"/>
    <mergeCell ref="T843:T845"/>
    <mergeCell ref="Z897:Z899"/>
    <mergeCell ref="AA884:AA886"/>
    <mergeCell ref="Z881:Z883"/>
    <mergeCell ref="V881:V883"/>
    <mergeCell ref="Q893:Q896"/>
    <mergeCell ref="R893:R896"/>
    <mergeCell ref="P887:P889"/>
    <mergeCell ref="X890:X892"/>
    <mergeCell ref="Y890:Y892"/>
    <mergeCell ref="Y893:Y896"/>
    <mergeCell ref="P890:P892"/>
    <mergeCell ref="O720:O723"/>
    <mergeCell ref="P720:P723"/>
    <mergeCell ref="Q720:Q723"/>
    <mergeCell ref="R720:R723"/>
    <mergeCell ref="S720:S723"/>
    <mergeCell ref="V714:V717"/>
    <mergeCell ref="V730:V733"/>
    <mergeCell ref="W734:W736"/>
    <mergeCell ref="W714:W717"/>
    <mergeCell ref="I724:I726"/>
    <mergeCell ref="R763:R765"/>
    <mergeCell ref="R724:R726"/>
    <mergeCell ref="V763:V765"/>
    <mergeCell ref="U766:U768"/>
    <mergeCell ref="U727:U729"/>
    <mergeCell ref="R730:R733"/>
    <mergeCell ref="P766:P768"/>
    <mergeCell ref="X747:X749"/>
    <mergeCell ref="S814:S816"/>
    <mergeCell ref="N766:N768"/>
    <mergeCell ref="S769:S771"/>
    <mergeCell ref="X843:X845"/>
    <mergeCell ref="T772:T774"/>
    <mergeCell ref="U795:U797"/>
    <mergeCell ref="I795:I797"/>
    <mergeCell ref="N795:N797"/>
    <mergeCell ref="N727:N729"/>
    <mergeCell ref="Q727:Q729"/>
    <mergeCell ref="R714:R717"/>
    <mergeCell ref="R734:R736"/>
    <mergeCell ref="U714:U717"/>
    <mergeCell ref="X724:X726"/>
    <mergeCell ref="V744:V746"/>
    <mergeCell ref="R817:R819"/>
    <mergeCell ref="N817:N819"/>
    <mergeCell ref="I779:I781"/>
    <mergeCell ref="N779:N781"/>
    <mergeCell ref="Y795:Y797"/>
    <mergeCell ref="AA852:AA854"/>
    <mergeCell ref="Q890:Q892"/>
    <mergeCell ref="O795:O797"/>
    <mergeCell ref="P795:P797"/>
    <mergeCell ref="Z766:Z768"/>
    <mergeCell ref="I763:I765"/>
    <mergeCell ref="O750:O752"/>
    <mergeCell ref="O753:O755"/>
    <mergeCell ref="O756:O758"/>
    <mergeCell ref="O759:O762"/>
    <mergeCell ref="W855:W857"/>
    <mergeCell ref="M843:M845"/>
    <mergeCell ref="R833:R835"/>
    <mergeCell ref="R843:R845"/>
    <mergeCell ref="S836:S839"/>
    <mergeCell ref="O798:O800"/>
    <mergeCell ref="Z747:Z749"/>
    <mergeCell ref="U772:U774"/>
    <mergeCell ref="W753:W755"/>
    <mergeCell ref="Y763:Y765"/>
    <mergeCell ref="T833:T835"/>
    <mergeCell ref="I852:I854"/>
    <mergeCell ref="I855:I857"/>
    <mergeCell ref="N848:N851"/>
    <mergeCell ref="Y775:Y778"/>
    <mergeCell ref="X753:X755"/>
    <mergeCell ref="Y769:Y771"/>
    <mergeCell ref="Q744:Q746"/>
    <mergeCell ref="R744:R746"/>
    <mergeCell ref="S744:S746"/>
    <mergeCell ref="T744:T746"/>
    <mergeCell ref="R779:R781"/>
    <mergeCell ref="Q779:Q781"/>
    <mergeCell ref="U775:U778"/>
    <mergeCell ref="U779:U781"/>
    <mergeCell ref="I740:I743"/>
    <mergeCell ref="N740:N743"/>
    <mergeCell ref="O740:O743"/>
    <mergeCell ref="P740:P743"/>
    <mergeCell ref="Q740:Q743"/>
    <mergeCell ref="R740:R743"/>
    <mergeCell ref="S740:S743"/>
    <mergeCell ref="T836:T839"/>
    <mergeCell ref="T814:T816"/>
    <mergeCell ref="V804:V806"/>
    <mergeCell ref="X795:X797"/>
    <mergeCell ref="U801:U803"/>
    <mergeCell ref="Q801:Q803"/>
    <mergeCell ref="V766:V768"/>
    <mergeCell ref="R782:R784"/>
    <mergeCell ref="S782:S784"/>
    <mergeCell ref="T782:T784"/>
    <mergeCell ref="U782:U784"/>
    <mergeCell ref="V782:V784"/>
    <mergeCell ref="Z782:Z784"/>
    <mergeCell ref="U798:U800"/>
    <mergeCell ref="J833:J834"/>
    <mergeCell ref="K833:K834"/>
    <mergeCell ref="L833:L834"/>
    <mergeCell ref="N836:N839"/>
    <mergeCell ref="O836:O839"/>
    <mergeCell ref="S753:S755"/>
    <mergeCell ref="Q750:Q752"/>
    <mergeCell ref="I801:I803"/>
    <mergeCell ref="X830:X832"/>
    <mergeCell ref="Y830:Y832"/>
    <mergeCell ref="R769:R771"/>
    <mergeCell ref="W665:W666"/>
    <mergeCell ref="R656:R658"/>
    <mergeCell ref="R665:R666"/>
    <mergeCell ref="V627:V629"/>
    <mergeCell ref="W627:W629"/>
    <mergeCell ref="V634:V636"/>
    <mergeCell ref="V582:V584"/>
    <mergeCell ref="Q571:Q573"/>
    <mergeCell ref="Q585:Q587"/>
    <mergeCell ref="R571:R573"/>
    <mergeCell ref="S571:S573"/>
    <mergeCell ref="T571:T573"/>
    <mergeCell ref="U571:U573"/>
    <mergeCell ref="R574:R577"/>
    <mergeCell ref="V608:V611"/>
    <mergeCell ref="T588:T590"/>
    <mergeCell ref="G659:G661"/>
    <mergeCell ref="S662:S664"/>
    <mergeCell ref="G650:G652"/>
    <mergeCell ref="S640:S643"/>
    <mergeCell ref="W602:W604"/>
    <mergeCell ref="X602:X604"/>
    <mergeCell ref="I662:I664"/>
    <mergeCell ref="T608:T611"/>
    <mergeCell ref="O618:O620"/>
    <mergeCell ref="V602:V604"/>
    <mergeCell ref="G677:G679"/>
    <mergeCell ref="H677:H679"/>
    <mergeCell ref="I677:I679"/>
    <mergeCell ref="N677:N679"/>
    <mergeCell ref="O677:O679"/>
    <mergeCell ref="P677:P679"/>
    <mergeCell ref="I674:I676"/>
    <mergeCell ref="N674:N676"/>
    <mergeCell ref="O674:O676"/>
    <mergeCell ref="P674:P676"/>
    <mergeCell ref="O608:O611"/>
    <mergeCell ref="P608:P611"/>
    <mergeCell ref="Q608:Q611"/>
    <mergeCell ref="U574:U577"/>
    <mergeCell ref="P591:P593"/>
    <mergeCell ref="I588:I590"/>
    <mergeCell ref="S574:S577"/>
    <mergeCell ref="K588:K590"/>
    <mergeCell ref="L588:L590"/>
    <mergeCell ref="M588:M590"/>
    <mergeCell ref="G640:G643"/>
    <mergeCell ref="Q677:Q679"/>
    <mergeCell ref="H578:H581"/>
    <mergeCell ref="G615:G617"/>
    <mergeCell ref="T644:T646"/>
    <mergeCell ref="U644:U646"/>
    <mergeCell ref="U659:U661"/>
    <mergeCell ref="X644:X646"/>
    <mergeCell ref="S650:S652"/>
    <mergeCell ref="U634:U636"/>
    <mergeCell ref="R637:R639"/>
    <mergeCell ref="S637:S639"/>
    <mergeCell ref="X578:X581"/>
    <mergeCell ref="V630:V633"/>
    <mergeCell ref="X656:X658"/>
    <mergeCell ref="N624:N626"/>
    <mergeCell ref="W667:W670"/>
    <mergeCell ref="W585:W587"/>
    <mergeCell ref="N542:N544"/>
    <mergeCell ref="W518:W519"/>
    <mergeCell ref="R512:R514"/>
    <mergeCell ref="N512:N514"/>
    <mergeCell ref="V527:V529"/>
    <mergeCell ref="W534:W535"/>
    <mergeCell ref="X534:X535"/>
    <mergeCell ref="Y534:Y535"/>
    <mergeCell ref="Z534:Z535"/>
    <mergeCell ref="AA534:AA535"/>
    <mergeCell ref="AA515:AA517"/>
    <mergeCell ref="AA520:AA523"/>
    <mergeCell ref="AA558:AA560"/>
    <mergeCell ref="N637:N639"/>
    <mergeCell ref="Y515:Y517"/>
    <mergeCell ref="Z515:Z517"/>
    <mergeCell ref="Z520:Z523"/>
    <mergeCell ref="Y558:Y560"/>
    <mergeCell ref="Z558:Z560"/>
    <mergeCell ref="Z524:Z526"/>
    <mergeCell ref="Y508:Y511"/>
    <mergeCell ref="Z508:Z511"/>
    <mergeCell ref="AA551:AA554"/>
    <mergeCell ref="AA561:AA564"/>
    <mergeCell ref="AB558:AB560"/>
    <mergeCell ref="AD565:AD567"/>
    <mergeCell ref="AB571:AB573"/>
    <mergeCell ref="AE565:AE567"/>
    <mergeCell ref="N520:N523"/>
    <mergeCell ref="T627:T629"/>
    <mergeCell ref="AB618:AB620"/>
    <mergeCell ref="W578:W581"/>
    <mergeCell ref="Y602:Y604"/>
    <mergeCell ref="Z602:Z604"/>
    <mergeCell ref="AA602:AA604"/>
    <mergeCell ref="T618:T620"/>
    <mergeCell ref="T591:T593"/>
    <mergeCell ref="Z612:Z614"/>
    <mergeCell ref="Y615:Y617"/>
    <mergeCell ref="AA621:AA623"/>
    <mergeCell ref="Z637:Z639"/>
    <mergeCell ref="AA637:AA639"/>
    <mergeCell ref="AB602:AB604"/>
    <mergeCell ref="AE558:AE560"/>
    <mergeCell ref="AE627:AE629"/>
    <mergeCell ref="AC627:AC629"/>
    <mergeCell ref="AD627:AD629"/>
    <mergeCell ref="V618:V620"/>
    <mergeCell ref="R515:R517"/>
    <mergeCell ref="R561:R564"/>
    <mergeCell ref="S561:S564"/>
    <mergeCell ref="V591:V593"/>
    <mergeCell ref="U630:U633"/>
    <mergeCell ref="U591:U593"/>
    <mergeCell ref="O578:O581"/>
    <mergeCell ref="P578:P581"/>
    <mergeCell ref="P594:P597"/>
    <mergeCell ref="X551:X554"/>
    <mergeCell ref="S565:S567"/>
    <mergeCell ref="R594:R597"/>
    <mergeCell ref="T594:T597"/>
    <mergeCell ref="S612:S614"/>
    <mergeCell ref="U615:U617"/>
    <mergeCell ref="T615:T617"/>
    <mergeCell ref="B539:B541"/>
    <mergeCell ref="T527:T529"/>
    <mergeCell ref="U527:U529"/>
    <mergeCell ref="W520:W523"/>
    <mergeCell ref="X520:X523"/>
    <mergeCell ref="R527:R529"/>
    <mergeCell ref="S527:S529"/>
    <mergeCell ref="E508:E511"/>
    <mergeCell ref="S493:S496"/>
    <mergeCell ref="G500:G502"/>
    <mergeCell ref="U500:U502"/>
    <mergeCell ref="N497:N499"/>
    <mergeCell ref="O493:O496"/>
    <mergeCell ref="I558:I560"/>
    <mergeCell ref="P545:P547"/>
    <mergeCell ref="Q520:Q523"/>
    <mergeCell ref="O539:O541"/>
    <mergeCell ref="X505:X507"/>
    <mergeCell ref="X527:X529"/>
    <mergeCell ref="O551:O554"/>
    <mergeCell ref="N551:N554"/>
    <mergeCell ref="G530:G533"/>
    <mergeCell ref="H530:H533"/>
    <mergeCell ref="I530:I533"/>
    <mergeCell ref="N530:N533"/>
    <mergeCell ref="O530:O533"/>
    <mergeCell ref="P530:P533"/>
    <mergeCell ref="N505:N507"/>
    <mergeCell ref="W503:W504"/>
    <mergeCell ref="U508:U511"/>
    <mergeCell ref="W505:W507"/>
    <mergeCell ref="W527:W529"/>
    <mergeCell ref="C558:C560"/>
    <mergeCell ref="D558:D560"/>
    <mergeCell ref="V505:V507"/>
    <mergeCell ref="S558:S560"/>
    <mergeCell ref="U558:U560"/>
    <mergeCell ref="V558:V560"/>
    <mergeCell ref="W558:W560"/>
    <mergeCell ref="X558:X560"/>
    <mergeCell ref="R520:R523"/>
    <mergeCell ref="S520:S523"/>
    <mergeCell ref="B545:B547"/>
    <mergeCell ref="C548:C550"/>
    <mergeCell ref="C497:C499"/>
    <mergeCell ref="C493:C496"/>
    <mergeCell ref="B520:B523"/>
    <mergeCell ref="C520:C523"/>
    <mergeCell ref="C503:C504"/>
    <mergeCell ref="C505:C507"/>
    <mergeCell ref="V520:V523"/>
    <mergeCell ref="I551:I554"/>
    <mergeCell ref="V542:V544"/>
    <mergeCell ref="U539:U541"/>
    <mergeCell ref="Q534:Q535"/>
    <mergeCell ref="O545:O547"/>
    <mergeCell ref="D512:D514"/>
    <mergeCell ref="E512:E514"/>
    <mergeCell ref="R551:R554"/>
    <mergeCell ref="V539:V541"/>
    <mergeCell ref="W508:W511"/>
    <mergeCell ref="X508:X511"/>
    <mergeCell ref="U548:U550"/>
    <mergeCell ref="R548:R550"/>
    <mergeCell ref="AJ545:AJ547"/>
    <mergeCell ref="AD512:AD514"/>
    <mergeCell ref="AD508:AD511"/>
    <mergeCell ref="AG518:AG519"/>
    <mergeCell ref="X539:X541"/>
    <mergeCell ref="W539:W541"/>
    <mergeCell ref="AH520:AH523"/>
    <mergeCell ref="AI520:AI523"/>
    <mergeCell ref="AH484:AH486"/>
    <mergeCell ref="AI484:AI486"/>
    <mergeCell ref="U436:U438"/>
    <mergeCell ref="AJ527:AJ529"/>
    <mergeCell ref="T530:T533"/>
    <mergeCell ref="U530:U533"/>
    <mergeCell ref="V530:V533"/>
    <mergeCell ref="W530:W533"/>
    <mergeCell ref="X530:X533"/>
    <mergeCell ref="Y520:Y523"/>
    <mergeCell ref="Y487:Y489"/>
    <mergeCell ref="AI545:AI547"/>
    <mergeCell ref="AE545:AE547"/>
    <mergeCell ref="AF545:AF547"/>
    <mergeCell ref="AI503:AI504"/>
    <mergeCell ref="AJ500:AJ502"/>
    <mergeCell ref="AJ530:AJ533"/>
    <mergeCell ref="AJ542:AJ544"/>
    <mergeCell ref="Y539:Y541"/>
    <mergeCell ref="U534:U535"/>
    <mergeCell ref="V534:V535"/>
    <mergeCell ref="AJ515:AJ517"/>
    <mergeCell ref="U487:U489"/>
    <mergeCell ref="V487:V489"/>
    <mergeCell ref="W487:W489"/>
    <mergeCell ref="X487:X489"/>
    <mergeCell ref="AI462:AI464"/>
    <mergeCell ref="AJ520:AJ523"/>
    <mergeCell ref="Y445:Y447"/>
    <mergeCell ref="V477:V479"/>
    <mergeCell ref="W477:W479"/>
    <mergeCell ref="AF508:AF511"/>
    <mergeCell ref="V518:V519"/>
    <mergeCell ref="AB480:AB483"/>
    <mergeCell ref="AC480:AC483"/>
    <mergeCell ref="AD480:AD483"/>
    <mergeCell ref="AE480:AE483"/>
    <mergeCell ref="AF480:AF483"/>
    <mergeCell ref="AD503:AD504"/>
    <mergeCell ref="AA512:AA514"/>
    <mergeCell ref="AC512:AC514"/>
    <mergeCell ref="AF477:AF479"/>
    <mergeCell ref="AF515:AF517"/>
    <mergeCell ref="AH452:AH455"/>
    <mergeCell ref="AI452:AI455"/>
    <mergeCell ref="W465:W467"/>
    <mergeCell ref="X465:X467"/>
    <mergeCell ref="X452:X455"/>
    <mergeCell ref="Y474:Y476"/>
    <mergeCell ref="AD474:AD476"/>
    <mergeCell ref="X477:X479"/>
    <mergeCell ref="X497:X499"/>
    <mergeCell ref="AE487:AE489"/>
    <mergeCell ref="AF487:AF489"/>
    <mergeCell ref="AD493:AD496"/>
    <mergeCell ref="AD490:AD492"/>
    <mergeCell ref="AJ410:AJ412"/>
    <mergeCell ref="AJ462:AJ464"/>
    <mergeCell ref="AA452:AA455"/>
    <mergeCell ref="AC515:AC517"/>
    <mergeCell ref="W512:W514"/>
    <mergeCell ref="AB505:AB507"/>
    <mergeCell ref="Y493:Y496"/>
    <mergeCell ref="AD497:AD499"/>
    <mergeCell ref="AJ413:AJ415"/>
    <mergeCell ref="AG471:AG473"/>
    <mergeCell ref="AC539:AC541"/>
    <mergeCell ref="AD539:AD541"/>
    <mergeCell ref="Z542:Z544"/>
    <mergeCell ref="V452:V455"/>
    <mergeCell ref="S416:S418"/>
    <mergeCell ref="S419:S421"/>
    <mergeCell ref="S445:S447"/>
    <mergeCell ref="S487:S489"/>
    <mergeCell ref="T487:T489"/>
    <mergeCell ref="V462:V464"/>
    <mergeCell ref="Y512:Y514"/>
    <mergeCell ref="AI413:AI415"/>
    <mergeCell ref="AH416:AH418"/>
    <mergeCell ref="AI416:AI418"/>
    <mergeCell ref="Z433:Z435"/>
    <mergeCell ref="AA433:AA435"/>
    <mergeCell ref="AB433:AB435"/>
    <mergeCell ref="AB474:AB476"/>
    <mergeCell ref="Z480:Z483"/>
    <mergeCell ref="AA493:AA496"/>
    <mergeCell ref="AA480:AA483"/>
    <mergeCell ref="Z503:Z504"/>
    <mergeCell ref="AC433:AC435"/>
    <mergeCell ref="AD433:AD435"/>
    <mergeCell ref="AE433:AE435"/>
    <mergeCell ref="AF433:AF435"/>
    <mergeCell ref="AG433:AG435"/>
    <mergeCell ref="AH433:AH435"/>
    <mergeCell ref="AI433:AI435"/>
    <mergeCell ref="AC490:AC492"/>
    <mergeCell ref="AE490:AE492"/>
    <mergeCell ref="Z500:Z502"/>
    <mergeCell ref="AE524:AE526"/>
    <mergeCell ref="AC505:AC507"/>
    <mergeCell ref="AE512:AE514"/>
    <mergeCell ref="AB518:AB519"/>
    <mergeCell ref="AI539:AI541"/>
    <mergeCell ref="AA524:AA526"/>
    <mergeCell ref="AB524:AB526"/>
    <mergeCell ref="AC524:AC526"/>
    <mergeCell ref="AD524:AD526"/>
    <mergeCell ref="AI505:AI507"/>
    <mergeCell ref="AA508:AA511"/>
    <mergeCell ref="AD518:AD519"/>
    <mergeCell ref="AF445:AF447"/>
    <mergeCell ref="AE445:AE447"/>
    <mergeCell ref="AC445:AC447"/>
    <mergeCell ref="AG413:AG415"/>
    <mergeCell ref="AE419:AE421"/>
    <mergeCell ref="AF419:AF421"/>
    <mergeCell ref="AH445:AH447"/>
    <mergeCell ref="AD413:AD415"/>
    <mergeCell ref="AE413:AE415"/>
    <mergeCell ref="AH413:AH415"/>
    <mergeCell ref="AI497:AI499"/>
    <mergeCell ref="AF493:AF496"/>
    <mergeCell ref="AJ518:AJ519"/>
    <mergeCell ref="Z539:Z541"/>
    <mergeCell ref="AI518:AI519"/>
    <mergeCell ref="AF518:AF519"/>
    <mergeCell ref="AI530:AI533"/>
    <mergeCell ref="S512:S514"/>
    <mergeCell ref="X503:X504"/>
    <mergeCell ref="X512:X514"/>
    <mergeCell ref="V512:V514"/>
    <mergeCell ref="AH518:AH519"/>
    <mergeCell ref="AI500:AI502"/>
    <mergeCell ref="Y518:Y519"/>
    <mergeCell ref="AD500:AD502"/>
    <mergeCell ref="AG515:AG517"/>
    <mergeCell ref="AB520:AB523"/>
    <mergeCell ref="T508:T511"/>
    <mergeCell ref="T520:T523"/>
    <mergeCell ref="S515:S517"/>
    <mergeCell ref="S542:S544"/>
    <mergeCell ref="W524:W526"/>
    <mergeCell ref="X524:X526"/>
    <mergeCell ref="Y524:Y526"/>
    <mergeCell ref="AH500:AH502"/>
    <mergeCell ref="AI508:AI511"/>
    <mergeCell ref="AI512:AI514"/>
    <mergeCell ref="AF512:AF514"/>
    <mergeCell ref="AJ508:AJ511"/>
    <mergeCell ref="AG512:AG514"/>
    <mergeCell ref="AJ512:AJ514"/>
    <mergeCell ref="AJ539:AJ541"/>
    <mergeCell ref="AG542:AG544"/>
    <mergeCell ref="AJ534:AJ535"/>
    <mergeCell ref="AA539:AA541"/>
    <mergeCell ref="AB515:AB517"/>
    <mergeCell ref="AB534:AB535"/>
    <mergeCell ref="AD505:AD507"/>
    <mergeCell ref="U512:U514"/>
    <mergeCell ref="T512:T514"/>
    <mergeCell ref="V508:V511"/>
    <mergeCell ref="AH534:AH535"/>
    <mergeCell ref="AI534:AI535"/>
    <mergeCell ref="U505:U507"/>
    <mergeCell ref="S508:S511"/>
    <mergeCell ref="T505:T507"/>
    <mergeCell ref="T539:T541"/>
    <mergeCell ref="Y536:Y538"/>
    <mergeCell ref="Z536:Z538"/>
    <mergeCell ref="AA536:AA538"/>
    <mergeCell ref="AB536:AB538"/>
    <mergeCell ref="AC536:AC538"/>
    <mergeCell ref="AD536:AD538"/>
    <mergeCell ref="AE536:AE538"/>
    <mergeCell ref="AF536:AF538"/>
    <mergeCell ref="AG536:AG538"/>
    <mergeCell ref="AH536:AH538"/>
    <mergeCell ref="AI536:AI538"/>
    <mergeCell ref="AJ536:AJ538"/>
    <mergeCell ref="AE520:AE523"/>
    <mergeCell ref="AF520:AF523"/>
    <mergeCell ref="U518:U519"/>
    <mergeCell ref="T542:T544"/>
    <mergeCell ref="V515:V517"/>
    <mergeCell ref="AJ551:AJ554"/>
    <mergeCell ref="AG548:AG550"/>
    <mergeCell ref="AI548:AI550"/>
    <mergeCell ref="AJ548:AJ550"/>
    <mergeCell ref="AG551:AG554"/>
    <mergeCell ref="AH551:AH554"/>
    <mergeCell ref="AI551:AI554"/>
    <mergeCell ref="AI527:AI529"/>
    <mergeCell ref="AG527:AG529"/>
    <mergeCell ref="AH527:AH529"/>
    <mergeCell ref="AG558:AG560"/>
    <mergeCell ref="AA565:AA567"/>
    <mergeCell ref="AB565:AB567"/>
    <mergeCell ref="AC565:AC567"/>
    <mergeCell ref="AF558:AF560"/>
    <mergeCell ref="W561:W564"/>
    <mergeCell ref="AG474:AG476"/>
    <mergeCell ref="AI515:AI517"/>
    <mergeCell ref="AE515:AE517"/>
    <mergeCell ref="AG508:AG511"/>
    <mergeCell ref="AH512:AH514"/>
    <mergeCell ref="AB493:AB496"/>
    <mergeCell ref="AJ568:AJ570"/>
    <mergeCell ref="AG539:AG541"/>
    <mergeCell ref="AH539:AH541"/>
    <mergeCell ref="AD545:AD547"/>
    <mergeCell ref="AB548:AB550"/>
    <mergeCell ref="AB539:AB541"/>
    <mergeCell ref="AG497:AG499"/>
    <mergeCell ref="AH515:AH517"/>
    <mergeCell ref="AH493:AH496"/>
    <mergeCell ref="AH503:AH504"/>
    <mergeCell ref="AH505:AH507"/>
    <mergeCell ref="AH497:AH499"/>
    <mergeCell ref="Z518:Z519"/>
    <mergeCell ref="AA518:AA519"/>
    <mergeCell ref="AC520:AC523"/>
    <mergeCell ref="AJ505:AJ507"/>
    <mergeCell ref="AJ503:AJ504"/>
    <mergeCell ref="W555:W557"/>
    <mergeCell ref="AC534:AC535"/>
    <mergeCell ref="AD534:AD535"/>
    <mergeCell ref="AE534:AE535"/>
    <mergeCell ref="AF534:AF535"/>
    <mergeCell ref="AE555:AE557"/>
    <mergeCell ref="AF551:AF554"/>
    <mergeCell ref="AB527:AB529"/>
    <mergeCell ref="AC527:AC529"/>
    <mergeCell ref="AD527:AD529"/>
    <mergeCell ref="AE527:AE529"/>
    <mergeCell ref="AF527:AF529"/>
    <mergeCell ref="AH555:AH557"/>
    <mergeCell ref="Z512:Z514"/>
    <mergeCell ref="AF484:AF486"/>
    <mergeCell ref="AJ558:AJ560"/>
    <mergeCell ref="AF524:AF526"/>
    <mergeCell ref="AG524:AG526"/>
    <mergeCell ref="AH524:AH526"/>
    <mergeCell ref="AI524:AI526"/>
    <mergeCell ref="AJ524:AJ526"/>
    <mergeCell ref="Y542:Y544"/>
    <mergeCell ref="AH542:AH544"/>
    <mergeCell ref="AI542:AI544"/>
    <mergeCell ref="AE518:AE519"/>
    <mergeCell ref="AC574:AC577"/>
    <mergeCell ref="Q530:Q533"/>
    <mergeCell ref="R497:R499"/>
    <mergeCell ref="Q551:Q554"/>
    <mergeCell ref="T548:T550"/>
    <mergeCell ref="R545:R547"/>
    <mergeCell ref="S545:S547"/>
    <mergeCell ref="R505:R507"/>
    <mergeCell ref="Q574:Q577"/>
    <mergeCell ref="Q568:Q570"/>
    <mergeCell ref="R471:R473"/>
    <mergeCell ref="R456:R458"/>
    <mergeCell ref="Z456:Z458"/>
    <mergeCell ref="X459:X461"/>
    <mergeCell ref="AA459:AA461"/>
    <mergeCell ref="AD462:AD464"/>
    <mergeCell ref="AF465:AF467"/>
    <mergeCell ref="AE456:AE458"/>
    <mergeCell ref="AE508:AE511"/>
    <mergeCell ref="AE500:AE502"/>
    <mergeCell ref="AF500:AF502"/>
    <mergeCell ref="S578:S581"/>
    <mergeCell ref="T503:T504"/>
    <mergeCell ref="S524:S526"/>
    <mergeCell ref="T524:T526"/>
    <mergeCell ref="U524:U526"/>
    <mergeCell ref="V524:V526"/>
    <mergeCell ref="Y530:Y533"/>
    <mergeCell ref="Z530:Z533"/>
    <mergeCell ref="AA530:AA533"/>
    <mergeCell ref="AB530:AB533"/>
    <mergeCell ref="AC530:AC533"/>
    <mergeCell ref="AD530:AD533"/>
    <mergeCell ref="AE530:AE533"/>
    <mergeCell ref="AF530:AF533"/>
    <mergeCell ref="W515:W517"/>
    <mergeCell ref="AB500:AB502"/>
    <mergeCell ref="AC503:AC504"/>
    <mergeCell ref="Z493:Z496"/>
    <mergeCell ref="AA468:AA470"/>
    <mergeCell ref="AE459:AE461"/>
    <mergeCell ref="Q484:Q486"/>
    <mergeCell ref="Q524:Q526"/>
    <mergeCell ref="Q508:Q511"/>
    <mergeCell ref="AD551:AD554"/>
    <mergeCell ref="AD548:AD550"/>
    <mergeCell ref="AE571:AE573"/>
    <mergeCell ref="AE561:AE564"/>
    <mergeCell ref="R565:R567"/>
    <mergeCell ref="W568:W570"/>
    <mergeCell ref="T568:T570"/>
    <mergeCell ref="Y465:Y467"/>
    <mergeCell ref="AB459:AB461"/>
    <mergeCell ref="W490:W492"/>
    <mergeCell ref="X490:X492"/>
    <mergeCell ref="AA505:AA507"/>
    <mergeCell ref="X582:X584"/>
    <mergeCell ref="S503:S504"/>
    <mergeCell ref="Y459:Y461"/>
    <mergeCell ref="Z459:Z461"/>
    <mergeCell ref="Y500:Y502"/>
    <mergeCell ref="AB551:AB554"/>
    <mergeCell ref="AC548:AC550"/>
    <mergeCell ref="Y574:Y577"/>
    <mergeCell ref="Z571:Z573"/>
    <mergeCell ref="W574:W577"/>
    <mergeCell ref="V574:V577"/>
    <mergeCell ref="V571:V573"/>
    <mergeCell ref="AC571:AC573"/>
    <mergeCell ref="W571:W573"/>
    <mergeCell ref="X571:X573"/>
    <mergeCell ref="Y571:Y573"/>
    <mergeCell ref="AE551:AE554"/>
    <mergeCell ref="AG530:AG533"/>
    <mergeCell ref="AH530:AH533"/>
    <mergeCell ref="AG520:AG523"/>
    <mergeCell ref="D490:D492"/>
    <mergeCell ref="E490:E492"/>
    <mergeCell ref="D493:D496"/>
    <mergeCell ref="E493:E496"/>
    <mergeCell ref="D497:D499"/>
    <mergeCell ref="E497:E499"/>
    <mergeCell ref="I548:I550"/>
    <mergeCell ref="O487:O489"/>
    <mergeCell ref="P487:P489"/>
    <mergeCell ref="I527:I529"/>
    <mergeCell ref="N527:N529"/>
    <mergeCell ref="O527:O529"/>
    <mergeCell ref="Q493:Q496"/>
    <mergeCell ref="N474:N476"/>
    <mergeCell ref="O474:O476"/>
    <mergeCell ref="U545:U547"/>
    <mergeCell ref="N548:N550"/>
    <mergeCell ref="P574:P577"/>
    <mergeCell ref="P565:P567"/>
    <mergeCell ref="H551:H554"/>
    <mergeCell ref="D551:D554"/>
    <mergeCell ref="R568:R570"/>
    <mergeCell ref="S568:S570"/>
    <mergeCell ref="S551:S554"/>
    <mergeCell ref="D518:D519"/>
    <mergeCell ref="E518:E519"/>
    <mergeCell ref="D571:D573"/>
    <mergeCell ref="E565:E567"/>
    <mergeCell ref="Q474:Q476"/>
    <mergeCell ref="R474:R476"/>
    <mergeCell ref="O524:O526"/>
    <mergeCell ref="P524:P526"/>
    <mergeCell ref="I555:I557"/>
    <mergeCell ref="I480:I483"/>
    <mergeCell ref="Q505:Q507"/>
    <mergeCell ref="P497:P499"/>
    <mergeCell ref="P471:P473"/>
    <mergeCell ref="R508:R511"/>
    <mergeCell ref="R524:R526"/>
    <mergeCell ref="S548:S550"/>
    <mergeCell ref="R468:R470"/>
    <mergeCell ref="S468:S470"/>
    <mergeCell ref="U520:U523"/>
    <mergeCell ref="I578:I581"/>
    <mergeCell ref="AE448:AE451"/>
    <mergeCell ref="AF448:AF451"/>
    <mergeCell ref="AG534:AG535"/>
    <mergeCell ref="Z452:Z455"/>
    <mergeCell ref="Z448:Z451"/>
    <mergeCell ref="AG462:AG464"/>
    <mergeCell ref="N484:N486"/>
    <mergeCell ref="O484:O486"/>
    <mergeCell ref="P484:P486"/>
    <mergeCell ref="H497:H499"/>
    <mergeCell ref="H474:H476"/>
    <mergeCell ref="H490:H492"/>
    <mergeCell ref="N524:N526"/>
    <mergeCell ref="N477:N479"/>
    <mergeCell ref="P542:P544"/>
    <mergeCell ref="Q548:Q550"/>
    <mergeCell ref="N515:N517"/>
    <mergeCell ref="I542:I544"/>
    <mergeCell ref="Q468:Q470"/>
    <mergeCell ref="I477:I479"/>
    <mergeCell ref="D508:D511"/>
    <mergeCell ref="D505:D507"/>
    <mergeCell ref="E505:E507"/>
    <mergeCell ref="S462:S464"/>
    <mergeCell ref="H459:H461"/>
    <mergeCell ref="N490:N492"/>
    <mergeCell ref="F474:F476"/>
    <mergeCell ref="P539:P541"/>
    <mergeCell ref="N500:N502"/>
    <mergeCell ref="Q503:Q504"/>
    <mergeCell ref="F500:F502"/>
    <mergeCell ref="E545:E547"/>
    <mergeCell ref="O468:O470"/>
    <mergeCell ref="Q462:Q464"/>
    <mergeCell ref="I459:I461"/>
    <mergeCell ref="G493:G496"/>
    <mergeCell ref="T462:T464"/>
    <mergeCell ref="G462:G464"/>
    <mergeCell ref="I508:I511"/>
    <mergeCell ref="P505:P507"/>
    <mergeCell ref="S505:S507"/>
    <mergeCell ref="AE471:AE473"/>
    <mergeCell ref="W456:W458"/>
    <mergeCell ref="AD520:AD523"/>
    <mergeCell ref="R493:R496"/>
    <mergeCell ref="P493:P496"/>
    <mergeCell ref="Q527:Q529"/>
    <mergeCell ref="H465:H467"/>
    <mergeCell ref="I465:I467"/>
    <mergeCell ref="I468:I470"/>
    <mergeCell ref="F490:F492"/>
    <mergeCell ref="G515:G517"/>
    <mergeCell ref="N459:N461"/>
    <mergeCell ref="O459:O461"/>
    <mergeCell ref="H518:H519"/>
    <mergeCell ref="O512:O514"/>
    <mergeCell ref="G508:G511"/>
    <mergeCell ref="F515:F517"/>
    <mergeCell ref="I505:I507"/>
    <mergeCell ref="O542:O544"/>
    <mergeCell ref="I487:I489"/>
    <mergeCell ref="F530:F533"/>
    <mergeCell ref="G471:G473"/>
    <mergeCell ref="P474:P476"/>
    <mergeCell ref="R436:R438"/>
    <mergeCell ref="S436:S438"/>
    <mergeCell ref="T436:T438"/>
    <mergeCell ref="C456:C458"/>
    <mergeCell ref="T429:T432"/>
    <mergeCell ref="R410:R412"/>
    <mergeCell ref="G459:G461"/>
    <mergeCell ref="W445:W447"/>
    <mergeCell ref="Y413:Y415"/>
    <mergeCell ref="X419:X421"/>
    <mergeCell ref="Y419:Y421"/>
    <mergeCell ref="V387:V389"/>
    <mergeCell ref="V393:V395"/>
    <mergeCell ref="U387:U389"/>
    <mergeCell ref="Q445:Q447"/>
    <mergeCell ref="E387:E389"/>
    <mergeCell ref="Q407:Q409"/>
    <mergeCell ref="O403:O406"/>
    <mergeCell ref="D452:D455"/>
    <mergeCell ref="F390:F392"/>
    <mergeCell ref="V390:V392"/>
    <mergeCell ref="W396:W398"/>
    <mergeCell ref="H448:H451"/>
    <mergeCell ref="R442:R444"/>
    <mergeCell ref="O399:O402"/>
    <mergeCell ref="T442:T444"/>
    <mergeCell ref="N396:N398"/>
    <mergeCell ref="P396:P398"/>
    <mergeCell ref="O448:O451"/>
    <mergeCell ref="Q448:Q451"/>
    <mergeCell ref="Q422:Q424"/>
    <mergeCell ref="R422:R424"/>
    <mergeCell ref="P422:P424"/>
    <mergeCell ref="E422:E424"/>
    <mergeCell ref="F422:F424"/>
    <mergeCell ref="G422:G424"/>
    <mergeCell ref="H422:H424"/>
    <mergeCell ref="I422:I424"/>
    <mergeCell ref="D456:D458"/>
    <mergeCell ref="E456:E458"/>
    <mergeCell ref="F456:F458"/>
    <mergeCell ref="D416:D418"/>
    <mergeCell ref="E416:E418"/>
    <mergeCell ref="F416:F418"/>
    <mergeCell ref="D407:D409"/>
    <mergeCell ref="E407:E409"/>
    <mergeCell ref="F407:F409"/>
    <mergeCell ref="G407:G409"/>
    <mergeCell ref="S422:S424"/>
    <mergeCell ref="R445:R447"/>
    <mergeCell ref="N399:N402"/>
    <mergeCell ref="T422:T424"/>
    <mergeCell ref="U422:U424"/>
    <mergeCell ref="R407:R409"/>
    <mergeCell ref="S410:S412"/>
    <mergeCell ref="I416:I418"/>
    <mergeCell ref="D413:D415"/>
    <mergeCell ref="E403:E406"/>
    <mergeCell ref="F403:F406"/>
    <mergeCell ref="T390:T392"/>
    <mergeCell ref="T456:T458"/>
    <mergeCell ref="F452:F455"/>
    <mergeCell ref="G452:G455"/>
    <mergeCell ref="H452:H455"/>
    <mergeCell ref="B413:B415"/>
    <mergeCell ref="H436:H438"/>
    <mergeCell ref="I436:I438"/>
    <mergeCell ref="N436:N438"/>
    <mergeCell ref="C413:C415"/>
    <mergeCell ref="C448:C451"/>
    <mergeCell ref="B448:B451"/>
    <mergeCell ref="I429:I432"/>
    <mergeCell ref="B727:B729"/>
    <mergeCell ref="B436:B438"/>
    <mergeCell ref="C436:C438"/>
    <mergeCell ref="D436:D438"/>
    <mergeCell ref="E436:E438"/>
    <mergeCell ref="F436:F438"/>
    <mergeCell ref="I413:I415"/>
    <mergeCell ref="N413:N415"/>
    <mergeCell ref="B548:B550"/>
    <mergeCell ref="B497:B499"/>
    <mergeCell ref="C518:C519"/>
    <mergeCell ref="I493:I496"/>
    <mergeCell ref="B468:B470"/>
    <mergeCell ref="B456:B458"/>
    <mergeCell ref="B442:B444"/>
    <mergeCell ref="B465:B467"/>
    <mergeCell ref="D465:D467"/>
    <mergeCell ref="D468:D470"/>
    <mergeCell ref="E468:E470"/>
    <mergeCell ref="N612:N614"/>
    <mergeCell ref="H637:H639"/>
    <mergeCell ref="Q602:Q604"/>
    <mergeCell ref="B712:B713"/>
    <mergeCell ref="N709:N711"/>
    <mergeCell ref="D709:D711"/>
    <mergeCell ref="P696:P698"/>
    <mergeCell ref="C683:C685"/>
    <mergeCell ref="D683:D685"/>
    <mergeCell ref="B618:B620"/>
    <mergeCell ref="E680:E682"/>
    <mergeCell ref="F680:F682"/>
    <mergeCell ref="D662:D664"/>
    <mergeCell ref="B591:B593"/>
    <mergeCell ref="B615:B617"/>
    <mergeCell ref="B650:B652"/>
    <mergeCell ref="D630:D633"/>
    <mergeCell ref="G653:G655"/>
    <mergeCell ref="H659:H661"/>
    <mergeCell ref="D653:D655"/>
    <mergeCell ref="D680:D682"/>
    <mergeCell ref="B714:B717"/>
    <mergeCell ref="B696:B698"/>
    <mergeCell ref="F558:F560"/>
    <mergeCell ref="E551:E554"/>
    <mergeCell ref="F551:F554"/>
    <mergeCell ref="B508:B511"/>
    <mergeCell ref="Q555:Q557"/>
    <mergeCell ref="Q558:Q560"/>
    <mergeCell ref="C515:C517"/>
    <mergeCell ref="C512:C514"/>
    <mergeCell ref="O520:O523"/>
    <mergeCell ref="P520:P523"/>
    <mergeCell ref="B474:B476"/>
    <mergeCell ref="N555:N557"/>
    <mergeCell ref="O555:O557"/>
    <mergeCell ref="F471:F473"/>
    <mergeCell ref="B462:B464"/>
    <mergeCell ref="I419:I421"/>
    <mergeCell ref="F448:F451"/>
    <mergeCell ref="B439:B441"/>
    <mergeCell ref="P439:P441"/>
    <mergeCell ref="Q439:Q441"/>
    <mergeCell ref="B452:B455"/>
    <mergeCell ref="B416:B418"/>
    <mergeCell ref="N416:N418"/>
    <mergeCell ref="O416:O418"/>
    <mergeCell ref="P416:P418"/>
    <mergeCell ref="Q416:Q418"/>
    <mergeCell ref="I515:I517"/>
    <mergeCell ref="P508:P511"/>
    <mergeCell ref="B503:B504"/>
    <mergeCell ref="I520:I523"/>
    <mergeCell ref="G497:G499"/>
    <mergeCell ref="G505:G507"/>
    <mergeCell ref="F480:F483"/>
    <mergeCell ref="G480:G483"/>
    <mergeCell ref="H480:H483"/>
    <mergeCell ref="D500:D502"/>
    <mergeCell ref="F493:F496"/>
    <mergeCell ref="B477:B479"/>
    <mergeCell ref="N429:N432"/>
    <mergeCell ref="O429:O432"/>
    <mergeCell ref="E558:E560"/>
    <mergeCell ref="O436:O438"/>
    <mergeCell ref="D471:D473"/>
    <mergeCell ref="D542:D544"/>
    <mergeCell ref="E542:E544"/>
    <mergeCell ref="D484:D486"/>
    <mergeCell ref="E484:E486"/>
    <mergeCell ref="F484:F486"/>
    <mergeCell ref="G484:G486"/>
    <mergeCell ref="H484:H486"/>
    <mergeCell ref="F524:F526"/>
    <mergeCell ref="G555:G557"/>
    <mergeCell ref="B445:B447"/>
    <mergeCell ref="B425:B428"/>
    <mergeCell ref="C425:C428"/>
    <mergeCell ref="D425:D428"/>
    <mergeCell ref="E425:E428"/>
    <mergeCell ref="G416:G418"/>
    <mergeCell ref="H416:H418"/>
    <mergeCell ref="C429:C432"/>
    <mergeCell ref="C445:C447"/>
    <mergeCell ref="D445:D447"/>
    <mergeCell ref="P436:P438"/>
    <mergeCell ref="Q436:Q438"/>
    <mergeCell ref="F497:F499"/>
    <mergeCell ref="D503:D504"/>
    <mergeCell ref="P527:P529"/>
    <mergeCell ref="D530:D533"/>
    <mergeCell ref="E530:E533"/>
    <mergeCell ref="O462:O464"/>
    <mergeCell ref="I512:I514"/>
    <mergeCell ref="O500:O502"/>
    <mergeCell ref="O490:O492"/>
    <mergeCell ref="Q487:Q489"/>
    <mergeCell ref="O518:O519"/>
    <mergeCell ref="O477:O479"/>
    <mergeCell ref="P548:P550"/>
    <mergeCell ref="I474:I476"/>
    <mergeCell ref="C407:C409"/>
    <mergeCell ref="H413:H415"/>
    <mergeCell ref="C442:C444"/>
    <mergeCell ref="G445:G447"/>
    <mergeCell ref="O410:O412"/>
    <mergeCell ref="C439:C441"/>
    <mergeCell ref="E671:E673"/>
    <mergeCell ref="F671:F673"/>
    <mergeCell ref="N671:N673"/>
    <mergeCell ref="C530:C533"/>
    <mergeCell ref="N690:N692"/>
    <mergeCell ref="O413:O415"/>
    <mergeCell ref="P413:P415"/>
    <mergeCell ref="Q413:Q415"/>
    <mergeCell ref="D477:D479"/>
    <mergeCell ref="C545:C547"/>
    <mergeCell ref="P534:P535"/>
    <mergeCell ref="P518:P519"/>
    <mergeCell ref="F539:F541"/>
    <mergeCell ref="G539:G541"/>
    <mergeCell ref="H539:H541"/>
    <mergeCell ref="I484:I486"/>
    <mergeCell ref="B505:B507"/>
    <mergeCell ref="H527:H529"/>
    <mergeCell ref="C555:C557"/>
    <mergeCell ref="H542:H544"/>
    <mergeCell ref="I524:I526"/>
    <mergeCell ref="B527:B529"/>
    <mergeCell ref="C527:C529"/>
    <mergeCell ref="D527:D529"/>
    <mergeCell ref="E527:E529"/>
    <mergeCell ref="F527:F529"/>
    <mergeCell ref="G527:G529"/>
    <mergeCell ref="C539:C541"/>
    <mergeCell ref="D548:D550"/>
    <mergeCell ref="E548:E550"/>
    <mergeCell ref="F548:F550"/>
    <mergeCell ref="G548:G550"/>
    <mergeCell ref="D539:D541"/>
    <mergeCell ref="E539:E541"/>
    <mergeCell ref="C508:C511"/>
    <mergeCell ref="C468:C470"/>
    <mergeCell ref="N471:N473"/>
    <mergeCell ref="I503:I504"/>
    <mergeCell ref="E686:E689"/>
    <mergeCell ref="B627:B629"/>
    <mergeCell ref="N558:N560"/>
    <mergeCell ref="O558:O560"/>
    <mergeCell ref="P459:P461"/>
    <mergeCell ref="Q442:Q444"/>
    <mergeCell ref="C416:C418"/>
    <mergeCell ref="E413:E415"/>
    <mergeCell ref="O445:O447"/>
    <mergeCell ref="N407:N409"/>
    <mergeCell ref="O407:O409"/>
    <mergeCell ref="P407:P409"/>
    <mergeCell ref="D439:D441"/>
    <mergeCell ref="I410:I412"/>
    <mergeCell ref="I407:I409"/>
    <mergeCell ref="H410:H412"/>
    <mergeCell ref="B612:B614"/>
    <mergeCell ref="B582:B584"/>
    <mergeCell ref="B585:B587"/>
    <mergeCell ref="H471:H473"/>
    <mergeCell ref="S602:S604"/>
    <mergeCell ref="T602:T604"/>
    <mergeCell ref="U602:U604"/>
    <mergeCell ref="T662:T664"/>
    <mergeCell ref="B524:B526"/>
    <mergeCell ref="B530:B533"/>
    <mergeCell ref="R530:R533"/>
    <mergeCell ref="S530:S533"/>
    <mergeCell ref="B599:B601"/>
    <mergeCell ref="C599:C601"/>
    <mergeCell ref="D599:D601"/>
    <mergeCell ref="E599:E601"/>
    <mergeCell ref="I565:I567"/>
    <mergeCell ref="F545:F547"/>
    <mergeCell ref="G545:G547"/>
    <mergeCell ref="B542:B544"/>
    <mergeCell ref="F542:F544"/>
    <mergeCell ref="G542:G544"/>
    <mergeCell ref="U565:U567"/>
    <mergeCell ref="R558:R560"/>
    <mergeCell ref="B555:B557"/>
    <mergeCell ref="P558:P560"/>
    <mergeCell ref="B565:B567"/>
    <mergeCell ref="C565:C567"/>
    <mergeCell ref="D565:D567"/>
    <mergeCell ref="P551:P554"/>
    <mergeCell ref="U551:U554"/>
    <mergeCell ref="C618:C620"/>
    <mergeCell ref="R608:R611"/>
    <mergeCell ref="S608:S611"/>
    <mergeCell ref="R582:R584"/>
    <mergeCell ref="G582:G584"/>
    <mergeCell ref="H582:H584"/>
    <mergeCell ref="C568:C570"/>
    <mergeCell ref="D568:D570"/>
    <mergeCell ref="N571:N573"/>
    <mergeCell ref="O571:O573"/>
    <mergeCell ref="E571:E573"/>
    <mergeCell ref="F571:F573"/>
    <mergeCell ref="G571:G573"/>
    <mergeCell ref="H571:H573"/>
    <mergeCell ref="P571:P573"/>
    <mergeCell ref="G574:G577"/>
    <mergeCell ref="P568:P570"/>
    <mergeCell ref="N574:N577"/>
    <mergeCell ref="O574:O577"/>
    <mergeCell ref="C571:C573"/>
    <mergeCell ref="B578:B581"/>
    <mergeCell ref="B571:B573"/>
    <mergeCell ref="B574:B577"/>
    <mergeCell ref="C582:C584"/>
    <mergeCell ref="D582:D584"/>
    <mergeCell ref="E582:E584"/>
    <mergeCell ref="D585:D587"/>
    <mergeCell ref="E585:E587"/>
    <mergeCell ref="F585:F587"/>
    <mergeCell ref="B659:B661"/>
    <mergeCell ref="D659:D661"/>
    <mergeCell ref="B662:B664"/>
    <mergeCell ref="E659:E661"/>
    <mergeCell ref="E524:E526"/>
    <mergeCell ref="F565:F567"/>
    <mergeCell ref="Q637:Q639"/>
    <mergeCell ref="B558:B560"/>
    <mergeCell ref="D677:D679"/>
    <mergeCell ref="E677:E679"/>
    <mergeCell ref="B637:B639"/>
    <mergeCell ref="C637:C639"/>
    <mergeCell ref="D637:D639"/>
    <mergeCell ref="E640:E643"/>
    <mergeCell ref="F720:F723"/>
    <mergeCell ref="V727:V729"/>
    <mergeCell ref="C714:C717"/>
    <mergeCell ref="B484:B486"/>
    <mergeCell ref="C484:C486"/>
    <mergeCell ref="D524:D526"/>
    <mergeCell ref="G524:G526"/>
    <mergeCell ref="H524:H526"/>
    <mergeCell ref="C542:C544"/>
    <mergeCell ref="L605:L607"/>
    <mergeCell ref="M605:M607"/>
    <mergeCell ref="N605:N607"/>
    <mergeCell ref="O605:O607"/>
    <mergeCell ref="P605:P607"/>
    <mergeCell ref="Q605:Q607"/>
    <mergeCell ref="R605:R607"/>
    <mergeCell ref="S605:S607"/>
    <mergeCell ref="R578:R581"/>
    <mergeCell ref="C500:C502"/>
    <mergeCell ref="Q515:Q517"/>
    <mergeCell ref="E471:E473"/>
    <mergeCell ref="E503:E504"/>
    <mergeCell ref="D474:D476"/>
    <mergeCell ref="G474:G476"/>
    <mergeCell ref="B487:B489"/>
    <mergeCell ref="C487:C489"/>
    <mergeCell ref="B493:B496"/>
    <mergeCell ref="B500:B502"/>
    <mergeCell ref="C602:C604"/>
    <mergeCell ref="D602:D604"/>
    <mergeCell ref="E602:E604"/>
    <mergeCell ref="F602:F604"/>
    <mergeCell ref="G602:G604"/>
    <mergeCell ref="H602:H604"/>
    <mergeCell ref="I602:I604"/>
    <mergeCell ref="C477:C479"/>
    <mergeCell ref="I490:I492"/>
    <mergeCell ref="H503:H504"/>
    <mergeCell ref="C524:C526"/>
    <mergeCell ref="E515:E517"/>
    <mergeCell ref="E574:E577"/>
    <mergeCell ref="Q565:Q567"/>
    <mergeCell ref="O693:O695"/>
    <mergeCell ref="O696:O698"/>
    <mergeCell ref="U650:U652"/>
    <mergeCell ref="G565:G567"/>
    <mergeCell ref="H565:H567"/>
    <mergeCell ref="B640:B643"/>
    <mergeCell ref="S671:S673"/>
    <mergeCell ref="T671:T673"/>
    <mergeCell ref="D520:D523"/>
    <mergeCell ref="E520:E523"/>
    <mergeCell ref="F520:F523"/>
    <mergeCell ref="G520:G523"/>
    <mergeCell ref="H520:H523"/>
    <mergeCell ref="B608:B611"/>
    <mergeCell ref="C608:C611"/>
    <mergeCell ref="H568:H570"/>
    <mergeCell ref="C680:C682"/>
    <mergeCell ref="B634:B636"/>
    <mergeCell ref="B644:B646"/>
    <mergeCell ref="E665:E666"/>
    <mergeCell ref="D578:D581"/>
    <mergeCell ref="G671:G673"/>
    <mergeCell ref="G627:G629"/>
    <mergeCell ref="H627:H629"/>
    <mergeCell ref="O637:O639"/>
    <mergeCell ref="O634:O636"/>
    <mergeCell ref="G630:G633"/>
    <mergeCell ref="H630:H633"/>
    <mergeCell ref="O624:O626"/>
    <mergeCell ref="O650:O652"/>
    <mergeCell ref="N665:N666"/>
    <mergeCell ref="D650:D652"/>
    <mergeCell ref="C585:C587"/>
    <mergeCell ref="Q881:Q883"/>
    <mergeCell ref="E858:E859"/>
    <mergeCell ref="I871:I874"/>
    <mergeCell ref="F836:F839"/>
    <mergeCell ref="Q846:Q847"/>
    <mergeCell ref="P881:P883"/>
    <mergeCell ref="G887:G889"/>
    <mergeCell ref="H887:H889"/>
    <mergeCell ref="J840:J841"/>
    <mergeCell ref="N718:N719"/>
    <mergeCell ref="F753:F755"/>
    <mergeCell ref="F674:F676"/>
    <mergeCell ref="N769:N771"/>
    <mergeCell ref="G772:G774"/>
    <mergeCell ref="G769:G771"/>
    <mergeCell ref="N772:N774"/>
    <mergeCell ref="B724:B726"/>
    <mergeCell ref="C724:C726"/>
    <mergeCell ref="H709:H711"/>
    <mergeCell ref="I759:I762"/>
    <mergeCell ref="N759:N762"/>
    <mergeCell ref="F759:F762"/>
    <mergeCell ref="G759:G762"/>
    <mergeCell ref="H753:H755"/>
    <mergeCell ref="D634:D636"/>
    <mergeCell ref="E634:E636"/>
    <mergeCell ref="Q634:Q636"/>
    <mergeCell ref="E653:E655"/>
    <mergeCell ref="C846:C847"/>
    <mergeCell ref="D846:D847"/>
    <mergeCell ref="E846:E847"/>
    <mergeCell ref="E855:E857"/>
    <mergeCell ref="G624:G626"/>
    <mergeCell ref="B884:B886"/>
    <mergeCell ref="C627:C629"/>
    <mergeCell ref="I627:I629"/>
    <mergeCell ref="B653:B655"/>
    <mergeCell ref="B656:B658"/>
    <mergeCell ref="E647:E649"/>
    <mergeCell ref="F647:F649"/>
    <mergeCell ref="G647:G649"/>
    <mergeCell ref="H647:H649"/>
    <mergeCell ref="I647:I649"/>
    <mergeCell ref="N647:N649"/>
    <mergeCell ref="O647:O649"/>
    <mergeCell ref="P647:P649"/>
    <mergeCell ref="Q647:Q649"/>
    <mergeCell ref="D574:D577"/>
    <mergeCell ref="G605:G607"/>
    <mergeCell ref="H605:H607"/>
    <mergeCell ref="I605:I607"/>
    <mergeCell ref="J605:J607"/>
    <mergeCell ref="K605:K607"/>
    <mergeCell ref="B621:B623"/>
    <mergeCell ref="B594:B597"/>
    <mergeCell ref="O718:O719"/>
    <mergeCell ref="P718:P719"/>
    <mergeCell ref="Q718:Q719"/>
    <mergeCell ref="R718:R719"/>
    <mergeCell ref="T690:T692"/>
    <mergeCell ref="V690:V692"/>
    <mergeCell ref="G817:G819"/>
    <mergeCell ref="D810:D813"/>
    <mergeCell ref="E810:E813"/>
    <mergeCell ref="W671:W673"/>
    <mergeCell ref="T674:T676"/>
    <mergeCell ref="U674:U676"/>
    <mergeCell ref="V674:V676"/>
    <mergeCell ref="T720:T723"/>
    <mergeCell ref="U720:U723"/>
    <mergeCell ref="V720:V723"/>
    <mergeCell ref="B744:B746"/>
    <mergeCell ref="B747:B749"/>
    <mergeCell ref="C747:C749"/>
    <mergeCell ref="D747:D749"/>
    <mergeCell ref="E747:E749"/>
    <mergeCell ref="F747:F749"/>
    <mergeCell ref="G747:G749"/>
    <mergeCell ref="H747:H749"/>
    <mergeCell ref="I747:I749"/>
    <mergeCell ref="W653:W655"/>
    <mergeCell ref="B734:B736"/>
    <mergeCell ref="R674:R676"/>
    <mergeCell ref="S674:S676"/>
    <mergeCell ref="R677:R679"/>
    <mergeCell ref="S677:S679"/>
    <mergeCell ref="T677:T679"/>
    <mergeCell ref="U677:U679"/>
    <mergeCell ref="V677:V679"/>
    <mergeCell ref="W677:W679"/>
    <mergeCell ref="T730:T733"/>
    <mergeCell ref="U730:U733"/>
    <mergeCell ref="W699:W701"/>
    <mergeCell ref="W712:W713"/>
    <mergeCell ref="R662:R664"/>
    <mergeCell ref="R671:R673"/>
    <mergeCell ref="D714:D717"/>
    <mergeCell ref="C720:C723"/>
    <mergeCell ref="T714:T717"/>
    <mergeCell ref="D712:D713"/>
    <mergeCell ref="C712:C713"/>
    <mergeCell ref="G720:G723"/>
    <mergeCell ref="H720:H723"/>
    <mergeCell ref="I720:I723"/>
    <mergeCell ref="N720:N723"/>
    <mergeCell ref="D730:D733"/>
    <mergeCell ref="B665:B666"/>
    <mergeCell ref="I665:I666"/>
    <mergeCell ref="U690:U692"/>
    <mergeCell ref="Q683:Q685"/>
    <mergeCell ref="I686:I689"/>
    <mergeCell ref="U662:U664"/>
    <mergeCell ref="N659:N661"/>
    <mergeCell ref="O659:O661"/>
    <mergeCell ref="V747:V749"/>
    <mergeCell ref="V792:V794"/>
    <mergeCell ref="O747:O749"/>
    <mergeCell ref="P747:P749"/>
    <mergeCell ref="Q747:Q749"/>
    <mergeCell ref="F727:F729"/>
    <mergeCell ref="E734:E736"/>
    <mergeCell ref="E727:E729"/>
    <mergeCell ref="C727:C729"/>
    <mergeCell ref="P709:P711"/>
    <mergeCell ref="B709:B711"/>
    <mergeCell ref="C702:C704"/>
    <mergeCell ref="O709:O711"/>
    <mergeCell ref="I817:I819"/>
    <mergeCell ref="O807:O809"/>
    <mergeCell ref="S763:S765"/>
    <mergeCell ref="I865:I867"/>
    <mergeCell ref="P798:P800"/>
    <mergeCell ref="Q798:Q800"/>
    <mergeCell ref="I804:I806"/>
    <mergeCell ref="E750:E752"/>
    <mergeCell ref="E792:E794"/>
    <mergeCell ref="F775:F778"/>
    <mergeCell ref="F865:F867"/>
    <mergeCell ref="B763:B765"/>
    <mergeCell ref="P763:P765"/>
    <mergeCell ref="F763:F765"/>
    <mergeCell ref="D769:D771"/>
    <mergeCell ref="D720:D723"/>
    <mergeCell ref="C744:C746"/>
    <mergeCell ref="C686:C689"/>
    <mergeCell ref="B833:B835"/>
    <mergeCell ref="B846:B847"/>
    <mergeCell ref="N750:N752"/>
    <mergeCell ref="B667:B670"/>
    <mergeCell ref="D724:D726"/>
    <mergeCell ref="B683:B685"/>
    <mergeCell ref="B804:B806"/>
    <mergeCell ref="B807:B809"/>
    <mergeCell ref="B720:B723"/>
    <mergeCell ref="B674:B676"/>
    <mergeCell ref="B677:B679"/>
    <mergeCell ref="B801:B803"/>
    <mergeCell ref="E674:E676"/>
    <mergeCell ref="E836:E839"/>
    <mergeCell ref="E833:E835"/>
    <mergeCell ref="F814:F816"/>
    <mergeCell ref="F843:F845"/>
    <mergeCell ref="D827:D829"/>
    <mergeCell ref="E827:E829"/>
    <mergeCell ref="B830:B832"/>
    <mergeCell ref="C830:C832"/>
    <mergeCell ref="D830:D832"/>
    <mergeCell ref="E830:E832"/>
    <mergeCell ref="G830:G832"/>
    <mergeCell ref="B823:B826"/>
    <mergeCell ref="I782:I784"/>
    <mergeCell ref="N782:N784"/>
    <mergeCell ref="O782:O784"/>
    <mergeCell ref="P782:P784"/>
    <mergeCell ref="Q782:Q784"/>
    <mergeCell ref="R647:R649"/>
    <mergeCell ref="S647:S649"/>
    <mergeCell ref="B647:B649"/>
    <mergeCell ref="D656:D658"/>
    <mergeCell ref="E656:E658"/>
    <mergeCell ref="N656:N658"/>
    <mergeCell ref="O656:O658"/>
    <mergeCell ref="Q659:Q661"/>
    <mergeCell ref="R659:R661"/>
    <mergeCell ref="B671:B673"/>
    <mergeCell ref="C671:C673"/>
    <mergeCell ref="D671:D673"/>
    <mergeCell ref="Q662:Q664"/>
    <mergeCell ref="P915:P917"/>
    <mergeCell ref="D890:D892"/>
    <mergeCell ref="T696:T698"/>
    <mergeCell ref="V686:V689"/>
    <mergeCell ref="W709:W711"/>
    <mergeCell ref="S875:S877"/>
    <mergeCell ref="X671:X673"/>
    <mergeCell ref="S665:S666"/>
    <mergeCell ref="T640:T643"/>
    <mergeCell ref="R640:R643"/>
    <mergeCell ref="Z627:Z629"/>
    <mergeCell ref="Z662:Z664"/>
    <mergeCell ref="H750:H752"/>
    <mergeCell ref="G730:G733"/>
    <mergeCell ref="H730:H733"/>
    <mergeCell ref="I730:I733"/>
    <mergeCell ref="G858:G859"/>
    <mergeCell ref="U865:U867"/>
    <mergeCell ref="G766:G768"/>
    <mergeCell ref="G763:G765"/>
    <mergeCell ref="U860:U862"/>
    <mergeCell ref="P860:P862"/>
    <mergeCell ref="Q858:Q859"/>
    <mergeCell ref="H724:H726"/>
    <mergeCell ref="G712:G713"/>
    <mergeCell ref="U693:U695"/>
    <mergeCell ref="Y753:Y755"/>
    <mergeCell ref="Z753:Z755"/>
    <mergeCell ref="J843:J845"/>
    <mergeCell ref="S863:S864"/>
    <mergeCell ref="M840:M841"/>
    <mergeCell ref="N887:N889"/>
    <mergeCell ref="C833:C835"/>
    <mergeCell ref="Z871:Z874"/>
    <mergeCell ref="U884:U886"/>
    <mergeCell ref="E718:E719"/>
    <mergeCell ref="F718:F719"/>
    <mergeCell ref="G718:G719"/>
    <mergeCell ref="H718:H719"/>
    <mergeCell ref="I718:I719"/>
    <mergeCell ref="I887:I889"/>
    <mergeCell ref="D858:D859"/>
    <mergeCell ref="F810:F813"/>
    <mergeCell ref="G810:G813"/>
    <mergeCell ref="D690:D692"/>
    <mergeCell ref="F699:F701"/>
    <mergeCell ref="G699:G701"/>
    <mergeCell ref="C836:C839"/>
    <mergeCell ref="F848:F851"/>
    <mergeCell ref="C674:C676"/>
    <mergeCell ref="D674:D676"/>
    <mergeCell ref="W718:W719"/>
    <mergeCell ref="H744:H746"/>
    <mergeCell ref="F792:F794"/>
    <mergeCell ref="H759:H762"/>
    <mergeCell ref="D772:D774"/>
    <mergeCell ref="H772:H774"/>
    <mergeCell ref="F766:F768"/>
    <mergeCell ref="D750:D752"/>
    <mergeCell ref="C756:C758"/>
    <mergeCell ref="D775:D778"/>
    <mergeCell ref="D798:D800"/>
    <mergeCell ref="C775:C778"/>
    <mergeCell ref="E940:E942"/>
    <mergeCell ref="F940:F942"/>
    <mergeCell ref="G940:G942"/>
    <mergeCell ref="H940:H942"/>
    <mergeCell ref="G843:G845"/>
    <mergeCell ref="H843:H845"/>
    <mergeCell ref="C871:C874"/>
    <mergeCell ref="D871:D874"/>
    <mergeCell ref="E871:E874"/>
    <mergeCell ref="F871:F874"/>
    <mergeCell ref="C875:C877"/>
    <mergeCell ref="B810:B813"/>
    <mergeCell ref="B855:B857"/>
    <mergeCell ref="F852:F854"/>
    <mergeCell ref="G852:G854"/>
    <mergeCell ref="F833:F835"/>
    <mergeCell ref="D840:D842"/>
    <mergeCell ref="B814:B816"/>
    <mergeCell ref="C915:C917"/>
    <mergeCell ref="D915:D917"/>
    <mergeCell ref="C878:C880"/>
    <mergeCell ref="H858:H859"/>
    <mergeCell ref="I858:I859"/>
    <mergeCell ref="G846:G847"/>
    <mergeCell ref="P878:P880"/>
    <mergeCell ref="H855:H857"/>
    <mergeCell ref="O848:O851"/>
    <mergeCell ref="G840:G842"/>
    <mergeCell ref="H840:H842"/>
    <mergeCell ref="C863:C864"/>
    <mergeCell ref="D863:D864"/>
    <mergeCell ref="G836:G839"/>
    <mergeCell ref="H836:H839"/>
    <mergeCell ref="H881:H883"/>
    <mergeCell ref="G915:G917"/>
    <mergeCell ref="B921:B923"/>
    <mergeCell ref="D868:D870"/>
    <mergeCell ref="C855:C857"/>
    <mergeCell ref="C858:C859"/>
    <mergeCell ref="D855:D857"/>
    <mergeCell ref="C843:C845"/>
    <mergeCell ref="E848:E851"/>
    <mergeCell ref="H878:H880"/>
    <mergeCell ref="H884:H886"/>
    <mergeCell ref="N915:N917"/>
    <mergeCell ref="N900:N902"/>
    <mergeCell ref="O900:O902"/>
    <mergeCell ref="O906:O908"/>
    <mergeCell ref="P912:P914"/>
    <mergeCell ref="C840:C842"/>
    <mergeCell ref="E840:E842"/>
    <mergeCell ref="C893:C896"/>
    <mergeCell ref="B893:B896"/>
    <mergeCell ref="C887:C889"/>
    <mergeCell ref="C890:C892"/>
    <mergeCell ref="B843:B845"/>
    <mergeCell ref="B836:B839"/>
    <mergeCell ref="B890:B892"/>
    <mergeCell ref="D865:D867"/>
    <mergeCell ref="B865:B867"/>
    <mergeCell ref="B881:B883"/>
    <mergeCell ref="B878:B880"/>
    <mergeCell ref="G878:G880"/>
    <mergeCell ref="D878:D880"/>
    <mergeCell ref="C868:C870"/>
    <mergeCell ref="B900:B902"/>
    <mergeCell ref="E865:E867"/>
    <mergeCell ref="F846:F847"/>
    <mergeCell ref="E878:E880"/>
    <mergeCell ref="F918:F920"/>
    <mergeCell ref="B887:B889"/>
    <mergeCell ref="I927:I929"/>
    <mergeCell ref="G893:G896"/>
    <mergeCell ref="C921:C923"/>
    <mergeCell ref="D921:D923"/>
    <mergeCell ref="C918:C920"/>
    <mergeCell ref="E868:E870"/>
    <mergeCell ref="H921:H923"/>
    <mergeCell ref="H909:H911"/>
    <mergeCell ref="I909:I911"/>
    <mergeCell ref="G906:G908"/>
    <mergeCell ref="C804:C806"/>
    <mergeCell ref="D804:D806"/>
    <mergeCell ref="C909:C911"/>
    <mergeCell ref="D909:D911"/>
    <mergeCell ref="D906:D908"/>
    <mergeCell ref="E918:E920"/>
    <mergeCell ref="D918:D920"/>
    <mergeCell ref="B927:B929"/>
    <mergeCell ref="I897:I899"/>
    <mergeCell ref="I918:I920"/>
    <mergeCell ref="E909:E911"/>
    <mergeCell ref="F909:F911"/>
    <mergeCell ref="E912:E914"/>
    <mergeCell ref="C927:C929"/>
    <mergeCell ref="G909:G911"/>
    <mergeCell ref="I921:I923"/>
    <mergeCell ref="C903:C905"/>
    <mergeCell ref="D903:D905"/>
    <mergeCell ref="E921:E923"/>
    <mergeCell ref="I860:I862"/>
    <mergeCell ref="C860:C862"/>
    <mergeCell ref="H912:H914"/>
    <mergeCell ref="I912:I914"/>
    <mergeCell ref="G855:G857"/>
    <mergeCell ref="G863:G864"/>
    <mergeCell ref="H863:H864"/>
    <mergeCell ref="D887:D889"/>
    <mergeCell ref="G881:G883"/>
    <mergeCell ref="B912:B914"/>
    <mergeCell ref="D912:D914"/>
    <mergeCell ref="B906:B908"/>
    <mergeCell ref="G865:G867"/>
    <mergeCell ref="G871:G874"/>
    <mergeCell ref="G804:G806"/>
    <mergeCell ref="D836:D839"/>
    <mergeCell ref="B970:B972"/>
    <mergeCell ref="C950:C952"/>
    <mergeCell ref="D950:D952"/>
    <mergeCell ref="H890:H892"/>
    <mergeCell ref="I890:I892"/>
    <mergeCell ref="D848:D851"/>
    <mergeCell ref="R875:R877"/>
    <mergeCell ref="P865:P867"/>
    <mergeCell ref="Q865:Q867"/>
    <mergeCell ref="R865:R867"/>
    <mergeCell ref="P868:P870"/>
    <mergeCell ref="R860:R862"/>
    <mergeCell ref="E887:E889"/>
    <mergeCell ref="F887:F889"/>
    <mergeCell ref="I868:I870"/>
    <mergeCell ref="F868:F870"/>
    <mergeCell ref="G868:G870"/>
    <mergeCell ref="N963:N966"/>
    <mergeCell ref="O963:O966"/>
    <mergeCell ref="P963:P966"/>
    <mergeCell ref="Q963:Q966"/>
    <mergeCell ref="D875:D877"/>
    <mergeCell ref="E875:E877"/>
    <mergeCell ref="F875:F877"/>
    <mergeCell ref="C884:C886"/>
    <mergeCell ref="D884:D886"/>
    <mergeCell ref="E884:E886"/>
    <mergeCell ref="F884:F886"/>
    <mergeCell ref="C881:C883"/>
    <mergeCell ref="H906:H908"/>
    <mergeCell ref="H903:H905"/>
    <mergeCell ref="I893:I896"/>
    <mergeCell ref="B915:B917"/>
    <mergeCell ref="H950:H952"/>
    <mergeCell ref="G848:G851"/>
    <mergeCell ref="F946:F949"/>
    <mergeCell ref="G890:G892"/>
    <mergeCell ref="E890:E892"/>
    <mergeCell ref="F890:F892"/>
    <mergeCell ref="E967:E969"/>
    <mergeCell ref="P930:P932"/>
    <mergeCell ref="Q930:Q932"/>
    <mergeCell ref="C946:C949"/>
    <mergeCell ref="D946:D949"/>
    <mergeCell ref="B860:B862"/>
    <mergeCell ref="B858:B859"/>
    <mergeCell ref="B871:B874"/>
    <mergeCell ref="B863:B864"/>
    <mergeCell ref="E953:E956"/>
    <mergeCell ref="F953:F956"/>
    <mergeCell ref="H893:H896"/>
    <mergeCell ref="C852:C854"/>
    <mergeCell ref="D852:D854"/>
    <mergeCell ref="D860:D862"/>
    <mergeCell ref="E860:E862"/>
    <mergeCell ref="G953:G956"/>
    <mergeCell ref="H953:H956"/>
    <mergeCell ref="I953:I956"/>
    <mergeCell ref="N953:N956"/>
    <mergeCell ref="H875:H877"/>
    <mergeCell ref="N906:N908"/>
    <mergeCell ref="N918:N920"/>
    <mergeCell ref="N921:N923"/>
    <mergeCell ref="Q860:Q862"/>
    <mergeCell ref="B953:B956"/>
    <mergeCell ref="O927:O929"/>
    <mergeCell ref="E927:E929"/>
    <mergeCell ref="F927:F929"/>
    <mergeCell ref="C900:C902"/>
    <mergeCell ref="D900:D902"/>
    <mergeCell ref="D943:D945"/>
    <mergeCell ref="H946:H949"/>
    <mergeCell ref="C930:C932"/>
    <mergeCell ref="B943:B945"/>
    <mergeCell ref="F937:F939"/>
    <mergeCell ref="G937:G939"/>
    <mergeCell ref="B903:B905"/>
    <mergeCell ref="I946:I949"/>
    <mergeCell ref="O937:O939"/>
    <mergeCell ref="C943:C945"/>
    <mergeCell ref="G950:G952"/>
    <mergeCell ref="G897:G899"/>
    <mergeCell ref="G921:G923"/>
    <mergeCell ref="G903:G905"/>
    <mergeCell ref="G918:G920"/>
    <mergeCell ref="H918:H920"/>
    <mergeCell ref="E903:E905"/>
    <mergeCell ref="F903:F905"/>
    <mergeCell ref="D897:D899"/>
    <mergeCell ref="B946:B949"/>
    <mergeCell ref="D937:D939"/>
    <mergeCell ref="N937:N939"/>
    <mergeCell ref="E930:E932"/>
    <mergeCell ref="F930:F932"/>
    <mergeCell ref="G930:G932"/>
    <mergeCell ref="H930:H932"/>
    <mergeCell ref="G912:G914"/>
    <mergeCell ref="N909:N911"/>
    <mergeCell ref="O953:O956"/>
    <mergeCell ref="N903:N905"/>
    <mergeCell ref="I930:I932"/>
    <mergeCell ref="E897:E899"/>
    <mergeCell ref="B897:B899"/>
    <mergeCell ref="C897:C899"/>
    <mergeCell ref="D953:D956"/>
    <mergeCell ref="B950:B952"/>
    <mergeCell ref="N950:N952"/>
    <mergeCell ref="O950:O952"/>
    <mergeCell ref="H900:H902"/>
    <mergeCell ref="C953:C956"/>
    <mergeCell ref="H937:H939"/>
    <mergeCell ref="I937:I939"/>
    <mergeCell ref="D927:D929"/>
    <mergeCell ref="B918:B920"/>
    <mergeCell ref="B924:B926"/>
    <mergeCell ref="C924:C926"/>
    <mergeCell ref="D924:D926"/>
    <mergeCell ref="E924:E926"/>
    <mergeCell ref="F924:F926"/>
    <mergeCell ref="G924:G926"/>
    <mergeCell ref="O915:O917"/>
    <mergeCell ref="F921:F923"/>
    <mergeCell ref="G943:G945"/>
    <mergeCell ref="H943:H945"/>
    <mergeCell ref="B909:B911"/>
    <mergeCell ref="B940:B942"/>
    <mergeCell ref="C940:C942"/>
    <mergeCell ref="D940:D942"/>
    <mergeCell ref="B992:B994"/>
    <mergeCell ref="X983:X985"/>
    <mergeCell ref="N933:N936"/>
    <mergeCell ref="O933:O936"/>
    <mergeCell ref="P933:P936"/>
    <mergeCell ref="Q933:Q936"/>
    <mergeCell ref="R933:R936"/>
    <mergeCell ref="S933:S936"/>
    <mergeCell ref="G591:G593"/>
    <mergeCell ref="H591:H593"/>
    <mergeCell ref="I591:I593"/>
    <mergeCell ref="O591:O593"/>
    <mergeCell ref="S591:S593"/>
    <mergeCell ref="Q578:Q581"/>
    <mergeCell ref="C906:C908"/>
    <mergeCell ref="V795:V797"/>
    <mergeCell ref="H924:H926"/>
    <mergeCell ref="B868:B870"/>
    <mergeCell ref="I840:I842"/>
    <mergeCell ref="N840:N842"/>
    <mergeCell ref="O840:O842"/>
    <mergeCell ref="P840:P842"/>
    <mergeCell ref="Q840:Q842"/>
    <mergeCell ref="B930:B932"/>
    <mergeCell ref="B957:B959"/>
    <mergeCell ref="D957:D959"/>
    <mergeCell ref="E957:E959"/>
    <mergeCell ref="F957:F959"/>
    <mergeCell ref="G957:G959"/>
    <mergeCell ref="H957:H959"/>
    <mergeCell ref="I957:I959"/>
    <mergeCell ref="N957:N959"/>
    <mergeCell ref="O957:O959"/>
    <mergeCell ref="C967:C969"/>
    <mergeCell ref="D930:D932"/>
    <mergeCell ref="T970:T972"/>
    <mergeCell ref="C976:C979"/>
    <mergeCell ref="E933:E936"/>
    <mergeCell ref="F933:F936"/>
    <mergeCell ref="G933:G936"/>
    <mergeCell ref="H933:H936"/>
    <mergeCell ref="I933:I936"/>
    <mergeCell ref="E937:E939"/>
    <mergeCell ref="B937:B939"/>
    <mergeCell ref="E946:E949"/>
    <mergeCell ref="C912:C914"/>
    <mergeCell ref="B848:B851"/>
    <mergeCell ref="C848:C851"/>
    <mergeCell ref="B852:B854"/>
    <mergeCell ref="B875:B877"/>
    <mergeCell ref="C865:C867"/>
    <mergeCell ref="F973:F975"/>
    <mergeCell ref="W878:W880"/>
    <mergeCell ref="X855:X857"/>
    <mergeCell ref="P884:P886"/>
    <mergeCell ref="Q884:Q886"/>
    <mergeCell ref="R884:R886"/>
    <mergeCell ref="S884:S886"/>
    <mergeCell ref="R878:R880"/>
    <mergeCell ref="N852:N854"/>
    <mergeCell ref="F967:F969"/>
    <mergeCell ref="G927:G929"/>
    <mergeCell ref="H927:H929"/>
    <mergeCell ref="I878:I880"/>
    <mergeCell ref="AJ963:AJ966"/>
    <mergeCell ref="AH950:AH952"/>
    <mergeCell ref="AH943:AH945"/>
    <mergeCell ref="V921:V923"/>
    <mergeCell ref="T924:T926"/>
    <mergeCell ref="AJ843:AJ845"/>
    <mergeCell ref="AC884:AC886"/>
    <mergeCell ref="AD884:AD886"/>
    <mergeCell ref="AH843:AH845"/>
    <mergeCell ref="AI843:AI845"/>
    <mergeCell ref="S843:S845"/>
    <mergeCell ref="AI855:AI857"/>
    <mergeCell ref="AJ855:AJ857"/>
    <mergeCell ref="AJ860:AJ862"/>
    <mergeCell ref="U848:U851"/>
    <mergeCell ref="I846:I847"/>
    <mergeCell ref="W843:W845"/>
    <mergeCell ref="I950:I952"/>
    <mergeCell ref="P846:P847"/>
    <mergeCell ref="W865:W867"/>
    <mergeCell ref="AE937:AE939"/>
    <mergeCell ref="N927:N929"/>
    <mergeCell ref="N946:N949"/>
    <mergeCell ref="X927:X929"/>
    <mergeCell ref="V933:V936"/>
    <mergeCell ref="AJ918:AJ920"/>
    <mergeCell ref="Z918:Z920"/>
    <mergeCell ref="AA918:AA920"/>
    <mergeCell ref="AE950:AE952"/>
    <mergeCell ref="AF950:AF952"/>
    <mergeCell ref="AB918:AB920"/>
    <mergeCell ref="AC918:AC920"/>
    <mergeCell ref="R887:R889"/>
    <mergeCell ref="AC906:AC908"/>
    <mergeCell ref="O921:O923"/>
    <mergeCell ref="N912:N914"/>
    <mergeCell ref="O912:O914"/>
    <mergeCell ref="I906:I908"/>
    <mergeCell ref="AJ897:AJ899"/>
    <mergeCell ref="AJ875:AJ877"/>
    <mergeCell ref="I915:I917"/>
    <mergeCell ref="P897:P899"/>
    <mergeCell ref="Q897:Q899"/>
    <mergeCell ref="R897:R899"/>
    <mergeCell ref="AJ940:AJ942"/>
    <mergeCell ref="S906:S908"/>
    <mergeCell ref="T906:T908"/>
    <mergeCell ref="U912:U914"/>
    <mergeCell ref="T912:T914"/>
    <mergeCell ref="R871:R874"/>
    <mergeCell ref="P875:P877"/>
    <mergeCell ref="Q875:Q877"/>
    <mergeCell ref="O878:O880"/>
    <mergeCell ref="R890:R892"/>
    <mergeCell ref="R868:R870"/>
    <mergeCell ref="Q871:Q874"/>
    <mergeCell ref="S897:S899"/>
    <mergeCell ref="V843:V845"/>
    <mergeCell ref="Y924:Y926"/>
    <mergeCell ref="U924:U926"/>
    <mergeCell ref="V924:V926"/>
    <mergeCell ref="W921:W923"/>
    <mergeCell ref="AC924:AC926"/>
    <mergeCell ref="AJ921:AJ923"/>
    <mergeCell ref="AJ871:AJ874"/>
    <mergeCell ref="AI865:AI867"/>
    <mergeCell ref="E900:E902"/>
    <mergeCell ref="H865:H867"/>
    <mergeCell ref="H868:H870"/>
    <mergeCell ref="Y881:Y883"/>
    <mergeCell ref="AJ865:AJ867"/>
    <mergeCell ref="AI868:AI870"/>
    <mergeCell ref="AJ868:AJ870"/>
    <mergeCell ref="T887:T889"/>
    <mergeCell ref="T884:T886"/>
    <mergeCell ref="Q887:Q889"/>
    <mergeCell ref="X868:X870"/>
    <mergeCell ref="AH865:AH867"/>
    <mergeCell ref="AD881:AD883"/>
    <mergeCell ref="F881:F883"/>
    <mergeCell ref="I875:I877"/>
    <mergeCell ref="F855:F857"/>
    <mergeCell ref="AJ836:AJ839"/>
    <mergeCell ref="Y868:Y870"/>
    <mergeCell ref="Z852:Z854"/>
    <mergeCell ref="F897:F899"/>
    <mergeCell ref="Z903:Z905"/>
    <mergeCell ref="S852:S854"/>
    <mergeCell ref="S855:S857"/>
    <mergeCell ref="Y865:Y867"/>
    <mergeCell ref="X840:X842"/>
    <mergeCell ref="Z848:Z851"/>
    <mergeCell ref="S860:S862"/>
    <mergeCell ref="V878:V880"/>
    <mergeCell ref="V865:V867"/>
    <mergeCell ref="T881:T883"/>
    <mergeCell ref="AJ884:AJ886"/>
    <mergeCell ref="AJ900:AJ902"/>
    <mergeCell ref="AH881:AH883"/>
    <mergeCell ref="AG884:AG886"/>
    <mergeCell ref="AI903:AI905"/>
    <mergeCell ref="AH846:AH847"/>
    <mergeCell ref="W890:W892"/>
    <mergeCell ref="X871:X874"/>
    <mergeCell ref="X881:X883"/>
    <mergeCell ref="F878:F880"/>
    <mergeCell ref="P843:P845"/>
    <mergeCell ref="N878:N880"/>
    <mergeCell ref="O865:O867"/>
    <mergeCell ref="N868:N870"/>
    <mergeCell ref="N881:N883"/>
    <mergeCell ref="P871:P874"/>
    <mergeCell ref="O890:O892"/>
    <mergeCell ref="V887:V889"/>
    <mergeCell ref="T863:T864"/>
    <mergeCell ref="AI875:AI877"/>
    <mergeCell ref="AE887:AE889"/>
    <mergeCell ref="AA871:AA874"/>
    <mergeCell ref="Z875:Z877"/>
    <mergeCell ref="Y887:Y889"/>
    <mergeCell ref="AJ890:AJ892"/>
    <mergeCell ref="AJ903:AJ905"/>
    <mergeCell ref="AB871:AB874"/>
    <mergeCell ref="AC871:AC874"/>
    <mergeCell ref="Z878:Z880"/>
    <mergeCell ref="I836:I839"/>
    <mergeCell ref="I848:I851"/>
    <mergeCell ref="Y855:Y857"/>
    <mergeCell ref="E989:E991"/>
    <mergeCell ref="V983:V985"/>
    <mergeCell ref="K986:K987"/>
    <mergeCell ref="F900:F902"/>
    <mergeCell ref="G900:G902"/>
    <mergeCell ref="AG887:AG889"/>
    <mergeCell ref="AF875:AF877"/>
    <mergeCell ref="AI900:AI902"/>
    <mergeCell ref="V897:V899"/>
    <mergeCell ref="W897:W899"/>
    <mergeCell ref="AH890:AH892"/>
    <mergeCell ref="AF900:AF902"/>
    <mergeCell ref="AG881:AG883"/>
    <mergeCell ref="AA900:AA902"/>
    <mergeCell ref="AC900:AC902"/>
    <mergeCell ref="AD900:AD902"/>
    <mergeCell ref="AD878:AD880"/>
    <mergeCell ref="F912:F914"/>
    <mergeCell ref="Q912:Q914"/>
    <mergeCell ref="R912:R914"/>
    <mergeCell ref="S912:S914"/>
    <mergeCell ref="E906:E908"/>
    <mergeCell ref="F906:F908"/>
    <mergeCell ref="X875:X877"/>
    <mergeCell ref="I900:I902"/>
    <mergeCell ref="W875:W877"/>
    <mergeCell ref="Y875:Y877"/>
    <mergeCell ref="X878:X880"/>
    <mergeCell ref="W881:W883"/>
    <mergeCell ref="I960:I962"/>
    <mergeCell ref="R970:R972"/>
    <mergeCell ref="Q973:Q975"/>
    <mergeCell ref="I967:I969"/>
    <mergeCell ref="I970:I972"/>
    <mergeCell ref="N970:N972"/>
    <mergeCell ref="U960:U962"/>
    <mergeCell ref="W963:W966"/>
    <mergeCell ref="X963:X966"/>
    <mergeCell ref="J986:J987"/>
    <mergeCell ref="AI921:AI923"/>
    <mergeCell ref="AC937:AC939"/>
    <mergeCell ref="AD937:AD939"/>
    <mergeCell ref="E915:E917"/>
    <mergeCell ref="R930:R932"/>
    <mergeCell ref="Z970:Z972"/>
    <mergeCell ref="Y933:Y936"/>
    <mergeCell ref="U946:U949"/>
    <mergeCell ref="AF946:AF949"/>
    <mergeCell ref="AH933:AH936"/>
    <mergeCell ref="U921:U923"/>
    <mergeCell ref="AI973:AI975"/>
    <mergeCell ref="AI933:AI936"/>
    <mergeCell ref="AH989:AH991"/>
    <mergeCell ref="AH983:AH985"/>
    <mergeCell ref="AH986:AH988"/>
    <mergeCell ref="R967:R969"/>
    <mergeCell ref="R973:R975"/>
    <mergeCell ref="Y973:Y975"/>
    <mergeCell ref="W953:W956"/>
    <mergeCell ref="U943:U945"/>
    <mergeCell ref="O970:O972"/>
    <mergeCell ref="G963:G966"/>
    <mergeCell ref="G970:G972"/>
    <mergeCell ref="AG900:AG902"/>
    <mergeCell ref="AD995:AD998"/>
    <mergeCell ref="AE995:AE998"/>
    <mergeCell ref="Q927:Q929"/>
    <mergeCell ref="AH970:AH972"/>
    <mergeCell ref="Y943:Y945"/>
    <mergeCell ref="AF986:AF988"/>
    <mergeCell ref="AG986:AG988"/>
    <mergeCell ref="AA989:AA991"/>
    <mergeCell ref="AA986:AA988"/>
    <mergeCell ref="AF980:AF982"/>
    <mergeCell ref="AG980:AG982"/>
    <mergeCell ref="AC989:AC991"/>
    <mergeCell ref="Z989:Z991"/>
    <mergeCell ref="AD980:AD982"/>
    <mergeCell ref="U976:U979"/>
    <mergeCell ref="W973:W975"/>
    <mergeCell ref="X933:X936"/>
    <mergeCell ref="X970:X972"/>
    <mergeCell ref="Y970:Y972"/>
    <mergeCell ref="AB983:AB985"/>
    <mergeCell ref="AB995:AB998"/>
    <mergeCell ref="Y963:Y966"/>
    <mergeCell ref="P967:P969"/>
    <mergeCell ref="S957:S959"/>
    <mergeCell ref="W946:W949"/>
    <mergeCell ref="AE957:AE959"/>
    <mergeCell ref="AC943:AC945"/>
    <mergeCell ref="Y930:Y932"/>
    <mergeCell ref="Z930:Z932"/>
    <mergeCell ref="Z943:Z945"/>
    <mergeCell ref="W989:W991"/>
    <mergeCell ref="AA967:AA969"/>
    <mergeCell ref="AB967:AB969"/>
    <mergeCell ref="Q937:Q939"/>
    <mergeCell ref="W930:W932"/>
    <mergeCell ref="S930:S932"/>
    <mergeCell ref="AG937:AG939"/>
    <mergeCell ref="U933:U936"/>
    <mergeCell ref="AE927:AE929"/>
    <mergeCell ref="Q940:Q942"/>
    <mergeCell ref="AC986:AC988"/>
    <mergeCell ref="AF995:AF998"/>
    <mergeCell ref="T983:T985"/>
    <mergeCell ref="AH995:AH998"/>
    <mergeCell ref="X953:X956"/>
    <mergeCell ref="Y953:Y956"/>
    <mergeCell ref="AA983:AA985"/>
    <mergeCell ref="S946:S949"/>
    <mergeCell ref="Y967:Y969"/>
    <mergeCell ref="Y937:Y939"/>
    <mergeCell ref="X937:X939"/>
    <mergeCell ref="S967:S969"/>
    <mergeCell ref="Z995:Z998"/>
    <mergeCell ref="AA995:AA998"/>
    <mergeCell ref="V986:V988"/>
    <mergeCell ref="AB933:AB936"/>
    <mergeCell ref="AE943:AE945"/>
    <mergeCell ref="AC967:AC969"/>
    <mergeCell ref="AD967:AD969"/>
    <mergeCell ref="AB927:AB929"/>
    <mergeCell ref="X930:X932"/>
    <mergeCell ref="T930:T932"/>
    <mergeCell ref="Y940:Y942"/>
    <mergeCell ref="AB957:AB959"/>
    <mergeCell ref="H1002:H1004"/>
    <mergeCell ref="J980:J981"/>
    <mergeCell ref="U980:U982"/>
    <mergeCell ref="V980:V982"/>
    <mergeCell ref="S983:S985"/>
    <mergeCell ref="U983:U985"/>
    <mergeCell ref="Y980:Y982"/>
    <mergeCell ref="N1016:N1018"/>
    <mergeCell ref="AD989:AD991"/>
    <mergeCell ref="AD986:AD988"/>
    <mergeCell ref="Y989:Y991"/>
    <mergeCell ref="U989:U991"/>
    <mergeCell ref="Q992:Q994"/>
    <mergeCell ref="T989:T991"/>
    <mergeCell ref="W986:W988"/>
    <mergeCell ref="Q983:Q985"/>
    <mergeCell ref="K980:K981"/>
    <mergeCell ref="L980:L981"/>
    <mergeCell ref="AG995:AG998"/>
    <mergeCell ref="AF983:AF985"/>
    <mergeCell ref="AF992:AF994"/>
    <mergeCell ref="I992:I994"/>
    <mergeCell ref="M986:M987"/>
    <mergeCell ref="R983:R985"/>
    <mergeCell ref="I983:I985"/>
    <mergeCell ref="N983:N985"/>
    <mergeCell ref="O983:O985"/>
    <mergeCell ref="P983:P985"/>
    <mergeCell ref="Z986:Z988"/>
    <mergeCell ref="X986:X988"/>
    <mergeCell ref="Y986:Y988"/>
    <mergeCell ref="T986:T988"/>
    <mergeCell ref="AG983:AG985"/>
    <mergeCell ref="AB992:AB994"/>
    <mergeCell ref="AC992:AC994"/>
    <mergeCell ref="AG1012:AG1015"/>
    <mergeCell ref="AE1016:AE1018"/>
    <mergeCell ref="AD992:AD994"/>
    <mergeCell ref="W980:W982"/>
    <mergeCell ref="X980:X982"/>
    <mergeCell ref="AF1016:AF1018"/>
    <mergeCell ref="AG1016:AG1018"/>
    <mergeCell ref="W992:W994"/>
    <mergeCell ref="O980:O982"/>
    <mergeCell ref="AE989:AE991"/>
    <mergeCell ref="AE980:AE982"/>
    <mergeCell ref="AE992:AE994"/>
    <mergeCell ref="AC995:AC998"/>
    <mergeCell ref="AG992:AG994"/>
    <mergeCell ref="AC980:AC982"/>
    <mergeCell ref="AC1016:AC1018"/>
    <mergeCell ref="AD1016:AD1018"/>
    <mergeCell ref="N999:N1001"/>
    <mergeCell ref="AF1009:AF1011"/>
    <mergeCell ref="AG1009:AG1011"/>
    <mergeCell ref="I1002:I1004"/>
    <mergeCell ref="O1012:O1015"/>
    <mergeCell ref="AE986:AE988"/>
    <mergeCell ref="AB986:AB988"/>
    <mergeCell ref="AG999:AG1001"/>
    <mergeCell ref="Z1016:Z1018"/>
    <mergeCell ref="Y999:Y1001"/>
    <mergeCell ref="AB1002:AB1004"/>
    <mergeCell ref="Z999:Z1001"/>
    <mergeCell ref="C989:C991"/>
    <mergeCell ref="S976:S979"/>
    <mergeCell ref="X976:X979"/>
    <mergeCell ref="I976:I979"/>
    <mergeCell ref="N976:N979"/>
    <mergeCell ref="C983:C985"/>
    <mergeCell ref="D983:D985"/>
    <mergeCell ref="E983:E985"/>
    <mergeCell ref="F983:F985"/>
    <mergeCell ref="S980:S982"/>
    <mergeCell ref="U992:U994"/>
    <mergeCell ref="T980:T982"/>
    <mergeCell ref="C986:C988"/>
    <mergeCell ref="D986:D988"/>
    <mergeCell ref="C999:C1001"/>
    <mergeCell ref="C980:C982"/>
    <mergeCell ref="D1002:D1004"/>
    <mergeCell ref="V1012:V1015"/>
    <mergeCell ref="F986:F988"/>
    <mergeCell ref="F989:F991"/>
    <mergeCell ref="G989:G991"/>
    <mergeCell ref="H989:H991"/>
    <mergeCell ref="I989:I991"/>
    <mergeCell ref="N989:N991"/>
    <mergeCell ref="E1002:E1004"/>
    <mergeCell ref="V1002:V1004"/>
    <mergeCell ref="W1002:W1004"/>
    <mergeCell ref="X1002:X1004"/>
    <mergeCell ref="F992:F994"/>
    <mergeCell ref="X992:X994"/>
    <mergeCell ref="R989:R991"/>
    <mergeCell ref="S989:S991"/>
    <mergeCell ref="H999:H1001"/>
    <mergeCell ref="I999:I1001"/>
    <mergeCell ref="O989:O991"/>
    <mergeCell ref="P989:P991"/>
    <mergeCell ref="G986:G988"/>
    <mergeCell ref="H986:H988"/>
    <mergeCell ref="R999:R1001"/>
    <mergeCell ref="S999:S1001"/>
    <mergeCell ref="T999:T1001"/>
    <mergeCell ref="U999:U1001"/>
    <mergeCell ref="V999:V1001"/>
    <mergeCell ref="W999:W1001"/>
    <mergeCell ref="X999:X1001"/>
    <mergeCell ref="H980:H982"/>
    <mergeCell ref="V992:V994"/>
    <mergeCell ref="N1002:N1004"/>
    <mergeCell ref="O1002:O1004"/>
    <mergeCell ref="P1002:P1004"/>
    <mergeCell ref="Q1002:Q1004"/>
    <mergeCell ref="R1002:R1004"/>
    <mergeCell ref="F976:F979"/>
    <mergeCell ref="N1012:N1015"/>
    <mergeCell ref="D980:D982"/>
    <mergeCell ref="I980:I982"/>
    <mergeCell ref="N992:N994"/>
    <mergeCell ref="O992:O994"/>
    <mergeCell ref="P992:P994"/>
    <mergeCell ref="I986:I988"/>
    <mergeCell ref="F1012:F1015"/>
    <mergeCell ref="H992:H994"/>
    <mergeCell ref="F1002:F1004"/>
    <mergeCell ref="G1002:G1004"/>
    <mergeCell ref="B983:B985"/>
    <mergeCell ref="F980:F982"/>
    <mergeCell ref="B995:B998"/>
    <mergeCell ref="C995:C998"/>
    <mergeCell ref="G992:G994"/>
    <mergeCell ref="D992:D994"/>
    <mergeCell ref="E992:E994"/>
    <mergeCell ref="R992:R994"/>
    <mergeCell ref="S992:S994"/>
    <mergeCell ref="B989:B991"/>
    <mergeCell ref="D989:D991"/>
    <mergeCell ref="O986:O988"/>
    <mergeCell ref="P986:P988"/>
    <mergeCell ref="G983:G985"/>
    <mergeCell ref="H983:H985"/>
    <mergeCell ref="P1022:P1024"/>
    <mergeCell ref="Q1022:Q1024"/>
    <mergeCell ref="T1019:T1021"/>
    <mergeCell ref="U1019:U1021"/>
    <mergeCell ref="V1019:V1021"/>
    <mergeCell ref="G1012:G1015"/>
    <mergeCell ref="H1012:H1015"/>
    <mergeCell ref="T1012:T1015"/>
    <mergeCell ref="U1012:U1015"/>
    <mergeCell ref="P995:P998"/>
    <mergeCell ref="Q995:Q998"/>
    <mergeCell ref="R995:R998"/>
    <mergeCell ref="S995:S998"/>
    <mergeCell ref="T995:T998"/>
    <mergeCell ref="U995:U998"/>
    <mergeCell ref="F1019:F1021"/>
    <mergeCell ref="S1016:S1018"/>
    <mergeCell ref="T1016:T1018"/>
    <mergeCell ref="U1016:U1018"/>
    <mergeCell ref="D999:D1001"/>
    <mergeCell ref="E999:E1001"/>
    <mergeCell ref="F999:F1001"/>
    <mergeCell ref="G999:G1001"/>
    <mergeCell ref="P999:P1001"/>
    <mergeCell ref="Q999:Q1001"/>
    <mergeCell ref="Q1012:Q1015"/>
    <mergeCell ref="R1012:R1015"/>
    <mergeCell ref="D995:D998"/>
    <mergeCell ref="E995:E998"/>
    <mergeCell ref="F995:F998"/>
    <mergeCell ref="G995:G998"/>
    <mergeCell ref="H995:H998"/>
    <mergeCell ref="I995:I998"/>
    <mergeCell ref="N995:N998"/>
    <mergeCell ref="O995:O998"/>
    <mergeCell ref="V995:V998"/>
    <mergeCell ref="E1016:E1018"/>
    <mergeCell ref="F1016:F1018"/>
    <mergeCell ref="G1016:G1018"/>
    <mergeCell ref="H1016:H1018"/>
    <mergeCell ref="E1019:E1021"/>
    <mergeCell ref="Q1016:Q1018"/>
    <mergeCell ref="D1012:D1015"/>
    <mergeCell ref="D1016:D1018"/>
    <mergeCell ref="B986:B988"/>
    <mergeCell ref="B999:B1001"/>
    <mergeCell ref="C992:C994"/>
    <mergeCell ref="E986:E988"/>
    <mergeCell ref="L986:L987"/>
    <mergeCell ref="B980:B982"/>
    <mergeCell ref="W967:W969"/>
    <mergeCell ref="Y950:Y952"/>
    <mergeCell ref="X967:X969"/>
    <mergeCell ref="M980:M981"/>
    <mergeCell ref="R980:R982"/>
    <mergeCell ref="D967:D969"/>
    <mergeCell ref="G976:G979"/>
    <mergeCell ref="H963:H966"/>
    <mergeCell ref="O976:O979"/>
    <mergeCell ref="P976:P979"/>
    <mergeCell ref="P980:P982"/>
    <mergeCell ref="Q980:Q982"/>
    <mergeCell ref="R957:R959"/>
    <mergeCell ref="I963:I966"/>
    <mergeCell ref="G946:G949"/>
    <mergeCell ref="H976:H979"/>
    <mergeCell ref="P973:P975"/>
    <mergeCell ref="I943:I945"/>
    <mergeCell ref="N943:N945"/>
    <mergeCell ref="O943:O945"/>
    <mergeCell ref="P943:P945"/>
    <mergeCell ref="Q943:Q945"/>
    <mergeCell ref="C933:C936"/>
    <mergeCell ref="D933:D936"/>
    <mergeCell ref="E950:E952"/>
    <mergeCell ref="F950:F952"/>
    <mergeCell ref="H970:H972"/>
    <mergeCell ref="Q957:Q959"/>
    <mergeCell ref="G973:G975"/>
    <mergeCell ref="H973:H975"/>
    <mergeCell ref="G980:G982"/>
    <mergeCell ref="I973:I975"/>
    <mergeCell ref="B973:B975"/>
    <mergeCell ref="B967:B969"/>
    <mergeCell ref="B963:B966"/>
    <mergeCell ref="C960:C962"/>
    <mergeCell ref="C970:C972"/>
    <mergeCell ref="D970:D972"/>
    <mergeCell ref="E970:E972"/>
    <mergeCell ref="F970:F972"/>
    <mergeCell ref="C937:C939"/>
    <mergeCell ref="D960:D962"/>
    <mergeCell ref="E960:E962"/>
    <mergeCell ref="C963:C966"/>
    <mergeCell ref="D963:D966"/>
    <mergeCell ref="E963:E966"/>
    <mergeCell ref="F963:F966"/>
    <mergeCell ref="G960:G962"/>
    <mergeCell ref="H960:H962"/>
    <mergeCell ref="B976:B979"/>
    <mergeCell ref="E976:E979"/>
    <mergeCell ref="D976:D979"/>
    <mergeCell ref="Q976:Q979"/>
    <mergeCell ref="T976:T979"/>
    <mergeCell ref="C957:C959"/>
    <mergeCell ref="E980:E982"/>
    <mergeCell ref="H967:H969"/>
    <mergeCell ref="E943:E945"/>
    <mergeCell ref="F943:F945"/>
    <mergeCell ref="B960:B962"/>
    <mergeCell ref="C973:C975"/>
    <mergeCell ref="D973:D975"/>
    <mergeCell ref="E973:E975"/>
    <mergeCell ref="AJ999:AJ1001"/>
    <mergeCell ref="AI999:AI1001"/>
    <mergeCell ref="AH1012:AH1015"/>
    <mergeCell ref="AG976:AG979"/>
    <mergeCell ref="AC983:AC985"/>
    <mergeCell ref="AE967:AE969"/>
    <mergeCell ref="AI992:AI994"/>
    <mergeCell ref="AF1028:AF1030"/>
    <mergeCell ref="AJ1012:AJ1015"/>
    <mergeCell ref="AJ937:AJ939"/>
    <mergeCell ref="AA937:AA939"/>
    <mergeCell ref="AJ927:AJ929"/>
    <mergeCell ref="AG924:AG926"/>
    <mergeCell ref="AH924:AH926"/>
    <mergeCell ref="AI924:AI926"/>
    <mergeCell ref="AJ924:AJ926"/>
    <mergeCell ref="Z924:Z926"/>
    <mergeCell ref="AA924:AA926"/>
    <mergeCell ref="AJ976:AJ979"/>
    <mergeCell ref="AH960:AH962"/>
    <mergeCell ref="AI960:AI962"/>
    <mergeCell ref="AH927:AH929"/>
    <mergeCell ref="Z967:Z969"/>
    <mergeCell ref="AF960:AF962"/>
    <mergeCell ref="AI1005:AI1008"/>
    <mergeCell ref="AJ1005:AJ1008"/>
    <mergeCell ref="AI927:AI929"/>
    <mergeCell ref="AG946:AG949"/>
    <mergeCell ref="AA927:AA929"/>
    <mergeCell ref="AJ992:AJ994"/>
    <mergeCell ref="AJ1016:AJ1018"/>
    <mergeCell ref="AJ1019:AJ1021"/>
    <mergeCell ref="Z953:Z956"/>
    <mergeCell ref="AA953:AA956"/>
    <mergeCell ref="AB953:AB956"/>
    <mergeCell ref="AC953:AC956"/>
    <mergeCell ref="AD953:AD956"/>
    <mergeCell ref="AE953:AE956"/>
    <mergeCell ref="AF953:AF956"/>
    <mergeCell ref="AG953:AG956"/>
    <mergeCell ref="AH953:AH956"/>
    <mergeCell ref="AI953:AI956"/>
    <mergeCell ref="AJ953:AJ956"/>
    <mergeCell ref="AA970:AA972"/>
    <mergeCell ref="AB970:AB972"/>
    <mergeCell ref="AC970:AC972"/>
    <mergeCell ref="AD970:AD972"/>
    <mergeCell ref="AG960:AG962"/>
    <mergeCell ref="AB946:AB949"/>
    <mergeCell ref="AC946:AC949"/>
    <mergeCell ref="AD946:AD949"/>
    <mergeCell ref="AE946:AE949"/>
    <mergeCell ref="AG967:AG969"/>
    <mergeCell ref="AF973:AF975"/>
    <mergeCell ref="AG973:AG975"/>
    <mergeCell ref="AF989:AF991"/>
    <mergeCell ref="AJ1025:AJ1027"/>
    <mergeCell ref="AF999:AF1001"/>
    <mergeCell ref="AC1012:AC1015"/>
    <mergeCell ref="AI970:AI972"/>
    <mergeCell ref="AB1012:AB1015"/>
    <mergeCell ref="AA1019:AA1021"/>
    <mergeCell ref="AB1019:AB1021"/>
    <mergeCell ref="AI1025:AI1027"/>
    <mergeCell ref="AI1047:AI1049"/>
    <mergeCell ref="AH999:AH1001"/>
    <mergeCell ref="AA1044:AA1046"/>
    <mergeCell ref="AG989:AG991"/>
    <mergeCell ref="AH940:AH942"/>
    <mergeCell ref="AI940:AI942"/>
    <mergeCell ref="AI1028:AI1030"/>
    <mergeCell ref="AG1031:AG1034"/>
    <mergeCell ref="AG1061:AG1064"/>
    <mergeCell ref="AA1057:AA1060"/>
    <mergeCell ref="AF976:AF979"/>
    <mergeCell ref="AF963:AF966"/>
    <mergeCell ref="AA963:AA966"/>
    <mergeCell ref="AC973:AC975"/>
    <mergeCell ref="AF933:AF936"/>
    <mergeCell ref="AA950:AA952"/>
    <mergeCell ref="AE960:AE962"/>
    <mergeCell ref="AC930:AC932"/>
    <mergeCell ref="AD930:AD932"/>
    <mergeCell ref="AB937:AB939"/>
    <mergeCell ref="AA943:AA945"/>
    <mergeCell ref="AD943:AD945"/>
    <mergeCell ref="AI1019:AI1021"/>
    <mergeCell ref="AH1035:AH1037"/>
    <mergeCell ref="AF1038:AF1040"/>
    <mergeCell ref="AE1028:AE1030"/>
    <mergeCell ref="AE1038:AE1040"/>
    <mergeCell ref="AE1057:AE1060"/>
    <mergeCell ref="AF1044:AF1046"/>
    <mergeCell ref="AH1031:AH1034"/>
    <mergeCell ref="AF970:AF972"/>
    <mergeCell ref="AI976:AI979"/>
    <mergeCell ref="AH973:AH975"/>
    <mergeCell ref="AI989:AI991"/>
    <mergeCell ref="AI946:AI949"/>
    <mergeCell ref="AH992:AH994"/>
    <mergeCell ref="AI967:AI969"/>
    <mergeCell ref="AA980:AA982"/>
    <mergeCell ref="AI995:AI998"/>
    <mergeCell ref="AB1022:AB1024"/>
    <mergeCell ref="AA1035:AA1037"/>
    <mergeCell ref="AB1035:AB1037"/>
    <mergeCell ref="AC1035:AC1037"/>
    <mergeCell ref="AC1038:AC1040"/>
    <mergeCell ref="AE1047:AE1049"/>
    <mergeCell ref="AF1047:AF1049"/>
    <mergeCell ref="AH1016:AH1018"/>
    <mergeCell ref="AD1012:AD1015"/>
    <mergeCell ref="AE1012:AE1015"/>
    <mergeCell ref="AG1022:AG1024"/>
    <mergeCell ref="AB1038:AB1040"/>
    <mergeCell ref="AG1035:AG1037"/>
    <mergeCell ref="AF1035:AF1037"/>
    <mergeCell ref="AG1057:AG1060"/>
    <mergeCell ref="AH1057:AH1060"/>
    <mergeCell ref="AH1022:AH1024"/>
    <mergeCell ref="AF1012:AF1015"/>
    <mergeCell ref="AG1019:AG1021"/>
    <mergeCell ref="AG1005:AG1008"/>
    <mergeCell ref="AD1009:AD1011"/>
    <mergeCell ref="AH1019:AH1021"/>
    <mergeCell ref="AI1016:AI1018"/>
    <mergeCell ref="AC1019:AC1021"/>
    <mergeCell ref="AA999:AA1001"/>
    <mergeCell ref="AJ1022:AJ1024"/>
    <mergeCell ref="AJ1082:AJ1084"/>
    <mergeCell ref="AE1124:AE1126"/>
    <mergeCell ref="AB1050:AB1052"/>
    <mergeCell ref="AI1098:AI1100"/>
    <mergeCell ref="AJ1098:AJ1100"/>
    <mergeCell ref="AH1079:AH1081"/>
    <mergeCell ref="AH1098:AH1100"/>
    <mergeCell ref="AG1082:AG1084"/>
    <mergeCell ref="AI1088:AI1091"/>
    <mergeCell ref="AJ1088:AJ1091"/>
    <mergeCell ref="AJ1069:AJ1072"/>
    <mergeCell ref="AC1114:AC1117"/>
    <mergeCell ref="AC1118:AC1120"/>
    <mergeCell ref="AI1041:AI1043"/>
    <mergeCell ref="AJ1041:AJ1043"/>
    <mergeCell ref="AD1092:AD1094"/>
    <mergeCell ref="AC1095:AC1097"/>
    <mergeCell ref="AD1095:AD1097"/>
    <mergeCell ref="AE1088:AE1091"/>
    <mergeCell ref="AB1088:AB1091"/>
    <mergeCell ref="AC1085:AC1087"/>
    <mergeCell ref="AD1085:AD1087"/>
    <mergeCell ref="AE1085:AE1087"/>
    <mergeCell ref="AJ1076:AJ1078"/>
    <mergeCell ref="AI1022:AI1024"/>
    <mergeCell ref="Z1025:Z1027"/>
    <mergeCell ref="AD1025:AD1027"/>
    <mergeCell ref="AE1025:AE1027"/>
    <mergeCell ref="AF1025:AF1027"/>
    <mergeCell ref="AB1025:AB1027"/>
    <mergeCell ref="AC1025:AC1027"/>
    <mergeCell ref="AG1028:AG1030"/>
    <mergeCell ref="AG1025:AG1027"/>
    <mergeCell ref="AH1025:AH1027"/>
    <mergeCell ref="AD1035:AD1037"/>
    <mergeCell ref="AE1035:AE1037"/>
    <mergeCell ref="AF1061:AF1064"/>
    <mergeCell ref="AH1050:AH1052"/>
    <mergeCell ref="AA1079:AA1081"/>
    <mergeCell ref="AD1069:AD1072"/>
    <mergeCell ref="AA1114:AA1117"/>
    <mergeCell ref="AJ1095:AJ1097"/>
    <mergeCell ref="AB1061:AB1064"/>
    <mergeCell ref="AC1061:AC1064"/>
    <mergeCell ref="AD1061:AD1064"/>
    <mergeCell ref="AE1095:AE1097"/>
    <mergeCell ref="AC1022:AC1024"/>
    <mergeCell ref="AG1050:AG1052"/>
    <mergeCell ref="AA1069:AA1072"/>
    <mergeCell ref="AI1061:AI1064"/>
    <mergeCell ref="AJ1038:AJ1040"/>
    <mergeCell ref="AJ1053:AJ1056"/>
    <mergeCell ref="AD1114:AD1117"/>
    <mergeCell ref="AB1121:AB1123"/>
    <mergeCell ref="Z1053:Z1056"/>
    <mergeCell ref="AB1073:AB1075"/>
    <mergeCell ref="AA1061:AA1064"/>
    <mergeCell ref="Z1085:Z1087"/>
    <mergeCell ref="AD1079:AD1081"/>
    <mergeCell ref="AA1076:AA1078"/>
    <mergeCell ref="AB1076:AB1078"/>
    <mergeCell ref="AD1022:AD1024"/>
    <mergeCell ref="AE1022:AE1024"/>
    <mergeCell ref="E1088:E1091"/>
    <mergeCell ref="D1082:D1084"/>
    <mergeCell ref="C1028:C1030"/>
    <mergeCell ref="Y1088:Y1091"/>
    <mergeCell ref="G1092:G1094"/>
    <mergeCell ref="AJ1028:AJ1030"/>
    <mergeCell ref="AI1101:AI1103"/>
    <mergeCell ref="AI1073:AI1075"/>
    <mergeCell ref="AF1082:AF1084"/>
    <mergeCell ref="S1092:S1094"/>
    <mergeCell ref="T1092:T1094"/>
    <mergeCell ref="Q1088:Q1091"/>
    <mergeCell ref="H1092:H1094"/>
    <mergeCell ref="R1088:R1091"/>
    <mergeCell ref="S1088:S1091"/>
    <mergeCell ref="AJ1044:AJ1046"/>
    <mergeCell ref="X1025:X1027"/>
    <mergeCell ref="Y1025:Y1027"/>
    <mergeCell ref="U1038:U1040"/>
    <mergeCell ref="V1038:V1040"/>
    <mergeCell ref="W1038:W1040"/>
    <mergeCell ref="X1038:X1040"/>
    <mergeCell ref="Y1038:Y1040"/>
    <mergeCell ref="H1028:H1030"/>
    <mergeCell ref="B1035:B1037"/>
    <mergeCell ref="C1035:C1037"/>
    <mergeCell ref="D1035:D1037"/>
    <mergeCell ref="X1041:X1043"/>
    <mergeCell ref="Y1041:Y1043"/>
    <mergeCell ref="AB1041:AB1043"/>
    <mergeCell ref="AC1041:AC1043"/>
    <mergeCell ref="W1025:W1027"/>
    <mergeCell ref="AA1025:AA1027"/>
    <mergeCell ref="P1038:P1040"/>
    <mergeCell ref="Z1035:Z1037"/>
    <mergeCell ref="Q1031:Q1034"/>
    <mergeCell ref="D1028:D1030"/>
    <mergeCell ref="AH1047:AH1049"/>
    <mergeCell ref="Z1041:Z1043"/>
    <mergeCell ref="AC1028:AC1030"/>
    <mergeCell ref="U1035:U1037"/>
    <mergeCell ref="AA1028:AA1030"/>
    <mergeCell ref="W1041:W1043"/>
    <mergeCell ref="B1041:B1043"/>
    <mergeCell ref="C1041:C1043"/>
    <mergeCell ref="D1041:D1043"/>
    <mergeCell ref="G1028:G1030"/>
    <mergeCell ref="T1035:T1037"/>
    <mergeCell ref="U1073:U1075"/>
    <mergeCell ref="N1082:N1084"/>
    <mergeCell ref="O1082:O1084"/>
    <mergeCell ref="P1082:P1084"/>
    <mergeCell ref="W1035:W1037"/>
    <mergeCell ref="Y1079:Y1081"/>
    <mergeCell ref="U1047:U1049"/>
    <mergeCell ref="AI1082:AI1084"/>
    <mergeCell ref="P1079:P1081"/>
    <mergeCell ref="S1073:S1075"/>
    <mergeCell ref="Y1053:Y1056"/>
    <mergeCell ref="X1069:X1072"/>
    <mergeCell ref="Y1069:Y1072"/>
    <mergeCell ref="X1057:X1060"/>
    <mergeCell ref="Y1085:Y1087"/>
    <mergeCell ref="AG1069:AG1072"/>
    <mergeCell ref="E1012:E1015"/>
    <mergeCell ref="Y1044:Y1046"/>
    <mergeCell ref="Q1019:Q1021"/>
    <mergeCell ref="R1019:R1021"/>
    <mergeCell ref="S1019:S1021"/>
    <mergeCell ref="W1022:W1024"/>
    <mergeCell ref="V1028:V1030"/>
    <mergeCell ref="W1028:W1030"/>
    <mergeCell ref="B1016:B1018"/>
    <mergeCell ref="C1016:C1018"/>
    <mergeCell ref="S1085:S1087"/>
    <mergeCell ref="P1069:P1072"/>
    <mergeCell ref="X1082:X1084"/>
    <mergeCell ref="H1073:H1075"/>
    <mergeCell ref="F1082:F1084"/>
    <mergeCell ref="G1082:G1084"/>
    <mergeCell ref="H1082:H1084"/>
    <mergeCell ref="I1082:I1084"/>
    <mergeCell ref="I1038:I1040"/>
    <mergeCell ref="H1038:H1040"/>
    <mergeCell ref="P1044:P1046"/>
    <mergeCell ref="U1044:U1046"/>
    <mergeCell ref="V1044:V1046"/>
    <mergeCell ref="E1035:E1037"/>
    <mergeCell ref="O1047:O1049"/>
    <mergeCell ref="P1047:P1049"/>
    <mergeCell ref="T1050:T1052"/>
    <mergeCell ref="W1050:W1052"/>
    <mergeCell ref="C1012:C1015"/>
    <mergeCell ref="P1050:P1052"/>
    <mergeCell ref="N1047:N1049"/>
    <mergeCell ref="T1041:T1043"/>
    <mergeCell ref="U1041:U1043"/>
    <mergeCell ref="W1073:W1075"/>
    <mergeCell ref="Q1079:Q1081"/>
    <mergeCell ref="W1079:W1081"/>
    <mergeCell ref="U1061:U1064"/>
    <mergeCell ref="V1061:V1064"/>
    <mergeCell ref="U1085:U1087"/>
    <mergeCell ref="I1073:I1075"/>
    <mergeCell ref="F1047:F1049"/>
    <mergeCell ref="C1025:C1027"/>
    <mergeCell ref="B1038:B1040"/>
    <mergeCell ref="C1038:C1040"/>
    <mergeCell ref="D1038:D1040"/>
    <mergeCell ref="E1038:E1040"/>
    <mergeCell ref="E1041:E1043"/>
    <mergeCell ref="F1041:F1043"/>
    <mergeCell ref="G1041:G1043"/>
    <mergeCell ref="H1041:H1043"/>
    <mergeCell ref="I1041:I1043"/>
    <mergeCell ref="N1041:N1043"/>
    <mergeCell ref="B1025:B1027"/>
    <mergeCell ref="N1028:N1030"/>
    <mergeCell ref="T1028:T1030"/>
    <mergeCell ref="I1028:I1030"/>
    <mergeCell ref="U1028:U1030"/>
    <mergeCell ref="E1028:E1030"/>
    <mergeCell ref="F1028:F1030"/>
    <mergeCell ref="F1035:F1037"/>
    <mergeCell ref="G1035:G1037"/>
    <mergeCell ref="H1035:H1037"/>
    <mergeCell ref="I1035:I1037"/>
    <mergeCell ref="N1035:N1037"/>
    <mergeCell ref="U1124:U1126"/>
    <mergeCell ref="AJ1047:AJ1049"/>
    <mergeCell ref="Z1044:Z1046"/>
    <mergeCell ref="AD1047:AD1049"/>
    <mergeCell ref="AC1047:AC1049"/>
    <mergeCell ref="AH1028:AH1030"/>
    <mergeCell ref="C1101:C1103"/>
    <mergeCell ref="Q1134:Q1136"/>
    <mergeCell ref="O1041:O1043"/>
    <mergeCell ref="T1038:T1040"/>
    <mergeCell ref="G1050:G1052"/>
    <mergeCell ref="H1050:H1052"/>
    <mergeCell ref="I1050:I1052"/>
    <mergeCell ref="F1131:F1133"/>
    <mergeCell ref="G1131:G1133"/>
    <mergeCell ref="O1092:O1094"/>
    <mergeCell ref="P1092:P1094"/>
    <mergeCell ref="F1053:F1056"/>
    <mergeCell ref="G1053:G1056"/>
    <mergeCell ref="H1053:H1056"/>
    <mergeCell ref="I1053:I1056"/>
    <mergeCell ref="N1053:N1056"/>
    <mergeCell ref="C1079:C1081"/>
    <mergeCell ref="D1079:D1081"/>
    <mergeCell ref="D1085:D1087"/>
    <mergeCell ref="E1085:E1087"/>
    <mergeCell ref="F1085:F1087"/>
    <mergeCell ref="D1050:D1052"/>
    <mergeCell ref="O1057:O1060"/>
    <mergeCell ref="I1061:I1064"/>
    <mergeCell ref="N1061:N1064"/>
    <mergeCell ref="O1061:O1064"/>
    <mergeCell ref="F1069:F1072"/>
    <mergeCell ref="D1065:D1068"/>
    <mergeCell ref="E1065:E1068"/>
    <mergeCell ref="F1065:F1068"/>
    <mergeCell ref="G1065:G1068"/>
    <mergeCell ref="H1065:H1068"/>
    <mergeCell ref="I1065:I1068"/>
    <mergeCell ref="N1065:N1068"/>
    <mergeCell ref="O1065:O1068"/>
    <mergeCell ref="G1085:G1087"/>
    <mergeCell ref="H1085:H1087"/>
    <mergeCell ref="E1079:E1081"/>
    <mergeCell ref="H1079:H1081"/>
    <mergeCell ref="I1079:I1081"/>
    <mergeCell ref="N1079:N1081"/>
    <mergeCell ref="O1079:O1081"/>
    <mergeCell ref="V1085:V1087"/>
    <mergeCell ref="V1050:V1052"/>
    <mergeCell ref="U1053:U1056"/>
    <mergeCell ref="V1053:V1056"/>
    <mergeCell ref="W1053:W1056"/>
    <mergeCell ref="U1076:U1078"/>
    <mergeCell ref="V1076:V1078"/>
    <mergeCell ref="T1076:T1078"/>
    <mergeCell ref="U1082:U1084"/>
    <mergeCell ref="Q1050:Q1052"/>
    <mergeCell ref="X1079:X1081"/>
    <mergeCell ref="U1069:U1072"/>
    <mergeCell ref="V1069:V1072"/>
    <mergeCell ref="Q1082:Q1084"/>
    <mergeCell ref="R1082:R1084"/>
    <mergeCell ref="S1082:S1084"/>
    <mergeCell ref="AH1137:AH1139"/>
    <mergeCell ref="AJ1140:AJ1142"/>
    <mergeCell ref="AF1031:AF1034"/>
    <mergeCell ref="AA1041:AA1043"/>
    <mergeCell ref="AH1041:AH1043"/>
    <mergeCell ref="AG1118:AG1120"/>
    <mergeCell ref="AA1050:AA1052"/>
    <mergeCell ref="Q1047:Q1049"/>
    <mergeCell ref="R1047:R1049"/>
    <mergeCell ref="S1047:S1049"/>
    <mergeCell ref="S1050:S1052"/>
    <mergeCell ref="T1047:T1049"/>
    <mergeCell ref="AG1095:AG1097"/>
    <mergeCell ref="AG1092:AG1094"/>
    <mergeCell ref="Z1061:Z1064"/>
    <mergeCell ref="AH1053:AH1056"/>
    <mergeCell ref="AJ1101:AJ1103"/>
    <mergeCell ref="AI1079:AI1081"/>
    <mergeCell ref="Y1082:Y1084"/>
    <mergeCell ref="AD1031:AD1034"/>
    <mergeCell ref="AE1031:AE1034"/>
    <mergeCell ref="AB1069:AB1072"/>
    <mergeCell ref="AD1124:AD1126"/>
    <mergeCell ref="AD1127:AD1130"/>
    <mergeCell ref="AD1131:AD1133"/>
    <mergeCell ref="AD1134:AD1136"/>
    <mergeCell ref="AD1137:AD1139"/>
    <mergeCell ref="AD1140:AD1142"/>
    <mergeCell ref="AH1114:AH1117"/>
    <mergeCell ref="AJ1124:AJ1126"/>
    <mergeCell ref="AJ1121:AJ1123"/>
    <mergeCell ref="AJ1118:AJ1120"/>
    <mergeCell ref="AE1101:AE1103"/>
    <mergeCell ref="AF1101:AF1103"/>
    <mergeCell ref="AD1038:AD1040"/>
    <mergeCell ref="AB1127:AB1130"/>
    <mergeCell ref="AJ1079:AJ1081"/>
    <mergeCell ref="T1073:T1075"/>
    <mergeCell ref="Q1092:Q1094"/>
    <mergeCell ref="R1092:R1094"/>
    <mergeCell ref="AJ1057:AJ1060"/>
    <mergeCell ref="AD1088:AD1091"/>
    <mergeCell ref="AC1088:AC1091"/>
    <mergeCell ref="AB1085:AB1087"/>
    <mergeCell ref="AA1085:AA1087"/>
    <mergeCell ref="AA1137:AA1139"/>
    <mergeCell ref="Z1140:Z1142"/>
    <mergeCell ref="U1127:U1130"/>
    <mergeCell ref="V1127:V1130"/>
    <mergeCell ref="AJ1085:AJ1087"/>
    <mergeCell ref="AJ1035:AJ1037"/>
    <mergeCell ref="S1140:S1142"/>
    <mergeCell ref="X1092:X1094"/>
    <mergeCell ref="X1108:X1110"/>
    <mergeCell ref="T1082:T1084"/>
    <mergeCell ref="Y1057:Y1060"/>
    <mergeCell ref="X1073:X1075"/>
    <mergeCell ref="R1057:R1060"/>
    <mergeCell ref="S1057:S1060"/>
    <mergeCell ref="T1057:T1060"/>
    <mergeCell ref="U1057:U1060"/>
    <mergeCell ref="X1076:X1078"/>
    <mergeCell ref="Y1073:Y1075"/>
    <mergeCell ref="T1085:T1087"/>
    <mergeCell ref="AJ1149:AJ1151"/>
    <mergeCell ref="AJ1146:AJ1148"/>
    <mergeCell ref="AF1079:AF1081"/>
    <mergeCell ref="AI1031:AI1034"/>
    <mergeCell ref="R1050:R1052"/>
    <mergeCell ref="AG1098:AG1100"/>
    <mergeCell ref="AG1140:AG1142"/>
    <mergeCell ref="AG1044:AG1046"/>
    <mergeCell ref="AH1044:AH1046"/>
    <mergeCell ref="AI1044:AI1046"/>
    <mergeCell ref="AG1047:AG1049"/>
    <mergeCell ref="AI1053:AI1056"/>
    <mergeCell ref="AC1053:AC1056"/>
    <mergeCell ref="AD1053:AD1056"/>
    <mergeCell ref="AE1061:AE1064"/>
    <mergeCell ref="AC1149:AC1151"/>
    <mergeCell ref="AB1146:AB1148"/>
    <mergeCell ref="AE1131:AE1133"/>
    <mergeCell ref="X1050:X1052"/>
    <mergeCell ref="W1131:W1133"/>
    <mergeCell ref="Z1082:Z1084"/>
    <mergeCell ref="AA1082:AA1084"/>
    <mergeCell ref="AC1057:AC1060"/>
    <mergeCell ref="AH1061:AH1064"/>
    <mergeCell ref="AD1082:AD1084"/>
    <mergeCell ref="T1121:T1123"/>
    <mergeCell ref="AB1082:AB1084"/>
    <mergeCell ref="S1121:S1123"/>
    <mergeCell ref="S1124:S1126"/>
    <mergeCell ref="S1127:S1130"/>
    <mergeCell ref="W1118:W1120"/>
    <mergeCell ref="W1121:W1123"/>
    <mergeCell ref="W1124:W1126"/>
    <mergeCell ref="T1124:T1126"/>
    <mergeCell ref="AE1121:AE1123"/>
    <mergeCell ref="AF1124:AF1126"/>
    <mergeCell ref="AF1088:AF1091"/>
    <mergeCell ref="AF1118:AF1120"/>
    <mergeCell ref="V1108:V1110"/>
    <mergeCell ref="U1095:U1097"/>
    <mergeCell ref="Y1098:Y1100"/>
    <mergeCell ref="U1092:U1094"/>
    <mergeCell ref="V1047:V1049"/>
    <mergeCell ref="W1047:W1049"/>
    <mergeCell ref="AI1057:AI1060"/>
    <mergeCell ref="X1124:X1126"/>
    <mergeCell ref="X1127:X1130"/>
    <mergeCell ref="X1131:X1133"/>
    <mergeCell ref="V1124:V1126"/>
    <mergeCell ref="Y1124:Y1126"/>
    <mergeCell ref="AJ1137:AJ1139"/>
    <mergeCell ref="AJ1134:AJ1136"/>
    <mergeCell ref="AI1146:AI1148"/>
    <mergeCell ref="AD1143:AD1145"/>
    <mergeCell ref="AD1146:AD1148"/>
    <mergeCell ref="W1076:W1078"/>
    <mergeCell ref="W1092:W1094"/>
    <mergeCell ref="AI1127:AI1130"/>
    <mergeCell ref="AI1114:AI1117"/>
    <mergeCell ref="AI1118:AI1120"/>
    <mergeCell ref="AI1121:AI1123"/>
    <mergeCell ref="AG1038:AG1040"/>
    <mergeCell ref="AH1038:AH1040"/>
    <mergeCell ref="AH1073:AH1075"/>
    <mergeCell ref="E1082:E1084"/>
    <mergeCell ref="E1073:E1075"/>
    <mergeCell ref="F1073:F1075"/>
    <mergeCell ref="G1073:G1075"/>
    <mergeCell ref="T1053:T1056"/>
    <mergeCell ref="X1053:X1056"/>
    <mergeCell ref="F1079:F1081"/>
    <mergeCell ref="G1079:G1081"/>
    <mergeCell ref="B1069:B1072"/>
    <mergeCell ref="C1069:C1072"/>
    <mergeCell ref="D1069:D1072"/>
    <mergeCell ref="E1069:E1072"/>
    <mergeCell ref="F1038:F1040"/>
    <mergeCell ref="G1038:G1040"/>
    <mergeCell ref="B1076:B1078"/>
    <mergeCell ref="C1076:C1078"/>
    <mergeCell ref="D1076:D1078"/>
    <mergeCell ref="D1044:D1046"/>
    <mergeCell ref="E1044:E1046"/>
    <mergeCell ref="F1044:F1046"/>
    <mergeCell ref="G1044:G1046"/>
    <mergeCell ref="H1044:H1046"/>
    <mergeCell ref="I1044:I1046"/>
    <mergeCell ref="N1044:N1046"/>
    <mergeCell ref="B1057:B1060"/>
    <mergeCell ref="C1057:C1060"/>
    <mergeCell ref="D1057:D1060"/>
    <mergeCell ref="E1057:E1060"/>
    <mergeCell ref="F1057:F1060"/>
    <mergeCell ref="E1050:E1052"/>
    <mergeCell ref="F1050:F1052"/>
    <mergeCell ref="O1044:O1046"/>
    <mergeCell ref="B1053:B1056"/>
    <mergeCell ref="C1053:C1056"/>
    <mergeCell ref="D1053:D1056"/>
    <mergeCell ref="E1053:E1056"/>
    <mergeCell ref="B1044:B1046"/>
    <mergeCell ref="B1073:B1075"/>
    <mergeCell ref="C1073:C1075"/>
    <mergeCell ref="D1073:D1075"/>
    <mergeCell ref="G1061:G1064"/>
    <mergeCell ref="H1061:H1064"/>
    <mergeCell ref="D1047:D1049"/>
    <mergeCell ref="H1057:H1060"/>
    <mergeCell ref="I1057:I1060"/>
    <mergeCell ref="O1050:O1052"/>
    <mergeCell ref="C1050:C1052"/>
    <mergeCell ref="B1050:B1052"/>
    <mergeCell ref="N1057:N1060"/>
    <mergeCell ref="B1047:B1049"/>
    <mergeCell ref="B1061:B1064"/>
    <mergeCell ref="C1061:C1064"/>
    <mergeCell ref="D1061:D1064"/>
    <mergeCell ref="E1061:E1064"/>
    <mergeCell ref="I1047:I1049"/>
    <mergeCell ref="C1044:C1046"/>
    <mergeCell ref="E1047:E1049"/>
    <mergeCell ref="N1050:N1052"/>
    <mergeCell ref="G1047:G1049"/>
    <mergeCell ref="H1047:H1049"/>
    <mergeCell ref="C1047:C1049"/>
    <mergeCell ref="B1079:B1081"/>
    <mergeCell ref="S1069:S1072"/>
    <mergeCell ref="T1069:T1072"/>
    <mergeCell ref="N1095:N1097"/>
    <mergeCell ref="B1143:B1145"/>
    <mergeCell ref="B1146:B1148"/>
    <mergeCell ref="B1140:B1142"/>
    <mergeCell ref="G1098:G1100"/>
    <mergeCell ref="F1098:F1100"/>
    <mergeCell ref="D1104:D1107"/>
    <mergeCell ref="B1134:B1136"/>
    <mergeCell ref="D1177:D1179"/>
    <mergeCell ref="E1177:E1179"/>
    <mergeCell ref="F1177:F1179"/>
    <mergeCell ref="P1186:P1188"/>
    <mergeCell ref="N1180:N1182"/>
    <mergeCell ref="O1180:O1182"/>
    <mergeCell ref="P1180:P1182"/>
    <mergeCell ref="N1164:N1166"/>
    <mergeCell ref="B1196:B1198"/>
    <mergeCell ref="N1170:N1172"/>
    <mergeCell ref="G1180:G1182"/>
    <mergeCell ref="H1180:H1182"/>
    <mergeCell ref="E1170:E1172"/>
    <mergeCell ref="Q1156:Q1159"/>
    <mergeCell ref="E1149:E1151"/>
    <mergeCell ref="F1149:F1151"/>
    <mergeCell ref="E1156:E1159"/>
    <mergeCell ref="G1146:G1148"/>
    <mergeCell ref="B1111:B1113"/>
    <mergeCell ref="C1111:C1113"/>
    <mergeCell ref="D1111:D1113"/>
    <mergeCell ref="E1111:E1113"/>
    <mergeCell ref="C1146:C1148"/>
    <mergeCell ref="E1146:E1148"/>
    <mergeCell ref="F1146:F1148"/>
    <mergeCell ref="I1149:I1151"/>
    <mergeCell ref="C1108:C1110"/>
    <mergeCell ref="D1108:D1110"/>
    <mergeCell ref="E1108:E1110"/>
    <mergeCell ref="F1108:F1110"/>
    <mergeCell ref="G1108:G1110"/>
    <mergeCell ref="H1108:H1110"/>
    <mergeCell ref="I1108:I1110"/>
    <mergeCell ref="N1108:N1110"/>
    <mergeCell ref="O1108:O1110"/>
    <mergeCell ref="E1098:E1100"/>
    <mergeCell ref="H1098:H1100"/>
    <mergeCell ref="I1098:I1100"/>
    <mergeCell ref="N1098:N1100"/>
    <mergeCell ref="O1098:O1100"/>
    <mergeCell ref="D1146:D1148"/>
    <mergeCell ref="F1143:F1145"/>
    <mergeCell ref="G1143:G1145"/>
    <mergeCell ref="H1140:H1142"/>
    <mergeCell ref="H1143:H1145"/>
    <mergeCell ref="N1140:N1142"/>
    <mergeCell ref="B1160:B1163"/>
    <mergeCell ref="G1173:G1176"/>
    <mergeCell ref="E1118:E1120"/>
    <mergeCell ref="P1124:P1126"/>
    <mergeCell ref="Q1124:Q1126"/>
    <mergeCell ref="H1114:H1117"/>
    <mergeCell ref="E1092:E1094"/>
    <mergeCell ref="E1114:E1117"/>
    <mergeCell ref="F1114:F1117"/>
    <mergeCell ref="F1134:F1136"/>
    <mergeCell ref="O1069:O1072"/>
    <mergeCell ref="P1061:P1064"/>
    <mergeCell ref="Q1061:Q1064"/>
    <mergeCell ref="R1118:R1120"/>
    <mergeCell ref="P1121:P1123"/>
    <mergeCell ref="G1101:G1103"/>
    <mergeCell ref="H1101:H1103"/>
    <mergeCell ref="I1101:I1103"/>
    <mergeCell ref="N1101:N1103"/>
    <mergeCell ref="N1085:N1087"/>
    <mergeCell ref="O1088:O1091"/>
    <mergeCell ref="P1088:P1091"/>
    <mergeCell ref="R1127:R1130"/>
    <mergeCell ref="B1124:B1126"/>
    <mergeCell ref="C1124:C1126"/>
    <mergeCell ref="D1124:D1126"/>
    <mergeCell ref="E1124:E1126"/>
    <mergeCell ref="F1124:F1126"/>
    <mergeCell ref="G1124:G1126"/>
    <mergeCell ref="B1127:B1130"/>
    <mergeCell ref="C1127:C1130"/>
    <mergeCell ref="B1121:B1123"/>
    <mergeCell ref="Q1101:Q1103"/>
    <mergeCell ref="F1101:F1103"/>
    <mergeCell ref="B1137:B1139"/>
    <mergeCell ref="R1134:R1136"/>
    <mergeCell ref="C1137:C1139"/>
    <mergeCell ref="B1095:B1097"/>
    <mergeCell ref="C1095:C1097"/>
    <mergeCell ref="B1082:B1084"/>
    <mergeCell ref="C1082:C1084"/>
    <mergeCell ref="B1085:B1087"/>
    <mergeCell ref="C1085:C1087"/>
    <mergeCell ref="B1092:B1094"/>
    <mergeCell ref="C1092:C1094"/>
    <mergeCell ref="D1092:D1094"/>
    <mergeCell ref="P1134:P1136"/>
    <mergeCell ref="B1098:B1100"/>
    <mergeCell ref="C1098:C1100"/>
    <mergeCell ref="D1098:D1100"/>
    <mergeCell ref="B1088:B1091"/>
    <mergeCell ref="C1088:C1091"/>
    <mergeCell ref="N1124:N1126"/>
    <mergeCell ref="O1124:O1126"/>
    <mergeCell ref="N1127:N1130"/>
    <mergeCell ref="P1118:P1120"/>
    <mergeCell ref="Q1118:Q1120"/>
    <mergeCell ref="D1095:D1097"/>
    <mergeCell ref="D1127:D1130"/>
    <mergeCell ref="D1134:D1136"/>
    <mergeCell ref="P1114:P1117"/>
    <mergeCell ref="H1118:H1120"/>
    <mergeCell ref="H1121:H1123"/>
    <mergeCell ref="P1098:P1100"/>
    <mergeCell ref="Q1098:Q1100"/>
    <mergeCell ref="E1095:E1097"/>
    <mergeCell ref="F1095:F1097"/>
    <mergeCell ref="O1167:O1169"/>
    <mergeCell ref="D1137:D1139"/>
    <mergeCell ref="E1137:E1139"/>
    <mergeCell ref="F1137:F1139"/>
    <mergeCell ref="E1167:E1169"/>
    <mergeCell ref="E1127:E1130"/>
    <mergeCell ref="C1186:C1188"/>
    <mergeCell ref="C1192:C1195"/>
    <mergeCell ref="D1192:D1195"/>
    <mergeCell ref="C1143:C1145"/>
    <mergeCell ref="O1137:O1139"/>
    <mergeCell ref="H1137:H1139"/>
    <mergeCell ref="I1134:I1136"/>
    <mergeCell ref="G1140:G1142"/>
    <mergeCell ref="H1173:H1176"/>
    <mergeCell ref="I1173:I1176"/>
    <mergeCell ref="N1173:N1176"/>
    <mergeCell ref="O1173:O1176"/>
    <mergeCell ref="C1160:C1163"/>
    <mergeCell ref="D1160:D1163"/>
    <mergeCell ref="E1160:E1163"/>
    <mergeCell ref="C1173:C1176"/>
    <mergeCell ref="D1173:D1176"/>
    <mergeCell ref="E1173:E1176"/>
    <mergeCell ref="F1173:F1176"/>
    <mergeCell ref="F1118:F1120"/>
    <mergeCell ref="B1180:B1182"/>
    <mergeCell ref="B1101:B1103"/>
    <mergeCell ref="D1180:D1182"/>
    <mergeCell ref="E1180:E1182"/>
    <mergeCell ref="G1137:G1139"/>
    <mergeCell ref="F1127:F1130"/>
    <mergeCell ref="G1127:G1130"/>
    <mergeCell ref="C1177:C1179"/>
    <mergeCell ref="F1199:F1202"/>
    <mergeCell ref="F1203:F1205"/>
    <mergeCell ref="G1203:G1205"/>
    <mergeCell ref="C1206:C1208"/>
    <mergeCell ref="D1206:D1208"/>
    <mergeCell ref="D1196:D1198"/>
    <mergeCell ref="E1196:E1198"/>
    <mergeCell ref="F1196:F1198"/>
    <mergeCell ref="I1196:I1198"/>
    <mergeCell ref="E1209:E1211"/>
    <mergeCell ref="G1215:G1217"/>
    <mergeCell ref="H1196:H1198"/>
    <mergeCell ref="H1199:H1202"/>
    <mergeCell ref="H1203:H1205"/>
    <mergeCell ref="H1183:H1185"/>
    <mergeCell ref="I1183:I1185"/>
    <mergeCell ref="N1183:N1185"/>
    <mergeCell ref="O1183:O1185"/>
    <mergeCell ref="P1183:P1185"/>
    <mergeCell ref="P1131:P1133"/>
    <mergeCell ref="P1167:P1169"/>
    <mergeCell ref="Q1131:Q1133"/>
    <mergeCell ref="P1252:P1253"/>
    <mergeCell ref="D1186:D1188"/>
    <mergeCell ref="E1186:E1188"/>
    <mergeCell ref="F1186:F1188"/>
    <mergeCell ref="G1186:G1188"/>
    <mergeCell ref="B1114:B1117"/>
    <mergeCell ref="C1114:C1117"/>
    <mergeCell ref="D1114:D1117"/>
    <mergeCell ref="B1118:B1120"/>
    <mergeCell ref="C1118:C1120"/>
    <mergeCell ref="D1118:D1120"/>
    <mergeCell ref="I1124:I1126"/>
    <mergeCell ref="I1127:I1130"/>
    <mergeCell ref="I1131:I1133"/>
    <mergeCell ref="I1137:I1139"/>
    <mergeCell ref="H1124:H1126"/>
    <mergeCell ref="H1127:H1130"/>
    <mergeCell ref="H1131:H1133"/>
    <mergeCell ref="H1134:H1136"/>
    <mergeCell ref="C1134:C1136"/>
    <mergeCell ref="O1127:O1130"/>
    <mergeCell ref="O1146:O1148"/>
    <mergeCell ref="N1149:N1151"/>
    <mergeCell ref="O1149:O1151"/>
    <mergeCell ref="G1149:G1151"/>
    <mergeCell ref="B1203:B1205"/>
    <mergeCell ref="N1156:N1159"/>
    <mergeCell ref="O1156:O1159"/>
    <mergeCell ref="B1164:B1166"/>
    <mergeCell ref="C1164:C1166"/>
    <mergeCell ref="B1156:B1159"/>
    <mergeCell ref="C1156:C1159"/>
    <mergeCell ref="D1156:D1159"/>
    <mergeCell ref="B1192:B1195"/>
    <mergeCell ref="H1186:H1188"/>
    <mergeCell ref="I1186:I1188"/>
    <mergeCell ref="N1186:N1188"/>
    <mergeCell ref="G1177:G1179"/>
    <mergeCell ref="H1177:H1179"/>
    <mergeCell ref="B1177:B1179"/>
    <mergeCell ref="B1189:B1191"/>
    <mergeCell ref="C1189:C1191"/>
    <mergeCell ref="B1215:B1217"/>
    <mergeCell ref="C1212:C1214"/>
    <mergeCell ref="B1199:B1202"/>
    <mergeCell ref="B1212:B1214"/>
    <mergeCell ref="C1215:C1217"/>
    <mergeCell ref="E1206:E1208"/>
    <mergeCell ref="B1225:B1227"/>
    <mergeCell ref="C1225:C1227"/>
    <mergeCell ref="D1225:D1227"/>
    <mergeCell ref="B1222:B1224"/>
    <mergeCell ref="C1222:C1224"/>
    <mergeCell ref="E1242:E1244"/>
    <mergeCell ref="D1232:D1234"/>
    <mergeCell ref="E1232:E1234"/>
    <mergeCell ref="F1232:F1234"/>
    <mergeCell ref="G1232:G1234"/>
    <mergeCell ref="G1242:G1244"/>
    <mergeCell ref="I1242:I1244"/>
    <mergeCell ref="H1222:H1224"/>
    <mergeCell ref="F1209:F1211"/>
    <mergeCell ref="G1209:G1211"/>
    <mergeCell ref="G1245:G1247"/>
    <mergeCell ref="I1245:I1247"/>
    <mergeCell ref="P1203:P1205"/>
    <mergeCell ref="B1242:B1244"/>
    <mergeCell ref="C1242:C1244"/>
    <mergeCell ref="S1248:S1251"/>
    <mergeCell ref="C1180:C1182"/>
    <mergeCell ref="E1134:E1136"/>
    <mergeCell ref="B1131:B1133"/>
    <mergeCell ref="C1131:C1133"/>
    <mergeCell ref="B1252:B1253"/>
    <mergeCell ref="N1245:N1247"/>
    <mergeCell ref="O1245:O1247"/>
    <mergeCell ref="N1248:N1251"/>
    <mergeCell ref="N1252:N1253"/>
    <mergeCell ref="O1248:O1251"/>
    <mergeCell ref="F1180:F1182"/>
    <mergeCell ref="F1192:F1195"/>
    <mergeCell ref="G1192:G1195"/>
    <mergeCell ref="H1192:H1195"/>
    <mergeCell ref="I1170:I1172"/>
    <mergeCell ref="Q1164:Q1166"/>
    <mergeCell ref="R1170:R1172"/>
    <mergeCell ref="C1167:C1169"/>
    <mergeCell ref="D1167:D1169"/>
    <mergeCell ref="G1167:G1169"/>
    <mergeCell ref="H1167:H1169"/>
    <mergeCell ref="I1167:I1169"/>
    <mergeCell ref="D1189:D1191"/>
    <mergeCell ref="E1189:E1191"/>
    <mergeCell ref="F1189:F1191"/>
    <mergeCell ref="G1189:G1191"/>
    <mergeCell ref="H1189:H1191"/>
    <mergeCell ref="I1189:I1191"/>
    <mergeCell ref="N1189:N1191"/>
    <mergeCell ref="Q1186:Q1188"/>
    <mergeCell ref="R1186:R1188"/>
    <mergeCell ref="Q1218:Q1221"/>
    <mergeCell ref="R1218:R1221"/>
    <mergeCell ref="H1228:H1231"/>
    <mergeCell ref="I1228:I1231"/>
    <mergeCell ref="N1218:N1221"/>
    <mergeCell ref="O1218:O1221"/>
    <mergeCell ref="B1232:B1234"/>
    <mergeCell ref="C1232:C1234"/>
    <mergeCell ref="H1209:H1211"/>
    <mergeCell ref="C1209:C1211"/>
    <mergeCell ref="D1209:D1211"/>
    <mergeCell ref="F1245:F1247"/>
    <mergeCell ref="E1245:E1247"/>
    <mergeCell ref="D1212:D1214"/>
    <mergeCell ref="E1212:E1214"/>
    <mergeCell ref="F1212:F1214"/>
    <mergeCell ref="G1212:G1214"/>
    <mergeCell ref="D1215:D1217"/>
    <mergeCell ref="B1248:B1251"/>
    <mergeCell ref="C1248:C1251"/>
    <mergeCell ref="G1199:G1202"/>
    <mergeCell ref="C1203:C1205"/>
    <mergeCell ref="D1248:D1251"/>
    <mergeCell ref="F1242:F1244"/>
    <mergeCell ref="H1242:H1244"/>
    <mergeCell ref="B1228:B1231"/>
    <mergeCell ref="C1228:C1231"/>
    <mergeCell ref="D1228:D1231"/>
    <mergeCell ref="E1228:E1231"/>
    <mergeCell ref="F1228:F1231"/>
    <mergeCell ref="G1228:G1231"/>
    <mergeCell ref="D1242:D1244"/>
    <mergeCell ref="E1192:E1195"/>
    <mergeCell ref="P1199:P1202"/>
    <mergeCell ref="Q1199:Q1202"/>
    <mergeCell ref="P1218:P1221"/>
    <mergeCell ref="O1222:O1224"/>
    <mergeCell ref="N1225:N1227"/>
    <mergeCell ref="N1203:N1205"/>
    <mergeCell ref="B1235:B1237"/>
    <mergeCell ref="C1235:C1237"/>
    <mergeCell ref="H1206:H1208"/>
    <mergeCell ref="O1203:O1205"/>
    <mergeCell ref="N1206:N1208"/>
    <mergeCell ref="O1206:O1208"/>
    <mergeCell ref="N1209:N1211"/>
    <mergeCell ref="O1209:O1211"/>
    <mergeCell ref="P1212:P1214"/>
    <mergeCell ref="Q1212:Q1214"/>
    <mergeCell ref="B1206:B1208"/>
    <mergeCell ref="B1209:B1211"/>
    <mergeCell ref="Q1203:Q1205"/>
    <mergeCell ref="C1196:C1198"/>
    <mergeCell ref="P1196:P1198"/>
    <mergeCell ref="P1215:P1217"/>
    <mergeCell ref="F1248:F1251"/>
    <mergeCell ref="D1218:D1221"/>
    <mergeCell ref="E1218:E1221"/>
    <mergeCell ref="F1206:F1208"/>
    <mergeCell ref="G1206:G1208"/>
    <mergeCell ref="D1245:D1247"/>
    <mergeCell ref="H1212:H1214"/>
    <mergeCell ref="F1218:F1221"/>
    <mergeCell ref="I1215:I1217"/>
    <mergeCell ref="E1203:E1205"/>
    <mergeCell ref="G1235:G1237"/>
    <mergeCell ref="H1235:H1237"/>
    <mergeCell ref="I1235:I1237"/>
    <mergeCell ref="E1199:E1202"/>
    <mergeCell ref="D1203:D1205"/>
    <mergeCell ref="T1203:T1205"/>
    <mergeCell ref="T1206:T1208"/>
    <mergeCell ref="T1209:T1211"/>
    <mergeCell ref="S1180:S1182"/>
    <mergeCell ref="O1186:O1188"/>
    <mergeCell ref="R1192:R1195"/>
    <mergeCell ref="S1192:S1195"/>
    <mergeCell ref="I1180:I1182"/>
    <mergeCell ref="G1225:G1227"/>
    <mergeCell ref="H1225:H1227"/>
    <mergeCell ref="I1225:I1227"/>
    <mergeCell ref="O1225:O1227"/>
    <mergeCell ref="P1225:P1227"/>
    <mergeCell ref="B1245:B1247"/>
    <mergeCell ref="C1245:C1247"/>
    <mergeCell ref="N1232:N1234"/>
    <mergeCell ref="O1232:O1234"/>
    <mergeCell ref="S1242:S1244"/>
    <mergeCell ref="S1245:S1247"/>
    <mergeCell ref="P1192:P1195"/>
    <mergeCell ref="Q1192:Q1195"/>
    <mergeCell ref="R1203:R1205"/>
    <mergeCell ref="S1203:S1205"/>
    <mergeCell ref="R1215:R1217"/>
    <mergeCell ref="D1183:D1185"/>
    <mergeCell ref="E1183:E1185"/>
    <mergeCell ref="F1183:F1185"/>
    <mergeCell ref="G1183:G1185"/>
    <mergeCell ref="S1196:S1198"/>
    <mergeCell ref="R1199:R1202"/>
    <mergeCell ref="S1199:S1202"/>
    <mergeCell ref="R1177:R1179"/>
    <mergeCell ref="Q1177:Q1179"/>
    <mergeCell ref="G1196:G1198"/>
    <mergeCell ref="N1192:N1195"/>
    <mergeCell ref="O1192:O1195"/>
    <mergeCell ref="N1196:N1198"/>
    <mergeCell ref="B1186:B1188"/>
    <mergeCell ref="B1218:B1221"/>
    <mergeCell ref="C1218:C1221"/>
    <mergeCell ref="D1222:D1224"/>
    <mergeCell ref="E1222:E1224"/>
    <mergeCell ref="F1222:F1224"/>
    <mergeCell ref="G1222:G1224"/>
    <mergeCell ref="G1218:G1221"/>
    <mergeCell ref="H1218:H1221"/>
    <mergeCell ref="I1218:I1221"/>
    <mergeCell ref="E1225:E1227"/>
    <mergeCell ref="H1232:H1234"/>
    <mergeCell ref="I1232:I1234"/>
    <mergeCell ref="S1206:S1208"/>
    <mergeCell ref="Q1180:Q1182"/>
    <mergeCell ref="T1177:T1179"/>
    <mergeCell ref="P1189:P1191"/>
    <mergeCell ref="R1235:R1237"/>
    <mergeCell ref="E1215:E1217"/>
    <mergeCell ref="F1215:F1217"/>
    <mergeCell ref="O1242:O1244"/>
    <mergeCell ref="N1242:N1244"/>
    <mergeCell ref="N1222:N1224"/>
    <mergeCell ref="P1232:P1234"/>
    <mergeCell ref="I1222:I1224"/>
    <mergeCell ref="F1225:F1227"/>
    <mergeCell ref="D1235:D1237"/>
    <mergeCell ref="R1095:R1097"/>
    <mergeCell ref="T1095:T1097"/>
    <mergeCell ref="O1118:O1120"/>
    <mergeCell ref="N1121:N1123"/>
    <mergeCell ref="T1114:T1117"/>
    <mergeCell ref="W1164:W1166"/>
    <mergeCell ref="X1164:X1166"/>
    <mergeCell ref="AA1124:AA1126"/>
    <mergeCell ref="S1164:S1166"/>
    <mergeCell ref="T1164:T1166"/>
    <mergeCell ref="AC1134:AC1136"/>
    <mergeCell ref="AB1137:AB1139"/>
    <mergeCell ref="AC1137:AC1139"/>
    <mergeCell ref="AB1140:AB1142"/>
    <mergeCell ref="AC1140:AC1142"/>
    <mergeCell ref="T1146:T1148"/>
    <mergeCell ref="P1143:P1145"/>
    <mergeCell ref="N1131:N1133"/>
    <mergeCell ref="O1131:O1133"/>
    <mergeCell ref="N1134:N1136"/>
    <mergeCell ref="O1134:O1136"/>
    <mergeCell ref="N1137:N1139"/>
    <mergeCell ref="S1186:S1188"/>
    <mergeCell ref="R1173:R1176"/>
    <mergeCell ref="Q1183:Q1185"/>
    <mergeCell ref="Q1196:Q1198"/>
    <mergeCell ref="G1134:G1136"/>
    <mergeCell ref="R1108:R1110"/>
    <mergeCell ref="I1160:I1163"/>
    <mergeCell ref="H1095:H1097"/>
    <mergeCell ref="G1095:G1097"/>
    <mergeCell ref="I1095:I1097"/>
    <mergeCell ref="O1095:O1097"/>
    <mergeCell ref="P1095:P1097"/>
    <mergeCell ref="Q1095:Q1097"/>
    <mergeCell ref="Z1095:Z1097"/>
    <mergeCell ref="AA1095:AA1097"/>
    <mergeCell ref="AB1095:AB1097"/>
    <mergeCell ref="G1118:G1120"/>
    <mergeCell ref="S1118:S1120"/>
    <mergeCell ref="Q1114:Q1117"/>
    <mergeCell ref="R1114:R1117"/>
    <mergeCell ref="O1101:O1103"/>
    <mergeCell ref="P1101:P1103"/>
    <mergeCell ref="U1121:U1123"/>
    <mergeCell ref="O1114:O1117"/>
    <mergeCell ref="G1114:G1117"/>
    <mergeCell ref="W1177:W1179"/>
    <mergeCell ref="AA1170:AA1172"/>
    <mergeCell ref="X1192:X1195"/>
    <mergeCell ref="W1196:W1198"/>
    <mergeCell ref="X1196:X1198"/>
    <mergeCell ref="W1098:W1100"/>
    <mergeCell ref="W1192:W1195"/>
    <mergeCell ref="P1152:P1155"/>
    <mergeCell ref="Q1152:Q1155"/>
    <mergeCell ref="AA1167:AA1169"/>
    <mergeCell ref="X1098:X1100"/>
    <mergeCell ref="V1173:V1176"/>
    <mergeCell ref="W1167:W1169"/>
    <mergeCell ref="AC1170:AC1172"/>
    <mergeCell ref="U1183:U1185"/>
    <mergeCell ref="O1189:O1191"/>
    <mergeCell ref="R1196:R1198"/>
    <mergeCell ref="D1088:D1091"/>
    <mergeCell ref="F1092:F1094"/>
    <mergeCell ref="F1088:F1091"/>
    <mergeCell ref="D1101:D1103"/>
    <mergeCell ref="E1101:E1103"/>
    <mergeCell ref="D1131:D1133"/>
    <mergeCell ref="E1131:E1133"/>
    <mergeCell ref="O1085:O1087"/>
    <mergeCell ref="I1085:I1087"/>
    <mergeCell ref="G1088:G1091"/>
    <mergeCell ref="H1088:H1091"/>
    <mergeCell ref="R1079:R1081"/>
    <mergeCell ref="S1079:S1081"/>
    <mergeCell ref="T1079:T1081"/>
    <mergeCell ref="V1082:V1084"/>
    <mergeCell ref="W1082:W1084"/>
    <mergeCell ref="U1079:U1081"/>
    <mergeCell ref="V1079:V1081"/>
    <mergeCell ref="R1069:R1072"/>
    <mergeCell ref="Y1061:Y1064"/>
    <mergeCell ref="V1057:V1060"/>
    <mergeCell ref="AH1131:AH1133"/>
    <mergeCell ref="AE1098:AE1100"/>
    <mergeCell ref="AB1079:AB1081"/>
    <mergeCell ref="AE1082:AE1084"/>
    <mergeCell ref="AG1156:AG1159"/>
    <mergeCell ref="S1101:S1103"/>
    <mergeCell ref="R1098:R1100"/>
    <mergeCell ref="S1098:S1100"/>
    <mergeCell ref="V1095:V1097"/>
    <mergeCell ref="P1127:P1130"/>
    <mergeCell ref="Q1127:Q1130"/>
    <mergeCell ref="R1124:R1126"/>
    <mergeCell ref="U1143:U1145"/>
    <mergeCell ref="V1143:V1145"/>
    <mergeCell ref="S1146:S1148"/>
    <mergeCell ref="X1137:X1139"/>
    <mergeCell ref="X1140:X1142"/>
    <mergeCell ref="AG1143:AG1145"/>
    <mergeCell ref="AG1146:AG1148"/>
    <mergeCell ref="AG1149:AG1151"/>
    <mergeCell ref="Y1137:Y1139"/>
    <mergeCell ref="Y1140:Y1142"/>
    <mergeCell ref="Y1143:Y1145"/>
    <mergeCell ref="Z1137:Z1139"/>
    <mergeCell ref="V1146:V1148"/>
    <mergeCell ref="V1134:V1136"/>
    <mergeCell ref="P1137:P1139"/>
    <mergeCell ref="P1140:P1142"/>
    <mergeCell ref="Q1140:Q1142"/>
    <mergeCell ref="AH1118:AH1120"/>
    <mergeCell ref="AH1121:AH1123"/>
    <mergeCell ref="AH1069:AH1072"/>
    <mergeCell ref="AG1085:AG1087"/>
    <mergeCell ref="X1061:X1064"/>
    <mergeCell ref="Z1134:Z1136"/>
    <mergeCell ref="AA1134:AA1136"/>
    <mergeCell ref="AE1127:AE1130"/>
    <mergeCell ref="AF1127:AF1130"/>
    <mergeCell ref="U1140:U1142"/>
    <mergeCell ref="V1140:V1142"/>
    <mergeCell ref="AH1152:AH1155"/>
    <mergeCell ref="S1156:S1159"/>
    <mergeCell ref="AG1073:AG1075"/>
    <mergeCell ref="X1101:X1103"/>
    <mergeCell ref="X1088:X1091"/>
    <mergeCell ref="W1085:W1087"/>
    <mergeCell ref="W1095:W1097"/>
    <mergeCell ref="X1095:X1097"/>
    <mergeCell ref="AD1098:AD1100"/>
    <mergeCell ref="S1108:S1110"/>
    <mergeCell ref="AB1114:AB1117"/>
    <mergeCell ref="AG1101:AG1103"/>
    <mergeCell ref="AF1131:AF1133"/>
    <mergeCell ref="AD1160:AD1163"/>
    <mergeCell ref="AE1160:AE1163"/>
    <mergeCell ref="AE1134:AE1136"/>
    <mergeCell ref="V1101:V1103"/>
    <mergeCell ref="AF1095:AF1097"/>
    <mergeCell ref="Y1095:Y1097"/>
    <mergeCell ref="AB1057:AB1060"/>
    <mergeCell ref="AH1095:AH1097"/>
    <mergeCell ref="AD1041:AD1043"/>
    <mergeCell ref="Z1047:Z1049"/>
    <mergeCell ref="AA1047:AA1049"/>
    <mergeCell ref="AB1047:AB1049"/>
    <mergeCell ref="AE1137:AE1139"/>
    <mergeCell ref="AF1137:AF1139"/>
    <mergeCell ref="AE1140:AE1142"/>
    <mergeCell ref="AA1143:AA1145"/>
    <mergeCell ref="Z1146:Z1148"/>
    <mergeCell ref="AA1146:AA1148"/>
    <mergeCell ref="AE1146:AE1148"/>
    <mergeCell ref="Z1118:Z1120"/>
    <mergeCell ref="AD1118:AD1120"/>
    <mergeCell ref="AF1041:AF1043"/>
    <mergeCell ref="AG1041:AG1043"/>
    <mergeCell ref="AB1044:AB1046"/>
    <mergeCell ref="AC1044:AC1046"/>
    <mergeCell ref="AD1044:AD1046"/>
    <mergeCell ref="X1114:X1117"/>
    <mergeCell ref="X1118:X1120"/>
    <mergeCell ref="X1121:X1123"/>
    <mergeCell ref="W1114:W1117"/>
    <mergeCell ref="AE1076:AE1078"/>
    <mergeCell ref="AF1076:AF1078"/>
    <mergeCell ref="AE1079:AE1081"/>
    <mergeCell ref="AF1073:AF1075"/>
    <mergeCell ref="AF1092:AF1094"/>
    <mergeCell ref="AA1053:AA1056"/>
    <mergeCell ref="AB1053:AB1056"/>
    <mergeCell ref="AD1057:AD1060"/>
    <mergeCell ref="AC1050:AC1052"/>
    <mergeCell ref="AD1050:AD1052"/>
    <mergeCell ref="AE1050:AE1052"/>
    <mergeCell ref="AF1050:AF1052"/>
    <mergeCell ref="AF1069:AF1072"/>
    <mergeCell ref="AC1079:AC1081"/>
    <mergeCell ref="AF1134:AF1136"/>
    <mergeCell ref="AB1134:AB1136"/>
    <mergeCell ref="AF1098:AF1100"/>
    <mergeCell ref="W1146:W1148"/>
    <mergeCell ref="W1101:W1103"/>
    <mergeCell ref="AG1160:AG1163"/>
    <mergeCell ref="S1143:S1145"/>
    <mergeCell ref="AH1082:AH1084"/>
    <mergeCell ref="Y1047:Y1049"/>
    <mergeCell ref="AB1118:AB1120"/>
    <mergeCell ref="AD1196:AD1198"/>
    <mergeCell ref="AF1186:AF1188"/>
    <mergeCell ref="U1160:U1163"/>
    <mergeCell ref="T1160:T1163"/>
    <mergeCell ref="T1199:T1202"/>
    <mergeCell ref="O1199:O1202"/>
    <mergeCell ref="U1189:U1191"/>
    <mergeCell ref="V1189:V1191"/>
    <mergeCell ref="O1196:O1198"/>
    <mergeCell ref="W1149:W1151"/>
    <mergeCell ref="AG1121:AG1123"/>
    <mergeCell ref="AG1124:AG1126"/>
    <mergeCell ref="AH1127:AH1130"/>
    <mergeCell ref="AC1131:AC1133"/>
    <mergeCell ref="Z1114:Z1117"/>
    <mergeCell ref="AI1124:AI1126"/>
    <mergeCell ref="AI1134:AI1136"/>
    <mergeCell ref="AA1127:AA1130"/>
    <mergeCell ref="Z1131:Z1133"/>
    <mergeCell ref="AA1131:AA1133"/>
    <mergeCell ref="U1118:U1120"/>
    <mergeCell ref="AH1149:AH1151"/>
    <mergeCell ref="AI1156:AI1159"/>
    <mergeCell ref="T1170:T1172"/>
    <mergeCell ref="AF1146:AF1148"/>
    <mergeCell ref="T1118:T1120"/>
    <mergeCell ref="R1189:R1191"/>
    <mergeCell ref="S1189:S1191"/>
    <mergeCell ref="Y1177:Y1179"/>
    <mergeCell ref="AB1164:AB1166"/>
    <mergeCell ref="AE1167:AE1169"/>
    <mergeCell ref="AI1164:AI1166"/>
    <mergeCell ref="AA1149:AA1151"/>
    <mergeCell ref="T1180:T1182"/>
    <mergeCell ref="T1196:T1198"/>
    <mergeCell ref="X1199:X1202"/>
    <mergeCell ref="V1164:V1166"/>
    <mergeCell ref="AI1173:AI1176"/>
    <mergeCell ref="AF1173:AF1176"/>
    <mergeCell ref="AG1173:AG1176"/>
    <mergeCell ref="AH1173:AH1176"/>
    <mergeCell ref="AD1183:AD1185"/>
    <mergeCell ref="AG1189:AG1191"/>
    <mergeCell ref="AI1160:AI1163"/>
    <mergeCell ref="AE1156:AE1159"/>
    <mergeCell ref="AF1156:AF1159"/>
    <mergeCell ref="V1156:V1159"/>
    <mergeCell ref="R1164:R1166"/>
    <mergeCell ref="O1170:O1172"/>
    <mergeCell ref="U1164:U1166"/>
    <mergeCell ref="Z1173:Z1176"/>
    <mergeCell ref="Y1160:Y1163"/>
    <mergeCell ref="X1156:X1159"/>
    <mergeCell ref="Y1156:Y1159"/>
    <mergeCell ref="AG1127:AG1130"/>
    <mergeCell ref="AE1114:AE1117"/>
    <mergeCell ref="AF1114:AF1117"/>
    <mergeCell ref="AE1118:AE1120"/>
    <mergeCell ref="X1134:X1136"/>
    <mergeCell ref="V1118:V1120"/>
    <mergeCell ref="Q1121:Q1123"/>
    <mergeCell ref="AC1180:AC1182"/>
    <mergeCell ref="AH1189:AH1191"/>
    <mergeCell ref="O1121:O1123"/>
    <mergeCell ref="I1192:I1195"/>
    <mergeCell ref="W1127:W1130"/>
    <mergeCell ref="AG1170:AG1172"/>
    <mergeCell ref="AF1263:AF1265"/>
    <mergeCell ref="AF1260:AF1262"/>
    <mergeCell ref="R1263:R1265"/>
    <mergeCell ref="R1222:R1224"/>
    <mergeCell ref="S1222:S1224"/>
    <mergeCell ref="AA1206:AA1208"/>
    <mergeCell ref="AF1206:AF1208"/>
    <mergeCell ref="AG1206:AG1208"/>
    <mergeCell ref="AF1053:AF1056"/>
    <mergeCell ref="AG1053:AG1056"/>
    <mergeCell ref="AB1143:AB1145"/>
    <mergeCell ref="AC1143:AC1145"/>
    <mergeCell ref="P1209:P1211"/>
    <mergeCell ref="Q1209:Q1211"/>
    <mergeCell ref="N1076:N1078"/>
    <mergeCell ref="O1076:O1078"/>
    <mergeCell ref="P1076:P1078"/>
    <mergeCell ref="Q1076:Q1078"/>
    <mergeCell ref="P1146:P1148"/>
    <mergeCell ref="Q1146:Q1148"/>
    <mergeCell ref="R1146:R1148"/>
    <mergeCell ref="R1131:R1133"/>
    <mergeCell ref="S1131:S1133"/>
    <mergeCell ref="S1134:S1136"/>
    <mergeCell ref="S1137:S1139"/>
    <mergeCell ref="R1180:R1182"/>
    <mergeCell ref="N1177:N1179"/>
    <mergeCell ref="O1177:O1179"/>
    <mergeCell ref="P1177:P1179"/>
    <mergeCell ref="R1225:R1227"/>
    <mergeCell ref="P1248:P1251"/>
    <mergeCell ref="Q1248:Q1251"/>
    <mergeCell ref="S1095:S1097"/>
    <mergeCell ref="T1098:T1100"/>
    <mergeCell ref="U1098:U1100"/>
    <mergeCell ref="V1098:V1100"/>
    <mergeCell ref="S1114:S1117"/>
    <mergeCell ref="U1114:U1117"/>
    <mergeCell ref="Z1196:Z1198"/>
    <mergeCell ref="AA1196:AA1198"/>
    <mergeCell ref="AG1199:AG1202"/>
    <mergeCell ref="Z1206:Z1208"/>
    <mergeCell ref="T1137:T1139"/>
    <mergeCell ref="T1127:T1130"/>
    <mergeCell ref="T1140:T1142"/>
    <mergeCell ref="T1143:T1145"/>
    <mergeCell ref="T1156:T1159"/>
    <mergeCell ref="T1131:T1133"/>
    <mergeCell ref="AA1160:AA1163"/>
    <mergeCell ref="Y1164:Y1166"/>
    <mergeCell ref="Z1164:Z1166"/>
    <mergeCell ref="W1160:W1163"/>
    <mergeCell ref="AE1143:AE1145"/>
    <mergeCell ref="AF1143:AF1145"/>
    <mergeCell ref="X1149:X1151"/>
    <mergeCell ref="V1092:V1094"/>
    <mergeCell ref="V1088:V1091"/>
    <mergeCell ref="V1199:V1202"/>
    <mergeCell ref="V1170:V1172"/>
    <mergeCell ref="U1257:U1259"/>
    <mergeCell ref="AB1196:AB1198"/>
    <mergeCell ref="AI1177:AI1179"/>
    <mergeCell ref="AH1186:AH1188"/>
    <mergeCell ref="AB1160:AB1163"/>
    <mergeCell ref="W1143:W1145"/>
    <mergeCell ref="W1134:W1136"/>
    <mergeCell ref="W1137:W1139"/>
    <mergeCell ref="W1140:W1142"/>
    <mergeCell ref="Z1177:Z1179"/>
    <mergeCell ref="AA1177:AA1179"/>
    <mergeCell ref="X1146:X1148"/>
    <mergeCell ref="U1156:U1159"/>
    <mergeCell ref="U1180:U1182"/>
    <mergeCell ref="U1131:U1133"/>
    <mergeCell ref="Y1127:Y1130"/>
    <mergeCell ref="AB1149:AB1151"/>
    <mergeCell ref="W1180:W1182"/>
    <mergeCell ref="X1180:X1182"/>
    <mergeCell ref="Z1149:Z1151"/>
    <mergeCell ref="AG1076:AG1078"/>
    <mergeCell ref="AD1076:AD1078"/>
    <mergeCell ref="AC1076:AC1078"/>
    <mergeCell ref="W1088:W1091"/>
    <mergeCell ref="V1180:V1182"/>
    <mergeCell ref="T1088:T1091"/>
    <mergeCell ref="U1088:U1091"/>
    <mergeCell ref="X1085:X1087"/>
    <mergeCell ref="AC1082:AC1084"/>
    <mergeCell ref="T1186:T1188"/>
    <mergeCell ref="U1186:U1188"/>
    <mergeCell ref="T1134:T1136"/>
    <mergeCell ref="U1134:U1136"/>
    <mergeCell ref="AD1156:AD1159"/>
    <mergeCell ref="Y1189:Y1191"/>
    <mergeCell ref="V1186:V1188"/>
    <mergeCell ref="AC1186:AC1188"/>
    <mergeCell ref="AD1186:AD1188"/>
    <mergeCell ref="AE1189:AE1191"/>
    <mergeCell ref="AF1160:AF1163"/>
    <mergeCell ref="X1177:X1179"/>
    <mergeCell ref="Y1173:Y1176"/>
    <mergeCell ref="AA1173:AA1176"/>
    <mergeCell ref="AC1101:AC1103"/>
    <mergeCell ref="Y1076:Y1078"/>
    <mergeCell ref="Z1076:Z1078"/>
    <mergeCell ref="AH1124:AH1126"/>
    <mergeCell ref="AH1164:AH1166"/>
    <mergeCell ref="V1177:V1179"/>
    <mergeCell ref="AF1177:AF1179"/>
    <mergeCell ref="AG1177:AG1179"/>
    <mergeCell ref="Y1167:Y1169"/>
    <mergeCell ref="X1170:X1172"/>
    <mergeCell ref="AF1170:AF1172"/>
    <mergeCell ref="AC1177:AC1179"/>
    <mergeCell ref="AI1092:AI1094"/>
    <mergeCell ref="AB1098:AB1100"/>
    <mergeCell ref="AC1098:AC1100"/>
    <mergeCell ref="AH1076:AH1078"/>
    <mergeCell ref="AI1076:AI1078"/>
    <mergeCell ref="AH1092:AH1094"/>
    <mergeCell ref="AH1101:AH1103"/>
    <mergeCell ref="AI1095:AI1097"/>
    <mergeCell ref="W1173:W1176"/>
    <mergeCell ref="Z1143:Z1145"/>
    <mergeCell ref="Z1189:Z1191"/>
    <mergeCell ref="AH1540:AH1542"/>
    <mergeCell ref="AI1540:AI1542"/>
    <mergeCell ref="AJ1540:AJ1542"/>
    <mergeCell ref="AH1543:AH1545"/>
    <mergeCell ref="AI1543:AI1545"/>
    <mergeCell ref="AJ1543:AJ1545"/>
    <mergeCell ref="H1434:H1435"/>
    <mergeCell ref="R1494:R1496"/>
    <mergeCell ref="Z1276:Z1278"/>
    <mergeCell ref="AA1276:AA1278"/>
    <mergeCell ref="AB1276:AB1278"/>
    <mergeCell ref="AC1276:AC1278"/>
    <mergeCell ref="AD1276:AD1278"/>
    <mergeCell ref="AE1276:AE1278"/>
    <mergeCell ref="AF1276:AF1278"/>
    <mergeCell ref="AG1276:AG1278"/>
    <mergeCell ref="AH1276:AH1278"/>
    <mergeCell ref="AI1276:AI1278"/>
    <mergeCell ref="AI1296:AI1298"/>
    <mergeCell ref="AC1306:AC1308"/>
    <mergeCell ref="X1309:X1312"/>
    <mergeCell ref="Z1309:Z1312"/>
    <mergeCell ref="AC1309:AC1312"/>
    <mergeCell ref="AD1320:AD1322"/>
    <mergeCell ref="AI1309:AI1312"/>
    <mergeCell ref="R1260:R1262"/>
    <mergeCell ref="S1260:S1262"/>
    <mergeCell ref="W1266:W1269"/>
    <mergeCell ref="W1290:W1291"/>
    <mergeCell ref="N1309:N1312"/>
    <mergeCell ref="O1313:O1315"/>
    <mergeCell ref="AI1288:AI1289"/>
    <mergeCell ref="AA1266:AA1269"/>
    <mergeCell ref="AC1266:AC1269"/>
    <mergeCell ref="AD1266:AD1269"/>
    <mergeCell ref="R1290:R1291"/>
    <mergeCell ref="U1292:U1295"/>
    <mergeCell ref="Y1285:Y1287"/>
    <mergeCell ref="AG1266:AG1269"/>
    <mergeCell ref="X1263:X1265"/>
    <mergeCell ref="AI1260:AI1262"/>
    <mergeCell ref="AG1263:AG1265"/>
    <mergeCell ref="H1362:H1365"/>
    <mergeCell ref="Q1405:Q1406"/>
    <mergeCell ref="P1398:P1401"/>
    <mergeCell ref="N1356:N1358"/>
    <mergeCell ref="U1260:U1262"/>
    <mergeCell ref="W1260:W1262"/>
    <mergeCell ref="S1326:S1328"/>
    <mergeCell ref="J1405:J1406"/>
    <mergeCell ref="O1392:O1394"/>
    <mergeCell ref="H1382:H1384"/>
    <mergeCell ref="U1266:U1269"/>
    <mergeCell ref="Q1359:Q1361"/>
    <mergeCell ref="AB1260:AB1262"/>
    <mergeCell ref="AB1349:AB1352"/>
    <mergeCell ref="AF1376:AF1378"/>
    <mergeCell ref="AG1376:AG1378"/>
    <mergeCell ref="AA1389:AA1391"/>
    <mergeCell ref="AA1379:AA1381"/>
    <mergeCell ref="AB1379:AB1381"/>
    <mergeCell ref="W1339:W1342"/>
    <mergeCell ref="AI1270:AI1272"/>
    <mergeCell ref="AJ1282:AJ1284"/>
    <mergeCell ref="V1257:V1259"/>
    <mergeCell ref="U1235:U1237"/>
    <mergeCell ref="V1235:V1237"/>
    <mergeCell ref="W1235:W1237"/>
    <mergeCell ref="V1254:V1256"/>
    <mergeCell ref="W1254:W1256"/>
    <mergeCell ref="AF1222:AF1224"/>
    <mergeCell ref="AA1218:AA1221"/>
    <mergeCell ref="W1222:W1224"/>
    <mergeCell ref="X1222:X1224"/>
    <mergeCell ref="Y1222:Y1224"/>
    <mergeCell ref="X1257:X1259"/>
    <mergeCell ref="AE1225:AE1227"/>
    <mergeCell ref="E1248:E1251"/>
    <mergeCell ref="X1235:X1237"/>
    <mergeCell ref="Y1235:Y1237"/>
    <mergeCell ref="Y1245:Y1247"/>
    <mergeCell ref="R1212:R1214"/>
    <mergeCell ref="P1228:P1231"/>
    <mergeCell ref="R1228:R1231"/>
    <mergeCell ref="N1235:N1237"/>
    <mergeCell ref="O1235:O1237"/>
    <mergeCell ref="AC1222:AC1224"/>
    <mergeCell ref="N1257:N1259"/>
    <mergeCell ref="AH1218:AH1221"/>
    <mergeCell ref="AH1225:AH1227"/>
    <mergeCell ref="U1212:U1214"/>
    <mergeCell ref="I1212:I1214"/>
    <mergeCell ref="P1242:P1244"/>
    <mergeCell ref="N1212:N1214"/>
    <mergeCell ref="O1212:O1214"/>
    <mergeCell ref="N1215:N1217"/>
    <mergeCell ref="O1215:O1217"/>
    <mergeCell ref="E1254:E1256"/>
    <mergeCell ref="F1254:F1256"/>
    <mergeCell ref="G1254:G1256"/>
    <mergeCell ref="H1254:H1256"/>
    <mergeCell ref="I1254:I1256"/>
    <mergeCell ref="N1254:N1256"/>
    <mergeCell ref="O1254:O1256"/>
    <mergeCell ref="P1254:P1256"/>
    <mergeCell ref="Q1254:Q1256"/>
    <mergeCell ref="U1242:U1244"/>
    <mergeCell ref="V1242:V1244"/>
    <mergeCell ref="AD1242:AD1244"/>
    <mergeCell ref="T1245:T1247"/>
    <mergeCell ref="T1248:T1251"/>
    <mergeCell ref="G1252:G1253"/>
    <mergeCell ref="G1248:G1251"/>
    <mergeCell ref="I1248:I1251"/>
    <mergeCell ref="V1252:V1253"/>
    <mergeCell ref="H1248:H1251"/>
    <mergeCell ref="AC1218:AC1221"/>
    <mergeCell ref="AG1212:AG1214"/>
    <mergeCell ref="G1257:G1259"/>
    <mergeCell ref="I1257:I1259"/>
    <mergeCell ref="T1212:T1214"/>
    <mergeCell ref="AH1238:AH1241"/>
    <mergeCell ref="AF1218:AF1221"/>
    <mergeCell ref="E1235:E1237"/>
    <mergeCell ref="F1235:F1237"/>
    <mergeCell ref="S1215:S1217"/>
    <mergeCell ref="H1215:H1217"/>
    <mergeCell ref="AC1254:AC1256"/>
    <mergeCell ref="AJ1167:AJ1169"/>
    <mergeCell ref="AF1164:AF1166"/>
    <mergeCell ref="AD1180:AD1182"/>
    <mergeCell ref="AC1167:AC1169"/>
    <mergeCell ref="AD1167:AD1169"/>
    <mergeCell ref="AI1222:AI1224"/>
    <mergeCell ref="X1206:X1208"/>
    <mergeCell ref="AI1212:AI1214"/>
    <mergeCell ref="X1209:X1211"/>
    <mergeCell ref="N1199:N1202"/>
    <mergeCell ref="O1164:O1166"/>
    <mergeCell ref="P1164:P1166"/>
    <mergeCell ref="I1199:I1202"/>
    <mergeCell ref="I1203:I1205"/>
    <mergeCell ref="I1206:I1208"/>
    <mergeCell ref="I1209:I1211"/>
    <mergeCell ref="AJ1177:AJ1179"/>
    <mergeCell ref="X1160:X1163"/>
    <mergeCell ref="AJ1170:AJ1172"/>
    <mergeCell ref="AF1189:AF1191"/>
    <mergeCell ref="Z1199:Z1202"/>
    <mergeCell ref="AI1232:AI1234"/>
    <mergeCell ref="AB1203:AB1205"/>
    <mergeCell ref="V1206:V1208"/>
    <mergeCell ref="W1209:W1211"/>
    <mergeCell ref="AJ1183:AJ1185"/>
    <mergeCell ref="X1183:X1185"/>
    <mergeCell ref="U1196:U1198"/>
    <mergeCell ref="V1196:V1198"/>
    <mergeCell ref="Y1196:Y1198"/>
    <mergeCell ref="AI1183:AI1185"/>
    <mergeCell ref="AI1180:AI1182"/>
    <mergeCell ref="AJ1180:AJ1182"/>
    <mergeCell ref="AJ1206:AJ1208"/>
    <mergeCell ref="AJ1209:AJ1211"/>
    <mergeCell ref="Z1209:Z1211"/>
    <mergeCell ref="S1225:S1227"/>
    <mergeCell ref="Q1225:Q1227"/>
    <mergeCell ref="AH1199:AH1202"/>
    <mergeCell ref="AA1192:AA1195"/>
    <mergeCell ref="AB1192:AB1195"/>
    <mergeCell ref="AC1192:AC1195"/>
    <mergeCell ref="AB1206:AB1208"/>
    <mergeCell ref="W1203:W1205"/>
    <mergeCell ref="Q1189:Q1191"/>
    <mergeCell ref="T1183:T1185"/>
    <mergeCell ref="AB1167:AB1169"/>
    <mergeCell ref="AI1186:AI1188"/>
    <mergeCell ref="AJ1186:AJ1188"/>
    <mergeCell ref="AI1189:AI1191"/>
    <mergeCell ref="AJ1189:AJ1191"/>
    <mergeCell ref="W1186:W1188"/>
    <mergeCell ref="X1186:X1188"/>
    <mergeCell ref="Y1186:Y1188"/>
    <mergeCell ref="AJ1218:AJ1221"/>
    <mergeCell ref="AG1186:AG1188"/>
    <mergeCell ref="AI1209:AI1211"/>
    <mergeCell ref="AH1206:AH1208"/>
    <mergeCell ref="AI1206:AI1208"/>
    <mergeCell ref="AH1203:AH1205"/>
    <mergeCell ref="AI1203:AI1205"/>
    <mergeCell ref="AH1196:AH1198"/>
    <mergeCell ref="AC1225:AC1227"/>
    <mergeCell ref="X1189:X1191"/>
    <mergeCell ref="B1412:B1414"/>
    <mergeCell ref="P1206:P1208"/>
    <mergeCell ref="Q1206:Q1208"/>
    <mergeCell ref="R1206:R1208"/>
    <mergeCell ref="P1257:P1259"/>
    <mergeCell ref="I1369:I1371"/>
    <mergeCell ref="N1369:N1371"/>
    <mergeCell ref="O1369:O1371"/>
    <mergeCell ref="P1369:P1371"/>
    <mergeCell ref="I1362:I1365"/>
    <mergeCell ref="N1362:N1365"/>
    <mergeCell ref="O1362:O1365"/>
    <mergeCell ref="Y1209:Y1211"/>
    <mergeCell ref="Y1212:Y1214"/>
    <mergeCell ref="Y1215:Y1217"/>
    <mergeCell ref="V1215:V1217"/>
    <mergeCell ref="U1215:U1217"/>
    <mergeCell ref="Y1218:Y1221"/>
    <mergeCell ref="X1282:X1284"/>
    <mergeCell ref="Y1282:Y1284"/>
    <mergeCell ref="V1288:V1289"/>
    <mergeCell ref="P1270:P1272"/>
    <mergeCell ref="Q1270:Q1272"/>
    <mergeCell ref="F1329:F1331"/>
    <mergeCell ref="F1332:F1334"/>
    <mergeCell ref="G1335:G1338"/>
    <mergeCell ref="H1332:H1334"/>
    <mergeCell ref="S1353:S1355"/>
    <mergeCell ref="G1320:G1322"/>
    <mergeCell ref="V1285:V1287"/>
    <mergeCell ref="U1273:U1275"/>
    <mergeCell ref="V1273:V1275"/>
    <mergeCell ref="D1389:D1391"/>
    <mergeCell ref="D1392:D1394"/>
    <mergeCell ref="S1366:S1368"/>
    <mergeCell ref="T1366:T1368"/>
    <mergeCell ref="R1353:R1355"/>
    <mergeCell ref="F1405:F1406"/>
    <mergeCell ref="H1405:H1406"/>
    <mergeCell ref="D1385:D1388"/>
    <mergeCell ref="V1306:V1308"/>
    <mergeCell ref="W1306:W1308"/>
    <mergeCell ref="X1306:X1308"/>
    <mergeCell ref="P1306:P1308"/>
    <mergeCell ref="W1273:W1275"/>
    <mergeCell ref="X1273:X1275"/>
    <mergeCell ref="R1266:R1269"/>
    <mergeCell ref="S1266:S1269"/>
    <mergeCell ref="Q1288:Q1289"/>
    <mergeCell ref="E1385:E1388"/>
    <mergeCell ref="F1385:F1388"/>
    <mergeCell ref="G1385:G1388"/>
    <mergeCell ref="H1385:H1388"/>
    <mergeCell ref="G1405:G1406"/>
    <mergeCell ref="T1235:T1237"/>
    <mergeCell ref="N1228:N1231"/>
    <mergeCell ref="Q1215:Q1217"/>
    <mergeCell ref="Q1279:Q1281"/>
    <mergeCell ref="T1320:T1322"/>
    <mergeCell ref="I1279:I1281"/>
    <mergeCell ref="S1273:S1275"/>
    <mergeCell ref="I1323:I1325"/>
    <mergeCell ref="H1398:H1401"/>
    <mergeCell ref="X1225:X1227"/>
    <mergeCell ref="E1329:E1331"/>
    <mergeCell ref="G1346:G1348"/>
    <mergeCell ref="F1306:F1308"/>
    <mergeCell ref="F1288:F1289"/>
    <mergeCell ref="Y1296:Y1298"/>
    <mergeCell ref="X1279:X1281"/>
    <mergeCell ref="Y1279:Y1281"/>
    <mergeCell ref="H1353:H1355"/>
    <mergeCell ref="H1292:H1295"/>
    <mergeCell ref="W1299:W1301"/>
    <mergeCell ref="O1309:O1312"/>
    <mergeCell ref="U1276:U1278"/>
    <mergeCell ref="V1276:V1278"/>
    <mergeCell ref="V1405:V1406"/>
    <mergeCell ref="W1405:W1406"/>
    <mergeCell ref="S1235:S1237"/>
    <mergeCell ref="Q1235:Q1237"/>
    <mergeCell ref="AA1242:AA1244"/>
    <mergeCell ref="AB1263:AB1265"/>
    <mergeCell ref="X1356:X1358"/>
    <mergeCell ref="AG1359:AG1361"/>
    <mergeCell ref="AB1346:AB1348"/>
    <mergeCell ref="Z1349:Z1352"/>
    <mergeCell ref="T1242:T1244"/>
    <mergeCell ref="R1242:R1244"/>
    <mergeCell ref="Q1242:Q1244"/>
    <mergeCell ref="Z1266:Z1269"/>
    <mergeCell ref="AE1288:AE1289"/>
    <mergeCell ref="AF1288:AF1289"/>
    <mergeCell ref="AG1292:AG1295"/>
    <mergeCell ref="Z1288:Z1289"/>
    <mergeCell ref="AC1263:AC1265"/>
    <mergeCell ref="W1263:W1265"/>
    <mergeCell ref="Z1263:Z1265"/>
    <mergeCell ref="AA1263:AA1265"/>
    <mergeCell ref="E1309:E1312"/>
    <mergeCell ref="F1309:F1312"/>
    <mergeCell ref="V1335:V1338"/>
    <mergeCell ref="H1339:H1342"/>
    <mergeCell ref="AC1320:AC1322"/>
    <mergeCell ref="O1279:O1281"/>
    <mergeCell ref="AD1263:AD1265"/>
    <mergeCell ref="Z1395:Z1397"/>
    <mergeCell ref="AB1359:AB1361"/>
    <mergeCell ref="AC1359:AC1361"/>
    <mergeCell ref="V1353:V1355"/>
    <mergeCell ref="AA1356:AA1358"/>
    <mergeCell ref="AF1362:AF1365"/>
    <mergeCell ref="AD1382:AD1384"/>
    <mergeCell ref="AG1362:AG1365"/>
    <mergeCell ref="G1343:G1345"/>
    <mergeCell ref="O1349:O1352"/>
    <mergeCell ref="S1356:S1358"/>
    <mergeCell ref="AG1245:AG1247"/>
    <mergeCell ref="AF1257:AF1259"/>
    <mergeCell ref="X1252:X1253"/>
    <mergeCell ref="AE1356:AE1358"/>
    <mergeCell ref="N1353:N1355"/>
    <mergeCell ref="O1353:O1355"/>
    <mergeCell ref="N1332:N1334"/>
    <mergeCell ref="O1332:O1334"/>
    <mergeCell ref="P1332:P1334"/>
    <mergeCell ref="Q1332:Q1334"/>
    <mergeCell ref="W1242:W1244"/>
    <mergeCell ref="C1434:C1435"/>
    <mergeCell ref="B1430:B1433"/>
    <mergeCell ref="R1288:R1289"/>
    <mergeCell ref="U1285:U1287"/>
    <mergeCell ref="U1288:U1289"/>
    <mergeCell ref="U1290:U1291"/>
    <mergeCell ref="T1290:T1291"/>
    <mergeCell ref="P1313:P1315"/>
    <mergeCell ref="Q1266:Q1269"/>
    <mergeCell ref="Y1292:Y1295"/>
    <mergeCell ref="Y1288:Y1289"/>
    <mergeCell ref="I1326:I1328"/>
    <mergeCell ref="I1339:I1342"/>
    <mergeCell ref="R1332:R1334"/>
    <mergeCell ref="W1313:W1315"/>
    <mergeCell ref="AB1266:AB1269"/>
    <mergeCell ref="Z1285:Z1287"/>
    <mergeCell ref="AA1285:AA1287"/>
    <mergeCell ref="AB1285:AB1287"/>
    <mergeCell ref="AC1285:AC1287"/>
    <mergeCell ref="Z1299:Z1301"/>
    <mergeCell ref="AA1299:AA1301"/>
    <mergeCell ref="AB1299:AB1301"/>
    <mergeCell ref="AC1299:AC1301"/>
    <mergeCell ref="V1266:V1269"/>
    <mergeCell ref="Q1232:Q1234"/>
    <mergeCell ref="R1232:R1234"/>
    <mergeCell ref="S1232:S1234"/>
    <mergeCell ref="T1232:T1234"/>
    <mergeCell ref="O1257:O1259"/>
    <mergeCell ref="N1421:N1423"/>
    <mergeCell ref="E1389:E1391"/>
    <mergeCell ref="O1421:O1423"/>
    <mergeCell ref="E1409:E1411"/>
    <mergeCell ref="G1407:G1408"/>
    <mergeCell ref="F1409:F1411"/>
    <mergeCell ref="G1421:G1423"/>
    <mergeCell ref="AA1282:AA1284"/>
    <mergeCell ref="AB1282:AB1284"/>
    <mergeCell ref="AC1282:AC1284"/>
    <mergeCell ref="Z1257:Z1259"/>
    <mergeCell ref="AA1257:AA1259"/>
    <mergeCell ref="AC1257:AC1259"/>
    <mergeCell ref="X1232:X1234"/>
    <mergeCell ref="Y1232:Y1234"/>
    <mergeCell ref="Z1232:Z1234"/>
    <mergeCell ref="AA1232:AA1234"/>
    <mergeCell ref="T1263:T1265"/>
    <mergeCell ref="S1313:S1315"/>
    <mergeCell ref="X1313:X1315"/>
    <mergeCell ref="Y1313:Y1315"/>
    <mergeCell ref="Z1313:Z1315"/>
    <mergeCell ref="T1326:T1328"/>
    <mergeCell ref="AB1335:AB1338"/>
    <mergeCell ref="AC1292:AC1295"/>
    <mergeCell ref="Z1290:Z1291"/>
    <mergeCell ref="AA1290:AA1291"/>
    <mergeCell ref="Y1372:Y1375"/>
    <mergeCell ref="Z1372:Z1375"/>
    <mergeCell ref="F1418:F1420"/>
    <mergeCell ref="G1418:G1420"/>
    <mergeCell ref="F1415:F1417"/>
    <mergeCell ref="U1252:U1253"/>
    <mergeCell ref="X1266:X1269"/>
    <mergeCell ref="W1199:W1202"/>
    <mergeCell ref="Z1192:Z1195"/>
    <mergeCell ref="AD1192:AD1195"/>
    <mergeCell ref="V1263:V1265"/>
    <mergeCell ref="E1503:E1505"/>
    <mergeCell ref="E1506:E1508"/>
    <mergeCell ref="F1494:F1496"/>
    <mergeCell ref="G1494:G1496"/>
    <mergeCell ref="I1494:I1496"/>
    <mergeCell ref="N1494:N1496"/>
    <mergeCell ref="O1494:O1496"/>
    <mergeCell ref="O1480:O1482"/>
    <mergeCell ref="P1480:P1482"/>
    <mergeCell ref="Q1480:Q1482"/>
    <mergeCell ref="S1480:S1482"/>
    <mergeCell ref="D1497:D1499"/>
    <mergeCell ref="B1500:B1502"/>
    <mergeCell ref="C1500:C1502"/>
    <mergeCell ref="D1500:D1502"/>
    <mergeCell ref="B1503:B1505"/>
    <mergeCell ref="C1503:C1505"/>
    <mergeCell ref="D1503:D1505"/>
    <mergeCell ref="F1490:F1493"/>
    <mergeCell ref="G1490:G1493"/>
    <mergeCell ref="I1490:I1493"/>
    <mergeCell ref="E1490:E1493"/>
    <mergeCell ref="S1506:S1508"/>
    <mergeCell ref="C1490:C1493"/>
    <mergeCell ref="D1490:D1493"/>
    <mergeCell ref="D1506:D1508"/>
    <mergeCell ref="E1500:E1502"/>
    <mergeCell ref="R1474:R1476"/>
    <mergeCell ref="S1474:S1476"/>
    <mergeCell ref="C1483:C1486"/>
    <mergeCell ref="D1483:D1485"/>
    <mergeCell ref="E1483:E1486"/>
    <mergeCell ref="F1483:F1486"/>
    <mergeCell ref="Q1490:Q1493"/>
    <mergeCell ref="G1483:G1486"/>
    <mergeCell ref="C1480:C1482"/>
    <mergeCell ref="I1500:I1502"/>
    <mergeCell ref="N1500:N1502"/>
    <mergeCell ref="N1497:N1499"/>
    <mergeCell ref="O1497:O1499"/>
    <mergeCell ref="P1497:P1499"/>
    <mergeCell ref="H1494:H1496"/>
    <mergeCell ref="P1500:P1502"/>
    <mergeCell ref="Q1500:Q1502"/>
    <mergeCell ref="R1500:R1502"/>
    <mergeCell ref="D1427:D1429"/>
    <mergeCell ref="B1434:B1435"/>
    <mergeCell ref="F1427:F1429"/>
    <mergeCell ref="AB1209:AB1211"/>
    <mergeCell ref="AB1212:AB1214"/>
    <mergeCell ref="AB1215:AB1217"/>
    <mergeCell ref="Z1222:Z1224"/>
    <mergeCell ref="AA1222:AA1224"/>
    <mergeCell ref="AB1222:AB1224"/>
    <mergeCell ref="Z1218:Z1221"/>
    <mergeCell ref="AD1209:AD1211"/>
    <mergeCell ref="Z1282:Z1284"/>
    <mergeCell ref="P1285:P1287"/>
    <mergeCell ref="U1326:U1328"/>
    <mergeCell ref="AC1290:AC1291"/>
    <mergeCell ref="V1203:V1205"/>
    <mergeCell ref="S1212:S1214"/>
    <mergeCell ref="U1209:U1211"/>
    <mergeCell ref="S1228:S1231"/>
    <mergeCell ref="Y1252:Y1253"/>
    <mergeCell ref="Z1252:Z1253"/>
    <mergeCell ref="AA1252:AA1253"/>
    <mergeCell ref="AB1252:AB1253"/>
    <mergeCell ref="AC1252:AC1253"/>
    <mergeCell ref="U1232:U1234"/>
    <mergeCell ref="V1232:V1234"/>
    <mergeCell ref="W1232:W1234"/>
    <mergeCell ref="B1474:B1476"/>
    <mergeCell ref="C1474:C1476"/>
    <mergeCell ref="E1474:E1476"/>
    <mergeCell ref="F1474:F1476"/>
    <mergeCell ref="G1474:G1476"/>
    <mergeCell ref="H1474:H1476"/>
    <mergeCell ref="I1474:I1476"/>
    <mergeCell ref="C1436:C1439"/>
    <mergeCell ref="D1436:D1439"/>
    <mergeCell ref="B1446:B1448"/>
    <mergeCell ref="C1446:C1448"/>
    <mergeCell ref="D1446:D1448"/>
    <mergeCell ref="G1452:G1454"/>
    <mergeCell ref="H1452:H1454"/>
    <mergeCell ref="I1452:I1454"/>
    <mergeCell ref="H1440:H1442"/>
    <mergeCell ref="G1440:G1442"/>
    <mergeCell ref="F1440:F1442"/>
    <mergeCell ref="E1440:E1442"/>
    <mergeCell ref="B1440:B1442"/>
    <mergeCell ref="C1440:C1442"/>
    <mergeCell ref="D1440:D1442"/>
    <mergeCell ref="D1415:D1417"/>
    <mergeCell ref="C1409:C1411"/>
    <mergeCell ref="E1430:E1433"/>
    <mergeCell ref="C1452:C1454"/>
    <mergeCell ref="D1434:D1435"/>
    <mergeCell ref="B1436:B1439"/>
    <mergeCell ref="B1449:B1451"/>
    <mergeCell ref="B1452:B1454"/>
    <mergeCell ref="D1409:D1411"/>
    <mergeCell ref="C1424:C1426"/>
    <mergeCell ref="D1424:D1426"/>
    <mergeCell ref="B1427:B1429"/>
    <mergeCell ref="C1427:C1429"/>
    <mergeCell ref="I1343:I1345"/>
    <mergeCell ref="R1356:R1358"/>
    <mergeCell ref="G1329:G1331"/>
    <mergeCell ref="G1332:G1334"/>
    <mergeCell ref="G1326:G1328"/>
    <mergeCell ref="AB1270:AB1272"/>
    <mergeCell ref="AC1270:AC1272"/>
    <mergeCell ref="G1279:G1281"/>
    <mergeCell ref="Y1225:Y1227"/>
    <mergeCell ref="T1228:T1231"/>
    <mergeCell ref="U1228:U1231"/>
    <mergeCell ref="V1228:V1231"/>
    <mergeCell ref="G1427:G1429"/>
    <mergeCell ref="H1427:H1429"/>
    <mergeCell ref="U1245:U1247"/>
    <mergeCell ref="C1421:C1423"/>
    <mergeCell ref="W1398:W1401"/>
    <mergeCell ref="AE1196:AE1198"/>
    <mergeCell ref="AF1196:AF1198"/>
    <mergeCell ref="AG1196:AG1198"/>
    <mergeCell ref="Z1242:Z1244"/>
    <mergeCell ref="Z1260:Z1262"/>
    <mergeCell ref="AA1260:AA1262"/>
    <mergeCell ref="AH1273:AH1275"/>
    <mergeCell ref="T1215:T1217"/>
    <mergeCell ref="R1209:R1211"/>
    <mergeCell ref="S1209:S1211"/>
    <mergeCell ref="R1183:R1185"/>
    <mergeCell ref="S1183:S1185"/>
    <mergeCell ref="AF1228:AF1231"/>
    <mergeCell ref="AG1228:AG1231"/>
    <mergeCell ref="AB1238:AB1241"/>
    <mergeCell ref="AC1183:AC1185"/>
    <mergeCell ref="W1183:W1185"/>
    <mergeCell ref="AF1203:AF1205"/>
    <mergeCell ref="AG1203:AG1205"/>
    <mergeCell ref="W1206:W1208"/>
    <mergeCell ref="S1257:S1259"/>
    <mergeCell ref="W1252:W1253"/>
    <mergeCell ref="AB1242:AB1244"/>
    <mergeCell ref="AC1242:AC1244"/>
    <mergeCell ref="AD1222:AD1224"/>
    <mergeCell ref="Y1257:Y1259"/>
    <mergeCell ref="Z1248:Z1251"/>
    <mergeCell ref="AF1252:AF1253"/>
    <mergeCell ref="AE1232:AE1234"/>
    <mergeCell ref="AF1232:AF1234"/>
    <mergeCell ref="AG1232:AG1234"/>
    <mergeCell ref="AE1183:AE1185"/>
    <mergeCell ref="AF1183:AF1185"/>
    <mergeCell ref="AG1183:AG1185"/>
    <mergeCell ref="Y1183:Y1185"/>
    <mergeCell ref="AG1222:AG1224"/>
    <mergeCell ref="Y1260:Y1262"/>
    <mergeCell ref="Z1225:Z1227"/>
    <mergeCell ref="X1212:X1214"/>
    <mergeCell ref="Z1212:Z1214"/>
    <mergeCell ref="AA1225:AA1227"/>
    <mergeCell ref="AB1225:AB1227"/>
    <mergeCell ref="T1192:T1195"/>
    <mergeCell ref="AD1203:AD1205"/>
    <mergeCell ref="W1189:W1191"/>
    <mergeCell ref="U1203:U1205"/>
    <mergeCell ref="S1252:S1253"/>
    <mergeCell ref="X1218:X1221"/>
    <mergeCell ref="AB1232:AB1234"/>
    <mergeCell ref="U1206:U1208"/>
    <mergeCell ref="V1183:V1185"/>
    <mergeCell ref="U1263:U1265"/>
    <mergeCell ref="AF1192:AF1195"/>
    <mergeCell ref="V1209:V1211"/>
    <mergeCell ref="U1199:U1202"/>
    <mergeCell ref="AF1199:AF1202"/>
    <mergeCell ref="AD1212:AD1214"/>
    <mergeCell ref="AD1215:AD1217"/>
    <mergeCell ref="AE1212:AE1214"/>
    <mergeCell ref="AF1212:AF1214"/>
    <mergeCell ref="V1260:V1262"/>
    <mergeCell ref="V1270:V1272"/>
    <mergeCell ref="X1260:X1262"/>
    <mergeCell ref="V1212:V1214"/>
    <mergeCell ref="AA1189:AA1191"/>
    <mergeCell ref="U1254:U1256"/>
    <mergeCell ref="AI1257:AI1259"/>
    <mergeCell ref="W1225:W1227"/>
    <mergeCell ref="S1306:S1308"/>
    <mergeCell ref="AB1290:AB1291"/>
    <mergeCell ref="S1263:S1265"/>
    <mergeCell ref="AJ1306:AJ1308"/>
    <mergeCell ref="AJ1292:AJ1295"/>
    <mergeCell ref="AH1343:AH1345"/>
    <mergeCell ref="X1173:X1176"/>
    <mergeCell ref="T1173:T1176"/>
    <mergeCell ref="Z1235:Z1237"/>
    <mergeCell ref="AA1235:AA1237"/>
    <mergeCell ref="AB1235:AB1237"/>
    <mergeCell ref="AC1235:AC1237"/>
    <mergeCell ref="AB1228:AB1231"/>
    <mergeCell ref="AC1228:AC1231"/>
    <mergeCell ref="Z1296:Z1298"/>
    <mergeCell ref="AD1290:AD1291"/>
    <mergeCell ref="AE1279:AE1281"/>
    <mergeCell ref="AF1279:AF1281"/>
    <mergeCell ref="AF1299:AF1301"/>
    <mergeCell ref="AG1299:AG1301"/>
    <mergeCell ref="AD1292:AD1295"/>
    <mergeCell ref="AD1225:AD1227"/>
    <mergeCell ref="AC1232:AC1234"/>
    <mergeCell ref="AD1232:AD1234"/>
    <mergeCell ref="AD1228:AD1231"/>
    <mergeCell ref="AE1228:AE1231"/>
    <mergeCell ref="AD1288:AD1289"/>
    <mergeCell ref="AE1282:AE1284"/>
    <mergeCell ref="AF1282:AF1284"/>
    <mergeCell ref="AE1266:AE1269"/>
    <mergeCell ref="AD1257:AD1259"/>
    <mergeCell ref="AB1257:AB1259"/>
    <mergeCell ref="X1245:X1247"/>
    <mergeCell ref="T1238:T1241"/>
    <mergeCell ref="AC1238:AC1241"/>
    <mergeCell ref="AD1238:AD1241"/>
    <mergeCell ref="AE1238:AE1241"/>
    <mergeCell ref="AJ1339:AJ1342"/>
    <mergeCell ref="AG1339:AG1342"/>
    <mergeCell ref="X1339:X1342"/>
    <mergeCell ref="AB1339:AB1342"/>
    <mergeCell ref="AJ1343:AJ1345"/>
    <mergeCell ref="AF1326:AF1328"/>
    <mergeCell ref="AD1329:AD1331"/>
    <mergeCell ref="AD1332:AD1334"/>
    <mergeCell ref="AE1320:AE1322"/>
    <mergeCell ref="AF1320:AF1322"/>
    <mergeCell ref="Z1203:Z1205"/>
    <mergeCell ref="AA1203:AA1205"/>
    <mergeCell ref="T1225:T1227"/>
    <mergeCell ref="W1218:W1221"/>
    <mergeCell ref="W1212:W1214"/>
    <mergeCell ref="U1225:U1227"/>
    <mergeCell ref="V1225:V1227"/>
    <mergeCell ref="U1222:U1224"/>
    <mergeCell ref="V1222:V1224"/>
    <mergeCell ref="X1248:X1251"/>
    <mergeCell ref="AE1203:AE1205"/>
    <mergeCell ref="AC1196:AC1198"/>
    <mergeCell ref="AJ1212:AJ1214"/>
    <mergeCell ref="AI1238:AI1241"/>
    <mergeCell ref="AJ1238:AJ1241"/>
    <mergeCell ref="W1238:W1241"/>
    <mergeCell ref="X1238:X1241"/>
    <mergeCell ref="Y1238:Y1241"/>
    <mergeCell ref="Z1238:Z1241"/>
    <mergeCell ref="AA1238:AA1241"/>
    <mergeCell ref="AE1332:AE1334"/>
    <mergeCell ref="AJ1203:AJ1205"/>
    <mergeCell ref="W1228:W1231"/>
    <mergeCell ref="X1228:X1231"/>
    <mergeCell ref="Y1228:Y1231"/>
    <mergeCell ref="Z1228:Z1231"/>
    <mergeCell ref="AA1228:AA1231"/>
    <mergeCell ref="AJ1299:AJ1301"/>
    <mergeCell ref="AD1299:AD1301"/>
    <mergeCell ref="AE1299:AE1301"/>
    <mergeCell ref="AJ1232:AJ1234"/>
    <mergeCell ref="AF1238:AF1241"/>
    <mergeCell ref="AG1238:AG1241"/>
    <mergeCell ref="AG1279:AG1281"/>
    <mergeCell ref="AB1279:AB1281"/>
    <mergeCell ref="AC1279:AC1281"/>
    <mergeCell ref="AD1279:AD1281"/>
    <mergeCell ref="AA1209:AA1211"/>
    <mergeCell ref="AC1209:AC1211"/>
    <mergeCell ref="AH1222:AH1224"/>
    <mergeCell ref="AH1209:AH1211"/>
    <mergeCell ref="Y1206:Y1208"/>
    <mergeCell ref="AF1235:AF1237"/>
    <mergeCell ref="AG1235:AG1237"/>
    <mergeCell ref="AH1235:AH1237"/>
    <mergeCell ref="AI1235:AI1237"/>
    <mergeCell ref="AJ1235:AJ1237"/>
    <mergeCell ref="AH1290:AH1291"/>
    <mergeCell ref="AI1290:AI1291"/>
    <mergeCell ref="AD1285:AD1287"/>
    <mergeCell ref="X1288:X1289"/>
    <mergeCell ref="W1270:W1272"/>
    <mergeCell ref="Y1248:Y1251"/>
    <mergeCell ref="X1203:X1205"/>
    <mergeCell ref="AF1242:AF1244"/>
    <mergeCell ref="AH1279:AH1281"/>
    <mergeCell ref="AH1285:AH1287"/>
    <mergeCell ref="AH1313:AH1315"/>
    <mergeCell ref="AH1212:AH1214"/>
    <mergeCell ref="AC1212:AC1214"/>
    <mergeCell ref="AI1266:AI1269"/>
    <mergeCell ref="AE1222:AE1224"/>
    <mergeCell ref="AF1215:AF1217"/>
    <mergeCell ref="AG1215:AG1217"/>
    <mergeCell ref="AH1242:AH1244"/>
    <mergeCell ref="X1242:X1244"/>
    <mergeCell ref="Y1242:Y1244"/>
    <mergeCell ref="AD1252:AD1253"/>
    <mergeCell ref="AE1252:AE1253"/>
    <mergeCell ref="AG1209:AG1211"/>
    <mergeCell ref="AD1206:AD1208"/>
    <mergeCell ref="AI1242:AI1244"/>
    <mergeCell ref="W1332:W1334"/>
    <mergeCell ref="X1332:X1334"/>
    <mergeCell ref="Y1332:Y1334"/>
    <mergeCell ref="AI1323:AI1325"/>
    <mergeCell ref="AH1323:AH1325"/>
    <mergeCell ref="AJ1346:AJ1348"/>
    <mergeCell ref="AJ1353:AJ1355"/>
    <mergeCell ref="S1323:S1325"/>
    <mergeCell ref="T1323:T1325"/>
    <mergeCell ref="U1323:U1325"/>
    <mergeCell ref="V1323:V1325"/>
    <mergeCell ref="U1306:U1308"/>
    <mergeCell ref="T1343:T1345"/>
    <mergeCell ref="W1353:W1355"/>
    <mergeCell ref="S1349:S1352"/>
    <mergeCell ref="T1349:T1352"/>
    <mergeCell ref="AA1326:AA1328"/>
    <mergeCell ref="AB1326:AB1328"/>
    <mergeCell ref="H1326:H1328"/>
    <mergeCell ref="N1326:N1328"/>
    <mergeCell ref="O1326:O1328"/>
    <mergeCell ref="AJ1323:AJ1325"/>
    <mergeCell ref="AJ1313:AJ1315"/>
    <mergeCell ref="Q1313:Q1315"/>
    <mergeCell ref="AA1313:AA1315"/>
    <mergeCell ref="Y1320:Y1322"/>
    <mergeCell ref="Z1320:Z1322"/>
    <mergeCell ref="N1323:N1325"/>
    <mergeCell ref="O1323:O1325"/>
    <mergeCell ref="AG1309:AG1312"/>
    <mergeCell ref="AB1313:AB1315"/>
    <mergeCell ref="AE1326:AE1328"/>
    <mergeCell ref="AF1335:AF1338"/>
    <mergeCell ref="AE1339:AE1342"/>
    <mergeCell ref="AJ1335:AJ1338"/>
    <mergeCell ref="AJ1332:AJ1334"/>
    <mergeCell ref="AJ1329:AJ1331"/>
    <mergeCell ref="AJ1326:AJ1328"/>
    <mergeCell ref="AG1326:AG1328"/>
    <mergeCell ref="R1313:R1315"/>
    <mergeCell ref="AF1313:AF1315"/>
    <mergeCell ref="P1335:P1338"/>
    <mergeCell ref="AJ1349:AJ1352"/>
    <mergeCell ref="AJ1309:AJ1312"/>
    <mergeCell ref="AI1320:AI1322"/>
    <mergeCell ref="AJ1320:AJ1322"/>
    <mergeCell ref="AH1309:AH1312"/>
    <mergeCell ref="AC1313:AC1315"/>
    <mergeCell ref="AD1313:AD1315"/>
    <mergeCell ref="AA1309:AA1312"/>
    <mergeCell ref="AF1323:AF1325"/>
    <mergeCell ref="AA1323:AA1325"/>
    <mergeCell ref="AB1323:AB1325"/>
    <mergeCell ref="U1320:U1322"/>
    <mergeCell ref="AC1339:AC1342"/>
    <mergeCell ref="AD1339:AD1342"/>
    <mergeCell ref="V1329:V1331"/>
    <mergeCell ref="Z1332:Z1334"/>
    <mergeCell ref="AA1332:AA1334"/>
    <mergeCell ref="AB1332:AB1334"/>
    <mergeCell ref="AC1332:AC1334"/>
    <mergeCell ref="AG1323:AG1325"/>
    <mergeCell ref="AI1329:AI1331"/>
    <mergeCell ref="AH1332:AH1334"/>
    <mergeCell ref="AI1332:AI1334"/>
    <mergeCell ref="AI1326:AI1328"/>
    <mergeCell ref="AI1339:AI1342"/>
    <mergeCell ref="AI1313:AI1315"/>
    <mergeCell ref="AF1332:AF1334"/>
    <mergeCell ref="AH1335:AH1338"/>
    <mergeCell ref="AH1326:AH1328"/>
    <mergeCell ref="AC1335:AC1338"/>
    <mergeCell ref="AH1320:AH1322"/>
    <mergeCell ref="AF1339:AF1342"/>
    <mergeCell ref="T1356:T1358"/>
    <mergeCell ref="H1349:H1352"/>
    <mergeCell ref="N1329:N1331"/>
    <mergeCell ref="V1339:V1342"/>
    <mergeCell ref="V1343:V1345"/>
    <mergeCell ref="AH1346:AH1348"/>
    <mergeCell ref="AI1343:AI1345"/>
    <mergeCell ref="AC1349:AC1352"/>
    <mergeCell ref="AD1349:AD1352"/>
    <mergeCell ref="AE1349:AE1352"/>
    <mergeCell ref="Z1339:Z1342"/>
    <mergeCell ref="X1329:X1331"/>
    <mergeCell ref="Y1343:Y1345"/>
    <mergeCell ref="R1346:R1348"/>
    <mergeCell ref="N1313:N1315"/>
    <mergeCell ref="AE1313:AE1315"/>
    <mergeCell ref="O1320:O1322"/>
    <mergeCell ref="P1320:P1322"/>
    <mergeCell ref="Q1320:Q1322"/>
    <mergeCell ref="R1320:R1322"/>
    <mergeCell ref="S1320:S1322"/>
    <mergeCell ref="U1329:U1331"/>
    <mergeCell ref="X1323:X1325"/>
    <mergeCell ref="Y1323:Y1325"/>
    <mergeCell ref="Z1323:Z1325"/>
    <mergeCell ref="AH1329:AH1331"/>
    <mergeCell ref="Q1335:Q1338"/>
    <mergeCell ref="R1335:R1338"/>
    <mergeCell ref="S1335:S1338"/>
    <mergeCell ref="T1335:T1338"/>
    <mergeCell ref="U1335:U1338"/>
    <mergeCell ref="AI1346:AI1348"/>
    <mergeCell ref="AH1349:AH1352"/>
    <mergeCell ref="N1346:N1348"/>
    <mergeCell ref="O1346:O1348"/>
    <mergeCell ref="P1349:P1352"/>
    <mergeCell ref="Q1349:Q1352"/>
    <mergeCell ref="P1329:P1331"/>
    <mergeCell ref="Q1329:Q1331"/>
    <mergeCell ref="R1329:R1331"/>
    <mergeCell ref="W1335:W1338"/>
    <mergeCell ref="AG1329:AG1331"/>
    <mergeCell ref="AG1332:AG1334"/>
    <mergeCell ref="U1349:U1352"/>
    <mergeCell ref="Y1339:Y1342"/>
    <mergeCell ref="P1339:P1342"/>
    <mergeCell ref="P1326:P1328"/>
    <mergeCell ref="O1329:O1331"/>
    <mergeCell ref="T1329:T1331"/>
    <mergeCell ref="T1339:T1342"/>
    <mergeCell ref="U1339:U1342"/>
    <mergeCell ref="AG1320:AG1322"/>
    <mergeCell ref="AG1343:AG1345"/>
    <mergeCell ref="R1349:R1352"/>
    <mergeCell ref="N1349:N1352"/>
    <mergeCell ref="AI1349:AI1352"/>
    <mergeCell ref="AI1353:AI1355"/>
    <mergeCell ref="AB1353:AB1355"/>
    <mergeCell ref="AG1349:AG1352"/>
    <mergeCell ref="W1389:W1391"/>
    <mergeCell ref="V1409:V1411"/>
    <mergeCell ref="W1409:W1411"/>
    <mergeCell ref="X1409:X1411"/>
    <mergeCell ref="AG1392:AG1394"/>
    <mergeCell ref="AD1359:AD1361"/>
    <mergeCell ref="AE1359:AE1361"/>
    <mergeCell ref="V1349:V1352"/>
    <mergeCell ref="AE1382:AE1384"/>
    <mergeCell ref="AF1382:AF1384"/>
    <mergeCell ref="Y1398:Y1401"/>
    <mergeCell ref="AH1369:AH1371"/>
    <mergeCell ref="Y1382:Y1384"/>
    <mergeCell ref="Z1382:Z1384"/>
    <mergeCell ref="AE1409:AE1411"/>
    <mergeCell ref="AF1409:AF1411"/>
    <mergeCell ref="AF1349:AF1352"/>
    <mergeCell ref="AI1362:AI1365"/>
    <mergeCell ref="W1362:W1365"/>
    <mergeCell ref="X1362:X1365"/>
    <mergeCell ref="Y1362:Y1365"/>
    <mergeCell ref="Z1362:Z1365"/>
    <mergeCell ref="AJ1392:AJ1394"/>
    <mergeCell ref="AJ1395:AJ1397"/>
    <mergeCell ref="AJ1398:AJ1401"/>
    <mergeCell ref="V1402:V1404"/>
    <mergeCell ref="AJ1385:AJ1388"/>
    <mergeCell ref="AH1412:AH1414"/>
    <mergeCell ref="V1359:V1361"/>
    <mergeCell ref="AJ1405:AJ1406"/>
    <mergeCell ref="AJ1407:AJ1408"/>
    <mergeCell ref="AH1362:AH1365"/>
    <mergeCell ref="AI1409:AI1411"/>
    <mergeCell ref="AI1398:AI1401"/>
    <mergeCell ref="AH1392:AH1394"/>
    <mergeCell ref="AH1366:AH1368"/>
    <mergeCell ref="AC1353:AC1355"/>
    <mergeCell ref="AA1362:AA1365"/>
    <mergeCell ref="AD1356:AD1358"/>
    <mergeCell ref="AC1356:AC1358"/>
    <mergeCell ref="AF1392:AF1394"/>
    <mergeCell ref="Y1412:Y1414"/>
    <mergeCell ref="AD1379:AD1381"/>
    <mergeCell ref="AD1353:AD1355"/>
    <mergeCell ref="AE1353:AE1355"/>
    <mergeCell ref="X1353:X1355"/>
    <mergeCell ref="W1356:W1358"/>
    <mergeCell ref="AG1402:AG1404"/>
    <mergeCell ref="AG1409:AG1411"/>
    <mergeCell ref="AG1407:AG1408"/>
    <mergeCell ref="I1497:I1499"/>
    <mergeCell ref="Z1500:Z1502"/>
    <mergeCell ref="T1480:T1482"/>
    <mergeCell ref="U1480:U1482"/>
    <mergeCell ref="W1477:W1479"/>
    <mergeCell ref="X1477:X1479"/>
    <mergeCell ref="Z1477:Z1479"/>
    <mergeCell ref="Q1497:Q1499"/>
    <mergeCell ref="R1497:R1499"/>
    <mergeCell ref="S1497:S1499"/>
    <mergeCell ref="AE1497:AE1499"/>
    <mergeCell ref="AF1474:AF1476"/>
    <mergeCell ref="AG1474:AG1476"/>
    <mergeCell ref="Q1446:Q1448"/>
    <mergeCell ref="P1458:P1460"/>
    <mergeCell ref="Q1458:Q1460"/>
    <mergeCell ref="Y1440:Y1442"/>
    <mergeCell ref="X1440:X1442"/>
    <mergeCell ref="AD1436:AD1439"/>
    <mergeCell ref="Y1487:Y1489"/>
    <mergeCell ref="Z1487:Z1489"/>
    <mergeCell ref="AA1487:AA1489"/>
    <mergeCell ref="AB1487:AB1489"/>
    <mergeCell ref="AC1487:AC1489"/>
    <mergeCell ref="AD1487:AD1489"/>
    <mergeCell ref="AE1487:AE1489"/>
    <mergeCell ref="V1436:V1439"/>
    <mergeCell ref="N1483:N1486"/>
    <mergeCell ref="I1455:I1457"/>
    <mergeCell ref="AE1477:AE1479"/>
    <mergeCell ref="AG1440:AG1442"/>
    <mergeCell ref="AF1446:AF1448"/>
    <mergeCell ref="AG1446:AG1448"/>
    <mergeCell ref="AG1455:AG1457"/>
    <mergeCell ref="AG1458:AG1460"/>
    <mergeCell ref="AE1468:AE1470"/>
    <mergeCell ref="Q1440:Q1442"/>
    <mergeCell ref="T1449:T1451"/>
    <mergeCell ref="Z1455:Z1457"/>
    <mergeCell ref="Y1490:Y1493"/>
    <mergeCell ref="W1480:W1482"/>
    <mergeCell ref="X1480:X1482"/>
    <mergeCell ref="Y1500:Y1502"/>
    <mergeCell ref="O1464:O1467"/>
    <mergeCell ref="X1494:X1496"/>
    <mergeCell ref="AG1490:AG1493"/>
    <mergeCell ref="AE1455:AE1457"/>
    <mergeCell ref="AF1455:AF1457"/>
    <mergeCell ref="Z1449:Z1451"/>
    <mergeCell ref="AA1449:AA1451"/>
    <mergeCell ref="U1458:U1460"/>
    <mergeCell ref="AD1446:AD1448"/>
    <mergeCell ref="AA1461:AA1463"/>
    <mergeCell ref="U1483:U1486"/>
    <mergeCell ref="V1483:V1486"/>
    <mergeCell ref="W1483:W1486"/>
    <mergeCell ref="Z1497:Z1499"/>
    <mergeCell ref="AC1500:AC1502"/>
    <mergeCell ref="AD1500:AD1502"/>
    <mergeCell ref="AA1500:AA1502"/>
    <mergeCell ref="AA1483:AA1486"/>
    <mergeCell ref="AB1483:AB1485"/>
    <mergeCell ref="AC1483:AC1486"/>
    <mergeCell ref="U1471:U1473"/>
    <mergeCell ref="Q1430:Q1433"/>
    <mergeCell ref="Y1424:Y1426"/>
    <mergeCell ref="U1449:U1451"/>
    <mergeCell ref="R1452:R1454"/>
    <mergeCell ref="V1449:V1451"/>
    <mergeCell ref="Q1449:Q1451"/>
    <mergeCell ref="X1424:X1426"/>
    <mergeCell ref="AF1440:AF1442"/>
    <mergeCell ref="AE1440:AE1442"/>
    <mergeCell ref="AD1440:AD1442"/>
    <mergeCell ref="AC1440:AC1442"/>
    <mergeCell ref="AB1440:AB1442"/>
    <mergeCell ref="U1436:U1439"/>
    <mergeCell ref="W1446:W1448"/>
    <mergeCell ref="AE1446:AE1448"/>
    <mergeCell ref="X1446:X1448"/>
    <mergeCell ref="AI1503:AI1505"/>
    <mergeCell ref="AJ1503:AJ1505"/>
    <mergeCell ref="AC1477:AC1479"/>
    <mergeCell ref="AJ1497:AJ1499"/>
    <mergeCell ref="Z1461:Z1463"/>
    <mergeCell ref="AJ1483:AJ1486"/>
    <mergeCell ref="W1497:W1499"/>
    <mergeCell ref="AJ1446:AJ1448"/>
    <mergeCell ref="AJ1440:AJ1442"/>
    <mergeCell ref="V1471:V1473"/>
    <mergeCell ref="W1471:W1473"/>
    <mergeCell ref="X1471:X1473"/>
    <mergeCell ref="Y1471:Y1473"/>
    <mergeCell ref="Z1471:Z1473"/>
    <mergeCell ref="AA1471:AA1473"/>
    <mergeCell ref="AB1471:AB1473"/>
    <mergeCell ref="AI1455:AI1457"/>
    <mergeCell ref="AG1461:AG1463"/>
    <mergeCell ref="AG1464:AG1467"/>
    <mergeCell ref="AC1471:AC1473"/>
    <mergeCell ref="AD1471:AD1473"/>
    <mergeCell ref="AE1471:AE1473"/>
    <mergeCell ref="Y1436:Y1439"/>
    <mergeCell ref="S1436:S1439"/>
    <mergeCell ref="T1446:T1448"/>
    <mergeCell ref="U1446:U1448"/>
    <mergeCell ref="AH1436:AH1439"/>
    <mergeCell ref="AH1430:AH1433"/>
    <mergeCell ref="AC1443:AC1445"/>
    <mergeCell ref="AD1443:AD1445"/>
    <mergeCell ref="AD1455:AD1457"/>
    <mergeCell ref="W1461:W1463"/>
    <mergeCell ref="X1461:X1463"/>
    <mergeCell ref="AH1461:AH1463"/>
    <mergeCell ref="AA1503:AA1505"/>
    <mergeCell ref="AJ1509:AJ1512"/>
    <mergeCell ref="AI1506:AI1508"/>
    <mergeCell ref="AF1509:AF1512"/>
    <mergeCell ref="AG1509:AG1512"/>
    <mergeCell ref="AH1509:AH1512"/>
    <mergeCell ref="AE1500:AE1502"/>
    <mergeCell ref="AE1494:AE1496"/>
    <mergeCell ref="AH1500:AH1502"/>
    <mergeCell ref="AG1513:AG1515"/>
    <mergeCell ref="AJ1522:AJ1525"/>
    <mergeCell ref="AJ1506:AJ1508"/>
    <mergeCell ref="AA1497:AA1499"/>
    <mergeCell ref="AB1497:AB1499"/>
    <mergeCell ref="AF1497:AF1499"/>
    <mergeCell ref="AG1497:AG1499"/>
    <mergeCell ref="AH1497:AH1499"/>
    <mergeCell ref="AJ1513:AJ1515"/>
    <mergeCell ref="W1500:W1502"/>
    <mergeCell ref="X1500:X1502"/>
    <mergeCell ref="AH1513:AH1515"/>
    <mergeCell ref="AI1513:AI1515"/>
    <mergeCell ref="AG1516:AG1518"/>
    <mergeCell ref="AH1516:AH1518"/>
    <mergeCell ref="AJ1434:AJ1435"/>
    <mergeCell ref="AJ1424:AJ1426"/>
    <mergeCell ref="AF1421:AF1423"/>
    <mergeCell ref="AI1468:AI1470"/>
    <mergeCell ref="AJ1468:AJ1470"/>
    <mergeCell ref="AG1421:AG1423"/>
    <mergeCell ref="Z1421:Z1423"/>
    <mergeCell ref="V1421:V1423"/>
    <mergeCell ref="Y1421:Y1423"/>
    <mergeCell ref="AB1421:AB1423"/>
    <mergeCell ref="AJ1449:AJ1451"/>
    <mergeCell ref="AE1503:AE1505"/>
    <mergeCell ref="AF1503:AF1505"/>
    <mergeCell ref="AJ1474:AJ1476"/>
    <mergeCell ref="AD1522:AD1525"/>
    <mergeCell ref="AB1506:AB1508"/>
    <mergeCell ref="AC1506:AC1508"/>
    <mergeCell ref="AB1503:AB1505"/>
    <mergeCell ref="AC1503:AC1505"/>
    <mergeCell ref="AD1494:AD1496"/>
    <mergeCell ref="AA1494:AA1496"/>
    <mergeCell ref="AB1480:AB1482"/>
    <mergeCell ref="AC1480:AC1482"/>
    <mergeCell ref="AD1480:AD1482"/>
    <mergeCell ref="W1503:W1505"/>
    <mergeCell ref="AB1509:AB1512"/>
    <mergeCell ref="AF1487:AF1489"/>
    <mergeCell ref="AG1487:AG1489"/>
    <mergeCell ref="AH1487:AH1489"/>
    <mergeCell ref="Z1516:Z1518"/>
    <mergeCell ref="AA1516:AA1518"/>
    <mergeCell ref="AB1516:AB1518"/>
    <mergeCell ref="X1503:X1505"/>
    <mergeCell ref="AE1522:AE1525"/>
    <mergeCell ref="AF1522:AF1525"/>
    <mergeCell ref="AG1522:AG1525"/>
    <mergeCell ref="AF1500:AF1502"/>
    <mergeCell ref="AG1500:AG1502"/>
    <mergeCell ref="U1503:U1505"/>
    <mergeCell ref="V1503:V1505"/>
    <mergeCell ref="U1506:U1508"/>
    <mergeCell ref="V1506:V1508"/>
    <mergeCell ref="AE1506:AE1508"/>
    <mergeCell ref="AI1494:AI1496"/>
    <mergeCell ref="V1490:V1493"/>
    <mergeCell ref="Y1494:Y1496"/>
    <mergeCell ref="Z1494:Z1496"/>
    <mergeCell ref="AB1494:AB1496"/>
    <mergeCell ref="X1497:X1499"/>
    <mergeCell ref="AI1509:AI1512"/>
    <mergeCell ref="N1471:N1473"/>
    <mergeCell ref="O1471:O1473"/>
    <mergeCell ref="O1436:O1439"/>
    <mergeCell ref="I1483:I1486"/>
    <mergeCell ref="X1483:X1486"/>
    <mergeCell ref="Y1483:Y1485"/>
    <mergeCell ref="Z1483:Z1486"/>
    <mergeCell ref="Z1464:Z1467"/>
    <mergeCell ref="AA1464:AA1467"/>
    <mergeCell ref="X1468:X1470"/>
    <mergeCell ref="Y1468:Y1470"/>
    <mergeCell ref="Z1468:Z1470"/>
    <mergeCell ref="AA1468:AA1470"/>
    <mergeCell ref="AI1516:AI1518"/>
    <mergeCell ref="AJ1516:AJ1518"/>
    <mergeCell ref="AG1519:AG1521"/>
    <mergeCell ref="AH1519:AH1521"/>
    <mergeCell ref="AF1519:AF1521"/>
    <mergeCell ref="AF1471:AF1473"/>
    <mergeCell ref="AF1464:AF1467"/>
    <mergeCell ref="AG1471:AG1473"/>
    <mergeCell ref="AG1480:AG1482"/>
    <mergeCell ref="AC1468:AC1470"/>
    <mergeCell ref="AD1468:AD1470"/>
    <mergeCell ref="AI1500:AI1502"/>
    <mergeCell ref="AF1494:AF1496"/>
    <mergeCell ref="AG1494:AG1496"/>
    <mergeCell ref="AE1516:AE1518"/>
    <mergeCell ref="AF1516:AF1518"/>
    <mergeCell ref="AE1509:AE1512"/>
    <mergeCell ref="AJ1500:AJ1502"/>
    <mergeCell ref="AJ1494:AJ1496"/>
    <mergeCell ref="AB1468:AB1470"/>
    <mergeCell ref="AJ1464:AJ1467"/>
    <mergeCell ref="AF1477:AF1479"/>
    <mergeCell ref="AG1477:AG1479"/>
    <mergeCell ref="AH1477:AH1479"/>
    <mergeCell ref="Y1497:Y1499"/>
    <mergeCell ref="W1474:W1476"/>
    <mergeCell ref="X1474:X1476"/>
    <mergeCell ref="Y1474:Y1476"/>
    <mergeCell ref="Z1474:Z1476"/>
    <mergeCell ref="AA1474:AA1476"/>
    <mergeCell ref="AB1474:AB1476"/>
    <mergeCell ref="AD1490:AD1493"/>
    <mergeCell ref="AE1490:AE1493"/>
    <mergeCell ref="AI1497:AI1499"/>
    <mergeCell ref="AI1490:AI1493"/>
    <mergeCell ref="AJ1490:AJ1493"/>
    <mergeCell ref="AD1506:AD1508"/>
    <mergeCell ref="AH1471:AH1473"/>
    <mergeCell ref="AH1468:AH1470"/>
    <mergeCell ref="AC1464:AC1467"/>
    <mergeCell ref="AD1464:AD1467"/>
    <mergeCell ref="AD1474:AD1476"/>
    <mergeCell ref="AJ1480:AJ1482"/>
    <mergeCell ref="AI1474:AI1476"/>
    <mergeCell ref="AI1471:AI1473"/>
    <mergeCell ref="AJ1519:AJ1521"/>
    <mergeCell ref="AC1494:AC1496"/>
    <mergeCell ref="AC1497:AC1499"/>
    <mergeCell ref="AD1497:AD1499"/>
    <mergeCell ref="AB1500:AB1502"/>
    <mergeCell ref="AA1506:AA1508"/>
    <mergeCell ref="E1458:E1460"/>
    <mergeCell ref="F1458:F1460"/>
    <mergeCell ref="G1458:G1460"/>
    <mergeCell ref="Y1449:Y1451"/>
    <mergeCell ref="S1471:S1473"/>
    <mergeCell ref="AD1430:AD1433"/>
    <mergeCell ref="AI1458:AI1460"/>
    <mergeCell ref="AF1436:AF1439"/>
    <mergeCell ref="AD1461:AD1463"/>
    <mergeCell ref="AD1483:AD1486"/>
    <mergeCell ref="AE1483:AE1486"/>
    <mergeCell ref="AF1483:AF1486"/>
    <mergeCell ref="AG1483:AG1486"/>
    <mergeCell ref="B1464:B1467"/>
    <mergeCell ref="D1452:D1454"/>
    <mergeCell ref="B1455:B1457"/>
    <mergeCell ref="C1455:C1457"/>
    <mergeCell ref="D1455:D1457"/>
    <mergeCell ref="B1458:B1460"/>
    <mergeCell ref="C1458:C1460"/>
    <mergeCell ref="G1464:G1467"/>
    <mergeCell ref="H1464:H1467"/>
    <mergeCell ref="I1464:I1467"/>
    <mergeCell ref="AA1490:AA1493"/>
    <mergeCell ref="AB1490:AB1493"/>
    <mergeCell ref="S1494:S1496"/>
    <mergeCell ref="E1455:E1457"/>
    <mergeCell ref="P1474:P1476"/>
    <mergeCell ref="Q1474:Q1476"/>
    <mergeCell ref="S1427:S1429"/>
    <mergeCell ref="T1471:T1473"/>
    <mergeCell ref="T1483:T1486"/>
    <mergeCell ref="T1427:T1429"/>
    <mergeCell ref="W1455:W1457"/>
    <mergeCell ref="V1455:V1457"/>
    <mergeCell ref="AC1449:AC1451"/>
    <mergeCell ref="AA1436:AA1439"/>
    <mergeCell ref="AB1436:AB1439"/>
    <mergeCell ref="AC1436:AC1439"/>
    <mergeCell ref="W1436:W1439"/>
    <mergeCell ref="X1436:X1439"/>
    <mergeCell ref="AC1434:AC1435"/>
    <mergeCell ref="AA1458:AA1460"/>
    <mergeCell ref="R1446:R1448"/>
    <mergeCell ref="T1474:T1476"/>
    <mergeCell ref="U1474:U1476"/>
    <mergeCell ref="AB1455:AB1457"/>
    <mergeCell ref="S1440:S1442"/>
    <mergeCell ref="AC1461:AC1463"/>
    <mergeCell ref="E1468:E1470"/>
    <mergeCell ref="F1468:F1470"/>
    <mergeCell ref="G1468:G1470"/>
    <mergeCell ref="H1468:H1470"/>
    <mergeCell ref="T1436:T1439"/>
    <mergeCell ref="U1440:U1442"/>
    <mergeCell ref="V1452:V1454"/>
    <mergeCell ref="G1461:G1463"/>
    <mergeCell ref="H1461:H1463"/>
    <mergeCell ref="I1440:I1442"/>
    <mergeCell ref="N1440:N1442"/>
    <mergeCell ref="O1440:O1442"/>
    <mergeCell ref="I1436:I1439"/>
    <mergeCell ref="N1436:N1439"/>
    <mergeCell ref="H1436:H1439"/>
    <mergeCell ref="T1418:T1420"/>
    <mergeCell ref="T1407:T1408"/>
    <mergeCell ref="AE1424:AE1426"/>
    <mergeCell ref="T1421:T1423"/>
    <mergeCell ref="U1421:U1423"/>
    <mergeCell ref="AE1436:AE1439"/>
    <mergeCell ref="I1449:I1451"/>
    <mergeCell ref="N1449:N1451"/>
    <mergeCell ref="O1449:O1451"/>
    <mergeCell ref="P1449:P1451"/>
    <mergeCell ref="O1427:O1429"/>
    <mergeCell ref="P1427:P1429"/>
    <mergeCell ref="R1409:R1411"/>
    <mergeCell ref="F1452:F1454"/>
    <mergeCell ref="E1509:E1512"/>
    <mergeCell ref="AH1452:AH1454"/>
    <mergeCell ref="AI1464:AI1466"/>
    <mergeCell ref="AI1446:AI1448"/>
    <mergeCell ref="AI1461:AI1463"/>
    <mergeCell ref="AI1430:AI1433"/>
    <mergeCell ref="S1458:S1460"/>
    <mergeCell ref="AD1452:AD1454"/>
    <mergeCell ref="AE1452:AE1454"/>
    <mergeCell ref="AH1455:AH1457"/>
    <mergeCell ref="T1458:T1460"/>
    <mergeCell ref="AH1434:AH1435"/>
    <mergeCell ref="S1446:S1448"/>
    <mergeCell ref="S1452:S1454"/>
    <mergeCell ref="T1452:T1454"/>
    <mergeCell ref="U1452:U1454"/>
    <mergeCell ref="P1471:P1473"/>
    <mergeCell ref="Q1471:Q1473"/>
    <mergeCell ref="AH1458:AH1460"/>
    <mergeCell ref="W1458:W1460"/>
    <mergeCell ref="AC1458:AC1460"/>
    <mergeCell ref="W1464:W1467"/>
    <mergeCell ref="X1464:X1467"/>
    <mergeCell ref="AH1503:AH1505"/>
    <mergeCell ref="AH1506:AH1508"/>
    <mergeCell ref="N1455:N1457"/>
    <mergeCell ref="O1455:O1457"/>
    <mergeCell ref="P1455:P1457"/>
    <mergeCell ref="I1461:I1463"/>
    <mergeCell ref="N1461:N1463"/>
    <mergeCell ref="O1461:O1463"/>
    <mergeCell ref="P1461:P1463"/>
    <mergeCell ref="Q1461:Q1463"/>
    <mergeCell ref="R1461:R1463"/>
    <mergeCell ref="R1464:R1467"/>
    <mergeCell ref="AE1474:AE1476"/>
    <mergeCell ref="AC1455:AC1457"/>
    <mergeCell ref="R1440:R1442"/>
    <mergeCell ref="I1468:I1470"/>
    <mergeCell ref="O1503:O1505"/>
    <mergeCell ref="P1503:P1505"/>
    <mergeCell ref="P1446:P1448"/>
    <mergeCell ref="T1440:T1442"/>
    <mergeCell ref="W1440:W1442"/>
    <mergeCell ref="R1430:R1433"/>
    <mergeCell ref="E1436:E1439"/>
    <mergeCell ref="F1436:F1439"/>
    <mergeCell ref="G1436:G1439"/>
    <mergeCell ref="N1446:N1448"/>
    <mergeCell ref="O1446:O1448"/>
    <mergeCell ref="S1468:S1470"/>
    <mergeCell ref="T1468:T1470"/>
    <mergeCell ref="U1468:U1470"/>
    <mergeCell ref="T1477:T1479"/>
    <mergeCell ref="U1477:U1479"/>
    <mergeCell ref="V1458:V1460"/>
    <mergeCell ref="T1382:T1384"/>
    <mergeCell ref="S1392:S1394"/>
    <mergeCell ref="S1402:S1404"/>
    <mergeCell ref="S1395:S1397"/>
    <mergeCell ref="S1398:S1401"/>
    <mergeCell ref="Y1405:Y1406"/>
    <mergeCell ref="O1379:O1381"/>
    <mergeCell ref="P1379:P1381"/>
    <mergeCell ref="AC1421:AC1423"/>
    <mergeCell ref="AE1407:AE1408"/>
    <mergeCell ref="AF1407:AF1408"/>
    <mergeCell ref="AF1405:AF1406"/>
    <mergeCell ref="H1407:H1408"/>
    <mergeCell ref="I1471:I1473"/>
    <mergeCell ref="AF1490:AF1493"/>
    <mergeCell ref="AE1461:AE1463"/>
    <mergeCell ref="AF1461:AF1463"/>
    <mergeCell ref="AD1427:AD1429"/>
    <mergeCell ref="X1452:X1454"/>
    <mergeCell ref="Y1452:Y1454"/>
    <mergeCell ref="O1483:O1486"/>
    <mergeCell ref="P1483:P1486"/>
    <mergeCell ref="Q1483:Q1486"/>
    <mergeCell ref="N1430:N1433"/>
    <mergeCell ref="H1483:H1486"/>
    <mergeCell ref="H1418:H1420"/>
    <mergeCell ref="AE1415:AE1417"/>
    <mergeCell ref="H1430:H1433"/>
    <mergeCell ref="I1430:I1433"/>
    <mergeCell ref="I1418:I1420"/>
    <mergeCell ref="N1418:N1420"/>
    <mergeCell ref="O1418:O1420"/>
    <mergeCell ref="Q1415:Q1417"/>
    <mergeCell ref="AD1409:AD1411"/>
    <mergeCell ref="S1464:S1467"/>
    <mergeCell ref="T1464:T1467"/>
    <mergeCell ref="U1464:U1467"/>
    <mergeCell ref="N1474:N1476"/>
    <mergeCell ref="O1474:O1476"/>
    <mergeCell ref="P1412:P1414"/>
    <mergeCell ref="Q1412:Q1414"/>
    <mergeCell ref="R1421:R1423"/>
    <mergeCell ref="U1427:U1429"/>
    <mergeCell ref="N1412:N1414"/>
    <mergeCell ref="O1412:O1414"/>
    <mergeCell ref="H1458:H1460"/>
    <mergeCell ref="I1458:I1460"/>
    <mergeCell ref="N1458:N1460"/>
    <mergeCell ref="H1446:H1448"/>
    <mergeCell ref="AF1415:AF1417"/>
    <mergeCell ref="M1407:M1408"/>
    <mergeCell ref="N1407:N1408"/>
    <mergeCell ref="R1490:R1493"/>
    <mergeCell ref="Z1490:Z1493"/>
    <mergeCell ref="X1458:X1460"/>
    <mergeCell ref="Z1458:Z1460"/>
    <mergeCell ref="AE1443:AE1445"/>
    <mergeCell ref="AF1443:AF1445"/>
    <mergeCell ref="F1407:F1408"/>
    <mergeCell ref="L1407:L1408"/>
    <mergeCell ref="U1376:U1378"/>
    <mergeCell ref="B1296:B1298"/>
    <mergeCell ref="G1296:G1298"/>
    <mergeCell ref="V1389:V1391"/>
    <mergeCell ref="R1376:R1378"/>
    <mergeCell ref="V1440:V1442"/>
    <mergeCell ref="AG1424:AG1426"/>
    <mergeCell ref="AC1418:AC1420"/>
    <mergeCell ref="AC1427:AC1429"/>
    <mergeCell ref="X1430:X1433"/>
    <mergeCell ref="Y1430:Y1433"/>
    <mergeCell ref="AE1430:AE1433"/>
    <mergeCell ref="AF1430:AF1433"/>
    <mergeCell ref="AG1430:AG1433"/>
    <mergeCell ref="Z1430:Z1433"/>
    <mergeCell ref="AA1430:AA1433"/>
    <mergeCell ref="AB1430:AB1433"/>
    <mergeCell ref="AF1452:AF1454"/>
    <mergeCell ref="AG1452:AG1454"/>
    <mergeCell ref="AC1452:AC1454"/>
    <mergeCell ref="W1427:W1429"/>
    <mergeCell ref="X1427:X1429"/>
    <mergeCell ref="AC1430:AC1433"/>
    <mergeCell ref="T1379:T1381"/>
    <mergeCell ref="U1379:U1381"/>
    <mergeCell ref="V1379:V1381"/>
    <mergeCell ref="AA1382:AA1384"/>
    <mergeCell ref="AB1382:AB1384"/>
    <mergeCell ref="AC1382:AC1384"/>
    <mergeCell ref="Z1452:Z1454"/>
    <mergeCell ref="AA1452:AA1454"/>
    <mergeCell ref="AB1452:AB1454"/>
    <mergeCell ref="O1430:O1433"/>
    <mergeCell ref="P1430:P1433"/>
    <mergeCell ref="O1452:O1454"/>
    <mergeCell ref="R1392:R1394"/>
    <mergeCell ref="AG1434:AG1435"/>
    <mergeCell ref="O1402:O1404"/>
    <mergeCell ref="Q1398:Q1401"/>
    <mergeCell ref="R1398:R1401"/>
    <mergeCell ref="Q1402:Q1404"/>
    <mergeCell ref="AA1424:AA1426"/>
    <mergeCell ref="X1418:X1420"/>
    <mergeCell ref="Y1418:Y1420"/>
    <mergeCell ref="Z1418:Z1420"/>
    <mergeCell ref="AA1418:AA1420"/>
    <mergeCell ref="I1412:I1414"/>
    <mergeCell ref="Q1427:Q1429"/>
    <mergeCell ref="I1446:I1448"/>
    <mergeCell ref="P1440:P1442"/>
    <mergeCell ref="R1443:R1445"/>
    <mergeCell ref="R1449:R1451"/>
    <mergeCell ref="AC1379:AC1381"/>
    <mergeCell ref="U1382:U1384"/>
    <mergeCell ref="AB1409:AB1411"/>
    <mergeCell ref="Z1379:Z1381"/>
    <mergeCell ref="P1407:P1408"/>
    <mergeCell ref="AF1427:AF1429"/>
    <mergeCell ref="Z1427:Z1429"/>
    <mergeCell ref="AA1427:AA1429"/>
    <mergeCell ref="AB1427:AB1429"/>
    <mergeCell ref="AD1434:AD1435"/>
    <mergeCell ref="I1379:I1381"/>
    <mergeCell ref="N1379:N1381"/>
    <mergeCell ref="G1409:G1411"/>
    <mergeCell ref="W1392:W1394"/>
    <mergeCell ref="Z1376:Z1378"/>
    <mergeCell ref="S1421:S1423"/>
    <mergeCell ref="B1405:B1406"/>
    <mergeCell ref="C1405:C1406"/>
    <mergeCell ref="D1405:D1406"/>
    <mergeCell ref="E1405:E1406"/>
    <mergeCell ref="B1407:B1408"/>
    <mergeCell ref="C1407:C1408"/>
    <mergeCell ref="D1407:D1408"/>
    <mergeCell ref="B1385:B1388"/>
    <mergeCell ref="H1372:H1375"/>
    <mergeCell ref="N1292:N1295"/>
    <mergeCell ref="H1359:H1361"/>
    <mergeCell ref="Y1389:Y1391"/>
    <mergeCell ref="U1359:U1361"/>
    <mergeCell ref="AB1356:AB1358"/>
    <mergeCell ref="R1362:R1365"/>
    <mergeCell ref="U1372:U1375"/>
    <mergeCell ref="V1372:V1375"/>
    <mergeCell ref="W1372:W1375"/>
    <mergeCell ref="T1359:T1361"/>
    <mergeCell ref="W1369:W1371"/>
    <mergeCell ref="X1369:X1371"/>
    <mergeCell ref="Y1369:Y1371"/>
    <mergeCell ref="Z1369:Z1371"/>
    <mergeCell ref="AA1369:AA1371"/>
    <mergeCell ref="AB1369:AB1371"/>
    <mergeCell ref="R1366:R1368"/>
    <mergeCell ref="R1369:R1371"/>
    <mergeCell ref="V1369:V1371"/>
    <mergeCell ref="AB1392:AB1394"/>
    <mergeCell ref="AA1398:AA1401"/>
    <mergeCell ref="Z1366:Z1368"/>
    <mergeCell ref="T1389:T1391"/>
    <mergeCell ref="AB1405:AB1406"/>
    <mergeCell ref="W1407:W1408"/>
    <mergeCell ref="F1382:F1384"/>
    <mergeCell ref="P1385:P1388"/>
    <mergeCell ref="Q1385:Q1388"/>
    <mergeCell ref="R1385:R1388"/>
    <mergeCell ref="S1389:S1391"/>
    <mergeCell ref="Z1402:Z1404"/>
    <mergeCell ref="P1389:P1391"/>
    <mergeCell ref="Q1389:Q1391"/>
    <mergeCell ref="AA1372:AA1375"/>
    <mergeCell ref="AB1372:AB1375"/>
    <mergeCell ref="Y1376:Y1378"/>
    <mergeCell ref="X1379:X1381"/>
    <mergeCell ref="Y1379:Y1381"/>
    <mergeCell ref="Q1296:Q1298"/>
    <mergeCell ref="Y1353:Y1355"/>
    <mergeCell ref="Z1353:Z1355"/>
    <mergeCell ref="AA1353:AA1355"/>
    <mergeCell ref="W1349:W1352"/>
    <mergeCell ref="U1366:U1368"/>
    <mergeCell ref="V1366:V1368"/>
    <mergeCell ref="R1379:R1381"/>
    <mergeCell ref="S1379:S1381"/>
    <mergeCell ref="T1405:T1406"/>
    <mergeCell ref="H1335:H1338"/>
    <mergeCell ref="V1382:V1384"/>
    <mergeCell ref="X1389:X1391"/>
    <mergeCell ref="U1389:U1391"/>
    <mergeCell ref="G1477:G1479"/>
    <mergeCell ref="H1477:H1479"/>
    <mergeCell ref="I1477:I1479"/>
    <mergeCell ref="N1477:N1479"/>
    <mergeCell ref="O1477:O1479"/>
    <mergeCell ref="P1477:P1479"/>
    <mergeCell ref="Q1477:Q1479"/>
    <mergeCell ref="R1477:R1479"/>
    <mergeCell ref="S1477:S1479"/>
    <mergeCell ref="G1430:G1433"/>
    <mergeCell ref="O1409:O1411"/>
    <mergeCell ref="G1398:G1401"/>
    <mergeCell ref="R1480:R1482"/>
    <mergeCell ref="W1490:W1493"/>
    <mergeCell ref="S1449:S1451"/>
    <mergeCell ref="O1490:O1493"/>
    <mergeCell ref="P1490:P1493"/>
    <mergeCell ref="N1468:N1470"/>
    <mergeCell ref="O1468:O1470"/>
    <mergeCell ref="P1468:P1470"/>
    <mergeCell ref="AC1474:AC1476"/>
    <mergeCell ref="H1415:H1417"/>
    <mergeCell ref="K1405:K1406"/>
    <mergeCell ref="AC1407:AC1408"/>
    <mergeCell ref="U1418:U1420"/>
    <mergeCell ref="T1415:T1417"/>
    <mergeCell ref="P1436:P1439"/>
    <mergeCell ref="Q1436:Q1439"/>
    <mergeCell ref="W1452:W1454"/>
    <mergeCell ref="O1424:O1426"/>
    <mergeCell ref="P1424:P1426"/>
    <mergeCell ref="Q1424:Q1426"/>
    <mergeCell ref="H1421:H1423"/>
    <mergeCell ref="H1412:H1414"/>
    <mergeCell ref="S1461:S1463"/>
    <mergeCell ref="T1461:T1463"/>
    <mergeCell ref="U1461:U1463"/>
    <mergeCell ref="S1412:S1414"/>
    <mergeCell ref="I1427:I1429"/>
    <mergeCell ref="G1415:G1417"/>
    <mergeCell ref="G1412:G1414"/>
    <mergeCell ref="Z1424:Z1426"/>
    <mergeCell ref="G1480:G1482"/>
    <mergeCell ref="T1434:T1435"/>
    <mergeCell ref="AB1434:AB1435"/>
    <mergeCell ref="U1409:U1411"/>
    <mergeCell ref="N1427:N1429"/>
    <mergeCell ref="U1407:U1408"/>
    <mergeCell ref="Q1421:Q1423"/>
    <mergeCell ref="R1427:R1429"/>
    <mergeCell ref="H1402:H1404"/>
    <mergeCell ref="AA1480:AA1482"/>
    <mergeCell ref="V1468:V1470"/>
    <mergeCell ref="W1468:W1470"/>
    <mergeCell ref="R1471:R1473"/>
    <mergeCell ref="N1490:N1493"/>
    <mergeCell ref="S1490:S1493"/>
    <mergeCell ref="T1490:T1493"/>
    <mergeCell ref="U1490:U1493"/>
    <mergeCell ref="Q1468:Q1470"/>
    <mergeCell ref="R1468:R1470"/>
    <mergeCell ref="H1366:H1368"/>
    <mergeCell ref="I1366:I1368"/>
    <mergeCell ref="I1385:I1388"/>
    <mergeCell ref="AF1389:AF1391"/>
    <mergeCell ref="AC1362:AC1365"/>
    <mergeCell ref="AJ1359:AJ1361"/>
    <mergeCell ref="R1359:R1361"/>
    <mergeCell ref="AJ1382:AJ1384"/>
    <mergeCell ref="R1415:R1417"/>
    <mergeCell ref="AA1395:AA1397"/>
    <mergeCell ref="X1395:X1397"/>
    <mergeCell ref="Q1392:Q1394"/>
    <mergeCell ref="P1395:P1397"/>
    <mergeCell ref="Q1395:Q1397"/>
    <mergeCell ref="T1412:T1414"/>
    <mergeCell ref="U1412:U1414"/>
    <mergeCell ref="V1412:V1414"/>
    <mergeCell ref="W1412:W1414"/>
    <mergeCell ref="X1412:X1414"/>
    <mergeCell ref="O1405:O1406"/>
    <mergeCell ref="O1395:O1397"/>
    <mergeCell ref="O1398:O1401"/>
    <mergeCell ref="R1418:R1420"/>
    <mergeCell ref="N1405:N1406"/>
    <mergeCell ref="N1395:N1397"/>
    <mergeCell ref="N1398:N1401"/>
    <mergeCell ref="AB1362:AB1365"/>
    <mergeCell ref="AH1359:AH1361"/>
    <mergeCell ref="AH1372:AH1375"/>
    <mergeCell ref="Q1366:Q1368"/>
    <mergeCell ref="N1385:N1388"/>
    <mergeCell ref="O1385:O1388"/>
    <mergeCell ref="AB1407:AB1408"/>
    <mergeCell ref="Z1389:Z1391"/>
    <mergeCell ref="AE1389:AE1391"/>
    <mergeCell ref="Q1369:Q1371"/>
    <mergeCell ref="S1369:S1371"/>
    <mergeCell ref="AD1402:AD1404"/>
    <mergeCell ref="AE1402:AE1404"/>
    <mergeCell ref="AF1402:AF1404"/>
    <mergeCell ref="R1412:R1414"/>
    <mergeCell ref="AC1412:AC1414"/>
    <mergeCell ref="N1409:N1411"/>
    <mergeCell ref="V1395:V1397"/>
    <mergeCell ref="X1376:X1378"/>
    <mergeCell ref="AG1405:AG1406"/>
    <mergeCell ref="AG1382:AG1384"/>
    <mergeCell ref="X1392:X1394"/>
    <mergeCell ref="AG1385:AG1388"/>
    <mergeCell ref="W1379:W1381"/>
    <mergeCell ref="AG1398:AG1401"/>
    <mergeCell ref="X1398:X1401"/>
    <mergeCell ref="AG1369:AG1371"/>
    <mergeCell ref="Q1379:Q1381"/>
    <mergeCell ref="AB1418:AB1420"/>
    <mergeCell ref="S1415:S1417"/>
    <mergeCell ref="W1366:W1368"/>
    <mergeCell ref="P1415:P1417"/>
    <mergeCell ref="W1402:W1404"/>
    <mergeCell ref="O1407:O1408"/>
    <mergeCell ref="O1389:O1391"/>
    <mergeCell ref="S1418:S1420"/>
    <mergeCell ref="W1418:W1420"/>
    <mergeCell ref="W1415:W1417"/>
    <mergeCell ref="O1577:O1579"/>
    <mergeCell ref="P1577:P1579"/>
    <mergeCell ref="Q1577:Q1579"/>
    <mergeCell ref="R1577:R1579"/>
    <mergeCell ref="S1577:S1579"/>
    <mergeCell ref="AE1395:AE1397"/>
    <mergeCell ref="AF1395:AF1397"/>
    <mergeCell ref="AG1395:AG1397"/>
    <mergeCell ref="AD1412:AD1414"/>
    <mergeCell ref="AE1412:AE1414"/>
    <mergeCell ref="E1323:E1325"/>
    <mergeCell ref="E1326:E1328"/>
    <mergeCell ref="E1335:E1338"/>
    <mergeCell ref="F1335:F1338"/>
    <mergeCell ref="AI1335:AI1338"/>
    <mergeCell ref="AG1335:AG1338"/>
    <mergeCell ref="AE1346:AE1348"/>
    <mergeCell ref="AF1346:AF1348"/>
    <mergeCell ref="AA1329:AA1331"/>
    <mergeCell ref="Y1359:Y1361"/>
    <mergeCell ref="Z1359:Z1361"/>
    <mergeCell ref="AF1359:AF1361"/>
    <mergeCell ref="Y1407:Y1408"/>
    <mergeCell ref="Z1407:Z1408"/>
    <mergeCell ref="AA1407:AA1408"/>
    <mergeCell ref="AH1407:AH1408"/>
    <mergeCell ref="E1412:E1414"/>
    <mergeCell ref="F1412:F1414"/>
    <mergeCell ref="F1359:F1361"/>
    <mergeCell ref="G1359:G1361"/>
    <mergeCell ref="U1405:U1406"/>
    <mergeCell ref="X1407:X1408"/>
    <mergeCell ref="S1405:S1406"/>
    <mergeCell ref="S1407:S1408"/>
    <mergeCell ref="S1409:S1411"/>
    <mergeCell ref="T1398:T1401"/>
    <mergeCell ref="U1398:U1401"/>
    <mergeCell ref="T1409:T1411"/>
    <mergeCell ref="U1392:U1394"/>
    <mergeCell ref="V1392:V1394"/>
    <mergeCell ref="AA1402:AA1404"/>
    <mergeCell ref="AB1402:AB1404"/>
    <mergeCell ref="AE1376:AE1378"/>
    <mergeCell ref="AD1389:AD1391"/>
    <mergeCell ref="AF1369:AF1371"/>
    <mergeCell ref="AD1407:AD1408"/>
    <mergeCell ref="AA1405:AA1406"/>
    <mergeCell ref="U1402:U1404"/>
    <mergeCell ref="AA1376:AA1378"/>
    <mergeCell ref="AA1392:AA1394"/>
    <mergeCell ref="V1398:V1401"/>
    <mergeCell ref="T1402:T1404"/>
    <mergeCell ref="V1407:V1408"/>
    <mergeCell ref="I1405:I1406"/>
    <mergeCell ref="R1402:R1404"/>
    <mergeCell ref="AC1366:AC1368"/>
    <mergeCell ref="AB1376:AB1378"/>
    <mergeCell ref="R1389:R1391"/>
    <mergeCell ref="T1395:T1397"/>
    <mergeCell ref="U1395:U1397"/>
    <mergeCell ref="Y1392:Y1394"/>
    <mergeCell ref="V1427:V1429"/>
    <mergeCell ref="Y1427:Y1429"/>
    <mergeCell ref="AH1353:AH1355"/>
    <mergeCell ref="AG1353:AG1355"/>
    <mergeCell ref="Y1346:Y1348"/>
    <mergeCell ref="AG1379:AG1381"/>
    <mergeCell ref="AE1366:AE1368"/>
    <mergeCell ref="AF1366:AF1368"/>
    <mergeCell ref="AD1369:AD1371"/>
    <mergeCell ref="AE1369:AE1371"/>
    <mergeCell ref="AE1392:AE1394"/>
    <mergeCell ref="AD1418:AD1420"/>
    <mergeCell ref="Y1415:Y1417"/>
    <mergeCell ref="Z1415:Z1417"/>
    <mergeCell ref="AA1415:AA1417"/>
    <mergeCell ref="AB1415:AB1417"/>
    <mergeCell ref="X1577:X1579"/>
    <mergeCell ref="Y1577:Y1579"/>
    <mergeCell ref="Z1577:Z1579"/>
    <mergeCell ref="AA1577:AA1579"/>
    <mergeCell ref="AB1577:AB1579"/>
    <mergeCell ref="AC1577:AC1579"/>
    <mergeCell ref="AD1577:AD1579"/>
    <mergeCell ref="AE1577:AE1579"/>
    <mergeCell ref="AF1577:AF1579"/>
    <mergeCell ref="AG1577:AG1579"/>
    <mergeCell ref="AH1577:AH1579"/>
    <mergeCell ref="AI1577:AI1579"/>
    <mergeCell ref="AC1376:AC1378"/>
    <mergeCell ref="AC1389:AC1391"/>
    <mergeCell ref="AE1372:AE1375"/>
    <mergeCell ref="AF1372:AF1375"/>
    <mergeCell ref="AG1372:AG1375"/>
    <mergeCell ref="AA1455:AA1457"/>
    <mergeCell ref="X1455:X1457"/>
    <mergeCell ref="AI1480:AI1482"/>
    <mergeCell ref="AH1480:AH1482"/>
    <mergeCell ref="AI1452:AI1454"/>
    <mergeCell ref="AI1449:AI1451"/>
    <mergeCell ref="AH1424:AH1426"/>
    <mergeCell ref="AH1421:AH1423"/>
    <mergeCell ref="AI1369:AI1371"/>
    <mergeCell ref="AD1449:AD1451"/>
    <mergeCell ref="AG1436:AG1439"/>
    <mergeCell ref="AB1449:AB1451"/>
    <mergeCell ref="AF1412:AF1414"/>
    <mergeCell ref="AG1412:AG1414"/>
    <mergeCell ref="AD1376:AD1378"/>
    <mergeCell ref="AD1421:AD1423"/>
    <mergeCell ref="AB1366:AB1368"/>
    <mergeCell ref="AH1522:AH1525"/>
    <mergeCell ref="AI1522:AI1525"/>
    <mergeCell ref="AI1477:AI1479"/>
    <mergeCell ref="AH1494:AH1496"/>
    <mergeCell ref="AF1506:AF1508"/>
    <mergeCell ref="AG1506:AG1508"/>
    <mergeCell ref="AI1519:AI1521"/>
    <mergeCell ref="AH1418:AH1420"/>
    <mergeCell ref="AI1366:AI1368"/>
    <mergeCell ref="AH1474:AH1476"/>
    <mergeCell ref="Z1434:Z1435"/>
    <mergeCell ref="AH1490:AH1493"/>
    <mergeCell ref="AH1415:AH1417"/>
    <mergeCell ref="X1415:X1417"/>
    <mergeCell ref="AC1415:AC1417"/>
    <mergeCell ref="AD1415:AD1417"/>
    <mergeCell ref="AH1376:AH1378"/>
    <mergeCell ref="AJ1050:AJ1052"/>
    <mergeCell ref="Z1050:Z1052"/>
    <mergeCell ref="AI1050:AI1052"/>
    <mergeCell ref="AJ1114:AJ1117"/>
    <mergeCell ref="AJ1577:AJ1579"/>
    <mergeCell ref="B1570:B1572"/>
    <mergeCell ref="C1570:C1572"/>
    <mergeCell ref="B1573:B1576"/>
    <mergeCell ref="C1573:C1576"/>
    <mergeCell ref="D1573:D1576"/>
    <mergeCell ref="E1573:E1576"/>
    <mergeCell ref="F1573:F1576"/>
    <mergeCell ref="G1573:G1576"/>
    <mergeCell ref="H1573:H1576"/>
    <mergeCell ref="I1573:I1576"/>
    <mergeCell ref="N1573:N1576"/>
    <mergeCell ref="O1573:O1576"/>
    <mergeCell ref="P1573:P1576"/>
    <mergeCell ref="Q1573:Q1576"/>
    <mergeCell ref="R1573:R1576"/>
    <mergeCell ref="S1573:S1576"/>
    <mergeCell ref="T1573:T1576"/>
    <mergeCell ref="U1573:U1576"/>
    <mergeCell ref="V1573:V1576"/>
    <mergeCell ref="W1573:W1576"/>
    <mergeCell ref="X1573:X1576"/>
    <mergeCell ref="D1570:D1572"/>
    <mergeCell ref="E1570:E1572"/>
    <mergeCell ref="F1570:F1572"/>
    <mergeCell ref="G1570:G1572"/>
    <mergeCell ref="AH1570:AH1572"/>
    <mergeCell ref="AI1570:AI1572"/>
    <mergeCell ref="AJ1570:AJ1572"/>
    <mergeCell ref="H1570:H1572"/>
    <mergeCell ref="I1570:I1572"/>
    <mergeCell ref="N1570:N1572"/>
    <mergeCell ref="O1570:O1572"/>
    <mergeCell ref="P1570:P1572"/>
    <mergeCell ref="Q1570:Q1572"/>
    <mergeCell ref="R1570:R1572"/>
    <mergeCell ref="S1570:S1572"/>
    <mergeCell ref="T1570:T1572"/>
    <mergeCell ref="U1570:U1572"/>
    <mergeCell ref="V1570:V1572"/>
    <mergeCell ref="W1570:W1572"/>
    <mergeCell ref="X1570:X1572"/>
    <mergeCell ref="Y1570:Y1572"/>
    <mergeCell ref="Z1570:Z1572"/>
    <mergeCell ref="AA1570:AA1572"/>
    <mergeCell ref="AB1570:AB1572"/>
    <mergeCell ref="AC1570:AC1572"/>
    <mergeCell ref="AD1570:AD1572"/>
    <mergeCell ref="AE1570:AE1572"/>
    <mergeCell ref="AF1570:AF1572"/>
    <mergeCell ref="AG1570:AG1572"/>
    <mergeCell ref="W1577:W1579"/>
    <mergeCell ref="AE1427:AE1429"/>
    <mergeCell ref="H1409:H1411"/>
    <mergeCell ref="I1353:I1355"/>
    <mergeCell ref="G1362:G1365"/>
    <mergeCell ref="G1366:G1368"/>
    <mergeCell ref="U1167:U1169"/>
    <mergeCell ref="AD1366:AD1368"/>
    <mergeCell ref="AF1353:AF1355"/>
    <mergeCell ref="AC1490:AC1493"/>
    <mergeCell ref="Y1356:Y1358"/>
    <mergeCell ref="Z1356:Z1358"/>
    <mergeCell ref="AH1409:AH1411"/>
    <mergeCell ref="AH1398:AH1401"/>
    <mergeCell ref="AH1402:AH1404"/>
    <mergeCell ref="AI1402:AI1404"/>
    <mergeCell ref="AI1405:AI1406"/>
    <mergeCell ref="AJ1366:AJ1368"/>
    <mergeCell ref="AI1395:AI1397"/>
    <mergeCell ref="AH1389:AH1391"/>
    <mergeCell ref="AD1362:AD1365"/>
    <mergeCell ref="AE1362:AE1365"/>
    <mergeCell ref="AI1421:AI1423"/>
    <mergeCell ref="AH1483:AH1485"/>
    <mergeCell ref="AI1483:AI1485"/>
    <mergeCell ref="AA1477:AA1479"/>
    <mergeCell ref="AJ1356:AJ1358"/>
    <mergeCell ref="AG1366:AG1368"/>
    <mergeCell ref="X1366:X1368"/>
    <mergeCell ref="Y1366:Y1368"/>
    <mergeCell ref="AC1369:AC1371"/>
    <mergeCell ref="AJ1471:AJ1473"/>
    <mergeCell ref="AJ1477:AJ1479"/>
    <mergeCell ref="AJ1415:AJ1417"/>
    <mergeCell ref="AJ1389:AJ1391"/>
    <mergeCell ref="AJ1412:AJ1414"/>
    <mergeCell ref="AJ1418:AJ1420"/>
    <mergeCell ref="AJ1402:AJ1404"/>
    <mergeCell ref="AI1415:AI1417"/>
    <mergeCell ref="AI1372:AI1375"/>
    <mergeCell ref="AH1464:AH1466"/>
    <mergeCell ref="AH1446:AH1448"/>
    <mergeCell ref="AH1449:AH1451"/>
    <mergeCell ref="AJ1458:AJ1460"/>
    <mergeCell ref="AJ1455:AJ1457"/>
    <mergeCell ref="AC1372:AC1375"/>
    <mergeCell ref="AJ1372:AJ1375"/>
    <mergeCell ref="AI1376:AI1378"/>
    <mergeCell ref="AJ1376:AJ1378"/>
    <mergeCell ref="Y1464:Y1466"/>
    <mergeCell ref="AB1464:AB1466"/>
    <mergeCell ref="AE1434:AE1435"/>
    <mergeCell ref="AF1434:AF1435"/>
    <mergeCell ref="AB1398:AB1401"/>
    <mergeCell ref="AC1398:AC1401"/>
    <mergeCell ref="AD1398:AD1401"/>
    <mergeCell ref="AE1398:AE1401"/>
    <mergeCell ref="AF1398:AF1401"/>
    <mergeCell ref="Z1398:Z1401"/>
    <mergeCell ref="AI1407:AI1408"/>
    <mergeCell ref="AI1382:AI1384"/>
    <mergeCell ref="AH1405:AH1406"/>
    <mergeCell ref="AH1382:AH1384"/>
    <mergeCell ref="AH1385:AH1388"/>
    <mergeCell ref="AJ1409:AJ1411"/>
    <mergeCell ref="AI1392:AI1394"/>
    <mergeCell ref="AI1412:AI1414"/>
    <mergeCell ref="AG1131:AG1133"/>
    <mergeCell ref="AG1134:AG1136"/>
    <mergeCell ref="AG1137:AG1139"/>
    <mergeCell ref="Y1199:Y1202"/>
    <mergeCell ref="AJ1215:AJ1217"/>
    <mergeCell ref="AE1041:AE1043"/>
    <mergeCell ref="AI1035:AI1037"/>
    <mergeCell ref="AI1038:AI1040"/>
    <mergeCell ref="AJ1196:AJ1198"/>
    <mergeCell ref="AG1192:AG1195"/>
    <mergeCell ref="AH1143:AH1145"/>
    <mergeCell ref="Z1183:Z1185"/>
    <mergeCell ref="AA1183:AA1185"/>
    <mergeCell ref="AB1183:AB1185"/>
    <mergeCell ref="AB1189:AB1191"/>
    <mergeCell ref="AA1180:AA1182"/>
    <mergeCell ref="AB1180:AB1182"/>
    <mergeCell ref="AE1180:AE1182"/>
    <mergeCell ref="AG1180:AG1182"/>
    <mergeCell ref="Z1038:Z1040"/>
    <mergeCell ref="AA1038:AA1040"/>
    <mergeCell ref="Y1101:Y1103"/>
    <mergeCell ref="Z1101:Z1103"/>
    <mergeCell ref="AA1101:AA1103"/>
    <mergeCell ref="AB1101:AB1103"/>
    <mergeCell ref="AH1085:AH1087"/>
    <mergeCell ref="AI1085:AI1087"/>
    <mergeCell ref="Y1121:Y1123"/>
    <mergeCell ref="Y1118:Y1120"/>
    <mergeCell ref="Y1131:Y1133"/>
    <mergeCell ref="Z1069:Z1072"/>
    <mergeCell ref="Z1079:Z1081"/>
    <mergeCell ref="Z1073:Z1075"/>
    <mergeCell ref="AC1069:AC1072"/>
    <mergeCell ref="AI1069:AI1072"/>
    <mergeCell ref="AE1053:AE1056"/>
    <mergeCell ref="Y1035:Y1037"/>
    <mergeCell ref="AJ1092:AJ1094"/>
    <mergeCell ref="AJ1073:AJ1075"/>
    <mergeCell ref="AH1180:AH1182"/>
    <mergeCell ref="AJ1143:AJ1145"/>
    <mergeCell ref="AH1146:AH1148"/>
    <mergeCell ref="AH1156:AH1159"/>
    <mergeCell ref="Z1156:Z1159"/>
    <mergeCell ref="AA1156:AA1159"/>
    <mergeCell ref="AB1156:AB1159"/>
    <mergeCell ref="AC1152:AC1155"/>
    <mergeCell ref="AD1152:AD1155"/>
    <mergeCell ref="AE1152:AE1155"/>
    <mergeCell ref="AF1152:AF1155"/>
    <mergeCell ref="AG1152:AG1155"/>
    <mergeCell ref="AJ1156:AJ1159"/>
    <mergeCell ref="AC1146:AC1148"/>
    <mergeCell ref="AC1203:AC1205"/>
    <mergeCell ref="Y1180:Y1182"/>
    <mergeCell ref="Z1180:Z1182"/>
    <mergeCell ref="AF1180:AF1182"/>
    <mergeCell ref="AF1167:AF1169"/>
    <mergeCell ref="AG1167:AG1169"/>
    <mergeCell ref="AH1167:AH1169"/>
    <mergeCell ref="AH1170:AH1172"/>
    <mergeCell ref="AD1177:AD1179"/>
    <mergeCell ref="AJ1131:AJ1133"/>
    <mergeCell ref="AJ1127:AJ1130"/>
    <mergeCell ref="W720:W723"/>
    <mergeCell ref="X720:X723"/>
    <mergeCell ref="X865:X867"/>
    <mergeCell ref="AJ759:AJ762"/>
    <mergeCell ref="AG860:AG862"/>
    <mergeCell ref="AB807:AB809"/>
    <mergeCell ref="AH903:AH905"/>
    <mergeCell ref="AB852:AB854"/>
    <mergeCell ref="AF848:AF851"/>
    <mergeCell ref="AG848:AG851"/>
    <mergeCell ref="AA737:AA739"/>
    <mergeCell ref="AB734:AB736"/>
    <mergeCell ref="AD747:AD749"/>
    <mergeCell ref="AD759:AD762"/>
    <mergeCell ref="AA763:AA765"/>
    <mergeCell ref="AA769:AA771"/>
    <mergeCell ref="AB769:AB771"/>
    <mergeCell ref="AA677:AA679"/>
    <mergeCell ref="AB677:AB679"/>
    <mergeCell ref="AC677:AC679"/>
    <mergeCell ref="Y912:Y914"/>
    <mergeCell ref="AA810:AA813"/>
    <mergeCell ref="AF769:AF771"/>
    <mergeCell ref="AA875:AA877"/>
    <mergeCell ref="AD730:AD733"/>
    <mergeCell ref="AI775:AI778"/>
    <mergeCell ref="AC807:AC809"/>
    <mergeCell ref="AD897:AD899"/>
    <mergeCell ref="AH1183:AH1185"/>
    <mergeCell ref="AJ1031:AJ1034"/>
    <mergeCell ref="AJ946:AJ949"/>
    <mergeCell ref="AJ887:AJ889"/>
    <mergeCell ref="X1143:X1145"/>
    <mergeCell ref="X1167:X1169"/>
    <mergeCell ref="AB1028:AB1030"/>
    <mergeCell ref="AC1031:AC1034"/>
    <mergeCell ref="AJ1061:AJ1064"/>
    <mergeCell ref="AA1118:AA1120"/>
    <mergeCell ref="Z1121:Z1123"/>
    <mergeCell ref="AA1121:AA1123"/>
    <mergeCell ref="Z1124:Z1126"/>
    <mergeCell ref="AB1131:AB1133"/>
    <mergeCell ref="AA1073:AA1075"/>
    <mergeCell ref="AF1085:AF1087"/>
    <mergeCell ref="AI1131:AI1133"/>
    <mergeCell ref="AG1114:AG1117"/>
    <mergeCell ref="AI1137:AI1139"/>
    <mergeCell ref="Z1098:Z1100"/>
    <mergeCell ref="AA1098:AA1100"/>
    <mergeCell ref="AG1079:AG1081"/>
    <mergeCell ref="Y1050:Y1052"/>
    <mergeCell ref="AH1088:AH1091"/>
    <mergeCell ref="AG1088:AG1091"/>
    <mergeCell ref="AJ1152:AJ1155"/>
    <mergeCell ref="AF1057:AF1060"/>
    <mergeCell ref="Y1134:Y1136"/>
    <mergeCell ref="AH1134:AH1136"/>
    <mergeCell ref="AC1156:AC1159"/>
    <mergeCell ref="AJ833:AJ835"/>
    <mergeCell ref="AF810:AF813"/>
    <mergeCell ref="AG810:AG813"/>
    <mergeCell ref="AF833:AF835"/>
    <mergeCell ref="AB810:AB813"/>
    <mergeCell ref="AE848:AE851"/>
    <mergeCell ref="AJ933:AJ936"/>
    <mergeCell ref="AE933:AE936"/>
    <mergeCell ref="X887:X889"/>
    <mergeCell ref="Y878:Y880"/>
    <mergeCell ref="AE912:AE914"/>
    <mergeCell ref="Z906:Z908"/>
    <mergeCell ref="AA906:AA908"/>
    <mergeCell ref="Z893:Z896"/>
    <mergeCell ref="AF855:AF857"/>
    <mergeCell ref="Z884:Z886"/>
    <mergeCell ref="W918:W920"/>
    <mergeCell ref="W909:W911"/>
    <mergeCell ref="AA915:AA917"/>
    <mergeCell ref="Y918:Y920"/>
    <mergeCell ref="Y903:Y905"/>
    <mergeCell ref="AI807:AI809"/>
    <mergeCell ref="AA865:AA867"/>
    <mergeCell ref="AJ810:AJ813"/>
    <mergeCell ref="AF840:AF842"/>
    <mergeCell ref="X775:X778"/>
    <mergeCell ref="X801:X803"/>
    <mergeCell ref="Y801:Y803"/>
    <mergeCell ref="Y814:Y816"/>
    <mergeCell ref="Y843:Y845"/>
    <mergeCell ref="W795:W797"/>
    <mergeCell ref="Y846:Y847"/>
    <mergeCell ref="AJ881:AJ883"/>
    <mergeCell ref="AJ840:AJ842"/>
    <mergeCell ref="AB884:AB886"/>
    <mergeCell ref="AA846:AA847"/>
    <mergeCell ref="AJ893:AJ896"/>
    <mergeCell ref="AF903:AF905"/>
    <mergeCell ref="AG903:AG905"/>
    <mergeCell ref="AF897:AF899"/>
    <mergeCell ref="AH897:AH899"/>
    <mergeCell ref="AG846:AG847"/>
    <mergeCell ref="AJ848:AJ851"/>
    <mergeCell ref="AJ906:AJ908"/>
    <mergeCell ref="AJ909:AJ911"/>
    <mergeCell ref="Y909:Y911"/>
    <mergeCell ref="W912:W914"/>
    <mergeCell ref="AI915:AI917"/>
    <mergeCell ref="AF921:AF923"/>
    <mergeCell ref="AG921:AG923"/>
    <mergeCell ref="AG930:AG932"/>
    <mergeCell ref="AH930:AH932"/>
    <mergeCell ref="AI795:AI797"/>
    <mergeCell ref="Z795:Z797"/>
    <mergeCell ref="AJ804:AJ806"/>
    <mergeCell ref="AI801:AI803"/>
    <mergeCell ref="AI820:AI822"/>
    <mergeCell ref="AH921:AH923"/>
    <mergeCell ref="AC817:AC819"/>
    <mergeCell ref="AD817:AD819"/>
    <mergeCell ref="AE817:AE819"/>
    <mergeCell ref="AJ915:AJ917"/>
    <mergeCell ref="W833:W835"/>
    <mergeCell ref="AE820:AE822"/>
    <mergeCell ref="X833:X835"/>
    <mergeCell ref="AB840:AB842"/>
    <mergeCell ref="Y807:Y809"/>
    <mergeCell ref="W782:W784"/>
    <mergeCell ref="X782:X784"/>
    <mergeCell ref="Y782:Y784"/>
    <mergeCell ref="AG653:AG655"/>
    <mergeCell ref="AB615:AB617"/>
    <mergeCell ref="AA644:AA646"/>
    <mergeCell ref="T624:T626"/>
    <mergeCell ref="AJ659:AJ661"/>
    <mergeCell ref="AH659:AH661"/>
    <mergeCell ref="AJ640:AJ643"/>
    <mergeCell ref="AH640:AH643"/>
    <mergeCell ref="AJ621:AJ623"/>
    <mergeCell ref="W624:W626"/>
    <mergeCell ref="AH618:AH620"/>
    <mergeCell ref="AI618:AI620"/>
    <mergeCell ref="AH644:AH646"/>
    <mergeCell ref="AF665:AF666"/>
    <mergeCell ref="Y677:Y679"/>
    <mergeCell ref="Z677:Z679"/>
    <mergeCell ref="AI671:AI673"/>
    <mergeCell ref="AJ671:AJ673"/>
    <mergeCell ref="S718:S719"/>
    <mergeCell ref="T718:T719"/>
    <mergeCell ref="U718:U719"/>
    <mergeCell ref="D718:D719"/>
    <mergeCell ref="AF690:AF692"/>
    <mergeCell ref="T621:T623"/>
    <mergeCell ref="S594:S597"/>
    <mergeCell ref="E627:E629"/>
    <mergeCell ref="P618:P620"/>
    <mergeCell ref="Y618:Y620"/>
    <mergeCell ref="W615:W617"/>
    <mergeCell ref="D627:D629"/>
    <mergeCell ref="X699:X701"/>
    <mergeCell ref="Y680:Y682"/>
    <mergeCell ref="U637:U639"/>
    <mergeCell ref="Y667:Y670"/>
    <mergeCell ref="X677:X679"/>
    <mergeCell ref="P637:P639"/>
    <mergeCell ref="P634:P636"/>
    <mergeCell ref="AD677:AD679"/>
    <mergeCell ref="AE677:AE679"/>
    <mergeCell ref="AF677:AF679"/>
    <mergeCell ref="AG677:AG679"/>
    <mergeCell ref="AH677:AH679"/>
    <mergeCell ref="AI677:AI679"/>
    <mergeCell ref="AJ677:AJ679"/>
    <mergeCell ref="AJ674:AJ676"/>
    <mergeCell ref="W674:W676"/>
    <mergeCell ref="X674:X676"/>
    <mergeCell ref="Y674:Y676"/>
    <mergeCell ref="X718:X719"/>
    <mergeCell ref="Y718:Y719"/>
    <mergeCell ref="D647:D649"/>
    <mergeCell ref="R699:R701"/>
    <mergeCell ref="I696:I698"/>
    <mergeCell ref="E712:E713"/>
    <mergeCell ref="T634:T636"/>
    <mergeCell ref="T637:T639"/>
    <mergeCell ref="V650:V652"/>
    <mergeCell ref="T656:T658"/>
    <mergeCell ref="W640:W643"/>
    <mergeCell ref="O671:O673"/>
    <mergeCell ref="P665:P666"/>
    <mergeCell ref="P659:P661"/>
    <mergeCell ref="H665:H666"/>
    <mergeCell ref="Q674:Q676"/>
    <mergeCell ref="AG448:AG451"/>
    <mergeCell ref="V442:V444"/>
    <mergeCell ref="W442:W444"/>
    <mergeCell ref="W468:W470"/>
    <mergeCell ref="AA462:AA464"/>
    <mergeCell ref="U608:U611"/>
    <mergeCell ref="P456:P458"/>
    <mergeCell ref="G456:G458"/>
    <mergeCell ref="C462:C464"/>
    <mergeCell ref="D462:D464"/>
    <mergeCell ref="E720:E723"/>
    <mergeCell ref="B605:B607"/>
    <mergeCell ref="C605:C607"/>
    <mergeCell ref="D605:D607"/>
    <mergeCell ref="E605:E607"/>
    <mergeCell ref="F605:F607"/>
    <mergeCell ref="G413:G415"/>
    <mergeCell ref="H445:H447"/>
    <mergeCell ref="C396:C398"/>
    <mergeCell ref="D396:D398"/>
    <mergeCell ref="D410:D412"/>
    <mergeCell ref="V637:V639"/>
    <mergeCell ref="B289:B291"/>
    <mergeCell ref="C289:C291"/>
    <mergeCell ref="D289:D291"/>
    <mergeCell ref="E289:E291"/>
    <mergeCell ref="F289:F291"/>
    <mergeCell ref="G289:G291"/>
    <mergeCell ref="H289:H291"/>
    <mergeCell ref="I289:I291"/>
    <mergeCell ref="N289:N291"/>
    <mergeCell ref="O289:O291"/>
    <mergeCell ref="P289:P291"/>
    <mergeCell ref="Q289:Q291"/>
    <mergeCell ref="R289:R291"/>
    <mergeCell ref="S289:S291"/>
    <mergeCell ref="T289:T291"/>
    <mergeCell ref="U289:U291"/>
    <mergeCell ref="V289:V291"/>
    <mergeCell ref="W289:W291"/>
    <mergeCell ref="X289:X291"/>
    <mergeCell ref="Y289:Y291"/>
    <mergeCell ref="Z289:Z291"/>
    <mergeCell ref="AA289:AA291"/>
    <mergeCell ref="AB289:AB291"/>
    <mergeCell ref="AC591:AC593"/>
    <mergeCell ref="AD591:AD593"/>
    <mergeCell ref="AD558:AD560"/>
    <mergeCell ref="Y720:Y723"/>
    <mergeCell ref="Z659:Z661"/>
    <mergeCell ref="W621:W623"/>
    <mergeCell ref="Q644:Q646"/>
    <mergeCell ref="W612:W614"/>
    <mergeCell ref="X612:X614"/>
    <mergeCell ref="Z671:Z673"/>
    <mergeCell ref="AF289:AF291"/>
    <mergeCell ref="AG289:AG291"/>
    <mergeCell ref="B433:B435"/>
    <mergeCell ref="C433:C435"/>
    <mergeCell ref="D433:D435"/>
    <mergeCell ref="E433:E435"/>
    <mergeCell ref="F433:F435"/>
    <mergeCell ref="G433:G435"/>
    <mergeCell ref="H433:H435"/>
    <mergeCell ref="I433:I435"/>
    <mergeCell ref="N433:N435"/>
    <mergeCell ref="O433:O435"/>
    <mergeCell ref="P433:P435"/>
    <mergeCell ref="B396:B398"/>
    <mergeCell ref="E410:E412"/>
    <mergeCell ref="V410:V412"/>
    <mergeCell ref="S342:S344"/>
    <mergeCell ref="V314:V316"/>
    <mergeCell ref="V327:V329"/>
    <mergeCell ref="G364:G366"/>
    <mergeCell ref="F374:F376"/>
    <mergeCell ref="G374:G376"/>
    <mergeCell ref="H374:H376"/>
    <mergeCell ref="I374:I376"/>
    <mergeCell ref="N374:N376"/>
    <mergeCell ref="O374:O376"/>
    <mergeCell ref="B352:B354"/>
    <mergeCell ref="B355:B357"/>
    <mergeCell ref="X381:X383"/>
    <mergeCell ref="Y381:Y383"/>
    <mergeCell ref="B512:B514"/>
    <mergeCell ref="D515:D517"/>
    <mergeCell ref="Q456:Q458"/>
    <mergeCell ref="B377:B380"/>
    <mergeCell ref="C377:C380"/>
    <mergeCell ref="D377:D380"/>
    <mergeCell ref="E377:E380"/>
    <mergeCell ref="F377:F380"/>
    <mergeCell ref="G377:G380"/>
    <mergeCell ref="H377:H380"/>
    <mergeCell ref="I377:I380"/>
    <mergeCell ref="N377:N380"/>
    <mergeCell ref="O377:O380"/>
    <mergeCell ref="P377:P380"/>
    <mergeCell ref="Q377:Q380"/>
    <mergeCell ref="R377:R380"/>
    <mergeCell ref="S377:S380"/>
    <mergeCell ref="T377:T380"/>
    <mergeCell ref="U377:U380"/>
    <mergeCell ref="V377:V380"/>
    <mergeCell ref="W377:W380"/>
    <mergeCell ref="X377:X380"/>
    <mergeCell ref="Y377:Y380"/>
    <mergeCell ref="F413:F415"/>
    <mergeCell ref="E439:E441"/>
    <mergeCell ref="F439:F441"/>
    <mergeCell ref="G436:G438"/>
    <mergeCell ref="H429:H432"/>
    <mergeCell ref="G439:G441"/>
    <mergeCell ref="H439:H441"/>
    <mergeCell ref="I439:I441"/>
    <mergeCell ref="B410:B412"/>
    <mergeCell ref="C410:C412"/>
    <mergeCell ref="G410:G412"/>
    <mergeCell ref="B327:B329"/>
    <mergeCell ref="C327:C329"/>
    <mergeCell ref="D327:D329"/>
    <mergeCell ref="E327:E329"/>
    <mergeCell ref="F327:F329"/>
    <mergeCell ref="G327:G329"/>
    <mergeCell ref="H327:H329"/>
    <mergeCell ref="I327:I329"/>
    <mergeCell ref="N327:N329"/>
    <mergeCell ref="B1580:B1583"/>
    <mergeCell ref="C1580:C1583"/>
    <mergeCell ref="D1580:D1583"/>
    <mergeCell ref="E1580:E1583"/>
    <mergeCell ref="F1580:F1583"/>
    <mergeCell ref="G1580:G1583"/>
    <mergeCell ref="H1580:H1583"/>
    <mergeCell ref="I1580:I1583"/>
    <mergeCell ref="N1580:N1583"/>
    <mergeCell ref="O1580:O1583"/>
    <mergeCell ref="P1580:P1583"/>
    <mergeCell ref="Q1580:Q1583"/>
    <mergeCell ref="R1580:R1583"/>
    <mergeCell ref="S1580:S1583"/>
    <mergeCell ref="T1580:T1583"/>
    <mergeCell ref="U1580:U1583"/>
    <mergeCell ref="V1580:V1583"/>
    <mergeCell ref="V718:V719"/>
    <mergeCell ref="O930:O932"/>
    <mergeCell ref="B933:B936"/>
    <mergeCell ref="H897:H899"/>
    <mergeCell ref="B1577:B1579"/>
    <mergeCell ref="C1577:C1579"/>
    <mergeCell ref="D1577:D1579"/>
    <mergeCell ref="E1577:E1579"/>
    <mergeCell ref="F1577:F1579"/>
    <mergeCell ref="G1577:G1579"/>
    <mergeCell ref="H1577:H1579"/>
    <mergeCell ref="I1577:I1579"/>
    <mergeCell ref="N1577:N1579"/>
    <mergeCell ref="B588:B590"/>
    <mergeCell ref="F618:F620"/>
    <mergeCell ref="C591:C593"/>
    <mergeCell ref="D591:D593"/>
    <mergeCell ref="E591:E593"/>
    <mergeCell ref="I1299:I1301"/>
    <mergeCell ref="N1299:N1301"/>
    <mergeCell ref="O1299:O1301"/>
    <mergeCell ref="P1299:P1301"/>
    <mergeCell ref="Q1299:Q1301"/>
    <mergeCell ref="R1299:R1301"/>
    <mergeCell ref="S1299:S1301"/>
    <mergeCell ref="T1299:T1301"/>
    <mergeCell ref="U1299:U1301"/>
    <mergeCell ref="V1299:V1301"/>
    <mergeCell ref="U1238:U1241"/>
    <mergeCell ref="V1238:V1241"/>
    <mergeCell ref="E1152:E1155"/>
    <mergeCell ref="F1152:F1155"/>
    <mergeCell ref="G1152:G1155"/>
    <mergeCell ref="H1152:H1155"/>
    <mergeCell ref="I1152:I1155"/>
    <mergeCell ref="N1152:N1155"/>
    <mergeCell ref="O1152:O1155"/>
    <mergeCell ref="Q1238:Q1241"/>
    <mergeCell ref="R1238:R1241"/>
    <mergeCell ref="S1238:S1241"/>
    <mergeCell ref="B782:B784"/>
    <mergeCell ref="C782:C784"/>
    <mergeCell ref="D782:D784"/>
    <mergeCell ref="E782:E784"/>
    <mergeCell ref="F782:F784"/>
    <mergeCell ref="G782:G784"/>
    <mergeCell ref="H782:H784"/>
    <mergeCell ref="B568:B570"/>
    <mergeCell ref="C574:C577"/>
    <mergeCell ref="T578:T581"/>
    <mergeCell ref="R585:R587"/>
    <mergeCell ref="R618:R620"/>
    <mergeCell ref="Q588:Q590"/>
    <mergeCell ref="T647:T649"/>
    <mergeCell ref="U647:U649"/>
    <mergeCell ref="V647:V649"/>
    <mergeCell ref="C667:C670"/>
    <mergeCell ref="P671:P673"/>
    <mergeCell ref="G558:G560"/>
    <mergeCell ref="H558:H560"/>
    <mergeCell ref="C588:C590"/>
    <mergeCell ref="D588:D590"/>
    <mergeCell ref="C647:C649"/>
    <mergeCell ref="H1395:H1397"/>
    <mergeCell ref="W1580:W1583"/>
    <mergeCell ref="X1580:X1583"/>
    <mergeCell ref="Y1580:Y1583"/>
    <mergeCell ref="AI1263:AI1265"/>
    <mergeCell ref="AH1260:AH1262"/>
    <mergeCell ref="AH1282:AH1284"/>
    <mergeCell ref="AI1282:AI1284"/>
    <mergeCell ref="AH1266:AH1269"/>
    <mergeCell ref="P1245:P1247"/>
    <mergeCell ref="Q1245:Q1247"/>
    <mergeCell ref="R1245:R1247"/>
    <mergeCell ref="AI1279:AI1281"/>
    <mergeCell ref="Q1257:Q1259"/>
    <mergeCell ref="AH1299:AH1301"/>
    <mergeCell ref="AI1299:AI1301"/>
    <mergeCell ref="C1412:C1414"/>
    <mergeCell ref="D1412:D1414"/>
    <mergeCell ref="U1137:U1139"/>
    <mergeCell ref="V1137:V1139"/>
    <mergeCell ref="B1299:B1301"/>
    <mergeCell ref="C1299:C1301"/>
    <mergeCell ref="D1299:D1301"/>
    <mergeCell ref="E1299:E1301"/>
    <mergeCell ref="F1299:F1301"/>
    <mergeCell ref="AC1580:AC1583"/>
    <mergeCell ref="AD1580:AD1583"/>
    <mergeCell ref="AE1580:AE1583"/>
    <mergeCell ref="AF1580:AF1583"/>
    <mergeCell ref="AG1580:AG1583"/>
    <mergeCell ref="AH1580:AH1583"/>
    <mergeCell ref="AI1580:AI1583"/>
    <mergeCell ref="I1302:I1303"/>
    <mergeCell ref="N1302:N1303"/>
    <mergeCell ref="O1302:O1303"/>
    <mergeCell ref="P1302:P1303"/>
    <mergeCell ref="Z1580:Z1583"/>
    <mergeCell ref="AA1580:AA1583"/>
    <mergeCell ref="AB1580:AB1583"/>
    <mergeCell ref="V1152:V1155"/>
    <mergeCell ref="W1152:W1155"/>
    <mergeCell ref="X1152:X1155"/>
    <mergeCell ref="Y1152:Y1155"/>
    <mergeCell ref="Z1152:Z1155"/>
    <mergeCell ref="AA1152:AA1155"/>
    <mergeCell ref="AB1152:AB1155"/>
    <mergeCell ref="G1299:G1301"/>
    <mergeCell ref="H1299:H1301"/>
    <mergeCell ref="Y1573:Y1576"/>
    <mergeCell ref="Z1573:Z1576"/>
    <mergeCell ref="AA1573:AA1576"/>
    <mergeCell ref="AB1573:AB1576"/>
    <mergeCell ref="AC1573:AC1576"/>
    <mergeCell ref="AD1573:AD1576"/>
    <mergeCell ref="AE1573:AE1576"/>
    <mergeCell ref="Y1304:Y1305"/>
    <mergeCell ref="Z1304:Z1305"/>
    <mergeCell ref="AA1304:AA1305"/>
    <mergeCell ref="AB1304:AB1305"/>
    <mergeCell ref="AC1304:AC1305"/>
    <mergeCell ref="AD1304:AD1305"/>
    <mergeCell ref="AE1304:AE1305"/>
    <mergeCell ref="AF1304:AF1305"/>
    <mergeCell ref="AG1304:AG1305"/>
    <mergeCell ref="AH1304:AH1305"/>
    <mergeCell ref="AI1304:AI1305"/>
    <mergeCell ref="AJ1304:AJ1305"/>
    <mergeCell ref="B1302:B1303"/>
    <mergeCell ref="C1302:C1303"/>
    <mergeCell ref="D1302:D1303"/>
    <mergeCell ref="E1302:E1303"/>
    <mergeCell ref="F1302:F1303"/>
    <mergeCell ref="G1302:G1303"/>
    <mergeCell ref="H1302:H1303"/>
    <mergeCell ref="T1577:T1579"/>
    <mergeCell ref="U1577:U1579"/>
    <mergeCell ref="V1577:V1579"/>
    <mergeCell ref="H1529:H1532"/>
    <mergeCell ref="E1427:E1429"/>
    <mergeCell ref="F1434:F1435"/>
    <mergeCell ref="F1430:F1433"/>
    <mergeCell ref="E1418:E1420"/>
    <mergeCell ref="E1407:E1408"/>
    <mergeCell ref="B1379:B1381"/>
    <mergeCell ref="I1359:I1361"/>
    <mergeCell ref="AF1573:AF1576"/>
    <mergeCell ref="AG1573:AG1576"/>
    <mergeCell ref="AH1573:AH1576"/>
    <mergeCell ref="AI1573:AI1576"/>
    <mergeCell ref="AJ1573:AJ1576"/>
    <mergeCell ref="AB1329:AB1331"/>
    <mergeCell ref="AC1329:AC1331"/>
    <mergeCell ref="AH1339:AH1342"/>
    <mergeCell ref="AG1503:AG1505"/>
    <mergeCell ref="AF1468:AF1470"/>
    <mergeCell ref="AG1468:AG1470"/>
    <mergeCell ref="AJ1461:AJ1463"/>
    <mergeCell ref="AE1458:AE1460"/>
    <mergeCell ref="AF1458:AF1460"/>
    <mergeCell ref="AG1443:AG1445"/>
    <mergeCell ref="AI1418:AI1420"/>
    <mergeCell ref="AJ1452:AJ1454"/>
    <mergeCell ref="AJ1302:AJ1303"/>
    <mergeCell ref="U1304:U1305"/>
    <mergeCell ref="V1304:V1305"/>
    <mergeCell ref="W1304:W1305"/>
    <mergeCell ref="X1304:X1305"/>
    <mergeCell ref="AJ1369:AJ1371"/>
    <mergeCell ref="AJ1379:AJ1381"/>
    <mergeCell ref="AF1424:AF1426"/>
    <mergeCell ref="AE1480:AE1482"/>
    <mergeCell ref="AF1480:AF1482"/>
    <mergeCell ref="AJ1228:AJ1231"/>
    <mergeCell ref="W1359:W1361"/>
    <mergeCell ref="X1359:X1361"/>
    <mergeCell ref="AC1402:AC1404"/>
    <mergeCell ref="B1304:B1305"/>
    <mergeCell ref="C1304:C1305"/>
    <mergeCell ref="D1304:D1305"/>
    <mergeCell ref="E1304:E1305"/>
    <mergeCell ref="F1304:F1305"/>
    <mergeCell ref="U1270:U1272"/>
    <mergeCell ref="Q1228:Q1231"/>
    <mergeCell ref="P1235:P1237"/>
    <mergeCell ref="AD1235:AD1237"/>
    <mergeCell ref="AE1235:AE1237"/>
    <mergeCell ref="AH1232:AH1234"/>
    <mergeCell ref="C1199:C1202"/>
    <mergeCell ref="D1199:D1202"/>
    <mergeCell ref="B1183:B1185"/>
    <mergeCell ref="C1183:C1185"/>
    <mergeCell ref="P1222:P1224"/>
    <mergeCell ref="Q1222:Q1224"/>
    <mergeCell ref="T1222:T1224"/>
    <mergeCell ref="T1189:T1191"/>
    <mergeCell ref="AH1228:AH1231"/>
    <mergeCell ref="AI1228:AI1231"/>
    <mergeCell ref="AJ1580:AJ1583"/>
    <mergeCell ref="B1065:B1068"/>
    <mergeCell ref="C1065:C1068"/>
    <mergeCell ref="V1065:V1068"/>
    <mergeCell ref="W1065:W1068"/>
    <mergeCell ref="X1065:X1068"/>
    <mergeCell ref="Y1065:Y1068"/>
    <mergeCell ref="Z1065:Z1068"/>
    <mergeCell ref="AA1065:AA1068"/>
    <mergeCell ref="AB1065:AB1068"/>
    <mergeCell ref="AC1065:AC1068"/>
    <mergeCell ref="AD1065:AD1068"/>
    <mergeCell ref="AE1065:AE1068"/>
    <mergeCell ref="AF1065:AF1068"/>
    <mergeCell ref="AG1065:AG1068"/>
    <mergeCell ref="AH1065:AH1068"/>
    <mergeCell ref="AI1065:AI1068"/>
    <mergeCell ref="AJ1065:AJ1068"/>
    <mergeCell ref="B1238:B1241"/>
    <mergeCell ref="C1238:C1241"/>
    <mergeCell ref="D1238:D1241"/>
    <mergeCell ref="E1238:E1241"/>
    <mergeCell ref="F1238:F1241"/>
    <mergeCell ref="G1238:G1241"/>
    <mergeCell ref="H1238:H1241"/>
    <mergeCell ref="I1238:I1241"/>
    <mergeCell ref="N1238:N1241"/>
    <mergeCell ref="O1238:O1241"/>
    <mergeCell ref="P1238:P1241"/>
    <mergeCell ref="G1304:G1305"/>
    <mergeCell ref="H1304:H1305"/>
    <mergeCell ref="I1304:I1305"/>
    <mergeCell ref="N1304:N1305"/>
    <mergeCell ref="O1304:O1305"/>
    <mergeCell ref="P1304:P1305"/>
    <mergeCell ref="Q1304:Q1305"/>
    <mergeCell ref="R1304:R1305"/>
    <mergeCell ref="S1304:S1305"/>
    <mergeCell ref="T1304:T1305"/>
    <mergeCell ref="AC377:AC380"/>
    <mergeCell ref="AD377:AD380"/>
    <mergeCell ref="AE377:AE380"/>
    <mergeCell ref="AF377:AF380"/>
    <mergeCell ref="AG377:AG380"/>
    <mergeCell ref="AH377:AH380"/>
    <mergeCell ref="AI377:AI380"/>
    <mergeCell ref="AJ377:AJ380"/>
    <mergeCell ref="AG1218:AG1221"/>
    <mergeCell ref="AF1225:AF1227"/>
    <mergeCell ref="AG1225:AG1227"/>
    <mergeCell ref="R1152:R1155"/>
    <mergeCell ref="S1152:S1155"/>
    <mergeCell ref="T1152:T1155"/>
    <mergeCell ref="U1152:U1155"/>
    <mergeCell ref="I399:I402"/>
    <mergeCell ref="B1152:B1155"/>
    <mergeCell ref="O1228:O1231"/>
    <mergeCell ref="S893:S896"/>
    <mergeCell ref="B718:B719"/>
    <mergeCell ref="C718:C719"/>
    <mergeCell ref="C1152:C1155"/>
    <mergeCell ref="D1152:D1155"/>
    <mergeCell ref="N448:N451"/>
    <mergeCell ref="U1302:U1303"/>
    <mergeCell ref="V1302:V1303"/>
    <mergeCell ref="W1302:W1303"/>
    <mergeCell ref="X1302:X1303"/>
    <mergeCell ref="Y1302:Y1303"/>
    <mergeCell ref="Z1302:Z1303"/>
    <mergeCell ref="AA1302:AA1303"/>
    <mergeCell ref="AB1302:AB1303"/>
    <mergeCell ref="AC1302:AC1303"/>
    <mergeCell ref="AD1302:AD1303"/>
    <mergeCell ref="AE1302:AE1303"/>
    <mergeCell ref="AF1302:AF1303"/>
    <mergeCell ref="AG1302:AG1303"/>
    <mergeCell ref="AH1302:AH1303"/>
    <mergeCell ref="AI1302:AI1303"/>
    <mergeCell ref="C677:C679"/>
    <mergeCell ref="F677:F679"/>
    <mergeCell ref="D766:D768"/>
    <mergeCell ref="G801:G803"/>
    <mergeCell ref="D744:D746"/>
    <mergeCell ref="E744:E746"/>
    <mergeCell ref="F744:F746"/>
    <mergeCell ref="G744:G746"/>
    <mergeCell ref="W647:W649"/>
    <mergeCell ref="X647:X649"/>
    <mergeCell ref="Y647:Y649"/>
    <mergeCell ref="Z647:Z649"/>
    <mergeCell ref="AA647:AA649"/>
    <mergeCell ref="AB647:AB649"/>
    <mergeCell ref="AC647:AC649"/>
    <mergeCell ref="AA671:AA673"/>
    <mergeCell ref="AG662:AG664"/>
    <mergeCell ref="Y662:Y664"/>
    <mergeCell ref="Z630:Z633"/>
    <mergeCell ref="AI624:AI626"/>
    <mergeCell ref="Y650:Y652"/>
    <mergeCell ref="X630:X633"/>
    <mergeCell ref="W634:W636"/>
    <mergeCell ref="AC612:AC614"/>
    <mergeCell ref="AA650:AA652"/>
    <mergeCell ref="AJ782:AJ784"/>
    <mergeCell ref="B785:B787"/>
    <mergeCell ref="C785:C787"/>
    <mergeCell ref="D785:D787"/>
    <mergeCell ref="E785:E787"/>
    <mergeCell ref="F785:F787"/>
    <mergeCell ref="G785:G787"/>
    <mergeCell ref="H785:H787"/>
    <mergeCell ref="I785:I787"/>
    <mergeCell ref="N785:N787"/>
    <mergeCell ref="O785:O787"/>
    <mergeCell ref="P785:P787"/>
    <mergeCell ref="Q785:Q787"/>
    <mergeCell ref="R785:R787"/>
    <mergeCell ref="S785:S787"/>
    <mergeCell ref="T785:T787"/>
    <mergeCell ref="U785:U787"/>
    <mergeCell ref="V785:V787"/>
    <mergeCell ref="W785:W787"/>
    <mergeCell ref="X785:X787"/>
    <mergeCell ref="Y785:Y787"/>
    <mergeCell ref="Z785:Z787"/>
    <mergeCell ref="AA785:AA787"/>
    <mergeCell ref="AB785:AB787"/>
    <mergeCell ref="AC785:AC787"/>
    <mergeCell ref="AD785:AD787"/>
    <mergeCell ref="AE785:AE787"/>
    <mergeCell ref="AF785:AF787"/>
    <mergeCell ref="AG785:AG787"/>
    <mergeCell ref="AH785:AH787"/>
    <mergeCell ref="AI785:AI787"/>
    <mergeCell ref="AJ785:AJ787"/>
    <mergeCell ref="B788:B791"/>
    <mergeCell ref="C788:C791"/>
    <mergeCell ref="D788:D791"/>
    <mergeCell ref="E788:E791"/>
    <mergeCell ref="F788:F791"/>
    <mergeCell ref="G788:G791"/>
    <mergeCell ref="H788:H791"/>
    <mergeCell ref="I788:I791"/>
    <mergeCell ref="N788:N791"/>
    <mergeCell ref="O788:O791"/>
    <mergeCell ref="P788:P791"/>
    <mergeCell ref="Q788:Q791"/>
    <mergeCell ref="R788:R791"/>
    <mergeCell ref="S788:S791"/>
    <mergeCell ref="T788:T791"/>
    <mergeCell ref="U788:U791"/>
    <mergeCell ref="V788:V791"/>
    <mergeCell ref="W788:W791"/>
    <mergeCell ref="X788:X791"/>
    <mergeCell ref="Y788:Y791"/>
    <mergeCell ref="Z788:Z791"/>
    <mergeCell ref="AA788:AA791"/>
    <mergeCell ref="AB788:AB791"/>
    <mergeCell ref="AC788:AC791"/>
    <mergeCell ref="AD788:AD791"/>
    <mergeCell ref="AE788:AE791"/>
    <mergeCell ref="AF788:AF791"/>
    <mergeCell ref="AG788:AG791"/>
    <mergeCell ref="AH788:AH791"/>
    <mergeCell ref="AI788:AI791"/>
    <mergeCell ref="AJ788:AJ791"/>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2026-03-06T09:28:11Z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