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488E62AB-9342-40B4-9210-4E098631A708}" xr6:coauthVersionLast="47" xr6:coauthVersionMax="47" xr10:uidLastSave="{00000000-0000-0000-0000-000000000000}"/>
  <bookViews>
    <workbookView xWindow="-120" yWindow="-120" windowWidth="38640" windowHeight="21120" xr2:uid="{00000000-000D-0000-FFFF-FFFF00000000}"/>
  </bookViews>
  <sheets>
    <sheet name="Lapas1" sheetId="1" r:id="rId1"/>
  </sheets>
  <definedNames>
    <definedName name="_xlnm._FilterDatabase" localSheetId="0" hidden="1">Lapas1!$A$33:$PZ$553</definedName>
    <definedName name="_xlnm.Print_Area" localSheetId="0">Lapas1!$A$1:$AJ$169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09" i="1" l="1"/>
  <c r="T809" i="1"/>
  <c r="AE806" i="1"/>
  <c r="T806" i="1"/>
  <c r="AE802" i="1"/>
  <c r="T802" i="1"/>
  <c r="T1512" i="1"/>
  <c r="AE1512" i="1"/>
  <c r="AE1508" i="1"/>
  <c r="T1508" i="1"/>
  <c r="AE988" i="1"/>
  <c r="T988" i="1"/>
  <c r="U988" i="1" s="1"/>
  <c r="AE984" i="1"/>
  <c r="T984" i="1"/>
  <c r="AE428" i="1"/>
  <c r="T428" i="1"/>
  <c r="U428" i="1" s="1"/>
  <c r="AE320" i="1"/>
  <c r="T320" i="1"/>
  <c r="AE1283" i="1"/>
  <c r="T1283" i="1"/>
  <c r="AE1281" i="1"/>
  <c r="T1281" i="1"/>
  <c r="AE1278" i="1"/>
  <c r="T1278" i="1"/>
  <c r="AD1217" i="1"/>
  <c r="T1217" i="1"/>
  <c r="T1462" i="1" l="1"/>
  <c r="AE1462" i="1"/>
  <c r="AE1044" i="1"/>
  <c r="T1044" i="1"/>
  <c r="AE1555" i="1"/>
  <c r="T1555" i="1"/>
  <c r="AE282" i="1" l="1"/>
  <c r="T282" i="1"/>
  <c r="U282" i="1" s="1"/>
  <c r="AE212" i="1" l="1"/>
  <c r="T212" i="1"/>
  <c r="U212" i="1" s="1"/>
  <c r="AE525" i="1"/>
  <c r="T525" i="1"/>
  <c r="U525" i="1" s="1"/>
  <c r="AE523" i="1"/>
  <c r="T523" i="1"/>
  <c r="U523" i="1" s="1"/>
  <c r="AE519" i="1"/>
  <c r="T519" i="1"/>
  <c r="U519" i="1" s="1"/>
  <c r="AE516" i="1"/>
  <c r="T516" i="1"/>
  <c r="U516" i="1" s="1"/>
  <c r="AE636" i="1"/>
  <c r="T636" i="1"/>
  <c r="AE666" i="1"/>
  <c r="T666" i="1"/>
  <c r="U666" i="1" s="1"/>
  <c r="AE663" i="1"/>
  <c r="T663" i="1"/>
  <c r="U663" i="1" s="1"/>
  <c r="AD1131" i="1"/>
  <c r="T1131" i="1"/>
  <c r="AE709" i="1"/>
  <c r="T709" i="1"/>
  <c r="U709" i="1" s="1"/>
  <c r="AE707" i="1"/>
  <c r="T707" i="1"/>
  <c r="U707" i="1" s="1"/>
  <c r="AE932" i="1"/>
  <c r="T932" i="1"/>
  <c r="T694" i="1"/>
  <c r="AD1090" i="1"/>
  <c r="T1090" i="1"/>
  <c r="U1090" i="1" s="1"/>
  <c r="AD1087" i="1"/>
  <c r="T1087" i="1"/>
  <c r="U1087" i="1" s="1"/>
  <c r="AD1083" i="1"/>
  <c r="T1083" i="1"/>
  <c r="U1083" i="1" s="1"/>
  <c r="AE736" i="1"/>
  <c r="T736" i="1"/>
  <c r="U736" i="1" s="1"/>
  <c r="AE733" i="1"/>
  <c r="T733" i="1"/>
  <c r="U733" i="1" s="1"/>
  <c r="AE184" i="1"/>
  <c r="AE182" i="1"/>
  <c r="AE179" i="1"/>
  <c r="AE175" i="1"/>
  <c r="AE171" i="1"/>
  <c r="T184" i="1"/>
  <c r="T182" i="1"/>
  <c r="T179" i="1"/>
  <c r="T425" i="1"/>
  <c r="U425" i="1" s="1"/>
  <c r="AE425" i="1"/>
  <c r="AE422" i="1"/>
  <c r="T422" i="1"/>
  <c r="U422" i="1" s="1"/>
  <c r="AE418" i="1"/>
  <c r="T418" i="1"/>
  <c r="U418" i="1" s="1"/>
  <c r="AE414" i="1"/>
  <c r="T414" i="1"/>
  <c r="U414" i="1" s="1"/>
  <c r="AE597" i="1" l="1"/>
  <c r="T597" i="1"/>
  <c r="AE594" i="1"/>
  <c r="T594" i="1"/>
  <c r="AE591" i="1"/>
  <c r="T591" i="1"/>
  <c r="AE588" i="1"/>
  <c r="T588" i="1"/>
  <c r="AE1458" i="1" l="1"/>
  <c r="T1458" i="1"/>
  <c r="AD1233" i="1" l="1"/>
  <c r="T1233" i="1"/>
  <c r="AE1531" i="1" l="1"/>
  <c r="T1531" i="1"/>
  <c r="U1531" i="1" s="1"/>
  <c r="AE1504" i="1"/>
  <c r="T1504" i="1"/>
  <c r="AE411" i="1" l="1"/>
  <c r="T411" i="1"/>
  <c r="U411" i="1" s="1"/>
  <c r="AE919" i="1" l="1"/>
  <c r="T919" i="1"/>
  <c r="AD1214" i="1"/>
  <c r="T1214" i="1"/>
  <c r="AD1211" i="1"/>
  <c r="T1211" i="1"/>
  <c r="AD1207" i="1"/>
  <c r="T1207" i="1"/>
  <c r="AE1552" i="1" l="1"/>
  <c r="T1552" i="1"/>
  <c r="AE1548" i="1"/>
  <c r="T1548" i="1"/>
  <c r="AE1545" i="1"/>
  <c r="T1545" i="1"/>
  <c r="AE58" i="1" l="1"/>
  <c r="T58" i="1"/>
  <c r="AE799" i="1" l="1"/>
  <c r="T799" i="1"/>
  <c r="AE209" i="1" l="1"/>
  <c r="T209" i="1"/>
  <c r="U209" i="1" s="1"/>
  <c r="AE106" i="1" l="1"/>
  <c r="T106" i="1"/>
  <c r="AE103" i="1"/>
  <c r="T103" i="1"/>
  <c r="AE1360" i="1" l="1"/>
  <c r="T1360" i="1"/>
  <c r="U1360" i="1" s="1"/>
  <c r="T314" i="1" l="1"/>
  <c r="AE1261" i="1" l="1"/>
  <c r="T1261" i="1"/>
  <c r="U1261" i="1" s="1"/>
  <c r="AE1258" i="1"/>
  <c r="T1258" i="1"/>
  <c r="U1258" i="1" s="1"/>
  <c r="AE476" i="1"/>
  <c r="T476" i="1"/>
  <c r="AE473" i="1"/>
  <c r="T473" i="1"/>
  <c r="AE1387" i="1" l="1"/>
  <c r="T1387" i="1"/>
  <c r="U1387" i="1" s="1"/>
  <c r="AE660" i="1"/>
  <c r="T660" i="1"/>
  <c r="U660" i="1" s="1"/>
  <c r="AE148" i="1"/>
  <c r="T148" i="1"/>
  <c r="AE146" i="1"/>
  <c r="T146" i="1"/>
  <c r="AE729" i="1"/>
  <c r="T729" i="1"/>
  <c r="AE367" i="1" l="1"/>
  <c r="T367" i="1"/>
  <c r="U367" i="1" s="1"/>
  <c r="AB550" i="1" l="1"/>
  <c r="Y550" i="1"/>
  <c r="AE550" i="1" s="1"/>
  <c r="AB540" i="1"/>
  <c r="Y540" i="1"/>
  <c r="T408" i="1"/>
  <c r="U408" i="1" s="1"/>
  <c r="AE408" i="1"/>
  <c r="AE405" i="1"/>
  <c r="T405" i="1"/>
  <c r="U405" i="1" s="1"/>
  <c r="T550" i="1" l="1"/>
  <c r="U550" i="1" s="1"/>
  <c r="AE317" i="1"/>
  <c r="T317" i="1"/>
  <c r="AE314" i="1"/>
  <c r="AE1491" i="1" l="1"/>
  <c r="T1491" i="1"/>
  <c r="AE1488" i="1"/>
  <c r="T1488" i="1"/>
  <c r="U1488" i="1" s="1"/>
  <c r="AE981" i="1"/>
  <c r="T981" i="1"/>
  <c r="AE796" i="1" l="1"/>
  <c r="T796" i="1"/>
  <c r="AE793" i="1"/>
  <c r="T793" i="1"/>
  <c r="AE1418" i="1" l="1"/>
  <c r="T1418" i="1"/>
  <c r="U1418" i="1" s="1"/>
  <c r="T1399" i="1" l="1"/>
  <c r="AE513" i="1" l="1"/>
  <c r="T513" i="1"/>
  <c r="U513" i="1" s="1"/>
  <c r="AE509" i="1"/>
  <c r="T509" i="1"/>
  <c r="U509" i="1" s="1"/>
  <c r="AE1455" i="1" l="1"/>
  <c r="T1455" i="1"/>
  <c r="AE1452" i="1"/>
  <c r="T1452" i="1"/>
  <c r="AE1449" i="1"/>
  <c r="T1449" i="1"/>
  <c r="AE1446" i="1"/>
  <c r="T1446" i="1"/>
  <c r="AE55" i="1"/>
  <c r="T55" i="1"/>
  <c r="AE1275" i="1"/>
  <c r="T1275" i="1"/>
  <c r="AE206" i="1" l="1"/>
  <c r="T206" i="1"/>
  <c r="U206" i="1" s="1"/>
  <c r="AE691" i="1" l="1"/>
  <c r="T691" i="1"/>
  <c r="AE1255" i="1"/>
  <c r="T1255" i="1"/>
  <c r="U1255" i="1" s="1"/>
  <c r="AE1252" i="1"/>
  <c r="T1252" i="1"/>
  <c r="U1252" i="1" s="1"/>
  <c r="AE1249" i="1"/>
  <c r="T1249" i="1"/>
  <c r="U1249" i="1" s="1"/>
  <c r="AE53" i="1"/>
  <c r="T53" i="1"/>
  <c r="AD1204" i="1" l="1"/>
  <c r="T1204" i="1"/>
  <c r="AD1201" i="1"/>
  <c r="T1201" i="1"/>
  <c r="AD1197" i="1"/>
  <c r="T1197" i="1"/>
  <c r="AE726" i="1" l="1"/>
  <c r="T726" i="1"/>
  <c r="AE1010" i="1"/>
  <c r="T1010" i="1"/>
  <c r="AE469" i="1" l="1"/>
  <c r="T469" i="1"/>
  <c r="AE1484" i="1" l="1"/>
  <c r="T1484" i="1"/>
  <c r="U1484" i="1" s="1"/>
  <c r="AD1168" i="1"/>
  <c r="T1168" i="1"/>
  <c r="U1168" i="1" s="1"/>
  <c r="AD1165" i="1"/>
  <c r="T1165" i="1"/>
  <c r="U1165" i="1" s="1"/>
  <c r="AD1171" i="1"/>
  <c r="T1171" i="1"/>
  <c r="U1171" i="1" s="1"/>
  <c r="AE1528" i="1"/>
  <c r="T1528" i="1"/>
  <c r="U1528" i="1" s="1"/>
  <c r="T563" i="1" l="1"/>
  <c r="T557" i="1"/>
  <c r="T260" i="1" l="1"/>
  <c r="U260" i="1" s="1"/>
  <c r="T254" i="1"/>
  <c r="U254" i="1" s="1"/>
  <c r="AE30" i="1" l="1"/>
  <c r="T30" i="1"/>
  <c r="AE248" i="1" l="1"/>
  <c r="T248" i="1"/>
  <c r="AE245" i="1"/>
  <c r="T245" i="1"/>
  <c r="AE278" i="1" l="1"/>
  <c r="T278" i="1"/>
  <c r="U278" i="1" s="1"/>
  <c r="AE275" i="1"/>
  <c r="T275" i="1"/>
  <c r="U275" i="1" s="1"/>
  <c r="AE273" i="1"/>
  <c r="T273" i="1"/>
  <c r="U273" i="1" s="1"/>
  <c r="AE270" i="1"/>
  <c r="T270" i="1"/>
  <c r="U270" i="1" s="1"/>
  <c r="AE267" i="1"/>
  <c r="T267" i="1"/>
  <c r="U267" i="1" s="1"/>
  <c r="AE974" i="1" l="1"/>
  <c r="T974" i="1"/>
  <c r="U974" i="1" s="1"/>
  <c r="T978" i="1"/>
  <c r="U978" i="1" s="1"/>
  <c r="AE978" i="1"/>
  <c r="AE547" i="1" l="1"/>
  <c r="T547" i="1"/>
  <c r="U547" i="1" s="1"/>
  <c r="AE587" i="1" l="1"/>
  <c r="T587" i="1"/>
  <c r="AE583" i="1"/>
  <c r="T583" i="1"/>
  <c r="T528" i="1" l="1"/>
  <c r="AE51" i="1"/>
  <c r="T51" i="1"/>
  <c r="AE203" i="1"/>
  <c r="T203" i="1"/>
  <c r="U203" i="1" s="1"/>
  <c r="AE949" i="1" l="1"/>
  <c r="T949" i="1"/>
  <c r="T301" i="1"/>
  <c r="AE1411" i="1" l="1"/>
  <c r="T1411" i="1"/>
  <c r="U1411" i="1" s="1"/>
  <c r="AE1405" i="1"/>
  <c r="T1405" i="1"/>
  <c r="U1405" i="1" s="1"/>
  <c r="AE1415" i="1"/>
  <c r="T1415" i="1"/>
  <c r="U1415" i="1" s="1"/>
  <c r="AE1409" i="1"/>
  <c r="T1409" i="1"/>
  <c r="U1409" i="1" s="1"/>
  <c r="AE1402" i="1"/>
  <c r="T1402" i="1"/>
  <c r="U1402" i="1" s="1"/>
  <c r="AE1399" i="1"/>
  <c r="U1399" i="1"/>
  <c r="AE1396" i="1"/>
  <c r="T1396" i="1"/>
  <c r="U1396" i="1" s="1"/>
  <c r="AE1393" i="1"/>
  <c r="T1393" i="1"/>
  <c r="U1393" i="1" s="1"/>
  <c r="AE1390" i="1"/>
  <c r="T1390" i="1"/>
  <c r="U1390" i="1" s="1"/>
  <c r="AE1347" i="1" l="1"/>
  <c r="T1347" i="1"/>
  <c r="U1347" i="1" s="1"/>
  <c r="AE1357" i="1"/>
  <c r="T1357" i="1"/>
  <c r="U1357" i="1" s="1"/>
  <c r="AE1354" i="1"/>
  <c r="T1354" i="1"/>
  <c r="U1354" i="1" s="1"/>
  <c r="AE1351" i="1"/>
  <c r="T1351" i="1"/>
  <c r="U1351" i="1" s="1"/>
  <c r="AE1344" i="1"/>
  <c r="T1344" i="1"/>
  <c r="U1344" i="1" s="1"/>
  <c r="AE1341" i="1"/>
  <c r="T1341" i="1"/>
  <c r="U1341" i="1" s="1"/>
  <c r="AE1337" i="1"/>
  <c r="T1337" i="1"/>
  <c r="U1337" i="1" s="1"/>
  <c r="AE1292" i="1"/>
  <c r="T1292" i="1"/>
  <c r="U1292" i="1" s="1"/>
  <c r="AE1285" i="1"/>
  <c r="T1285" i="1"/>
  <c r="U1285" i="1" s="1"/>
  <c r="AE1288" i="1"/>
  <c r="T1288" i="1"/>
  <c r="AE1497" i="1" l="1"/>
  <c r="T1497" i="1"/>
  <c r="AE1501" i="1"/>
  <c r="T1501" i="1"/>
  <c r="AE1494" i="1"/>
  <c r="T1494" i="1"/>
  <c r="AE1443" i="1"/>
  <c r="T1443" i="1"/>
  <c r="AE1439" i="1"/>
  <c r="T1439" i="1"/>
  <c r="AE1436" i="1"/>
  <c r="T1436" i="1"/>
  <c r="AE1433" i="1"/>
  <c r="T1433" i="1"/>
  <c r="AE1430" i="1"/>
  <c r="T1430" i="1"/>
  <c r="AE1427" i="1"/>
  <c r="T1427" i="1"/>
  <c r="AE1424" i="1"/>
  <c r="T1424" i="1"/>
  <c r="AE1421" i="1"/>
  <c r="T1421" i="1"/>
  <c r="AE1314" i="1" l="1"/>
  <c r="T1324" i="1"/>
  <c r="U1324" i="1" s="1"/>
  <c r="AE1324" i="1"/>
  <c r="T1314" i="1"/>
  <c r="U1314" i="1" s="1"/>
  <c r="AE1334" i="1"/>
  <c r="T1334" i="1"/>
  <c r="U1334" i="1" s="1"/>
  <c r="AE1331" i="1"/>
  <c r="T1331" i="1"/>
  <c r="U1331" i="1" s="1"/>
  <c r="AE1328" i="1"/>
  <c r="T1328" i="1"/>
  <c r="U1328" i="1" s="1"/>
  <c r="AE1321" i="1"/>
  <c r="T1321" i="1"/>
  <c r="U1321" i="1" s="1"/>
  <c r="AE1318" i="1"/>
  <c r="T1318" i="1"/>
  <c r="U1318" i="1" s="1"/>
  <c r="AE1245" i="1"/>
  <c r="T1245" i="1"/>
  <c r="U1245" i="1" s="1"/>
  <c r="AE1242" i="1"/>
  <c r="T1242" i="1"/>
  <c r="U1242" i="1" s="1"/>
  <c r="AE1239" i="1"/>
  <c r="T1239" i="1"/>
  <c r="U1239" i="1" s="1"/>
  <c r="AE1236" i="1"/>
  <c r="T1236" i="1"/>
  <c r="U1236" i="1" s="1"/>
  <c r="AE1310" i="1"/>
  <c r="T1310" i="1"/>
  <c r="T1307" i="1"/>
  <c r="AE1307" i="1"/>
  <c r="T1304" i="1"/>
  <c r="AE1304" i="1"/>
  <c r="T1301" i="1"/>
  <c r="AE1301" i="1"/>
  <c r="T1298" i="1"/>
  <c r="AE1298" i="1"/>
  <c r="AE1295" i="1"/>
  <c r="T1295" i="1"/>
  <c r="AE633" i="1"/>
  <c r="T633" i="1"/>
  <c r="AE629" i="1"/>
  <c r="T629" i="1"/>
  <c r="AE626" i="1"/>
  <c r="T626" i="1"/>
  <c r="AE623" i="1"/>
  <c r="T623" i="1"/>
  <c r="T1525" i="1"/>
  <c r="U1525" i="1" s="1"/>
  <c r="T1521" i="1"/>
  <c r="U1521" i="1" s="1"/>
  <c r="T1518" i="1"/>
  <c r="U1518" i="1" s="1"/>
  <c r="T1515" i="1"/>
  <c r="U1515" i="1" s="1"/>
  <c r="AE1525" i="1"/>
  <c r="AE1521" i="1"/>
  <c r="AE1518" i="1"/>
  <c r="AE1515" i="1"/>
  <c r="AE1544" i="1" l="1"/>
  <c r="T1544" i="1"/>
  <c r="AE1540" i="1" l="1"/>
  <c r="T1540" i="1"/>
  <c r="T1537" i="1"/>
  <c r="AE1537" i="1"/>
  <c r="T1534" i="1"/>
  <c r="AE1534" i="1"/>
  <c r="AD1231" i="1"/>
  <c r="AD1227" i="1"/>
  <c r="AD1224" i="1"/>
  <c r="AD1221" i="1"/>
  <c r="T1231" i="1"/>
  <c r="U1231" i="1" s="1"/>
  <c r="T1227" i="1"/>
  <c r="U1227" i="1" s="1"/>
  <c r="T1224" i="1"/>
  <c r="U1224" i="1" s="1"/>
  <c r="T1221" i="1"/>
  <c r="AE1481" i="1" l="1"/>
  <c r="T1481" i="1"/>
  <c r="U1481" i="1" s="1"/>
  <c r="AE1478" i="1"/>
  <c r="T1478" i="1"/>
  <c r="U1478" i="1" s="1"/>
  <c r="AE1475" i="1"/>
  <c r="T1475" i="1"/>
  <c r="U1475" i="1" s="1"/>
  <c r="AE1472" i="1"/>
  <c r="T1472" i="1"/>
  <c r="AE1469" i="1"/>
  <c r="T1469" i="1"/>
  <c r="U1469" i="1" s="1"/>
  <c r="AE1465" i="1"/>
  <c r="T1465" i="1"/>
  <c r="U1465" i="1" s="1"/>
  <c r="AD1178" i="1" l="1"/>
  <c r="AD1194" i="1"/>
  <c r="AD1191" i="1"/>
  <c r="AD1188" i="1"/>
  <c r="AD1185" i="1"/>
  <c r="AD1182" i="1"/>
  <c r="AD1175" i="1"/>
  <c r="T1194" i="1"/>
  <c r="T1191" i="1"/>
  <c r="T1188" i="1"/>
  <c r="T1185" i="1"/>
  <c r="T1182" i="1"/>
  <c r="T1178" i="1"/>
  <c r="T1175" i="1"/>
  <c r="AE748" i="1" l="1"/>
  <c r="AE745" i="1"/>
  <c r="AE742" i="1"/>
  <c r="AE739" i="1"/>
  <c r="T748" i="1"/>
  <c r="U748" i="1" s="1"/>
  <c r="T745" i="1"/>
  <c r="U745" i="1" s="1"/>
  <c r="T742" i="1"/>
  <c r="U742" i="1" s="1"/>
  <c r="T739" i="1"/>
  <c r="U739" i="1" s="1"/>
  <c r="T656" i="1" l="1"/>
  <c r="U656" i="1" s="1"/>
  <c r="AE654" i="1"/>
  <c r="T654" i="1"/>
  <c r="U654" i="1" s="1"/>
  <c r="T642" i="1"/>
  <c r="U642" i="1" s="1"/>
  <c r="AE642" i="1"/>
  <c r="T645" i="1"/>
  <c r="U645" i="1" s="1"/>
  <c r="AE645" i="1"/>
  <c r="T648" i="1"/>
  <c r="U648" i="1" s="1"/>
  <c r="AE648" i="1"/>
  <c r="T651" i="1"/>
  <c r="U651" i="1" s="1"/>
  <c r="AE651" i="1"/>
  <c r="AE639" i="1"/>
  <c r="T639" i="1"/>
  <c r="U639" i="1" s="1"/>
  <c r="AE656" i="1"/>
  <c r="AE1384" i="1"/>
  <c r="AE1382" i="1"/>
  <c r="AE1380" i="1"/>
  <c r="AE1377" i="1"/>
  <c r="AE1373" i="1"/>
  <c r="AE1370" i="1"/>
  <c r="AE1367" i="1"/>
  <c r="AE1364" i="1"/>
  <c r="T1384" i="1"/>
  <c r="U1384" i="1" s="1"/>
  <c r="T1382" i="1"/>
  <c r="T1380" i="1"/>
  <c r="T1377" i="1"/>
  <c r="T1373" i="1"/>
  <c r="U1373" i="1" s="1"/>
  <c r="T1370" i="1"/>
  <c r="T1367" i="1"/>
  <c r="U1367" i="1" s="1"/>
  <c r="T1364" i="1"/>
  <c r="U1364" i="1" s="1"/>
  <c r="AE1271" i="1"/>
  <c r="AE1269" i="1"/>
  <c r="AE1267" i="1"/>
  <c r="AE1264" i="1"/>
  <c r="T1128" i="1"/>
  <c r="U1128" i="1" s="1"/>
  <c r="T1119" i="1"/>
  <c r="U1119" i="1" s="1"/>
  <c r="T1116" i="1"/>
  <c r="U1116" i="1" s="1"/>
  <c r="T1113" i="1"/>
  <c r="U1113" i="1" s="1"/>
  <c r="T1110" i="1"/>
  <c r="U1110" i="1" s="1"/>
  <c r="T1106" i="1"/>
  <c r="T1103" i="1"/>
  <c r="U1103" i="1" s="1"/>
  <c r="T1100" i="1"/>
  <c r="U1100" i="1" s="1"/>
  <c r="T1097" i="1"/>
  <c r="U1097" i="1" s="1"/>
  <c r="AD1128" i="1"/>
  <c r="AD1119" i="1"/>
  <c r="AD1116" i="1"/>
  <c r="AD1113" i="1"/>
  <c r="AD1110" i="1"/>
  <c r="AD1106" i="1"/>
  <c r="AD1103" i="1"/>
  <c r="AD1100" i="1"/>
  <c r="AD1097" i="1"/>
  <c r="AD1093" i="1"/>
  <c r="AB1093" i="1"/>
  <c r="T1093" i="1"/>
  <c r="U1093" i="1" s="1"/>
  <c r="T121" i="1" l="1"/>
  <c r="AE580" i="1"/>
  <c r="T580" i="1"/>
  <c r="AE837" i="1"/>
  <c r="AE842" i="1"/>
  <c r="T842" i="1"/>
  <c r="U842" i="1" s="1"/>
  <c r="T837" i="1"/>
  <c r="U837" i="1" s="1"/>
  <c r="AE839" i="1"/>
  <c r="T839" i="1"/>
  <c r="U839" i="1" s="1"/>
  <c r="AE834" i="1"/>
  <c r="T834" i="1"/>
  <c r="U834" i="1" s="1"/>
  <c r="AE831" i="1"/>
  <c r="T831" i="1"/>
  <c r="U831" i="1" s="1"/>
  <c r="AE827" i="1"/>
  <c r="T827" i="1"/>
  <c r="U827" i="1" s="1"/>
  <c r="AE850" i="1" l="1"/>
  <c r="T850" i="1"/>
  <c r="U850" i="1" s="1"/>
  <c r="AE854" i="1"/>
  <c r="T854" i="1"/>
  <c r="AE847" i="1"/>
  <c r="T847" i="1"/>
  <c r="U847" i="1" s="1"/>
  <c r="AE844" i="1"/>
  <c r="T844" i="1"/>
  <c r="U844" i="1" s="1"/>
  <c r="T675" i="1" l="1"/>
  <c r="T688" i="1"/>
  <c r="AE682" i="1"/>
  <c r="AE672" i="1"/>
  <c r="AE688" i="1"/>
  <c r="AE685" i="1"/>
  <c r="T685" i="1"/>
  <c r="AE679" i="1"/>
  <c r="T679" i="1"/>
  <c r="T672" i="1"/>
  <c r="AE669" i="1"/>
  <c r="T669" i="1"/>
  <c r="T682" i="1" l="1"/>
  <c r="T1264" i="1"/>
  <c r="T1271" i="1"/>
  <c r="T1267" i="1"/>
  <c r="T1269" i="1"/>
  <c r="AE703" i="1"/>
  <c r="T703" i="1"/>
  <c r="U703" i="1" s="1"/>
  <c r="AE701" i="1"/>
  <c r="T701" i="1"/>
  <c r="U701" i="1" s="1"/>
  <c r="AE698" i="1"/>
  <c r="T698" i="1"/>
  <c r="U698" i="1" s="1"/>
  <c r="T507" i="1"/>
  <c r="U507" i="1" s="1"/>
  <c r="AE507" i="1"/>
  <c r="AE528" i="1"/>
  <c r="AE504" i="1"/>
  <c r="T504" i="1"/>
  <c r="U504" i="1" s="1"/>
  <c r="AE501" i="1"/>
  <c r="T501" i="1"/>
  <c r="U501" i="1" s="1"/>
  <c r="AE497" i="1"/>
  <c r="T497" i="1"/>
  <c r="U497" i="1" s="1"/>
  <c r="AE494" i="1"/>
  <c r="T494" i="1"/>
  <c r="U494" i="1" s="1"/>
  <c r="AE492" i="1"/>
  <c r="T492" i="1"/>
  <c r="U492" i="1" s="1"/>
  <c r="AE489" i="1"/>
  <c r="T489" i="1"/>
  <c r="U489" i="1" s="1"/>
  <c r="T486" i="1"/>
  <c r="U486" i="1" s="1"/>
  <c r="AE486" i="1"/>
  <c r="AE482" i="1"/>
  <c r="AE479" i="1"/>
  <c r="T482" i="1"/>
  <c r="U482" i="1" s="1"/>
  <c r="T479" i="1"/>
  <c r="U479" i="1" s="1"/>
  <c r="AE768" i="1" l="1"/>
  <c r="T768" i="1"/>
  <c r="AE764" i="1"/>
  <c r="T764" i="1"/>
  <c r="AE761" i="1"/>
  <c r="T761" i="1"/>
  <c r="AE758" i="1"/>
  <c r="T758" i="1"/>
  <c r="AE755" i="1"/>
  <c r="T755" i="1"/>
  <c r="AE752" i="1"/>
  <c r="T752" i="1"/>
  <c r="AE338" i="1" l="1"/>
  <c r="T338" i="1"/>
  <c r="U338" i="1" s="1"/>
  <c r="AE335" i="1"/>
  <c r="T335" i="1"/>
  <c r="U335" i="1" s="1"/>
  <c r="AE332" i="1"/>
  <c r="T332" i="1"/>
  <c r="U332" i="1" s="1"/>
  <c r="AE329" i="1"/>
  <c r="T329" i="1"/>
  <c r="U329" i="1" s="1"/>
  <c r="AE326" i="1"/>
  <c r="T326" i="1"/>
  <c r="U326" i="1" s="1"/>
  <c r="AE323" i="1"/>
  <c r="T323" i="1"/>
  <c r="U323" i="1" s="1"/>
  <c r="T164" i="1" l="1"/>
  <c r="AE164" i="1"/>
  <c r="AE916" i="1"/>
  <c r="T916" i="1"/>
  <c r="AE912" i="1"/>
  <c r="T912" i="1"/>
  <c r="AE909" i="1"/>
  <c r="T909" i="1"/>
  <c r="AE906" i="1"/>
  <c r="T906" i="1"/>
  <c r="AE903" i="1"/>
  <c r="T903" i="1"/>
  <c r="AE900" i="1"/>
  <c r="T900" i="1"/>
  <c r="AE897" i="1"/>
  <c r="T897" i="1"/>
  <c r="AE894" i="1"/>
  <c r="T894" i="1"/>
  <c r="AE891" i="1"/>
  <c r="T891" i="1"/>
  <c r="AE888" i="1"/>
  <c r="T888" i="1"/>
  <c r="AE885" i="1"/>
  <c r="T885" i="1"/>
  <c r="AE882" i="1"/>
  <c r="T882" i="1"/>
  <c r="AE879" i="1"/>
  <c r="T879" i="1"/>
  <c r="AE876" i="1"/>
  <c r="T876" i="1"/>
  <c r="AE544" i="1" l="1"/>
  <c r="T544" i="1"/>
  <c r="U544" i="1" s="1"/>
  <c r="AE540" i="1"/>
  <c r="T540" i="1"/>
  <c r="U540" i="1" s="1"/>
  <c r="AE537" i="1"/>
  <c r="T537" i="1"/>
  <c r="U537" i="1" s="1"/>
  <c r="AE534" i="1"/>
  <c r="T534" i="1"/>
  <c r="U534" i="1" s="1"/>
  <c r="AE531" i="1"/>
  <c r="T531" i="1"/>
  <c r="AE1040" i="1"/>
  <c r="AE1036" i="1"/>
  <c r="AE1032" i="1"/>
  <c r="AE1029" i="1"/>
  <c r="T1040" i="1" l="1"/>
  <c r="T1036" i="1"/>
  <c r="T1032" i="1"/>
  <c r="T1029" i="1"/>
  <c r="AE1026" i="1"/>
  <c r="T1026" i="1"/>
  <c r="AE1023" i="1"/>
  <c r="T1023" i="1"/>
  <c r="AE1020" i="1"/>
  <c r="T1020" i="1"/>
  <c r="AE1017" i="1"/>
  <c r="T1017" i="1"/>
  <c r="AE1014" i="1"/>
  <c r="T1014" i="1"/>
  <c r="AE946" i="1" l="1"/>
  <c r="T946" i="1"/>
  <c r="AE939" i="1" l="1"/>
  <c r="T939" i="1"/>
  <c r="AE942" i="1" l="1"/>
  <c r="T942" i="1"/>
  <c r="AE936" i="1"/>
  <c r="T936" i="1"/>
  <c r="AE229" i="1"/>
  <c r="T229" i="1"/>
  <c r="AE241" i="1" l="1"/>
  <c r="T241" i="1"/>
  <c r="AE238" i="1"/>
  <c r="T238" i="1"/>
  <c r="AE235" i="1"/>
  <c r="T235" i="1"/>
  <c r="AE232" i="1"/>
  <c r="T232" i="1"/>
  <c r="AE616" i="1"/>
  <c r="T616" i="1"/>
  <c r="AE613" i="1"/>
  <c r="T613" i="1"/>
  <c r="AE610" i="1"/>
  <c r="T610" i="1"/>
  <c r="T601" i="1"/>
  <c r="AE577" i="1" l="1"/>
  <c r="T577" i="1"/>
  <c r="AE574" i="1"/>
  <c r="T574" i="1"/>
  <c r="AE571" i="1"/>
  <c r="T571" i="1"/>
  <c r="AE567" i="1"/>
  <c r="T567" i="1"/>
  <c r="AE563" i="1"/>
  <c r="AE560" i="1"/>
  <c r="T560" i="1"/>
  <c r="AE557" i="1"/>
  <c r="AE554" i="1"/>
  <c r="T554" i="1"/>
  <c r="AE382" i="1" l="1"/>
  <c r="T382" i="1"/>
  <c r="U382" i="1" s="1"/>
  <c r="AE379" i="1"/>
  <c r="T379" i="1"/>
  <c r="U379" i="1" s="1"/>
  <c r="AE376" i="1"/>
  <c r="T376" i="1"/>
  <c r="U376" i="1" s="1"/>
  <c r="AE373" i="1"/>
  <c r="T373" i="1"/>
  <c r="U373" i="1" s="1"/>
  <c r="AE402" i="1"/>
  <c r="T402" i="1"/>
  <c r="U402" i="1" s="1"/>
  <c r="AE399" i="1"/>
  <c r="T399" i="1"/>
  <c r="U399" i="1" s="1"/>
  <c r="AE396" i="1"/>
  <c r="T396" i="1"/>
  <c r="U396" i="1" s="1"/>
  <c r="AE392" i="1"/>
  <c r="T392" i="1"/>
  <c r="U392" i="1" s="1"/>
  <c r="AE388" i="1"/>
  <c r="T388" i="1"/>
  <c r="U388" i="1" s="1"/>
  <c r="AE385" i="1"/>
  <c r="T385" i="1"/>
  <c r="U385" i="1" s="1"/>
  <c r="AE370" i="1"/>
  <c r="T370" i="1"/>
  <c r="U370" i="1" s="1"/>
  <c r="AE463" i="1" l="1"/>
  <c r="T463" i="1"/>
  <c r="AE460" i="1"/>
  <c r="T460" i="1"/>
  <c r="AE457" i="1"/>
  <c r="T457" i="1"/>
  <c r="AE454" i="1"/>
  <c r="T454" i="1"/>
  <c r="AE437" i="1"/>
  <c r="T437" i="1"/>
  <c r="AE441" i="1"/>
  <c r="T441" i="1"/>
  <c r="AE466" i="1"/>
  <c r="T466" i="1"/>
  <c r="AE451" i="1"/>
  <c r="T451" i="1"/>
  <c r="AE448" i="1"/>
  <c r="T448" i="1"/>
  <c r="AE445" i="1"/>
  <c r="T445" i="1"/>
  <c r="AE434" i="1"/>
  <c r="T434" i="1"/>
  <c r="AE431" i="1"/>
  <c r="T431" i="1"/>
  <c r="AE783" i="1"/>
  <c r="T783" i="1"/>
  <c r="AE780" i="1"/>
  <c r="T780" i="1"/>
  <c r="AE777" i="1"/>
  <c r="T777" i="1"/>
  <c r="AE774" i="1"/>
  <c r="T774" i="1"/>
  <c r="AE771" i="1"/>
  <c r="T771" i="1"/>
  <c r="AE789" i="1"/>
  <c r="T789" i="1"/>
  <c r="AE786" i="1"/>
  <c r="T786" i="1"/>
  <c r="T971" i="1"/>
  <c r="AE968" i="1"/>
  <c r="T968" i="1"/>
  <c r="U968" i="1" s="1"/>
  <c r="AE971" i="1"/>
  <c r="AE965" i="1"/>
  <c r="T965" i="1"/>
  <c r="AE962" i="1"/>
  <c r="T962" i="1"/>
  <c r="U962" i="1" s="1"/>
  <c r="AE959" i="1"/>
  <c r="T959" i="1"/>
  <c r="U959" i="1" s="1"/>
  <c r="AE952" i="1"/>
  <c r="T952" i="1"/>
  <c r="U952" i="1" s="1"/>
  <c r="AE955" i="1"/>
  <c r="T955" i="1"/>
  <c r="U955" i="1" s="1"/>
  <c r="AD1152" i="1"/>
  <c r="T1152" i="1"/>
  <c r="U1152" i="1" s="1"/>
  <c r="AD1135" i="1"/>
  <c r="T1135" i="1"/>
  <c r="U1135" i="1" s="1"/>
  <c r="AD1080" i="1"/>
  <c r="T1080" i="1"/>
  <c r="U1080" i="1" s="1"/>
  <c r="AD1077" i="1"/>
  <c r="T1077" i="1"/>
  <c r="U1077" i="1" s="1"/>
  <c r="AD1074" i="1"/>
  <c r="T1074" i="1"/>
  <c r="U1074" i="1" s="1"/>
  <c r="AD1071" i="1"/>
  <c r="T1071" i="1"/>
  <c r="U1071" i="1" s="1"/>
  <c r="AD1067" i="1"/>
  <c r="T1067" i="1"/>
  <c r="U1067" i="1" s="1"/>
  <c r="AD1064" i="1"/>
  <c r="T1064" i="1"/>
  <c r="U1064" i="1" s="1"/>
  <c r="AD1061" i="1"/>
  <c r="T1061" i="1"/>
  <c r="U1061" i="1" s="1"/>
  <c r="AD1058" i="1"/>
  <c r="T1058" i="1"/>
  <c r="U1058" i="1" s="1"/>
  <c r="AD1055" i="1"/>
  <c r="T1055" i="1"/>
  <c r="U1055" i="1" s="1"/>
  <c r="AD1052" i="1"/>
  <c r="T1052" i="1"/>
  <c r="U1052" i="1" s="1"/>
  <c r="AD1048" i="1"/>
  <c r="T1048" i="1"/>
  <c r="U1048" i="1" s="1"/>
  <c r="AE723" i="1"/>
  <c r="T723" i="1"/>
  <c r="AE719" i="1"/>
  <c r="T719" i="1"/>
  <c r="AE716" i="1"/>
  <c r="T716" i="1"/>
  <c r="AE713" i="1"/>
  <c r="T713" i="1"/>
  <c r="AE222" i="1"/>
  <c r="T222" i="1"/>
  <c r="AE226" i="1"/>
  <c r="T226" i="1"/>
  <c r="AE219" i="1"/>
  <c r="T219" i="1"/>
  <c r="AE216" i="1"/>
  <c r="T216" i="1"/>
  <c r="AE354" i="1" l="1"/>
  <c r="T354" i="1"/>
  <c r="U354" i="1" s="1"/>
  <c r="AE351" i="1"/>
  <c r="T351" i="1"/>
  <c r="U351" i="1" s="1"/>
  <c r="AE357" i="1"/>
  <c r="T357" i="1"/>
  <c r="U357" i="1" s="1"/>
  <c r="AE364" i="1"/>
  <c r="T364" i="1"/>
  <c r="U364" i="1" s="1"/>
  <c r="AE360" i="1"/>
  <c r="T360" i="1"/>
  <c r="U360" i="1" s="1"/>
  <c r="AE348" i="1"/>
  <c r="T348" i="1"/>
  <c r="U348" i="1" s="1"/>
  <c r="AE345" i="1"/>
  <c r="T345" i="1"/>
  <c r="U345" i="1" s="1"/>
  <c r="AE342" i="1"/>
  <c r="T342" i="1"/>
  <c r="U342" i="1" s="1"/>
  <c r="AE815" i="1" l="1"/>
  <c r="T815" i="1"/>
  <c r="AE825" i="1"/>
  <c r="T825" i="1"/>
  <c r="AE822" i="1"/>
  <c r="T822" i="1"/>
  <c r="AE819" i="1"/>
  <c r="T819" i="1"/>
  <c r="AE812" i="1"/>
  <c r="T812" i="1"/>
  <c r="AE46" i="1"/>
  <c r="T46" i="1"/>
  <c r="AE42" i="1"/>
  <c r="T42" i="1"/>
  <c r="AE39" i="1"/>
  <c r="T39" i="1"/>
  <c r="AE36" i="1"/>
  <c r="T36" i="1"/>
  <c r="AE33" i="1"/>
  <c r="T33" i="1"/>
  <c r="T175" i="1"/>
  <c r="T171" i="1"/>
  <c r="AE168" i="1"/>
  <c r="T168" i="1"/>
  <c r="AE165" i="1"/>
  <c r="T165" i="1"/>
  <c r="AE161" i="1"/>
  <c r="T161" i="1"/>
  <c r="AE158" i="1"/>
  <c r="T158" i="1"/>
  <c r="AE155" i="1"/>
  <c r="T155" i="1"/>
  <c r="AE152" i="1"/>
  <c r="T152" i="1"/>
  <c r="AE925" i="1" l="1"/>
  <c r="T925" i="1"/>
  <c r="AE310" i="1"/>
  <c r="T310" i="1"/>
  <c r="AE304" i="1"/>
  <c r="T304" i="1"/>
  <c r="AE307" i="1"/>
  <c r="T307" i="1"/>
  <c r="AE301" i="1"/>
  <c r="AE298" i="1"/>
  <c r="T298" i="1"/>
  <c r="AE294" i="1"/>
  <c r="T294" i="1"/>
  <c r="AE291" i="1"/>
  <c r="T291" i="1"/>
  <c r="AE288" i="1"/>
  <c r="T288" i="1"/>
  <c r="AE285" i="1"/>
  <c r="T285" i="1"/>
  <c r="AE991" i="1" l="1"/>
  <c r="T991" i="1"/>
  <c r="AE929" i="1"/>
  <c r="T929" i="1"/>
  <c r="AE922" i="1"/>
  <c r="T922" i="1"/>
  <c r="AE872" i="1"/>
  <c r="T872" i="1"/>
  <c r="U872" i="1" s="1"/>
  <c r="AE869" i="1"/>
  <c r="T869" i="1"/>
  <c r="AE866" i="1"/>
  <c r="T866" i="1"/>
  <c r="U866" i="1" s="1"/>
  <c r="AE863" i="1"/>
  <c r="T863" i="1"/>
  <c r="U863" i="1" s="1"/>
  <c r="AE860" i="1"/>
  <c r="T860" i="1"/>
  <c r="U860" i="1" s="1"/>
  <c r="AE857" i="1"/>
  <c r="T857" i="1"/>
  <c r="U857" i="1" s="1"/>
  <c r="AE619" i="1" l="1"/>
  <c r="T619" i="1"/>
  <c r="AE263" i="1"/>
  <c r="T263" i="1"/>
  <c r="AE260" i="1"/>
  <c r="AE257" i="1"/>
  <c r="T257" i="1"/>
  <c r="AE254" i="1"/>
  <c r="AE251" i="1"/>
  <c r="T251" i="1"/>
  <c r="U251" i="1" s="1"/>
  <c r="AE99" i="1"/>
  <c r="T99" i="1"/>
  <c r="AE89" i="1"/>
  <c r="T89" i="1"/>
  <c r="AE96" i="1"/>
  <c r="T96" i="1"/>
  <c r="AE93" i="1"/>
  <c r="T93" i="1"/>
  <c r="AE86" i="1"/>
  <c r="T86" i="1"/>
  <c r="AE83" i="1"/>
  <c r="T83" i="1"/>
  <c r="AE80" i="1"/>
  <c r="T80" i="1"/>
  <c r="AE77" i="1"/>
  <c r="T77" i="1"/>
  <c r="AE73" i="1"/>
  <c r="T73" i="1"/>
  <c r="AE70" i="1"/>
  <c r="T70" i="1"/>
  <c r="AE67" i="1"/>
  <c r="T67" i="1"/>
  <c r="AE64" i="1"/>
  <c r="T64" i="1"/>
  <c r="AE61" i="1"/>
  <c r="T61" i="1"/>
  <c r="AD1162" i="1" l="1"/>
  <c r="T1162" i="1"/>
  <c r="U1162" i="1" s="1"/>
  <c r="AD1159" i="1"/>
  <c r="AD1156" i="1"/>
  <c r="AD1149" i="1"/>
  <c r="AD1146" i="1"/>
  <c r="AD1143" i="1"/>
  <c r="AD1139" i="1"/>
  <c r="T1139" i="1"/>
  <c r="U1139" i="1" s="1"/>
  <c r="AE1007" i="1"/>
  <c r="T1007" i="1"/>
  <c r="AE1004" i="1"/>
  <c r="T1004" i="1"/>
  <c r="U1004" i="1" s="1"/>
  <c r="AE1001" i="1"/>
  <c r="T1001" i="1"/>
  <c r="AE998" i="1"/>
  <c r="T998" i="1"/>
  <c r="AE995" i="1"/>
  <c r="T995" i="1"/>
  <c r="U995" i="1" s="1"/>
  <c r="AE607" i="1" l="1"/>
  <c r="T607" i="1"/>
  <c r="AE604" i="1"/>
  <c r="T604" i="1"/>
  <c r="AE601" i="1"/>
  <c r="AE145" i="1"/>
  <c r="T145" i="1"/>
  <c r="AE139" i="1"/>
  <c r="T139" i="1"/>
  <c r="AE142" i="1"/>
  <c r="T142" i="1"/>
  <c r="U142" i="1" s="1"/>
  <c r="AE136" i="1"/>
  <c r="T136" i="1"/>
  <c r="AE121" i="1"/>
  <c r="AE132" i="1"/>
  <c r="T132" i="1"/>
  <c r="AE129" i="1"/>
  <c r="T129" i="1"/>
  <c r="AE125" i="1"/>
  <c r="T125" i="1"/>
  <c r="AE120" i="1"/>
  <c r="T120" i="1"/>
  <c r="AE118" i="1"/>
  <c r="T118" i="1"/>
  <c r="AE115" i="1"/>
  <c r="T115" i="1"/>
  <c r="AE112" i="1"/>
  <c r="T112" i="1"/>
  <c r="AE109" i="1"/>
  <c r="T109" i="1"/>
  <c r="T1146" i="1" l="1"/>
  <c r="U1146" i="1" s="1"/>
  <c r="T1149" i="1"/>
  <c r="U1149" i="1" s="1"/>
  <c r="T1156" i="1"/>
  <c r="U1156" i="1" s="1"/>
  <c r="T1143" i="1"/>
  <c r="U1143" i="1" s="1"/>
  <c r="T1159" i="1"/>
  <c r="U1159" i="1" s="1"/>
  <c r="AE199" i="1"/>
  <c r="T199" i="1"/>
  <c r="U199" i="1" s="1"/>
  <c r="AE196" i="1"/>
  <c r="T196" i="1"/>
  <c r="U196" i="1" s="1"/>
  <c r="AE194" i="1"/>
  <c r="T194" i="1"/>
  <c r="AE191" i="1"/>
  <c r="T191" i="1"/>
  <c r="U191" i="1" s="1"/>
  <c r="T188" i="1"/>
  <c r="U188" i="1" s="1"/>
  <c r="AE188" i="1"/>
  <c r="T185" i="1"/>
  <c r="U185" i="1" s="1"/>
  <c r="AE185" i="1"/>
  <c r="T9" i="1"/>
  <c r="T1122" i="1" l="1"/>
  <c r="AD1122" i="1"/>
  <c r="T1125" i="1"/>
  <c r="U1125" i="1" s="1"/>
  <c r="AD1125" i="1"/>
</calcChain>
</file>

<file path=xl/sharedStrings.xml><?xml version="1.0" encoding="utf-8"?>
<sst xmlns="http://schemas.openxmlformats.org/spreadsheetml/2006/main" count="16693" uniqueCount="1190">
  <si>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</si>
  <si>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</si>
  <si>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</si>
  <si>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</si>
  <si>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</si>
  <si>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</si>
  <si>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</si>
  <si>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</si>
  <si>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</si>
  <si>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</si>
  <si>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</si>
  <si>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</si>
  <si>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</si>
  <si>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</si>
  <si>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</si>
  <si>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</si>
  <si>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</si>
  <si>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</si>
  <si>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</si>
  <si>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</si>
  <si>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</si>
  <si>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</si>
  <si>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</si>
  <si>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</si>
  <si>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</si>
  <si>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</si>
  <si>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</si>
  <si>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</si>
  <si>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</si>
  <si>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</si>
  <si>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</si>
  <si>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</si>
  <si>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</si>
  <si>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</si>
  <si>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</si>
  <si>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</si>
  <si>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</si>
  <si>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</si>
  <si>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</si>
  <si>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</si>
  <si>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</si>
  <si>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</si>
  <si>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</si>
  <si>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</si>
  <si>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</si>
  <si>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</si>
  <si>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</si>
  <si>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</si>
  <si>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</si>
  <si>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</si>
  <si>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</si>
  <si>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</si>
  <si>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</si>
  <si>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</si>
  <si>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</si>
  <si>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</si>
  <si>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</si>
  <si>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</si>
  <si>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</si>
  <si>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</si>
  <si>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</si>
  <si>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</si>
  <si>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</si>
  <si>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</si>
  <si>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</si>
  <si>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</si>
  <si>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</si>
  <si>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</si>
  <si>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</si>
  <si>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</si>
  <si>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</si>
  <si>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</si>
  <si>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</si>
  <si>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</si>
  <si>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</si>
  <si>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</si>
  <si>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</si>
  <si>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</si>
  <si>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</si>
  <si>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</si>
  <si>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</si>
  <si>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</si>
  <si>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</si>
  <si>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</si>
  <si>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</si>
  <si>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</si>
  <si>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</si>
  <si>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</si>
  <si>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</si>
  <si>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</si>
  <si>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</si>
  <si>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</si>
  <si>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</si>
  <si>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</si>
  <si>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</si>
  <si>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</si>
  <si>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</si>
  <si>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</si>
  <si>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</si>
  <si>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</si>
  <si>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</si>
  <si>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</si>
  <si>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</si>
  <si>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</si>
  <si>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</si>
  <si>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</si>
  <si>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</si>
  <si>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</si>
  <si>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</si>
  <si>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</si>
  <si>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</si>
  <si>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</si>
  <si>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</si>
  <si>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</si>
  <si>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</si>
  <si>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</si>
  <si>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</si>
  <si>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</si>
  <si>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</si>
  <si>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</si>
  <si>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</si>
  <si>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</si>
  <si>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</si>
  <si>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</si>
  <si>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</si>
  <si>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</si>
  <si>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</si>
  <si>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</si>
  <si>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</si>
  <si>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</si>
  <si>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</si>
  <si>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</si>
  <si>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</si>
  <si>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</si>
  <si>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</si>
  <si>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</si>
  <si>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</si>
  <si>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</si>
  <si>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</si>
  <si>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</si>
  <si>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</si>
  <si>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</si>
  <si>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</si>
  <si>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</si>
  <si>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</si>
  <si>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</si>
  <si>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</si>
  <si>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</si>
  <si>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</si>
  <si>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</si>
  <si>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</si>
  <si>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</si>
  <si>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</si>
  <si>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</si>
  <si>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</si>
  <si>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</si>
  <si>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</si>
  <si>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</si>
  <si>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</si>
  <si>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</si>
  <si>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</si>
  <si>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</si>
  <si>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</si>
  <si>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</si>
  <si>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</si>
  <si>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</si>
  <si>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</si>
  <si>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</si>
  <si>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</si>
  <si>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</si>
  <si>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</si>
  <si>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</si>
  <si>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</si>
  <si>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</si>
  <si>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</si>
  <si>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</si>
  <si>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</si>
  <si>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</si>
  <si>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</si>
  <si>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</si>
  <si>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</si>
  <si>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</si>
  <si>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</si>
  <si>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</si>
  <si>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</si>
  <si>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</si>
  <si>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</si>
  <si>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</si>
  <si>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</si>
  <si>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</si>
  <si>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</si>
  <si>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</si>
  <si>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</si>
  <si>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</si>
  <si>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</si>
  <si>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</si>
  <si>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</si>
  <si>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</si>
  <si>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</si>
  <si>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</si>
  <si>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</si>
  <si>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</si>
  <si>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</si>
  <si>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</si>
  <si>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</si>
  <si>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</si>
  <si>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</si>
  <si>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</si>
  <si>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</si>
  <si>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</si>
  <si>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</si>
  <si>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</si>
  <si>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</si>
  <si>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</si>
  <si>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</si>
  <si>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</si>
  <si>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</si>
  <si>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</si>
  <si>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</si>
  <si>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</si>
  <si>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</si>
  <si>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</si>
  <si>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</si>
  <si>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</si>
  <si>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</si>
  <si>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</si>
  <si>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</si>
  <si>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</si>
  <si>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</si>
  <si>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</si>
  <si>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</si>
  <si>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</si>
  <si>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</si>
  <si>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</si>
  <si>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</si>
  <si>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</si>
  <si>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</si>
  <si>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</si>
  <si>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</si>
  <si>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</si>
  <si>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</si>
  <si>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</si>
  <si>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</si>
  <si>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</si>
  <si>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</si>
  <si>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</si>
  <si>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</si>
  <si>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</si>
  <si>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</si>
  <si>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</si>
  <si>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</si>
  <si>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</si>
  <si>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</si>
  <si>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</si>
  <si>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</si>
  <si>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</si>
  <si>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</si>
  <si>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</si>
  <si>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</si>
  <si>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</si>
  <si>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</si>
  <si>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</si>
  <si>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</si>
  <si>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</si>
  <si>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</si>
  <si>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</si>
  <si>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</si>
  <si>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</si>
  <si>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</si>
  <si>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</si>
  <si>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</si>
  <si>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</si>
  <si>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</si>
  <si>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</si>
  <si>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</si>
  <si>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</si>
  <si>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</si>
  <si>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</si>
  <si>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</si>
  <si>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</si>
  <si>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</si>
  <si>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</si>
  <si>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</si>
  <si>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</si>
  <si>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</si>
  <si>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</si>
  <si>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</si>
  <si>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</si>
  <si>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</si>
  <si>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</si>
  <si>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</si>
  <si>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</si>
  <si>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</si>
  <si>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</si>
  <si>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</si>
  <si>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</si>
  <si>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</si>
  <si>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</si>
  <si>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</si>
  <si>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</si>
  <si>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</si>
  <si>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</si>
  <si>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</si>
  <si>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</si>
  <si>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</si>
  <si>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</si>
  <si>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</si>
  <si>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</si>
  <si>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</si>
  <si>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</si>
  <si>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</si>
  <si>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</si>
  <si>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</si>
  <si>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</si>
  <si>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</si>
  <si>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</si>
  <si>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</si>
  <si>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</si>
  <si>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</si>
  <si>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</si>
  <si>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</si>
  <si>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</si>
  <si>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</si>
  <si>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</si>
  <si>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</si>
  <si>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</si>
  <si>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</si>
  <si>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</si>
  <si>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</si>
  <si>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</si>
  <si>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</si>
  <si>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</si>
  <si>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</si>
  <si>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</si>
  <si>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</si>
  <si>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</si>
  <si>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</si>
  <si>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</si>
  <si>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</si>
  <si>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</si>
  <si>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</si>
  <si>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</si>
  <si>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</si>
  <si>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</si>
  <si>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</si>
  <si>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</si>
  <si>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</si>
  <si>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</si>
  <si>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</si>
  <si>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</si>
  <si>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</si>
  <si>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</si>
  <si>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</si>
  <si>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</si>
  <si>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</si>
  <si>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</si>
  <si>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</si>
  <si>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</si>
  <si>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</si>
  <si>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</si>
  <si>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</si>
  <si>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</si>
  <si>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</si>
  <si>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</si>
  <si>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</si>
  <si>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</si>
  <si>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</si>
  <si>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</si>
  <si>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</si>
  <si>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</si>
  <si>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</si>
  <si>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</si>
  <si>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</si>
  <si>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</si>
  <si>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</si>
  <si>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</si>
  <si>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</si>
  <si>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</si>
  <si>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</si>
  <si>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</si>
  <si>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</si>
  <si>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</si>
  <si>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</si>
  <si>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</si>
  <si>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</si>
  <si>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</si>
  <si>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</si>
  <si>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</si>
  <si>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</si>
  <si>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</si>
  <si>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</si>
  <si>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</si>
  <si>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</si>
  <si>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</si>
  <si>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</si>
  <si>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</si>
  <si>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</si>
  <si>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</si>
  <si>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</si>
  <si>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</si>
  <si>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</si>
  <si>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</si>
  <si>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</si>
  <si>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</si>
  <si>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</si>
  <si>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</si>
  <si>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</si>
  <si>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</si>
  <si>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</si>
  <si>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</si>
  <si>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</si>
  <si>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</si>
  <si>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</si>
  <si>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</si>
  <si>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</si>
  <si>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</si>
  <si>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</si>
  <si>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</si>
  <si>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</si>
  <si>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</si>
  <si>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</si>
  <si>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</si>
  <si>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</si>
  <si>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</si>
  <si>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</si>
  <si>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</si>
  <si>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</si>
  <si>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</si>
  <si>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</si>
  <si>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</si>
  <si>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</si>
  <si>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</si>
  <si>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</si>
  <si>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</si>
  <si>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</si>
  <si>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</si>
  <si>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</si>
  <si>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</si>
  <si>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</si>
  <si>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</si>
  <si>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</si>
  <si>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</si>
  <si>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</si>
  <si>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</si>
  <si>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</si>
  <si>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</si>
  <si>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</si>
  <si>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</si>
  <si>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</si>
  <si>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</si>
  <si>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</si>
  <si>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</si>
  <si>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</si>
  <si>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</si>
  <si>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</si>
  <si>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</si>
  <si>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</si>
  <si>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</si>
  <si>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</si>
  <si>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</si>
  <si>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</si>
  <si>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</si>
  <si>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</si>
  <si>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</si>
  <si>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</si>
  <si>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</si>
  <si>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</si>
  <si>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</si>
  <si>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</si>
  <si>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</si>
  <si>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</si>
  <si>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</si>
  <si>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</si>
  <si>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</si>
  <si>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</si>
  <si>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</si>
  <si>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</si>
  <si>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</si>
  <si>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</si>
  <si>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</si>
  <si>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</si>
  <si>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</si>
  <si>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</si>
  <si>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</si>
  <si>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</si>
  <si>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</si>
  <si>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</si>
  <si>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</si>
  <si>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</si>
  <si>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</si>
  <si>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</si>
  <si>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</si>
  <si>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</si>
  <si>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</si>
  <si>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</si>
  <si>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</si>
  <si>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</si>
  <si>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</si>
  <si>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</si>
  <si>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</si>
  <si>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</si>
  <si>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</si>
  <si>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</si>
  <si>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</si>
  <si>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</si>
  <si>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</si>
  <si>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</si>
  <si>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</si>
  <si>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</si>
  <si>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</si>
  <si>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</si>
  <si>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</si>
  <si>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</si>
  <si>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</si>
  <si>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</si>
  <si>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</si>
  <si>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</si>
  <si>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</si>
  <si>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</si>
  <si>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</si>
  <si>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</si>
  <si>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</si>
  <si>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</si>
  <si>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</si>
  <si>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</si>
  <si>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</si>
  <si>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</si>
  <si>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</si>
  <si>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</si>
  <si>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</si>
  <si>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</si>
  <si>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</si>
  <si>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</si>
  <si>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</si>
  <si>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</si>
  <si>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</si>
  <si>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</si>
  <si>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</si>
  <si>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</si>
  <si>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</si>
  <si>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</si>
  <si>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</si>
  <si>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</si>
  <si>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</si>
  <si>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</si>
  <si>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</si>
  <si>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</si>
  <si>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</si>
  <si>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</si>
  <si>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</si>
  <si>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</si>
  <si>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</si>
  <si>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</si>
  <si>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</si>
  <si>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</si>
  <si>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</si>
  <si>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</si>
  <si>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</si>
  <si>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</si>
  <si>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</si>
  <si>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</si>
  <si>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</si>
  <si>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</si>
  <si>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</si>
  <si>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</si>
  <si>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</si>
  <si>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</si>
  <si>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</si>
  <si>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</si>
  <si>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</si>
  <si>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</si>
  <si>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</si>
  <si>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</si>
  <si>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</si>
  <si>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</si>
  <si>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</si>
  <si>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</si>
  <si>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</si>
  <si>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</si>
  <si>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</si>
  <si>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</si>
  <si>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</si>
  <si>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</si>
  <si>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</si>
  <si>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</si>
  <si>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</si>
  <si>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</si>
  <si>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</si>
  <si>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</si>
  <si>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</si>
  <si>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</si>
  <si>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</si>
  <si>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</si>
  <si>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</si>
  <si>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</si>
  <si>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</si>
  <si>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</si>
  <si>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</si>
  <si>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</si>
  <si>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</si>
  <si>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</si>
  <si>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</si>
  <si>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</si>
  <si>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</si>
  <si>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</si>
  <si>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</si>
  <si>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</si>
  <si>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</si>
  <si>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</si>
  <si>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</si>
  <si>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</si>
  <si>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</si>
  <si>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</si>
  <si>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</si>
  <si>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</si>
  <si>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</si>
  <si>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</si>
  <si>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</si>
  <si>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</si>
  <si>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</si>
  <si>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</si>
  <si>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</si>
  <si>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</si>
  <si>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</si>
  <si>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</si>
  <si>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</si>
  <si>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</si>
  <si>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</si>
  <si>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</si>
  <si>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</si>
  <si>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</si>
  <si>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</si>
  <si>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</si>
  <si>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</si>
  <si>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</si>
  <si>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</si>
  <si>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</si>
  <si>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</si>
  <si>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</si>
  <si>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</si>
  <si>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</si>
  <si>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</si>
  <si>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</si>
  <si>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</si>
  <si>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</si>
  <si>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</si>
  <si>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</si>
  <si>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</si>
  <si>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</si>
  <si>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</si>
  <si>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</si>
  <si>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</si>
  <si>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</si>
  <si>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</si>
  <si>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</si>
  <si>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</si>
  <si>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</si>
  <si>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</si>
  <si>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</si>
  <si>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</si>
  <si>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</si>
  <si>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</si>
  <si>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</si>
  <si>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</si>
  <si>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</si>
  <si>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</si>
  <si>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</si>
  <si>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</si>
  <si>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</si>
  <si>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</si>
  <si>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</si>
  <si>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</si>
  <si>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</si>
  <si>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</si>
  <si>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</si>
  <si>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</si>
  <si>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</si>
  <si>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</si>
  <si>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</si>
  <si>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</si>
  <si>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</si>
  <si>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</si>
  <si>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</si>
  <si>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</si>
  <si>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</si>
  <si>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</si>
  <si>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</si>
  <si>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</si>
  <si>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</si>
  <si>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</si>
  <si>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</si>
  <si>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</si>
  <si>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</si>
  <si>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</si>
  <si>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</si>
  <si>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</si>
  <si>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</si>
  <si>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</si>
  <si>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</si>
  <si>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</si>
  <si>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</si>
  <si>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</si>
  <si>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</si>
  <si>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</si>
  <si>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</si>
  <si>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</si>
  <si>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</si>
  <si>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</si>
  <si>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</si>
  <si>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</si>
  <si>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</si>
  <si>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</si>
  <si>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</si>
  <si>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</si>
  <si>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</si>
  <si>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</si>
  <si>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</si>
  <si>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</si>
  <si>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</si>
  <si>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</si>
  <si>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</si>
  <si>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</si>
  <si>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</si>
  <si>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</si>
  <si>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</si>
  <si>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</si>
  <si>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</si>
  <si>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</si>
  <si>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</si>
  <si>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</si>
  <si>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</si>
  <si>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</si>
  <si>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</si>
  <si>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</si>
  <si>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</si>
  <si>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</si>
  <si>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</si>
  <si>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</si>
  <si>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</si>
  <si>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</si>
  <si>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</si>
  <si>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</si>
  <si>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</si>
  <si>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</si>
  <si>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</si>
  <si>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</si>
  <si>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</si>
  <si>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</si>
  <si>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</si>
  <si>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</si>
  <si>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</si>
  <si>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</si>
  <si>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</si>
  <si>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</si>
  <si>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</si>
  <si>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</si>
  <si>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</si>
  <si>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</si>
  <si>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</si>
  <si>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</si>
  <si>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</si>
  <si>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</si>
  <si>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</si>
  <si>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</si>
  <si>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</si>
  <si>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</si>
  <si>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</si>
  <si>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</si>
  <si>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</si>
  <si>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</si>
  <si>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</si>
  <si>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</si>
  <si>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</si>
  <si>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</si>
  <si>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</si>
  <si>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</si>
  <si>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</si>
  <si>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</si>
  <si>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</si>
  <si>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</si>
  <si>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</si>
  <si>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</si>
  <si>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</si>
  <si>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</si>
  <si>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</si>
  <si>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</si>
  <si>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</si>
  <si>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</si>
  <si>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</si>
  <si>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</si>
  <si>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</si>
  <si>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</si>
  <si>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</si>
  <si>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</si>
  <si>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</si>
  <si>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</si>
  <si>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</si>
  <si>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</si>
  <si>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</si>
  <si>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</si>
  <si>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</si>
  <si>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</si>
  <si>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</si>
  <si>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</si>
  <si>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</si>
  <si>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</si>
  <si>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</si>
  <si>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</si>
  <si>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</si>
  <si>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</si>
  <si>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</si>
  <si>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</si>
  <si>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</si>
  <si>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</si>
  <si>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</si>
  <si>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</si>
  <si>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</si>
  <si>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</si>
  <si>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</si>
  <si>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</si>
  <si>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</si>
  <si>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</si>
  <si>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</si>
  <si>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</si>
  <si>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</si>
  <si>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</si>
  <si>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</si>
  <si>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</si>
  <si>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</si>
  <si>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</si>
  <si>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</si>
  <si>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</si>
  <si>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</si>
  <si>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</si>
  <si>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</si>
  <si>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</si>
  <si>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</si>
  <si>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</si>
  <si>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</si>
  <si>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</si>
  <si>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</si>
  <si>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</si>
  <si>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</si>
  <si>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</si>
  <si>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</si>
  <si>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</si>
  <si>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</si>
  <si>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</si>
  <si>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</si>
  <si>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</si>
  <si>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</si>
  <si>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</si>
  <si>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</si>
  <si>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</si>
  <si>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</si>
  <si>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</si>
  <si>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</si>
  <si>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</si>
  <si>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</si>
  <si>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</si>
  <si>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</si>
  <si>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</si>
  <si>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</si>
  <si>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</si>
  <si>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</si>
  <si>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</si>
  <si>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</si>
  <si>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</si>
  <si>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</si>
  <si>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</si>
  <si>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</si>
  <si>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</si>
  <si>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</si>
  <si>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</si>
  <si>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</si>
  <si>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</si>
  <si>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</si>
  <si>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</si>
  <si>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</si>
  <si>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</si>
  <si>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</si>
  <si>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</si>
  <si>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</si>
  <si>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</si>
  <si>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</si>
  <si>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</si>
  <si>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</si>
  <si>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</si>
  <si>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</si>
  <si>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</si>
  <si>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</si>
  <si>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</si>
  <si>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</si>
  <si>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</si>
  <si>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</si>
  <si>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</si>
  <si>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</si>
  <si>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</si>
  <si>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</si>
  <si>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</si>
  <si>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</si>
  <si>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</si>
  <si>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</si>
  <si>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</si>
  <si>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</si>
  <si>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</si>
  <si>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</si>
  <si>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</si>
  <si>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</si>
  <si>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</si>
  <si>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</si>
  <si>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</si>
  <si>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</si>
  <si>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</si>
  <si>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</si>
  <si>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</si>
  <si>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</si>
  <si>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</si>
  <si>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</si>
  <si>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</si>
  <si>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</si>
  <si>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</si>
  <si>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</si>
  <si>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</si>
  <si>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</si>
  <si>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</si>
  <si>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</si>
  <si>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</si>
  <si>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</si>
  <si>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</si>
  <si>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</si>
  <si>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</si>
  <si>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</si>
  <si>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</si>
  <si>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</si>
  <si>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</si>
  <si>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</si>
  <si>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</si>
  <si>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</si>
  <si>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</si>
  <si>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</si>
  <si>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</si>
  <si>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</si>
  <si>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</si>
  <si>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</si>
  <si>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</si>
  <si>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</si>
  <si>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</si>
  <si>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</si>
  <si>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</si>
  <si>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</si>
  <si>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</si>
  <si>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</si>
  <si>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</si>
  <si>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</si>
  <si>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</si>
  <si>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</si>
  <si>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</si>
  <si>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</si>
  <si>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</si>
  <si>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</si>
  <si>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</si>
  <si>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</si>
  <si>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</si>
  <si>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</si>
  <si>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</si>
  <si>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</si>
  <si>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</si>
  <si>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</si>
  <si>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</si>
  <si>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</si>
  <si>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</si>
  <si>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</si>
  <si>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</si>
  <si>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</si>
  <si>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</si>
  <si>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</si>
  <si>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</si>
  <si>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</si>
  <si>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</si>
  <si>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</si>
  <si>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</si>
  <si>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</si>
  <si>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</si>
  <si>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</si>
  <si>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</si>
  <si>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</si>
  <si>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</si>
  <si>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</si>
  <si>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</si>
  <si>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</si>
  <si>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</si>
  <si>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</si>
  <si>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</si>
  <si>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</si>
  <si>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</si>
  <si>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</si>
  <si>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</si>
  <si>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</si>
  <si>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</si>
  <si>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</si>
  <si>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</si>
  <si>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</si>
  <si>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</si>
  <si>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</si>
  <si>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</si>
  <si>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</si>
  <si>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</si>
  <si>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</si>
  <si>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</si>
  <si>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</si>
  <si>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</si>
  <si>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</si>
  <si>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</si>
  <si>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</si>
  <si>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</si>
  <si>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</si>
  <si>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</si>
  <si>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</si>
  <si>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</si>
  <si>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</si>
  <si>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</si>
  <si>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</si>
  <si>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</si>
  <si>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</si>
  <si>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</si>
  <si>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</si>
  <si>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</si>
  <si>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</si>
  <si>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</si>
  <si>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</si>
  <si>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</si>
  <si>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</si>
  <si>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</si>
  <si>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</si>
  <si>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</si>
  <si>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r>
      <t xml:space="preserve">Nr. 11-181-K
</t>
    </r>
    <r>
      <rPr>
        <sz val="10"/>
        <rFont val="Calibri"/>
        <family val="2"/>
        <charset val="186"/>
        <scheme val="minor"/>
      </rPr>
      <t xml:space="preserve">PĮP atsiimti 
</t>
    </r>
  </si>
  <si>
    <r>
      <t xml:space="preserve">Nr. 11-182-K
</t>
    </r>
    <r>
      <rPr>
        <sz val="10"/>
        <rFont val="Calibri"/>
        <family val="2"/>
        <charset val="186"/>
        <scheme val="minor"/>
      </rPr>
      <t xml:space="preserve">PĮP atsiimti </t>
    </r>
  </si>
  <si>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</si>
  <si>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</si>
  <si>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</si>
  <si>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</si>
  <si>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</si>
  <si>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</si>
  <si>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</si>
  <si>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</si>
  <si>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</si>
  <si>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</si>
  <si>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</si>
  <si>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</si>
  <si>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</si>
  <si>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</si>
  <si>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</si>
  <si>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</si>
  <si>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</si>
  <si>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</si>
  <si>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</si>
  <si>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</si>
  <si>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</si>
  <si>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</si>
  <si>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</si>
  <si>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</si>
  <si>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</si>
  <si>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</si>
  <si>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</si>
  <si>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</si>
  <si>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</si>
  <si>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</si>
  <si>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</si>
  <si>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</si>
  <si>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</si>
  <si>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</si>
  <si>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</si>
  <si>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</si>
  <si>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</si>
  <si>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</si>
  <si>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</si>
  <si>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</si>
  <si>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</si>
  <si>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</si>
  <si>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Nr. 11-438-K 
</t>
    </r>
    <r>
      <rPr>
        <sz val="10"/>
        <rFont val="Calibri"/>
        <family val="2"/>
        <charset val="186"/>
        <scheme val="minor"/>
      </rPr>
      <t>(PĮP pateikti, bet neįvertinti)</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</si>
  <si>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</si>
  <si>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</si>
  <si>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</si>
  <si>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</si>
  <si>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</si>
  <si>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</si>
  <si>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</si>
  <si>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</si>
  <si>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</si>
  <si>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</si>
  <si>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</si>
  <si>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</si>
  <si>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</si>
  <si>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</si>
  <si>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</si>
  <si>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</si>
  <si>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</si>
  <si>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</si>
  <si>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</si>
  <si>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</si>
  <si>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</si>
  <si>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</si>
  <si>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</si>
  <si>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</si>
  <si>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</si>
  <si>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</si>
  <si>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</si>
  <si>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</si>
  <si>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</si>
  <si>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</si>
  <si>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</si>
  <si>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</si>
  <si>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</si>
  <si>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</si>
  <si>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</si>
  <si>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</si>
  <si>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</si>
  <si>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</si>
  <si>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</si>
  <si>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</si>
  <si>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</si>
  <si>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</si>
  <si>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</si>
  <si>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</si>
  <si>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</si>
  <si>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</si>
  <si>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</si>
  <si>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</si>
  <si>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</si>
  <si>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</si>
  <si>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Nr. 11-282-K
</t>
    </r>
    <r>
      <rPr>
        <sz val="10"/>
        <rFont val="Calibri"/>
        <family val="2"/>
        <charset val="186"/>
        <scheme val="minor"/>
      </rPr>
      <t>PĮP atmesti</t>
    </r>
  </si>
  <si>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</si>
  <si>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</si>
  <si>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</si>
  <si>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</si>
  <si>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</si>
  <si>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</si>
  <si>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</si>
  <si>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</si>
  <si>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</si>
  <si>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</si>
  <si>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</si>
  <si>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</si>
  <si>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r>
      <t xml:space="preserve">Nr. 11-265-K
</t>
    </r>
    <r>
      <rPr>
        <sz val="10"/>
        <rFont val="Calibri"/>
        <family val="2"/>
        <charset val="186"/>
        <scheme val="minor"/>
      </rPr>
      <t>PĮP atsiimti</t>
    </r>
  </si>
  <si>
    <t>Nr. 11-274-K</t>
  </si>
  <si>
    <t>11-261-K</t>
  </si>
  <si>
    <t xml:space="preserve">Nr. 11-217-K </t>
  </si>
  <si>
    <t xml:space="preserve">Nr. 11-218-K </t>
  </si>
  <si>
    <r>
      <t xml:space="preserve">Nr. 11-216-K 
</t>
    </r>
    <r>
      <rPr>
        <sz val="10"/>
        <rFont val="Calibri"/>
        <family val="2"/>
        <charset val="186"/>
        <scheme val="minor"/>
      </rPr>
      <t>PĮP nepateikti</t>
    </r>
  </si>
  <si>
    <r>
      <t xml:space="preserve">Nr. 11-211-K 
</t>
    </r>
    <r>
      <rPr>
        <sz val="10"/>
        <rFont val="Calibri"/>
        <family val="2"/>
        <charset val="186"/>
        <scheme val="minor"/>
      </rPr>
      <t>PĮP nepateikti</t>
    </r>
  </si>
  <si>
    <t xml:space="preserve">Nr. 11-219-K </t>
  </si>
  <si>
    <r>
      <t xml:space="preserve">Nr. 11-209-K 
</t>
    </r>
    <r>
      <rPr>
        <sz val="10"/>
        <rFont val="Calibri"/>
        <family val="2"/>
        <charset val="186"/>
        <scheme val="minor"/>
      </rPr>
      <t>PĮP nepateikti</t>
    </r>
    <r>
      <rPr>
        <strike/>
        <sz val="10"/>
        <rFont val="Calibri"/>
        <family val="2"/>
        <charset val="186"/>
        <scheme val="minor"/>
      </rPr>
      <t xml:space="preserve">
</t>
    </r>
  </si>
  <si>
    <t xml:space="preserve">Nr. 11-793-K </t>
  </si>
  <si>
    <r>
      <t xml:space="preserve">Nr. 11-208-K 
</t>
    </r>
    <r>
      <rPr>
        <sz val="10"/>
        <rFont val="Calibri"/>
        <family val="2"/>
        <charset val="186"/>
        <scheme val="minor"/>
      </rPr>
      <t>PĮP nepateikti</t>
    </r>
  </si>
  <si>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</si>
  <si>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</si>
  <si>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</si>
  <si>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</si>
  <si>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</si>
  <si>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</si>
  <si>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</si>
  <si>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r>
      <t xml:space="preserve">Nr. 11-575-K
</t>
    </r>
    <r>
      <rPr>
        <sz val="10"/>
        <rFont val="Calibri"/>
        <family val="2"/>
        <charset val="186"/>
        <scheme val="minor"/>
      </rPr>
      <t>Nepateikti PĮP</t>
    </r>
  </si>
  <si>
    <t>Nr. 11-615-K</t>
  </si>
  <si>
    <t>Nr. 11-616-K</t>
  </si>
  <si>
    <t xml:space="preserve">2026 m. balandis </t>
  </si>
  <si>
    <t>Nr. 11-141-K</t>
  </si>
  <si>
    <t>Nr. 11-782-K</t>
  </si>
  <si>
    <t>Nr. 11-617-K</t>
  </si>
  <si>
    <t>Nr. 11-803-K</t>
  </si>
  <si>
    <r>
      <t xml:space="preserve">Nr. 11-188-K
</t>
    </r>
    <r>
      <rPr>
        <sz val="10"/>
        <rFont val="Calibri"/>
        <family val="2"/>
        <charset val="186"/>
        <scheme val="minor"/>
      </rPr>
      <t>Nepateikti PĮP</t>
    </r>
  </si>
  <si>
    <r>
      <t xml:space="preserve">Nr. 11-483-K 
</t>
    </r>
    <r>
      <rPr>
        <sz val="10"/>
        <rFont val="Calibri"/>
        <family val="2"/>
        <charset val="186"/>
        <scheme val="minor"/>
      </rPr>
      <t>Nepateikta PĮP</t>
    </r>
  </si>
  <si>
    <t>Nr. 11-485-K</t>
  </si>
  <si>
    <t>Nr. 11-486-K</t>
  </si>
  <si>
    <t>Nr. 11-749-K</t>
  </si>
  <si>
    <t>Nr. 11-750-K</t>
  </si>
  <si>
    <t>2026 m.  Kovas</t>
  </si>
  <si>
    <t>Nr. 11-365-K</t>
  </si>
  <si>
    <t xml:space="preserve">Nr. 11-366-K </t>
  </si>
  <si>
    <t xml:space="preserve">Nr. 11-367-K </t>
  </si>
  <si>
    <r>
      <t xml:space="preserve">Nr. 11-361-K
</t>
    </r>
    <r>
      <rPr>
        <sz val="10"/>
        <rFont val="Calibri"/>
        <family val="2"/>
        <charset val="186"/>
        <scheme val="minor"/>
      </rPr>
      <t>Nepateikti PĮP</t>
    </r>
  </si>
  <si>
    <r>
      <t xml:space="preserve">Nr. 11-363-K 
</t>
    </r>
    <r>
      <rPr>
        <sz val="10"/>
        <rFont val="Calibri"/>
        <family val="2"/>
        <charset val="186"/>
        <scheme val="minor"/>
      </rPr>
      <t>Nepateikti PĮP</t>
    </r>
  </si>
  <si>
    <r>
      <t xml:space="preserve">Nr. 11-362-K 
</t>
    </r>
    <r>
      <rPr>
        <sz val="10"/>
        <rFont val="Calibri"/>
        <family val="2"/>
        <charset val="186"/>
        <scheme val="minor"/>
      </rPr>
      <t>Nepateikti PĮP</t>
    </r>
  </si>
  <si>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</si>
  <si>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r>
      <t xml:space="preserve">Nr. 11-721-K
</t>
    </r>
    <r>
      <rPr>
        <sz val="10"/>
        <rFont val="Calibri"/>
        <family val="2"/>
        <charset val="186"/>
        <scheme val="minor"/>
      </rPr>
      <t xml:space="preserve">Nepateikti PĮP
</t>
    </r>
    <r>
      <rPr>
        <strike/>
        <sz val="10"/>
        <rFont val="Calibri"/>
        <family val="2"/>
        <charset val="186"/>
        <scheme val="minor"/>
      </rPr>
      <t xml:space="preserve">
</t>
    </r>
  </si>
  <si>
    <t xml:space="preserve">2026 m. vasaris
</t>
  </si>
  <si>
    <t>Nr. 11-728-K</t>
  </si>
  <si>
    <t xml:space="preserve">   2026 m. vasaris</t>
  </si>
  <si>
    <r>
      <t xml:space="preserve">Nr. 11-013-K
</t>
    </r>
    <r>
      <rPr>
        <sz val="10"/>
        <rFont val="Calibri"/>
        <family val="2"/>
        <charset val="186"/>
        <scheme val="minor"/>
      </rPr>
      <t>Neapteikti PĮP</t>
    </r>
  </si>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</sst>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6"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i/>
      <sz val="10"/>
      <name val="Calibri"/>
      <family val="2"/>
      <charset val="186"/>
      <scheme val="minor"/>
    </font>
    <font>
      <b/>
      <sz val="11"/>
      <color theme="1"/>
      <name val="Calibri"/>
      <family val="2"/>
      <charset val="186"/>
      <scheme val="minor"/>
    </font>
    <font>
      <b/>
      <sz val="14"/>
      <color theme="1"/>
      <name val="Times New Roman"/>
      <family val="1"/>
      <charset val="186"/>
    </font>
  </fonts>
  <fills count="6">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
      <patternFill patternType="solid">
        <fgColor rgb="FFFFFF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20">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6" fillId="4" borderId="32" xfId="0" applyFont="1" applyFill="1" applyBorder="1" applyAlignment="1">
      <alignment horizontal="left"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4" fontId="8" fillId="2" borderId="2" xfId="0" applyNumberFormat="1" applyFont="1" applyFill="1" applyBorder="1" applyAlignment="1">
      <alignment horizontal="center" vertical="top" wrapText="1"/>
    </xf>
    <xf numFmtId="0" fontId="6" fillId="5" borderId="1" xfId="0" applyFont="1" applyFill="1" applyBorder="1" applyAlignment="1">
      <alignment vertical="top" wrapText="1"/>
    </xf>
    <xf numFmtId="0" fontId="6" fillId="5" borderId="1" xfId="0" applyFont="1" applyFill="1" applyBorder="1" applyAlignment="1">
      <alignment horizontal="center" vertical="top" wrapText="1"/>
    </xf>
    <xf numFmtId="0" fontId="3" fillId="5" borderId="0" xfId="0" applyFont="1" applyFill="1"/>
    <xf numFmtId="3" fontId="6" fillId="5" borderId="1" xfId="0" applyNumberFormat="1" applyFont="1" applyFill="1" applyBorder="1" applyAlignment="1">
      <alignment horizontal="center" vertical="top" wrapText="1"/>
    </xf>
    <xf numFmtId="0" fontId="3" fillId="5" borderId="0" xfId="0" applyFont="1" applyFill="1" applyAlignment="1">
      <alignment horizontal="center" vertical="center"/>
    </xf>
    <xf numFmtId="0" fontId="6" fillId="5" borderId="0" xfId="0" applyFont="1" applyFill="1" applyAlignment="1">
      <alignment horizontal="center" vertical="center"/>
    </xf>
    <xf numFmtId="0" fontId="17" fillId="5" borderId="1" xfId="0" applyFont="1" applyFill="1" applyBorder="1" applyAlignment="1">
      <alignment vertical="top" wrapText="1"/>
    </xf>
    <xf numFmtId="0" fontId="17" fillId="5" borderId="1" xfId="0" applyFont="1" applyFill="1" applyBorder="1" applyAlignment="1">
      <alignment horizontal="center" vertical="top" wrapText="1"/>
    </xf>
    <xf numFmtId="0" fontId="18" fillId="5" borderId="0" xfId="0" applyFont="1" applyFill="1" applyAlignment="1">
      <alignment horizontal="center" vertical="center"/>
    </xf>
    <xf numFmtId="3" fontId="17" fillId="5" borderId="1" xfId="0" applyNumberFormat="1" applyFont="1" applyFill="1" applyBorder="1" applyAlignment="1">
      <alignment horizontal="center" vertical="top" wrapText="1"/>
    </xf>
    <xf numFmtId="0" fontId="6" fillId="5" borderId="2" xfId="0" applyFont="1" applyFill="1" applyBorder="1" applyAlignment="1">
      <alignment vertical="top" wrapText="1"/>
    </xf>
    <xf numFmtId="0" fontId="6" fillId="5" borderId="2" xfId="0"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5" fillId="2" borderId="2" xfId="0" applyFont="1" applyFill="1" applyBorder="1" applyAlignment="1">
      <alignment vertical="top" wrapText="1"/>
    </xf>
    <xf numFmtId="164" fontId="23" fillId="2" borderId="2" xfId="0" applyNumberFormat="1" applyFont="1" applyFill="1" applyBorder="1" applyAlignment="1">
      <alignment horizontal="center" vertical="top" wrapText="1"/>
    </xf>
    <xf numFmtId="164" fontId="23" fillId="2" borderId="9" xfId="0" applyNumberFormat="1" applyFont="1" applyFill="1" applyBorder="1" applyAlignment="1">
      <alignment horizontal="center" vertical="top" wrapText="1"/>
    </xf>
    <xf numFmtId="164" fontId="23" fillId="2" borderId="3" xfId="0" applyNumberFormat="1" applyFont="1" applyFill="1" applyBorder="1" applyAlignment="1">
      <alignment horizontal="center" vertical="top" wrapText="1"/>
    </xf>
    <xf numFmtId="0" fontId="23" fillId="2" borderId="2" xfId="0" applyFont="1" applyFill="1" applyBorder="1" applyAlignment="1">
      <alignment horizontal="center" vertical="top" wrapText="1"/>
    </xf>
    <xf numFmtId="0" fontId="23" fillId="2" borderId="9" xfId="0" applyFont="1" applyFill="1" applyBorder="1" applyAlignment="1">
      <alignment horizontal="center" vertical="top" wrapText="1"/>
    </xf>
    <xf numFmtId="0" fontId="23" fillId="2" borderId="3" xfId="0" applyFont="1" applyFill="1" applyBorder="1" applyAlignment="1">
      <alignment horizontal="center" vertical="top" wrapText="1"/>
    </xf>
    <xf numFmtId="0" fontId="23" fillId="2" borderId="25" xfId="0" applyFont="1" applyFill="1" applyBorder="1" applyAlignment="1">
      <alignment horizontal="center" vertical="top" wrapText="1"/>
    </xf>
    <xf numFmtId="0" fontId="17" fillId="2" borderId="1" xfId="0" applyFont="1" applyFill="1" applyBorder="1" applyAlignment="1">
      <alignment horizontal="left" vertical="top" wrapText="1"/>
    </xf>
    <xf numFmtId="0" fontId="17" fillId="2" borderId="1" xfId="0" applyFont="1" applyFill="1" applyBorder="1" applyAlignment="1">
      <alignment horizontal="center" vertical="top" wrapText="1"/>
    </xf>
    <xf numFmtId="0" fontId="23" fillId="2" borderId="1" xfId="0" applyFont="1" applyFill="1" applyBorder="1" applyAlignment="1">
      <alignment horizontal="center" vertical="top" wrapText="1"/>
    </xf>
    <xf numFmtId="0" fontId="17" fillId="2" borderId="1" xfId="0" applyFont="1" applyFill="1" applyBorder="1" applyAlignment="1">
      <alignment horizontal="center" vertical="top"/>
    </xf>
    <xf numFmtId="164" fontId="23" fillId="2" borderId="1" xfId="0" applyNumberFormat="1" applyFont="1" applyFill="1" applyBorder="1" applyAlignment="1">
      <alignment horizontal="center" vertical="top" wrapText="1"/>
    </xf>
    <xf numFmtId="4" fontId="23" fillId="2" borderId="1" xfId="0" applyNumberFormat="1" applyFont="1" applyFill="1" applyBorder="1" applyAlignment="1">
      <alignment horizontal="center" vertical="top" wrapText="1"/>
    </xf>
    <xf numFmtId="0" fontId="6" fillId="2" borderId="25"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164" fontId="17"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2" fontId="6"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6" fillId="2" borderId="3" xfId="0" applyFont="1" applyFill="1" applyBorder="1" applyAlignment="1">
      <alignment horizontal="center" vertical="top"/>
    </xf>
    <xf numFmtId="0" fontId="6" fillId="2" borderId="1" xfId="0" applyFont="1" applyFill="1" applyBorder="1" applyAlignment="1">
      <alignment horizontal="center" vertical="top"/>
    </xf>
    <xf numFmtId="0" fontId="6" fillId="2" borderId="1" xfId="0" applyFont="1" applyFill="1" applyBorder="1" applyAlignment="1">
      <alignment horizontal="left" vertical="top" wrapText="1"/>
    </xf>
    <xf numFmtId="0" fontId="3" fillId="2" borderId="1" xfId="0" applyFont="1" applyFill="1" applyBorder="1" applyAlignment="1">
      <alignment horizontal="left" vertical="top" wrapText="1"/>
    </xf>
    <xf numFmtId="0" fontId="12" fillId="2" borderId="1" xfId="0" applyFont="1" applyFill="1" applyBorder="1" applyAlignment="1">
      <alignment horizontal="center" vertical="top" wrapText="1"/>
    </xf>
    <xf numFmtId="0" fontId="3" fillId="2" borderId="1" xfId="0" applyFont="1" applyFill="1" applyBorder="1" applyAlignment="1">
      <alignment horizontal="left" vertical="top"/>
    </xf>
    <xf numFmtId="0" fontId="6" fillId="2" borderId="2" xfId="0" applyFont="1" applyFill="1" applyBorder="1" applyAlignment="1">
      <alignment horizontal="center" vertical="top"/>
    </xf>
    <xf numFmtId="2" fontId="5" fillId="2" borderId="1"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0" fontId="4" fillId="2" borderId="1" xfId="0" applyFont="1" applyFill="1" applyBorder="1" applyAlignment="1">
      <alignment horizontal="left" vertical="top"/>
    </xf>
    <xf numFmtId="164" fontId="5" fillId="2" borderId="1" xfId="0" applyNumberFormat="1"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0" fontId="6" fillId="2" borderId="9"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2" fontId="4" fillId="2" borderId="1" xfId="0" applyNumberFormat="1" applyFont="1" applyFill="1" applyBorder="1" applyAlignment="1">
      <alignment horizontal="center" vertical="top"/>
    </xf>
    <xf numFmtId="0" fontId="4" fillId="2" borderId="1" xfId="0" applyFont="1" applyFill="1" applyBorder="1" applyAlignment="1">
      <alignment horizontal="center" vertical="top"/>
    </xf>
    <xf numFmtId="0" fontId="3" fillId="2" borderId="1" xfId="0"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0" fontId="5" fillId="2" borderId="25" xfId="0" applyFont="1" applyFill="1" applyBorder="1" applyAlignment="1">
      <alignment horizontal="center" vertical="top" wrapText="1"/>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0" fontId="6" fillId="2" borderId="9" xfId="0"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9"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8" fillId="2" borderId="1" xfId="0" applyFont="1" applyFill="1" applyBorder="1" applyAlignment="1">
      <alignment horizontal="center" vertical="top" wrapText="1"/>
    </xf>
    <xf numFmtId="0" fontId="4" fillId="2" borderId="3" xfId="0" applyFont="1" applyFill="1" applyBorder="1" applyAlignment="1">
      <alignment horizontal="left" vertical="top" wrapText="1"/>
    </xf>
    <xf numFmtId="0" fontId="4" fillId="2" borderId="1" xfId="0" applyFont="1" applyFill="1" applyBorder="1" applyAlignment="1">
      <alignment horizontal="left"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3" fillId="2" borderId="2" xfId="0" applyFont="1" applyFill="1" applyBorder="1" applyAlignment="1">
      <alignment horizontal="left" vertical="top" wrapText="1"/>
    </xf>
    <xf numFmtId="0" fontId="8" fillId="2" borderId="1" xfId="0" applyFont="1" applyFill="1" applyBorder="1" applyAlignment="1">
      <alignment horizontal="left" vertical="top" wrapText="1"/>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2" xfId="0" applyFont="1" applyFill="1" applyBorder="1" applyAlignment="1">
      <alignment horizontal="left" vertical="top" wrapText="1"/>
    </xf>
    <xf numFmtId="0" fontId="7" fillId="2" borderId="1" xfId="0" applyFont="1" applyFill="1" applyBorder="1" applyAlignment="1">
      <alignment horizontal="center" vertical="top" wrapText="1"/>
    </xf>
    <xf numFmtId="0" fontId="9" fillId="2" borderId="1" xfId="0"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13" fillId="3" borderId="1" xfId="0" applyFont="1" applyFill="1" applyBorder="1" applyAlignment="1">
      <alignment horizontal="center" vertical="top" wrapText="1"/>
    </xf>
    <xf numFmtId="0" fontId="13" fillId="3" borderId="1" xfId="0" applyFont="1" applyFill="1" applyBorder="1" applyAlignment="1">
      <alignment horizontal="center" vertical="top"/>
    </xf>
    <xf numFmtId="0" fontId="11" fillId="2" borderId="1" xfId="0"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0" fontId="7" fillId="2" borderId="25" xfId="0"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0" fontId="8" fillId="2" borderId="1" xfId="0" applyFont="1" applyFill="1" applyBorder="1" applyAlignment="1">
      <alignment horizontal="center" vertical="top"/>
    </xf>
    <xf numFmtId="2" fontId="7" fillId="2" borderId="1" xfId="0" applyNumberFormat="1" applyFont="1" applyFill="1" applyBorder="1" applyAlignment="1">
      <alignment horizontal="center" vertical="top" wrapText="1"/>
    </xf>
    <xf numFmtId="0" fontId="8" fillId="2" borderId="3" xfId="0" applyFont="1" applyFill="1" applyBorder="1" applyAlignment="1">
      <alignment horizontal="left" vertical="top" wrapText="1"/>
    </xf>
    <xf numFmtId="0" fontId="8" fillId="2" borderId="25" xfId="0" applyFont="1" applyFill="1" applyBorder="1" applyAlignment="1">
      <alignment horizontal="left" vertical="top" wrapText="1"/>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0" fontId="8" fillId="2" borderId="3" xfId="0" applyFont="1" applyFill="1" applyBorder="1" applyAlignment="1">
      <alignment horizontal="center" vertical="top"/>
    </xf>
    <xf numFmtId="2" fontId="4" fillId="2" borderId="3" xfId="0" applyNumberFormat="1" applyFont="1" applyFill="1" applyBorder="1" applyAlignment="1">
      <alignment horizontal="center" vertical="top"/>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0" fontId="11" fillId="2" borderId="1" xfId="0" applyFont="1" applyFill="1" applyBorder="1" applyAlignment="1">
      <alignment horizontal="center"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2" fontId="4" fillId="4" borderId="1" xfId="0" applyNumberFormat="1" applyFont="1" applyFill="1" applyBorder="1" applyAlignment="1">
      <alignment horizontal="left" vertical="top"/>
    </xf>
    <xf numFmtId="0" fontId="5" fillId="2" borderId="1" xfId="0" applyFont="1" applyFill="1" applyBorder="1"/>
    <xf numFmtId="14" fontId="11" fillId="2" borderId="1" xfId="0" applyNumberFormat="1"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xf>
    <xf numFmtId="4" fontId="5" fillId="2" borderId="32" xfId="0" applyNumberFormat="1" applyFont="1" applyFill="1" applyBorder="1" applyAlignment="1">
      <alignment horizontal="center" vertical="top"/>
    </xf>
    <xf numFmtId="4" fontId="6" fillId="2" borderId="9" xfId="0" applyNumberFormat="1" applyFont="1" applyFill="1" applyBorder="1" applyAlignment="1">
      <alignment horizontal="center" vertical="top" wrapText="1"/>
    </xf>
    <xf numFmtId="0" fontId="6" fillId="2" borderId="25" xfId="0" applyFont="1" applyFill="1" applyBorder="1" applyAlignment="1">
      <alignment horizontal="left" vertical="top" wrapText="1"/>
    </xf>
    <xf numFmtId="4" fontId="6" fillId="2" borderId="3" xfId="0" applyNumberFormat="1" applyFont="1" applyFill="1" applyBorder="1" applyAlignment="1">
      <alignment horizontal="center" vertical="top" wrapText="1"/>
    </xf>
    <xf numFmtId="0" fontId="3" fillId="4" borderId="1" xfId="0" applyFont="1" applyFill="1" applyBorder="1" applyAlignment="1">
      <alignment horizontal="center" vertical="top"/>
    </xf>
    <xf numFmtId="0" fontId="6" fillId="2" borderId="1" xfId="0" applyFont="1" applyFill="1" applyBorder="1"/>
    <xf numFmtId="0" fontId="6" fillId="2" borderId="1" xfId="0" applyFont="1" applyFill="1" applyBorder="1" applyAlignment="1">
      <alignment horizontal="center"/>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2" xfId="0" applyFont="1" applyFill="1" applyBorder="1" applyAlignment="1">
      <alignment horizontal="left" vertical="top" wrapText="1"/>
    </xf>
    <xf numFmtId="0" fontId="5" fillId="2" borderId="1" xfId="0" applyFont="1" applyFill="1" applyBorder="1" applyAlignment="1">
      <alignment horizontal="left" vertical="top" wrapText="1"/>
    </xf>
    <xf numFmtId="0" fontId="3" fillId="4" borderId="1" xfId="0" applyFont="1" applyFill="1" applyBorder="1" applyAlignment="1">
      <alignment horizontal="center" vertical="top" wrapText="1"/>
    </xf>
    <xf numFmtId="2" fontId="6" fillId="2" borderId="2" xfId="0" applyNumberFormat="1" applyFont="1" applyFill="1" applyBorder="1" applyAlignment="1">
      <alignment horizontal="center" vertical="top" wrapText="1"/>
    </xf>
    <xf numFmtId="0" fontId="9" fillId="2" borderId="1" xfId="0" applyFont="1" applyFill="1" applyBorder="1" applyAlignment="1">
      <alignment horizontal="left" vertical="top" wrapText="1"/>
    </xf>
    <xf numFmtId="0" fontId="9" fillId="2" borderId="1" xfId="0" applyFont="1" applyFill="1" applyBorder="1" applyAlignment="1">
      <alignment horizontal="left" vertical="top"/>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4" fillId="2" borderId="32" xfId="0" applyFont="1" applyFill="1" applyBorder="1" applyAlignment="1">
      <alignment horizontal="left"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2" fontId="4" fillId="4" borderId="1" xfId="0" applyNumberFormat="1" applyFont="1" applyFill="1" applyBorder="1" applyAlignment="1">
      <alignment horizontal="center" vertical="top"/>
    </xf>
    <xf numFmtId="4" fontId="9" fillId="2" borderId="1" xfId="0" applyNumberFormat="1" applyFont="1" applyFill="1" applyBorder="1" applyAlignment="1">
      <alignment horizontal="center" vertical="top" wrapText="1"/>
    </xf>
    <xf numFmtId="2" fontId="11" fillId="4" borderId="1" xfId="0" applyNumberFormat="1" applyFont="1" applyFill="1" applyBorder="1" applyAlignment="1">
      <alignment horizontal="center" vertical="top"/>
    </xf>
    <xf numFmtId="0" fontId="7" fillId="2" borderId="1" xfId="0" applyFont="1" applyFill="1" applyBorder="1"/>
    <xf numFmtId="14" fontId="4" fillId="2" borderId="1" xfId="0" applyNumberFormat="1" applyFont="1" applyFill="1" applyBorder="1" applyAlignment="1">
      <alignment horizontal="center" vertical="top"/>
    </xf>
    <xf numFmtId="0" fontId="8" fillId="2" borderId="25" xfId="0" applyFont="1" applyFill="1" applyBorder="1" applyAlignment="1">
      <alignment horizontal="center"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0" fontId="8" fillId="2" borderId="2" xfId="0" applyFont="1" applyFill="1" applyBorder="1" applyAlignment="1">
      <alignment vertical="top" wrapText="1"/>
    </xf>
    <xf numFmtId="0" fontId="8" fillId="2" borderId="9" xfId="0" applyFont="1" applyFill="1" applyBorder="1" applyAlignment="1">
      <alignment vertical="top" wrapText="1"/>
    </xf>
    <xf numFmtId="0" fontId="8" fillId="2" borderId="3" xfId="0" applyFont="1" applyFill="1" applyBorder="1" applyAlignment="1">
      <alignment vertical="top" wrapText="1"/>
    </xf>
    <xf numFmtId="0" fontId="8" fillId="2" borderId="1" xfId="0" applyFont="1" applyFill="1" applyBorder="1" applyAlignment="1">
      <alignment horizontal="left"/>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xf>
    <xf numFmtId="0" fontId="9" fillId="2" borderId="1" xfId="0" applyFont="1" applyFill="1" applyBorder="1"/>
    <xf numFmtId="4" fontId="11"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0" fontId="9" fillId="2" borderId="1" xfId="0" applyFont="1" applyFill="1" applyBorder="1" applyAlignment="1">
      <alignment horizontal="center" vertical="top"/>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13" fillId="3" borderId="3" xfId="0" applyFont="1" applyFill="1" applyBorder="1" applyAlignment="1">
      <alignment horizontal="center" vertical="top"/>
    </xf>
    <xf numFmtId="0" fontId="4" fillId="4" borderId="1" xfId="0" applyFont="1" applyFill="1" applyBorder="1" applyAlignment="1">
      <alignment horizontal="center" vertical="top"/>
    </xf>
    <xf numFmtId="4" fontId="5" fillId="2" borderId="9" xfId="0" applyNumberFormat="1" applyFont="1" applyFill="1" applyBorder="1" applyAlignment="1">
      <alignment horizontal="center" vertical="top"/>
    </xf>
    <xf numFmtId="0" fontId="6" fillId="2" borderId="1" xfId="0" applyFont="1" applyFill="1" applyBorder="1" applyAlignment="1">
      <alignment vertical="top" wrapText="1"/>
    </xf>
    <xf numFmtId="0" fontId="3" fillId="2" borderId="1"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left" vertical="top" wrapText="1"/>
    </xf>
    <xf numFmtId="0" fontId="7" fillId="2" borderId="1" xfId="0" applyFont="1" applyFill="1" applyBorder="1" applyAlignment="1">
      <alignment horizontal="left" vertical="top" wrapText="1"/>
    </xf>
    <xf numFmtId="0" fontId="5" fillId="2" borderId="1" xfId="0" applyFont="1" applyFill="1" applyBorder="1" applyAlignment="1">
      <alignment horizontal="center" vertical="top"/>
    </xf>
    <xf numFmtId="0" fontId="3" fillId="2" borderId="2" xfId="0" applyFont="1" applyFill="1" applyBorder="1" applyAlignment="1">
      <alignment horizontal="center" vertical="top"/>
    </xf>
    <xf numFmtId="0" fontId="3" fillId="2" borderId="1" xfId="0" quotePrefix="1"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5" fillId="2" borderId="2" xfId="0" applyFont="1" applyFill="1" applyBorder="1" applyAlignment="1">
      <alignment horizontal="left" vertical="top" wrapText="1"/>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11" fillId="2" borderId="3" xfId="0" applyFont="1" applyFill="1" applyBorder="1" applyAlignment="1">
      <alignment horizontal="center" vertical="top" wrapText="1"/>
    </xf>
    <xf numFmtId="0" fontId="5" fillId="2" borderId="3" xfId="0" applyFont="1" applyFill="1" applyBorder="1" applyAlignment="1">
      <alignment horizontal="left" vertical="top" wrapText="1"/>
    </xf>
    <xf numFmtId="0" fontId="6" fillId="4" borderId="1" xfId="0" applyFont="1" applyFill="1" applyBorder="1" applyAlignment="1">
      <alignment horizontal="center" vertical="top"/>
    </xf>
    <xf numFmtId="0" fontId="3" fillId="2" borderId="3" xfId="0" applyFont="1" applyFill="1" applyBorder="1" applyAlignment="1">
      <alignment horizontal="left"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4" fontId="4" fillId="2" borderId="3"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0" fontId="19" fillId="2" borderId="1" xfId="0"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xf>
    <xf numFmtId="2" fontId="7" fillId="2" borderId="1" xfId="0" applyNumberFormat="1" applyFont="1" applyFill="1" applyBorder="1" applyAlignment="1">
      <alignment horizontal="center" vertical="top"/>
    </xf>
    <xf numFmtId="4" fontId="4" fillId="2" borderId="1" xfId="0" applyNumberFormat="1" applyFont="1" applyFill="1" applyBorder="1" applyAlignment="1">
      <alignment horizontal="left" vertical="top"/>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wrapText="1"/>
    </xf>
    <xf numFmtId="2" fontId="4" fillId="2" borderId="32" xfId="0" applyNumberFormat="1" applyFont="1" applyFill="1" applyBorder="1" applyAlignment="1">
      <alignment horizontal="center" vertical="top"/>
    </xf>
    <xf numFmtId="14" fontId="19" fillId="2" borderId="1"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3" fontId="6" fillId="2" borderId="1"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0" fontId="6" fillId="2" borderId="8" xfId="0" applyFont="1" applyFill="1" applyBorder="1" applyAlignment="1">
      <alignment horizontal="left" vertical="top" wrapText="1"/>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6" fillId="2" borderId="11" xfId="0" applyFont="1" applyFill="1" applyBorder="1" applyAlignment="1">
      <alignment horizontal="center" vertical="top" wrapText="1"/>
    </xf>
    <xf numFmtId="164" fontId="5" fillId="2" borderId="11" xfId="0" applyNumberFormat="1" applyFont="1" applyFill="1" applyBorder="1" applyAlignment="1">
      <alignment horizontal="center" vertical="top"/>
    </xf>
    <xf numFmtId="0" fontId="5" fillId="2" borderId="11"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11" xfId="0" applyFont="1" applyFill="1" applyBorder="1" applyAlignment="1">
      <alignment horizontal="center" vertical="top"/>
    </xf>
    <xf numFmtId="0" fontId="5" fillId="2" borderId="22" xfId="0" applyFont="1" applyFill="1" applyBorder="1" applyAlignment="1">
      <alignment horizontal="center" vertical="top"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13" xfId="0" applyFont="1" applyFill="1" applyBorder="1" applyAlignment="1">
      <alignment horizontal="center" vertical="top" wrapText="1"/>
    </xf>
    <xf numFmtId="0" fontId="6" fillId="2" borderId="10"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3" fillId="2" borderId="9" xfId="0" applyFont="1" applyFill="1" applyBorder="1" applyAlignment="1">
      <alignment horizontal="left"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164" fontId="6"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29"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3" fillId="2" borderId="1" xfId="0" applyFont="1" applyFill="1" applyBorder="1" applyAlignment="1">
      <alignment vertical="top" wrapText="1"/>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5" fillId="2" borderId="9" xfId="0" applyFont="1" applyFill="1" applyBorder="1" applyAlignment="1">
      <alignment horizontal="left" vertical="top" wrapText="1"/>
    </xf>
    <xf numFmtId="0" fontId="6" fillId="2" borderId="9" xfId="0" applyFont="1" applyFill="1" applyBorder="1" applyAlignment="1">
      <alignment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14" fontId="5" fillId="2" borderId="1"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4" fontId="8" fillId="2" borderId="2"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4" fillId="2" borderId="9"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4" fontId="8"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6" fillId="2" borderId="1" xfId="0" applyNumberFormat="1" applyFont="1" applyFill="1" applyBorder="1" applyAlignment="1">
      <alignment horizontal="center" vertical="top" wrapText="1"/>
    </xf>
    <xf numFmtId="0" fontId="15" fillId="3" borderId="1" xfId="0" applyFont="1" applyFill="1" applyBorder="1" applyAlignment="1">
      <alignment horizontal="center" vertical="top"/>
    </xf>
    <xf numFmtId="0" fontId="6" fillId="2" borderId="27" xfId="0" applyFont="1" applyFill="1" applyBorder="1" applyAlignment="1">
      <alignment horizontal="center" vertical="top" wrapText="1"/>
    </xf>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0" fontId="8" fillId="2" borderId="1" xfId="0" applyFont="1" applyFill="1" applyBorder="1"/>
    <xf numFmtId="0" fontId="3" fillId="4" borderId="1" xfId="0" applyFont="1" applyFill="1" applyBorder="1" applyAlignment="1">
      <alignment horizontal="left" vertical="top" wrapText="1"/>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8" fillId="4" borderId="1" xfId="0" applyFont="1" applyFill="1" applyBorder="1" applyAlignment="1">
      <alignment horizontal="center" vertical="top" wrapText="1"/>
    </xf>
    <xf numFmtId="14" fontId="4" fillId="2" borderId="1" xfId="0" applyNumberFormat="1" applyFont="1" applyFill="1" applyBorder="1" applyAlignment="1">
      <alignment horizontal="left" vertical="top"/>
    </xf>
    <xf numFmtId="0" fontId="13" fillId="2" borderId="1" xfId="0"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17" fontId="13" fillId="2" borderId="1" xfId="0" applyNumberFormat="1"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2" fontId="5" fillId="4" borderId="1" xfId="0" applyNumberFormat="1" applyFont="1" applyFill="1" applyBorder="1" applyAlignment="1">
      <alignment horizontal="center" vertical="top"/>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0" fontId="9" fillId="2" borderId="3" xfId="0" applyFont="1" applyFill="1" applyBorder="1" applyAlignment="1">
      <alignment horizontal="center" vertical="top"/>
    </xf>
    <xf numFmtId="0" fontId="14" fillId="2" borderId="1" xfId="0" applyFont="1" applyFill="1" applyBorder="1" applyAlignment="1">
      <alignment horizontal="center" vertical="top" wrapText="1"/>
    </xf>
    <xf numFmtId="2" fontId="6" fillId="2"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0" fontId="8" fillId="2" borderId="1" xfId="0" applyFont="1" applyFill="1" applyBorder="1" applyAlignment="1">
      <alignment horizontal="left" wrapText="1"/>
    </xf>
    <xf numFmtId="164" fontId="3" fillId="2" borderId="1"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17" fontId="4" fillId="2" borderId="1" xfId="0" applyNumberFormat="1" applyFont="1" applyFill="1" applyBorder="1" applyAlignment="1">
      <alignment horizontal="center" vertical="top"/>
    </xf>
    <xf numFmtId="0" fontId="18" fillId="2" borderId="0" xfId="0" applyFont="1" applyFill="1" applyAlignment="1">
      <alignment vertical="top"/>
    </xf>
    <xf numFmtId="0" fontId="25" fillId="2" borderId="0" xfId="0" applyFont="1" applyFill="1" applyAlignment="1">
      <alignment horizontal="center"/>
    </xf>
    <xf numFmtId="0" fontId="24" fillId="2" borderId="0" xfId="0" applyFont="1" applyFill="1"/>
  </cellXfs>
  <cellStyles count="3">
    <cellStyle name="Įprastas" xfId="0" builtinId="0"/>
    <cellStyle name="Įprastas 2" xfId="2" xr:uid="{0B0BDB17-E437-496F-A08F-12C9DC4A513F}"/>
    <cellStyle name="Kablelis" xfId="1" builtinId="3"/>
  </cellStyles>
  <dxfs count="1">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PZ1569"/>
  <sheetViews>
    <sheetView tabSelected="1" topLeftCell="A6" zoomScale="70" zoomScaleNormal="70" workbookViewId="0">
      <pane xSplit="2" topLeftCell="C1" activePane="topRight" state="frozen"/>
      <selection pane="topRight" activeCell="C24" sqref="C24:C29"/>
    </sheetView>
  </sheetViews>
  <sheetFormatPr defaultColWidth="9.28515625" defaultRowHeight="12.75" x14ac:dyDescent="0.2"/>
  <cols>
    <col min="1" max="1" width="1.7109375" style="1" customWidth="1"/>
    <col min="2" max="2" width="21" style="128" customWidth="1"/>
    <col min="3" max="3" width="42.42578125" style="129" customWidth="1"/>
    <col min="4" max="4" width="19" style="1" customWidth="1"/>
    <col min="5" max="5" width="28" style="130" customWidth="1"/>
    <col min="6" max="6" width="21.28515625" style="130" customWidth="1"/>
    <col min="7" max="7" width="56.28515625" style="130" customWidth="1"/>
    <col min="8" max="8" width="9.7109375" style="1" customWidth="1"/>
    <col min="9" max="9" width="15.7109375" style="1" customWidth="1"/>
    <col min="10" max="10" width="27.7109375" style="1" customWidth="1"/>
    <col min="11" max="11" width="22.28515625" style="128" customWidth="1"/>
    <col min="12" max="12" width="10.5703125" style="129" customWidth="1"/>
    <col min="13" max="13" width="10.5703125" style="128" customWidth="1"/>
    <col min="14" max="14" width="17.28515625" style="131" customWidth="1"/>
    <col min="15" max="15" width="23.42578125" style="1" customWidth="1"/>
    <col min="16" max="16" width="21.42578125" style="1" customWidth="1"/>
    <col min="17" max="17" width="15.42578125" style="1" customWidth="1"/>
    <col min="18" max="18" width="10.7109375" style="1" customWidth="1"/>
    <col min="19" max="19" width="14.42578125" style="1" customWidth="1"/>
    <col min="20" max="21" width="14" style="152" customWidth="1"/>
    <col min="22" max="22" width="18" style="132" customWidth="1"/>
    <col min="23" max="23" width="19.7109375" style="132" customWidth="1"/>
    <col min="24" max="24" width="12.28515625" style="132" customWidth="1"/>
    <col min="25" max="25" width="11.28515625" style="132" customWidth="1"/>
    <col min="26" max="26" width="12.28515625" style="132" bestFit="1" customWidth="1"/>
    <col min="27" max="27" width="12.42578125" style="132" bestFit="1" customWidth="1"/>
    <col min="28" max="28" width="13.7109375" style="132" customWidth="1"/>
    <col min="29" max="29" width="11.5703125" style="131" customWidth="1"/>
    <col min="30" max="30" width="18.42578125" style="131" customWidth="1"/>
    <col min="31" max="31" width="17.42578125" style="131" customWidth="1"/>
    <col min="32" max="32" width="10.28515625" style="1" bestFit="1" customWidth="1"/>
    <col min="33" max="33" width="10.42578125" style="131" bestFit="1" customWidth="1"/>
    <col min="34" max="34" width="26" style="6" customWidth="1"/>
    <col min="35" max="35" width="19.7109375" style="6" bestFit="1" customWidth="1"/>
    <col min="36" max="36" width="9.28515625" style="1" bestFit="1" customWidth="1"/>
    <col min="37" max="16384" width="9.28515625" style="1"/>
  </cols>
  <sheetData>
    <row r="1" spans="2:36" s="160" customFormat="1" ht="12.6" customHeight="1" x14ac:dyDescent="0.2">
      <c r="B1" s="158"/>
      <c r="C1" s="159"/>
      <c r="F1" s="161"/>
      <c r="K1" s="158"/>
      <c r="L1" s="159"/>
      <c r="M1" s="158"/>
      <c r="N1" s="162"/>
      <c r="P1" s="162"/>
      <c r="Q1" s="162"/>
      <c r="R1" s="162"/>
      <c r="S1" s="162"/>
      <c r="T1" s="163"/>
      <c r="U1" s="163"/>
      <c r="V1" s="164"/>
      <c r="W1" s="164"/>
      <c r="X1" s="164"/>
      <c r="Y1" s="164"/>
      <c r="Z1" s="164"/>
      <c r="AA1" s="164"/>
      <c r="AB1" s="164"/>
      <c r="AC1" s="162"/>
      <c r="AD1" s="162"/>
      <c r="AE1" s="162"/>
      <c r="AF1" s="162"/>
      <c r="AG1" s="162"/>
      <c r="AH1" s="165"/>
      <c r="AI1" s="165"/>
    </row>
    <row r="2" spans="2:36" s="160" customFormat="1" x14ac:dyDescent="0.2">
      <c r="B2" s="617"/>
      <c r="C2" s="159"/>
      <c r="F2" s="161"/>
      <c r="J2" s="161"/>
      <c r="K2" s="158"/>
      <c r="L2" s="159"/>
      <c r="M2" s="158"/>
      <c r="N2" s="162"/>
      <c r="P2" s="162"/>
      <c r="Q2" s="162"/>
      <c r="R2" s="162"/>
      <c r="S2" s="162"/>
      <c r="T2" s="163"/>
      <c r="U2" s="163"/>
      <c r="V2" s="164"/>
      <c r="W2" s="164"/>
      <c r="X2" s="164"/>
      <c r="Y2" s="164"/>
      <c r="Z2" s="164"/>
      <c r="AA2" s="164"/>
      <c r="AB2" s="164"/>
      <c r="AC2" s="162"/>
      <c r="AD2" s="162"/>
      <c r="AE2" s="162"/>
      <c r="AF2" s="162"/>
      <c r="AG2" s="162"/>
      <c r="AH2" s="162"/>
      <c r="AI2" s="162"/>
    </row>
    <row r="3" spans="2:36" s="160" customFormat="1" ht="15" customHeight="1" x14ac:dyDescent="0.3">
      <c r="B3" s="618" t="s">
        <v>1189</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9"/>
    </row>
    <row r="4" spans="2:36" s="160" customFormat="1" x14ac:dyDescent="0.2">
      <c r="B4" s="158"/>
      <c r="C4" s="159"/>
      <c r="E4" s="161"/>
      <c r="F4" s="161"/>
      <c r="G4" s="161"/>
      <c r="K4" s="158"/>
      <c r="L4" s="159"/>
      <c r="M4" s="158"/>
      <c r="N4" s="162"/>
      <c r="T4" s="163"/>
      <c r="U4" s="163"/>
      <c r="V4" s="164"/>
      <c r="W4" s="164"/>
      <c r="X4" s="164"/>
      <c r="Y4" s="164"/>
      <c r="Z4" s="164"/>
      <c r="AA4" s="164"/>
      <c r="AB4" s="164"/>
      <c r="AC4" s="162"/>
      <c r="AD4" s="162"/>
      <c r="AE4" s="162"/>
      <c r="AG4" s="162"/>
      <c r="AH4" s="165"/>
      <c r="AI4" s="165"/>
    </row>
    <row r="5" spans="2:36" s="160" customFormat="1" ht="72.75" customHeight="1" x14ac:dyDescent="0.2">
      <c r="B5" s="491" t="s">
        <v>0</v>
      </c>
      <c r="C5" s="491" t="s">
        <v>1</v>
      </c>
      <c r="D5" s="491" t="s">
        <v>2</v>
      </c>
      <c r="E5" s="491" t="s">
        <v>3</v>
      </c>
      <c r="F5" s="491" t="s">
        <v>4</v>
      </c>
      <c r="G5" s="491" t="s">
        <v>5</v>
      </c>
      <c r="H5" s="491" t="s">
        <v>143</v>
      </c>
      <c r="I5" s="491" t="s">
        <v>144</v>
      </c>
      <c r="J5" s="494" t="s">
        <v>6</v>
      </c>
      <c r="K5" s="494"/>
      <c r="L5" s="494"/>
      <c r="M5" s="494"/>
      <c r="N5" s="489" t="s">
        <v>7</v>
      </c>
      <c r="O5" s="491" t="s">
        <v>8</v>
      </c>
      <c r="P5" s="491" t="s">
        <v>9</v>
      </c>
      <c r="Q5" s="491" t="s">
        <v>10</v>
      </c>
      <c r="R5" s="491" t="s">
        <v>11</v>
      </c>
      <c r="S5" s="491" t="s">
        <v>12</v>
      </c>
      <c r="T5" s="492" t="s">
        <v>13</v>
      </c>
      <c r="U5" s="492" t="s">
        <v>14</v>
      </c>
      <c r="V5" s="493" t="s">
        <v>15</v>
      </c>
      <c r="W5" s="493"/>
      <c r="X5" s="493"/>
      <c r="Y5" s="493"/>
      <c r="Z5" s="493"/>
      <c r="AA5" s="493"/>
      <c r="AB5" s="492" t="s">
        <v>16</v>
      </c>
      <c r="AC5" s="489" t="s">
        <v>17</v>
      </c>
      <c r="AD5" s="495" t="s">
        <v>137</v>
      </c>
      <c r="AE5" s="496"/>
      <c r="AF5" s="497"/>
      <c r="AG5" s="489" t="s">
        <v>18</v>
      </c>
      <c r="AH5" s="489" t="s">
        <v>19</v>
      </c>
      <c r="AI5" s="491" t="s">
        <v>20</v>
      </c>
      <c r="AJ5" s="489" t="s">
        <v>21</v>
      </c>
    </row>
    <row r="6" spans="2:36" s="160" customFormat="1" ht="146.25" customHeight="1" x14ac:dyDescent="0.2">
      <c r="B6" s="491"/>
      <c r="C6" s="491"/>
      <c r="D6" s="491"/>
      <c r="E6" s="491"/>
      <c r="F6" s="491"/>
      <c r="G6" s="491"/>
      <c r="H6" s="491"/>
      <c r="I6" s="491"/>
      <c r="J6" s="175" t="s">
        <v>22</v>
      </c>
      <c r="K6" s="175" t="s">
        <v>23</v>
      </c>
      <c r="L6" s="175" t="s">
        <v>24</v>
      </c>
      <c r="M6" s="175" t="s">
        <v>25</v>
      </c>
      <c r="N6" s="490"/>
      <c r="O6" s="491"/>
      <c r="P6" s="491"/>
      <c r="Q6" s="491"/>
      <c r="R6" s="491"/>
      <c r="S6" s="491"/>
      <c r="T6" s="492"/>
      <c r="U6" s="492"/>
      <c r="V6" s="176" t="s">
        <v>138</v>
      </c>
      <c r="W6" s="176" t="s">
        <v>26</v>
      </c>
      <c r="X6" s="176" t="s">
        <v>27</v>
      </c>
      <c r="Y6" s="176" t="s">
        <v>28</v>
      </c>
      <c r="Z6" s="176" t="s">
        <v>29</v>
      </c>
      <c r="AA6" s="176" t="s">
        <v>30</v>
      </c>
      <c r="AB6" s="492"/>
      <c r="AC6" s="490"/>
      <c r="AD6" s="175" t="s">
        <v>31</v>
      </c>
      <c r="AE6" s="175" t="s">
        <v>32</v>
      </c>
      <c r="AF6" s="175" t="s">
        <v>33</v>
      </c>
      <c r="AG6" s="490"/>
      <c r="AH6" s="490"/>
      <c r="AI6" s="491"/>
      <c r="AJ6" s="490"/>
    </row>
    <row r="7" spans="2:36" s="6" customFormat="1" x14ac:dyDescent="0.2">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2">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559</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2">
      <c r="B9" s="218" t="s">
        <v>732</v>
      </c>
      <c r="C9" s="218" t="s">
        <v>65</v>
      </c>
      <c r="D9" s="218" t="s">
        <v>66</v>
      </c>
      <c r="E9" s="238" t="s">
        <v>67</v>
      </c>
      <c r="F9" s="238" t="s">
        <v>68</v>
      </c>
      <c r="G9" s="238" t="s">
        <v>69</v>
      </c>
      <c r="H9" s="230" t="s">
        <v>70</v>
      </c>
      <c r="I9" s="218" t="s">
        <v>79</v>
      </c>
      <c r="J9" s="11" t="s">
        <v>71</v>
      </c>
      <c r="K9" s="7" t="s">
        <v>72</v>
      </c>
      <c r="L9" s="7" t="s">
        <v>131</v>
      </c>
      <c r="M9" s="7">
        <v>60</v>
      </c>
      <c r="N9" s="217" t="s">
        <v>73</v>
      </c>
      <c r="O9" s="218" t="s">
        <v>74</v>
      </c>
      <c r="P9" s="219" t="s">
        <v>75</v>
      </c>
      <c r="Q9" s="219" t="s">
        <v>76</v>
      </c>
      <c r="R9" s="219" t="s">
        <v>77</v>
      </c>
      <c r="S9" s="217" t="s">
        <v>78</v>
      </c>
      <c r="T9" s="247">
        <f>V9+Y9</f>
        <v>600000</v>
      </c>
      <c r="U9" s="247">
        <v>10000</v>
      </c>
      <c r="V9" s="246">
        <v>482000</v>
      </c>
      <c r="W9" s="246" t="s">
        <v>79</v>
      </c>
      <c r="X9" s="246" t="s">
        <v>79</v>
      </c>
      <c r="Y9" s="246">
        <v>118000</v>
      </c>
      <c r="Z9" s="246" t="s">
        <v>79</v>
      </c>
      <c r="AA9" s="246" t="s">
        <v>79</v>
      </c>
      <c r="AB9" s="246" t="s">
        <v>79</v>
      </c>
      <c r="AC9" s="217" t="s">
        <v>80</v>
      </c>
      <c r="AD9" s="217">
        <v>80000</v>
      </c>
      <c r="AE9" s="217">
        <v>520000</v>
      </c>
      <c r="AF9" s="218" t="s">
        <v>79</v>
      </c>
      <c r="AG9" s="217" t="s">
        <v>33</v>
      </c>
      <c r="AH9" s="217" t="s">
        <v>133</v>
      </c>
      <c r="AI9" s="217" t="s">
        <v>81</v>
      </c>
      <c r="AJ9" s="218"/>
    </row>
    <row r="10" spans="2:36" ht="81.599999999999994" customHeight="1" x14ac:dyDescent="0.2">
      <c r="B10" s="218"/>
      <c r="C10" s="218"/>
      <c r="D10" s="218"/>
      <c r="E10" s="238"/>
      <c r="F10" s="238"/>
      <c r="G10" s="238"/>
      <c r="H10" s="215"/>
      <c r="I10" s="218"/>
      <c r="J10" s="11" t="s">
        <v>82</v>
      </c>
      <c r="K10" s="7" t="s">
        <v>83</v>
      </c>
      <c r="L10" s="7" t="s">
        <v>85</v>
      </c>
      <c r="M10" s="7">
        <v>537</v>
      </c>
      <c r="N10" s="217"/>
      <c r="O10" s="218"/>
      <c r="P10" s="220"/>
      <c r="Q10" s="220"/>
      <c r="R10" s="220"/>
      <c r="S10" s="217"/>
      <c r="T10" s="247"/>
      <c r="U10" s="247"/>
      <c r="V10" s="246"/>
      <c r="W10" s="246"/>
      <c r="X10" s="246"/>
      <c r="Y10" s="246"/>
      <c r="Z10" s="246"/>
      <c r="AA10" s="246"/>
      <c r="AB10" s="246"/>
      <c r="AC10" s="217"/>
      <c r="AD10" s="217"/>
      <c r="AE10" s="217"/>
      <c r="AF10" s="218"/>
      <c r="AG10" s="217"/>
      <c r="AH10" s="294"/>
      <c r="AI10" s="217"/>
      <c r="AJ10" s="218"/>
    </row>
    <row r="11" spans="2:36" ht="52.5" customHeight="1" x14ac:dyDescent="0.2">
      <c r="B11" s="218"/>
      <c r="C11" s="218"/>
      <c r="D11" s="218"/>
      <c r="E11" s="238"/>
      <c r="F11" s="238" t="s">
        <v>129</v>
      </c>
      <c r="G11" s="238"/>
      <c r="H11" s="215"/>
      <c r="I11" s="218"/>
      <c r="J11" s="11" t="s">
        <v>71</v>
      </c>
      <c r="K11" s="7" t="s">
        <v>72</v>
      </c>
      <c r="L11" s="7" t="s">
        <v>131</v>
      </c>
      <c r="M11" s="7">
        <v>8</v>
      </c>
      <c r="N11" s="217"/>
      <c r="O11" s="218"/>
      <c r="P11" s="220"/>
      <c r="Q11" s="220"/>
      <c r="R11" s="220"/>
      <c r="S11" s="217"/>
      <c r="T11" s="247"/>
      <c r="U11" s="247"/>
      <c r="V11" s="246"/>
      <c r="W11" s="246"/>
      <c r="X11" s="246"/>
      <c r="Y11" s="246"/>
      <c r="Z11" s="246"/>
      <c r="AA11" s="246"/>
      <c r="AB11" s="246"/>
      <c r="AC11" s="217"/>
      <c r="AD11" s="217"/>
      <c r="AE11" s="217"/>
      <c r="AF11" s="218"/>
      <c r="AG11" s="217"/>
      <c r="AH11" s="294"/>
      <c r="AI11" s="217"/>
      <c r="AJ11" s="218"/>
    </row>
    <row r="12" spans="2:36" ht="79.150000000000006" customHeight="1" x14ac:dyDescent="0.2">
      <c r="B12" s="218"/>
      <c r="C12" s="218"/>
      <c r="D12" s="218"/>
      <c r="E12" s="238"/>
      <c r="F12" s="238"/>
      <c r="G12" s="238"/>
      <c r="H12" s="215"/>
      <c r="I12" s="218"/>
      <c r="J12" s="11" t="s">
        <v>82</v>
      </c>
      <c r="K12" s="7" t="s">
        <v>83</v>
      </c>
      <c r="L12" s="7" t="s">
        <v>85</v>
      </c>
      <c r="M12" s="7">
        <v>64</v>
      </c>
      <c r="N12" s="217"/>
      <c r="O12" s="218"/>
      <c r="P12" s="220"/>
      <c r="Q12" s="220"/>
      <c r="R12" s="220"/>
      <c r="S12" s="217"/>
      <c r="T12" s="247"/>
      <c r="U12" s="247"/>
      <c r="V12" s="246"/>
      <c r="W12" s="246"/>
      <c r="X12" s="246"/>
      <c r="Y12" s="246"/>
      <c r="Z12" s="246"/>
      <c r="AA12" s="246"/>
      <c r="AB12" s="246"/>
      <c r="AC12" s="217"/>
      <c r="AD12" s="217"/>
      <c r="AE12" s="217"/>
      <c r="AF12" s="218"/>
      <c r="AG12" s="217"/>
      <c r="AH12" s="294"/>
      <c r="AI12" s="217"/>
      <c r="AJ12" s="218"/>
    </row>
    <row r="13" spans="2:36" ht="51.6" customHeight="1" x14ac:dyDescent="0.2">
      <c r="B13" s="218"/>
      <c r="C13" s="218"/>
      <c r="D13" s="218"/>
      <c r="E13" s="238"/>
      <c r="F13" s="238" t="s">
        <v>130</v>
      </c>
      <c r="G13" s="238"/>
      <c r="H13" s="215"/>
      <c r="I13" s="218"/>
      <c r="J13" s="11" t="s">
        <v>71</v>
      </c>
      <c r="K13" s="7" t="s">
        <v>72</v>
      </c>
      <c r="L13" s="7" t="s">
        <v>131</v>
      </c>
      <c r="M13" s="7">
        <v>52</v>
      </c>
      <c r="N13" s="217"/>
      <c r="O13" s="218"/>
      <c r="P13" s="220"/>
      <c r="Q13" s="220"/>
      <c r="R13" s="220"/>
      <c r="S13" s="217"/>
      <c r="T13" s="247"/>
      <c r="U13" s="247"/>
      <c r="V13" s="246"/>
      <c r="W13" s="246"/>
      <c r="X13" s="246"/>
      <c r="Y13" s="246"/>
      <c r="Z13" s="246"/>
      <c r="AA13" s="246"/>
      <c r="AB13" s="246"/>
      <c r="AC13" s="217"/>
      <c r="AD13" s="217"/>
      <c r="AE13" s="217"/>
      <c r="AF13" s="218"/>
      <c r="AG13" s="217"/>
      <c r="AH13" s="294"/>
      <c r="AI13" s="217"/>
      <c r="AJ13" s="218"/>
    </row>
    <row r="14" spans="2:36" ht="79.150000000000006" customHeight="1" x14ac:dyDescent="0.2">
      <c r="B14" s="218"/>
      <c r="C14" s="218"/>
      <c r="D14" s="218"/>
      <c r="E14" s="238"/>
      <c r="F14" s="238"/>
      <c r="G14" s="238"/>
      <c r="H14" s="215"/>
      <c r="I14" s="218"/>
      <c r="J14" s="11" t="s">
        <v>82</v>
      </c>
      <c r="K14" s="7" t="s">
        <v>83</v>
      </c>
      <c r="L14" s="7" t="s">
        <v>85</v>
      </c>
      <c r="M14" s="7">
        <v>473</v>
      </c>
      <c r="N14" s="217"/>
      <c r="O14" s="218"/>
      <c r="P14" s="220"/>
      <c r="Q14" s="220"/>
      <c r="R14" s="220"/>
      <c r="S14" s="217"/>
      <c r="T14" s="247"/>
      <c r="U14" s="247"/>
      <c r="V14" s="246"/>
      <c r="W14" s="246"/>
      <c r="X14" s="246"/>
      <c r="Y14" s="246"/>
      <c r="Z14" s="246"/>
      <c r="AA14" s="246"/>
      <c r="AB14" s="246"/>
      <c r="AC14" s="217"/>
      <c r="AD14" s="217"/>
      <c r="AE14" s="217"/>
      <c r="AF14" s="218"/>
      <c r="AG14" s="217"/>
      <c r="AH14" s="294"/>
      <c r="AI14" s="217"/>
      <c r="AJ14" s="218"/>
    </row>
    <row r="15" spans="2:36" s="36" customFormat="1" ht="89.65" customHeight="1" x14ac:dyDescent="0.25">
      <c r="B15" s="230" t="s">
        <v>733</v>
      </c>
      <c r="C15" s="230" t="s">
        <v>87</v>
      </c>
      <c r="D15" s="230" t="s">
        <v>88</v>
      </c>
      <c r="E15" s="290" t="s">
        <v>67</v>
      </c>
      <c r="F15" s="31" t="s">
        <v>89</v>
      </c>
      <c r="G15" s="290" t="s">
        <v>69</v>
      </c>
      <c r="H15" s="219" t="s">
        <v>70</v>
      </c>
      <c r="I15" s="219" t="s">
        <v>79</v>
      </c>
      <c r="J15" s="32" t="s">
        <v>90</v>
      </c>
      <c r="K15" s="14" t="s">
        <v>91</v>
      </c>
      <c r="L15" s="33" t="s">
        <v>85</v>
      </c>
      <c r="M15" s="14">
        <v>51</v>
      </c>
      <c r="N15" s="219" t="s">
        <v>73</v>
      </c>
      <c r="O15" s="230" t="s">
        <v>76</v>
      </c>
      <c r="P15" s="230" t="s">
        <v>75</v>
      </c>
      <c r="Q15" s="230" t="s">
        <v>76</v>
      </c>
      <c r="R15" s="242" t="s">
        <v>77</v>
      </c>
      <c r="S15" s="242" t="s">
        <v>84</v>
      </c>
      <c r="T15" s="254">
        <v>1296747.33</v>
      </c>
      <c r="U15" s="254"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19" t="s">
        <v>33</v>
      </c>
      <c r="AH15" s="219" t="s">
        <v>135</v>
      </c>
      <c r="AI15" s="219" t="s">
        <v>136</v>
      </c>
      <c r="AJ15" s="219"/>
    </row>
    <row r="16" spans="2:36" s="36" customFormat="1" ht="88.15" customHeight="1" x14ac:dyDescent="0.25">
      <c r="B16" s="218"/>
      <c r="C16" s="218"/>
      <c r="D16" s="215"/>
      <c r="E16" s="250"/>
      <c r="F16" s="10" t="s">
        <v>93</v>
      </c>
      <c r="G16" s="238"/>
      <c r="H16" s="220"/>
      <c r="I16" s="220"/>
      <c r="J16" s="38" t="s">
        <v>90</v>
      </c>
      <c r="K16" s="7" t="s">
        <v>91</v>
      </c>
      <c r="L16" s="39" t="s">
        <v>85</v>
      </c>
      <c r="M16" s="7">
        <v>8</v>
      </c>
      <c r="N16" s="220"/>
      <c r="O16" s="218"/>
      <c r="P16" s="215"/>
      <c r="Q16" s="215"/>
      <c r="R16" s="274"/>
      <c r="S16" s="274"/>
      <c r="T16" s="247"/>
      <c r="U16" s="247"/>
      <c r="V16" s="13">
        <v>166112.39000000001</v>
      </c>
      <c r="W16" s="13" t="s">
        <v>79</v>
      </c>
      <c r="X16" s="13" t="s">
        <v>79</v>
      </c>
      <c r="Y16" s="13">
        <v>166112.39000000001</v>
      </c>
      <c r="Z16" s="13" t="s">
        <v>79</v>
      </c>
      <c r="AA16" s="13" t="s">
        <v>79</v>
      </c>
      <c r="AB16" s="13">
        <v>0</v>
      </c>
      <c r="AC16" s="8" t="s">
        <v>80</v>
      </c>
      <c r="AD16" s="34">
        <v>332224.78999999998</v>
      </c>
      <c r="AE16" s="34" t="s">
        <v>79</v>
      </c>
      <c r="AF16" s="7" t="s">
        <v>79</v>
      </c>
      <c r="AG16" s="217"/>
      <c r="AH16" s="217"/>
      <c r="AI16" s="220"/>
      <c r="AJ16" s="215"/>
    </row>
    <row r="17" spans="2:36" s="36" customFormat="1" ht="82.15" customHeight="1" x14ac:dyDescent="0.25">
      <c r="B17" s="218"/>
      <c r="C17" s="218"/>
      <c r="D17" s="498"/>
      <c r="E17" s="524"/>
      <c r="F17" s="10" t="s">
        <v>94</v>
      </c>
      <c r="G17" s="238"/>
      <c r="H17" s="500"/>
      <c r="I17" s="500"/>
      <c r="J17" s="38" t="s">
        <v>90</v>
      </c>
      <c r="K17" s="7" t="s">
        <v>91</v>
      </c>
      <c r="L17" s="39" t="s">
        <v>85</v>
      </c>
      <c r="M17" s="7">
        <v>43</v>
      </c>
      <c r="N17" s="500"/>
      <c r="O17" s="218"/>
      <c r="P17" s="498"/>
      <c r="Q17" s="498"/>
      <c r="R17" s="514"/>
      <c r="S17" s="514"/>
      <c r="T17" s="247"/>
      <c r="U17" s="247"/>
      <c r="V17" s="13">
        <v>819844.15</v>
      </c>
      <c r="W17" s="13" t="s">
        <v>79</v>
      </c>
      <c r="X17" s="13" t="s">
        <v>79</v>
      </c>
      <c r="Y17" s="13">
        <v>144678.39000000001</v>
      </c>
      <c r="Z17" s="13" t="s">
        <v>79</v>
      </c>
      <c r="AA17" s="13" t="s">
        <v>79</v>
      </c>
      <c r="AB17" s="13">
        <v>0</v>
      </c>
      <c r="AC17" s="8" t="s">
        <v>80</v>
      </c>
      <c r="AD17" s="34" t="s">
        <v>79</v>
      </c>
      <c r="AE17" s="34">
        <v>964522.54</v>
      </c>
      <c r="AF17" s="7" t="s">
        <v>79</v>
      </c>
      <c r="AG17" s="217"/>
      <c r="AH17" s="217"/>
      <c r="AI17" s="500"/>
      <c r="AJ17" s="498"/>
    </row>
    <row r="18" spans="2:36" s="36" customFormat="1" ht="130.15" customHeight="1" x14ac:dyDescent="0.25">
      <c r="B18" s="520" t="s">
        <v>734</v>
      </c>
      <c r="C18" s="520" t="s">
        <v>95</v>
      </c>
      <c r="D18" s="487" t="s">
        <v>66</v>
      </c>
      <c r="E18" s="486" t="s">
        <v>67</v>
      </c>
      <c r="F18" s="525" t="s">
        <v>96</v>
      </c>
      <c r="G18" s="525" t="s">
        <v>69</v>
      </c>
      <c r="H18" s="487" t="s">
        <v>70</v>
      </c>
      <c r="I18" s="487" t="s">
        <v>79</v>
      </c>
      <c r="J18" s="40" t="s">
        <v>82</v>
      </c>
      <c r="K18" s="16" t="s">
        <v>83</v>
      </c>
      <c r="L18" s="22" t="s">
        <v>85</v>
      </c>
      <c r="M18" s="41">
        <v>234</v>
      </c>
      <c r="N18" s="501" t="s">
        <v>73</v>
      </c>
      <c r="O18" s="520" t="s">
        <v>97</v>
      </c>
      <c r="P18" s="487" t="s">
        <v>75</v>
      </c>
      <c r="Q18" s="487" t="s">
        <v>76</v>
      </c>
      <c r="R18" s="509" t="s">
        <v>77</v>
      </c>
      <c r="S18" s="509" t="s">
        <v>78</v>
      </c>
      <c r="T18" s="512">
        <v>7873480.7000000002</v>
      </c>
      <c r="U18" s="255">
        <v>200000</v>
      </c>
      <c r="V18" s="252">
        <v>6137145.3200000003</v>
      </c>
      <c r="W18" s="505" t="s">
        <v>98</v>
      </c>
      <c r="X18" s="505" t="s">
        <v>98</v>
      </c>
      <c r="Y18" s="252">
        <v>1736335.38</v>
      </c>
      <c r="Z18" s="276" t="s">
        <v>79</v>
      </c>
      <c r="AA18" s="252" t="s">
        <v>79</v>
      </c>
      <c r="AB18" s="252" t="s">
        <v>98</v>
      </c>
      <c r="AC18" s="220" t="s">
        <v>80</v>
      </c>
      <c r="AD18" s="223">
        <v>1586609.21</v>
      </c>
      <c r="AE18" s="224">
        <v>6286871.4900000002</v>
      </c>
      <c r="AF18" s="220" t="s">
        <v>79</v>
      </c>
      <c r="AG18" s="516" t="s">
        <v>33</v>
      </c>
      <c r="AH18" s="502" t="s">
        <v>99</v>
      </c>
      <c r="AI18" s="501" t="s">
        <v>100</v>
      </c>
      <c r="AJ18" s="501"/>
    </row>
    <row r="19" spans="2:36" s="36" customFormat="1" ht="69" customHeight="1" x14ac:dyDescent="0.25">
      <c r="B19" s="520"/>
      <c r="C19" s="520"/>
      <c r="D19" s="520"/>
      <c r="E19" s="525"/>
      <c r="F19" s="526"/>
      <c r="G19" s="525"/>
      <c r="H19" s="520"/>
      <c r="I19" s="520"/>
      <c r="J19" s="43" t="s">
        <v>101</v>
      </c>
      <c r="K19" s="14" t="s">
        <v>102</v>
      </c>
      <c r="L19" s="14" t="s">
        <v>131</v>
      </c>
      <c r="M19" s="44">
        <v>42</v>
      </c>
      <c r="N19" s="502"/>
      <c r="O19" s="520"/>
      <c r="P19" s="520"/>
      <c r="Q19" s="520"/>
      <c r="R19" s="510"/>
      <c r="S19" s="510"/>
      <c r="T19" s="512"/>
      <c r="U19" s="527"/>
      <c r="V19" s="521"/>
      <c r="W19" s="506"/>
      <c r="X19" s="506"/>
      <c r="Y19" s="521"/>
      <c r="Z19" s="499"/>
      <c r="AA19" s="521"/>
      <c r="AB19" s="521"/>
      <c r="AC19" s="500"/>
      <c r="AD19" s="504"/>
      <c r="AE19" s="504"/>
      <c r="AF19" s="498"/>
      <c r="AG19" s="516"/>
      <c r="AH19" s="502"/>
      <c r="AI19" s="502"/>
      <c r="AJ19" s="520"/>
    </row>
    <row r="20" spans="2:36" s="36" customFormat="1" ht="92.65" customHeight="1" x14ac:dyDescent="0.25">
      <c r="B20" s="520"/>
      <c r="C20" s="520"/>
      <c r="D20" s="520"/>
      <c r="E20" s="525"/>
      <c r="F20" s="486" t="s">
        <v>103</v>
      </c>
      <c r="G20" s="525"/>
      <c r="H20" s="520"/>
      <c r="I20" s="520"/>
      <c r="J20" s="45" t="s">
        <v>82</v>
      </c>
      <c r="K20" s="46" t="s">
        <v>83</v>
      </c>
      <c r="L20" s="7" t="s">
        <v>85</v>
      </c>
      <c r="M20" s="47">
        <v>64</v>
      </c>
      <c r="N20" s="502"/>
      <c r="O20" s="520"/>
      <c r="P20" s="520"/>
      <c r="Q20" s="520"/>
      <c r="R20" s="510"/>
      <c r="S20" s="510"/>
      <c r="T20" s="512"/>
      <c r="U20" s="531">
        <v>200000</v>
      </c>
      <c r="V20" s="505">
        <v>793304.6</v>
      </c>
      <c r="W20" s="505" t="s">
        <v>98</v>
      </c>
      <c r="X20" s="505" t="s">
        <v>98</v>
      </c>
      <c r="Y20" s="505">
        <v>793304.61</v>
      </c>
      <c r="Z20" s="505" t="s">
        <v>98</v>
      </c>
      <c r="AA20" s="505" t="s">
        <v>98</v>
      </c>
      <c r="AB20" s="505" t="s">
        <v>98</v>
      </c>
      <c r="AC20" s="501" t="s">
        <v>80</v>
      </c>
      <c r="AD20" s="507" t="s">
        <v>104</v>
      </c>
      <c r="AE20" s="507" t="s">
        <v>98</v>
      </c>
      <c r="AF20" s="487" t="s">
        <v>98</v>
      </c>
      <c r="AG20" s="516"/>
      <c r="AH20" s="502"/>
      <c r="AI20" s="502"/>
      <c r="AJ20" s="520"/>
    </row>
    <row r="21" spans="2:36" s="36" customFormat="1" ht="92.65" customHeight="1" x14ac:dyDescent="0.25">
      <c r="B21" s="520"/>
      <c r="C21" s="520"/>
      <c r="D21" s="520"/>
      <c r="E21" s="525"/>
      <c r="F21" s="526"/>
      <c r="G21" s="525"/>
      <c r="H21" s="520"/>
      <c r="I21" s="520"/>
      <c r="J21" s="45" t="s">
        <v>101</v>
      </c>
      <c r="K21" s="46" t="s">
        <v>102</v>
      </c>
      <c r="L21" s="14" t="s">
        <v>131</v>
      </c>
      <c r="M21" s="47">
        <v>8</v>
      </c>
      <c r="N21" s="502"/>
      <c r="O21" s="520"/>
      <c r="P21" s="520"/>
      <c r="Q21" s="520"/>
      <c r="R21" s="510"/>
      <c r="S21" s="510"/>
      <c r="T21" s="512"/>
      <c r="U21" s="532"/>
      <c r="V21" s="506"/>
      <c r="W21" s="506"/>
      <c r="X21" s="506"/>
      <c r="Y21" s="506"/>
      <c r="Z21" s="506"/>
      <c r="AA21" s="506"/>
      <c r="AB21" s="506"/>
      <c r="AC21" s="503"/>
      <c r="AD21" s="508"/>
      <c r="AE21" s="508"/>
      <c r="AF21" s="519"/>
      <c r="AG21" s="516"/>
      <c r="AH21" s="502"/>
      <c r="AI21" s="502"/>
      <c r="AJ21" s="520"/>
    </row>
    <row r="22" spans="2:36" s="36" customFormat="1" ht="88.5" customHeight="1" x14ac:dyDescent="0.25">
      <c r="B22" s="520"/>
      <c r="C22" s="520"/>
      <c r="D22" s="520"/>
      <c r="E22" s="525"/>
      <c r="F22" s="486" t="s">
        <v>105</v>
      </c>
      <c r="G22" s="525"/>
      <c r="H22" s="520"/>
      <c r="I22" s="520"/>
      <c r="J22" s="45" t="s">
        <v>82</v>
      </c>
      <c r="K22" s="46" t="s">
        <v>83</v>
      </c>
      <c r="L22" s="7" t="s">
        <v>85</v>
      </c>
      <c r="M22" s="47">
        <v>170</v>
      </c>
      <c r="N22" s="502"/>
      <c r="O22" s="520"/>
      <c r="P22" s="520"/>
      <c r="Q22" s="520"/>
      <c r="R22" s="510"/>
      <c r="S22" s="510"/>
      <c r="T22" s="512"/>
      <c r="U22" s="531">
        <v>200000</v>
      </c>
      <c r="V22" s="505">
        <v>5343840.72</v>
      </c>
      <c r="W22" s="505" t="s">
        <v>98</v>
      </c>
      <c r="X22" s="505" t="s">
        <v>98</v>
      </c>
      <c r="Y22" s="505">
        <v>943030.77</v>
      </c>
      <c r="Z22" s="505" t="s">
        <v>98</v>
      </c>
      <c r="AA22" s="505" t="s">
        <v>98</v>
      </c>
      <c r="AB22" s="505" t="s">
        <v>98</v>
      </c>
      <c r="AC22" s="501" t="s">
        <v>80</v>
      </c>
      <c r="AD22" s="507" t="s">
        <v>98</v>
      </c>
      <c r="AE22" s="507">
        <v>6286871.4900000002</v>
      </c>
      <c r="AF22" s="487" t="s">
        <v>98</v>
      </c>
      <c r="AG22" s="516"/>
      <c r="AH22" s="502"/>
      <c r="AI22" s="502"/>
      <c r="AJ22" s="520"/>
    </row>
    <row r="23" spans="2:36" s="36" customFormat="1" ht="70.5" customHeight="1" x14ac:dyDescent="0.25">
      <c r="B23" s="519"/>
      <c r="C23" s="519"/>
      <c r="D23" s="519"/>
      <c r="E23" s="526"/>
      <c r="F23" s="525"/>
      <c r="G23" s="526"/>
      <c r="H23" s="519"/>
      <c r="I23" s="519"/>
      <c r="J23" s="45" t="s">
        <v>101</v>
      </c>
      <c r="K23" s="47" t="s">
        <v>102</v>
      </c>
      <c r="L23" s="7" t="s">
        <v>131</v>
      </c>
      <c r="M23" s="48">
        <v>34</v>
      </c>
      <c r="N23" s="503"/>
      <c r="O23" s="519"/>
      <c r="P23" s="519"/>
      <c r="Q23" s="519"/>
      <c r="R23" s="511"/>
      <c r="S23" s="511"/>
      <c r="T23" s="513"/>
      <c r="U23" s="532"/>
      <c r="V23" s="506"/>
      <c r="W23" s="506"/>
      <c r="X23" s="506"/>
      <c r="Y23" s="506"/>
      <c r="Z23" s="506"/>
      <c r="AA23" s="506"/>
      <c r="AB23" s="506"/>
      <c r="AC23" s="503"/>
      <c r="AD23" s="508"/>
      <c r="AE23" s="508"/>
      <c r="AF23" s="519"/>
      <c r="AG23" s="517"/>
      <c r="AH23" s="503"/>
      <c r="AI23" s="503"/>
      <c r="AJ23" s="519"/>
    </row>
    <row r="24" spans="2:36" s="36" customFormat="1" ht="83.25" customHeight="1" x14ac:dyDescent="0.25">
      <c r="B24" s="487" t="s">
        <v>735</v>
      </c>
      <c r="C24" s="487" t="s">
        <v>95</v>
      </c>
      <c r="D24" s="487" t="s">
        <v>66</v>
      </c>
      <c r="E24" s="486" t="s">
        <v>67</v>
      </c>
      <c r="F24" s="525" t="s">
        <v>96</v>
      </c>
      <c r="G24" s="486" t="s">
        <v>69</v>
      </c>
      <c r="H24" s="487" t="s">
        <v>70</v>
      </c>
      <c r="I24" s="487" t="s">
        <v>79</v>
      </c>
      <c r="J24" s="43" t="s">
        <v>82</v>
      </c>
      <c r="K24" s="16" t="s">
        <v>83</v>
      </c>
      <c r="L24" s="7" t="s">
        <v>85</v>
      </c>
      <c r="M24" s="29">
        <v>45</v>
      </c>
      <c r="N24" s="501" t="s">
        <v>73</v>
      </c>
      <c r="O24" s="520" t="s">
        <v>97</v>
      </c>
      <c r="P24" s="487" t="s">
        <v>75</v>
      </c>
      <c r="Q24" s="487" t="s">
        <v>76</v>
      </c>
      <c r="R24" s="509" t="s">
        <v>77</v>
      </c>
      <c r="S24" s="509" t="s">
        <v>78</v>
      </c>
      <c r="T24" s="534">
        <v>2241153.0299999998</v>
      </c>
      <c r="U24" s="247">
        <v>200000</v>
      </c>
      <c r="V24" s="246">
        <v>1904980.11</v>
      </c>
      <c r="W24" s="246" t="s">
        <v>79</v>
      </c>
      <c r="X24" s="246" t="s">
        <v>79</v>
      </c>
      <c r="Y24" s="246">
        <v>336172.92</v>
      </c>
      <c r="Z24" s="315" t="s">
        <v>79</v>
      </c>
      <c r="AA24" s="246" t="s">
        <v>79</v>
      </c>
      <c r="AB24" s="246" t="s">
        <v>98</v>
      </c>
      <c r="AC24" s="217" t="s">
        <v>80</v>
      </c>
      <c r="AD24" s="235">
        <v>0</v>
      </c>
      <c r="AE24" s="235">
        <v>2241153.0299999998</v>
      </c>
      <c r="AF24" s="217" t="s">
        <v>79</v>
      </c>
      <c r="AG24" s="515" t="s">
        <v>33</v>
      </c>
      <c r="AH24" s="501" t="s">
        <v>125</v>
      </c>
      <c r="AI24" s="501" t="s">
        <v>126</v>
      </c>
      <c r="AJ24" s="501"/>
    </row>
    <row r="25" spans="2:36" s="36" customFormat="1" ht="43.15" customHeight="1" x14ac:dyDescent="0.25">
      <c r="B25" s="218"/>
      <c r="C25" s="218"/>
      <c r="D25" s="218"/>
      <c r="E25" s="238"/>
      <c r="F25" s="238"/>
      <c r="G25" s="238"/>
      <c r="H25" s="518"/>
      <c r="I25" s="218"/>
      <c r="J25" s="423" t="s">
        <v>101</v>
      </c>
      <c r="K25" s="528" t="s">
        <v>102</v>
      </c>
      <c r="L25" s="218" t="s">
        <v>131</v>
      </c>
      <c r="M25" s="488">
        <v>9</v>
      </c>
      <c r="N25" s="217"/>
      <c r="O25" s="218"/>
      <c r="P25" s="523"/>
      <c r="Q25" s="520"/>
      <c r="R25" s="533"/>
      <c r="S25" s="237"/>
      <c r="T25" s="247"/>
      <c r="U25" s="530"/>
      <c r="V25" s="246"/>
      <c r="W25" s="246"/>
      <c r="X25" s="246"/>
      <c r="Y25" s="246"/>
      <c r="Z25" s="315"/>
      <c r="AA25" s="246"/>
      <c r="AB25" s="246"/>
      <c r="AC25" s="217"/>
      <c r="AD25" s="235"/>
      <c r="AE25" s="235"/>
      <c r="AF25" s="218"/>
      <c r="AG25" s="516"/>
      <c r="AH25" s="502"/>
      <c r="AI25" s="502"/>
      <c r="AJ25" s="520"/>
    </row>
    <row r="26" spans="2:36" s="36" customFormat="1" ht="4.5" customHeight="1" x14ac:dyDescent="0.25">
      <c r="B26" s="218"/>
      <c r="C26" s="218"/>
      <c r="D26" s="218"/>
      <c r="E26" s="238"/>
      <c r="F26" s="238"/>
      <c r="G26" s="238"/>
      <c r="H26" s="518"/>
      <c r="I26" s="218"/>
      <c r="J26" s="423"/>
      <c r="K26" s="528"/>
      <c r="L26" s="218"/>
      <c r="M26" s="488"/>
      <c r="N26" s="217"/>
      <c r="O26" s="218"/>
      <c r="P26" s="523"/>
      <c r="Q26" s="520"/>
      <c r="R26" s="533"/>
      <c r="S26" s="237"/>
      <c r="T26" s="247"/>
      <c r="U26" s="530"/>
      <c r="V26" s="246"/>
      <c r="W26" s="246"/>
      <c r="X26" s="246"/>
      <c r="Y26" s="246"/>
      <c r="Z26" s="315"/>
      <c r="AA26" s="246"/>
      <c r="AB26" s="246"/>
      <c r="AC26" s="217"/>
      <c r="AD26" s="235"/>
      <c r="AE26" s="235"/>
      <c r="AF26" s="218"/>
      <c r="AG26" s="516"/>
      <c r="AH26" s="502"/>
      <c r="AI26" s="502"/>
      <c r="AJ26" s="520"/>
    </row>
    <row r="27" spans="2:36" s="36" customFormat="1" ht="15.6" customHeight="1" x14ac:dyDescent="0.25">
      <c r="B27" s="218"/>
      <c r="C27" s="218"/>
      <c r="D27" s="218"/>
      <c r="E27" s="238"/>
      <c r="F27" s="238"/>
      <c r="G27" s="238"/>
      <c r="H27" s="518"/>
      <c r="I27" s="218"/>
      <c r="J27" s="423"/>
      <c r="K27" s="528"/>
      <c r="L27" s="218"/>
      <c r="M27" s="488"/>
      <c r="N27" s="217"/>
      <c r="O27" s="218"/>
      <c r="P27" s="523"/>
      <c r="Q27" s="520"/>
      <c r="R27" s="533"/>
      <c r="S27" s="237"/>
      <c r="T27" s="247"/>
      <c r="U27" s="530"/>
      <c r="V27" s="246"/>
      <c r="W27" s="246"/>
      <c r="X27" s="246"/>
      <c r="Y27" s="246"/>
      <c r="Z27" s="315"/>
      <c r="AA27" s="246"/>
      <c r="AB27" s="246"/>
      <c r="AC27" s="217"/>
      <c r="AD27" s="235"/>
      <c r="AE27" s="235"/>
      <c r="AF27" s="218"/>
      <c r="AG27" s="516"/>
      <c r="AH27" s="502"/>
      <c r="AI27" s="502"/>
      <c r="AJ27" s="520"/>
    </row>
    <row r="28" spans="2:36" s="36" customFormat="1" ht="63.75" x14ac:dyDescent="0.25">
      <c r="B28" s="218"/>
      <c r="C28" s="218"/>
      <c r="D28" s="218"/>
      <c r="E28" s="238"/>
      <c r="F28" s="238" t="s">
        <v>105</v>
      </c>
      <c r="G28" s="238"/>
      <c r="H28" s="518"/>
      <c r="I28" s="218"/>
      <c r="J28" s="11" t="s">
        <v>82</v>
      </c>
      <c r="K28" s="51" t="s">
        <v>83</v>
      </c>
      <c r="L28" s="7" t="s">
        <v>85</v>
      </c>
      <c r="M28" s="29">
        <v>45</v>
      </c>
      <c r="N28" s="217"/>
      <c r="O28" s="218"/>
      <c r="P28" s="523"/>
      <c r="Q28" s="520"/>
      <c r="R28" s="533"/>
      <c r="S28" s="237"/>
      <c r="T28" s="247"/>
      <c r="U28" s="530">
        <v>200000</v>
      </c>
      <c r="V28" s="246">
        <v>1904980.11</v>
      </c>
      <c r="W28" s="246" t="s">
        <v>79</v>
      </c>
      <c r="X28" s="246" t="s">
        <v>79</v>
      </c>
      <c r="Y28" s="246">
        <v>336172.92</v>
      </c>
      <c r="Z28" s="246"/>
      <c r="AA28" s="246" t="s">
        <v>98</v>
      </c>
      <c r="AB28" s="246" t="s">
        <v>98</v>
      </c>
      <c r="AC28" s="217" t="s">
        <v>80</v>
      </c>
      <c r="AD28" s="235" t="s">
        <v>98</v>
      </c>
      <c r="AE28" s="235">
        <v>2241153.0299999998</v>
      </c>
      <c r="AF28" s="218" t="s">
        <v>98</v>
      </c>
      <c r="AG28" s="516"/>
      <c r="AH28" s="502"/>
      <c r="AI28" s="502"/>
      <c r="AJ28" s="520"/>
    </row>
    <row r="29" spans="2:36" s="36" customFormat="1" ht="41.65" customHeight="1" x14ac:dyDescent="0.25">
      <c r="B29" s="218"/>
      <c r="C29" s="218"/>
      <c r="D29" s="218"/>
      <c r="E29" s="238"/>
      <c r="F29" s="238"/>
      <c r="G29" s="238"/>
      <c r="H29" s="529"/>
      <c r="I29" s="218"/>
      <c r="J29" s="11" t="s">
        <v>101</v>
      </c>
      <c r="K29" s="51" t="s">
        <v>102</v>
      </c>
      <c r="L29" s="7" t="s">
        <v>131</v>
      </c>
      <c r="M29" s="29">
        <v>9</v>
      </c>
      <c r="N29" s="217"/>
      <c r="O29" s="218"/>
      <c r="P29" s="523"/>
      <c r="Q29" s="520"/>
      <c r="R29" s="533"/>
      <c r="S29" s="237"/>
      <c r="T29" s="247"/>
      <c r="U29" s="530"/>
      <c r="V29" s="246"/>
      <c r="W29" s="246"/>
      <c r="X29" s="246"/>
      <c r="Y29" s="246"/>
      <c r="Z29" s="246"/>
      <c r="AA29" s="246"/>
      <c r="AB29" s="246"/>
      <c r="AC29" s="217"/>
      <c r="AD29" s="235"/>
      <c r="AE29" s="235"/>
      <c r="AF29" s="218"/>
      <c r="AG29" s="516"/>
      <c r="AH29" s="503"/>
      <c r="AI29" s="502"/>
      <c r="AJ29" s="520"/>
    </row>
    <row r="30" spans="2:36" s="36" customFormat="1" ht="64.5" customHeight="1" x14ac:dyDescent="0.25">
      <c r="B30" s="218" t="s">
        <v>1057</v>
      </c>
      <c r="C30" s="281" t="s">
        <v>321</v>
      </c>
      <c r="D30" s="281" t="s">
        <v>106</v>
      </c>
      <c r="E30" s="289" t="s">
        <v>67</v>
      </c>
      <c r="F30" s="289" t="s">
        <v>184</v>
      </c>
      <c r="G30" s="289" t="s">
        <v>147</v>
      </c>
      <c r="H30" s="281" t="s">
        <v>70</v>
      </c>
      <c r="I30" s="281" t="s">
        <v>79</v>
      </c>
      <c r="J30" s="398" t="s">
        <v>111</v>
      </c>
      <c r="K30" s="257" t="s">
        <v>112</v>
      </c>
      <c r="L30" s="257" t="s">
        <v>85</v>
      </c>
      <c r="M30" s="257">
        <v>0</v>
      </c>
      <c r="N30" s="294" t="s">
        <v>108</v>
      </c>
      <c r="O30" s="281" t="s">
        <v>322</v>
      </c>
      <c r="P30" s="281" t="s">
        <v>75</v>
      </c>
      <c r="Q30" s="281" t="s">
        <v>76</v>
      </c>
      <c r="R30" s="319" t="s">
        <v>77</v>
      </c>
      <c r="S30" s="319" t="s">
        <v>109</v>
      </c>
      <c r="T30" s="306">
        <f>V30+Y30</f>
        <v>193310</v>
      </c>
      <c r="U30" s="306" t="s">
        <v>79</v>
      </c>
      <c r="V30" s="323">
        <v>164313.5</v>
      </c>
      <c r="W30" s="313" t="s">
        <v>79</v>
      </c>
      <c r="X30" s="313" t="s">
        <v>79</v>
      </c>
      <c r="Y30" s="313">
        <v>28996.5</v>
      </c>
      <c r="Z30" s="313" t="s">
        <v>98</v>
      </c>
      <c r="AA30" s="313" t="s">
        <v>79</v>
      </c>
      <c r="AB30" s="313">
        <v>83242.22</v>
      </c>
      <c r="AC30" s="294" t="s">
        <v>149</v>
      </c>
      <c r="AD30" s="314" t="s">
        <v>79</v>
      </c>
      <c r="AE30" s="314">
        <f>V30+Y30</f>
        <v>193310</v>
      </c>
      <c r="AF30" s="294" t="s">
        <v>79</v>
      </c>
      <c r="AG30" s="294" t="s">
        <v>33</v>
      </c>
      <c r="AH30" s="294" t="s">
        <v>174</v>
      </c>
      <c r="AI30" s="294" t="s">
        <v>158</v>
      </c>
      <c r="AJ30" s="294"/>
    </row>
    <row r="31" spans="2:36" s="36" customFormat="1" ht="15.75" customHeight="1" x14ac:dyDescent="0.25">
      <c r="B31" s="218"/>
      <c r="C31" s="281"/>
      <c r="D31" s="281"/>
      <c r="E31" s="289"/>
      <c r="F31" s="289"/>
      <c r="G31" s="289"/>
      <c r="H31" s="281"/>
      <c r="I31" s="281"/>
      <c r="J31" s="400"/>
      <c r="K31" s="259"/>
      <c r="L31" s="259"/>
      <c r="M31" s="259"/>
      <c r="N31" s="294"/>
      <c r="O31" s="281"/>
      <c r="P31" s="281"/>
      <c r="Q31" s="281"/>
      <c r="R31" s="319"/>
      <c r="S31" s="319"/>
      <c r="T31" s="306"/>
      <c r="U31" s="306"/>
      <c r="V31" s="324"/>
      <c r="W31" s="313"/>
      <c r="X31" s="313"/>
      <c r="Y31" s="313"/>
      <c r="Z31" s="313"/>
      <c r="AA31" s="313"/>
      <c r="AB31" s="313"/>
      <c r="AC31" s="294"/>
      <c r="AD31" s="314"/>
      <c r="AE31" s="314"/>
      <c r="AF31" s="281"/>
      <c r="AG31" s="294"/>
      <c r="AH31" s="294"/>
      <c r="AI31" s="294"/>
      <c r="AJ31" s="281"/>
    </row>
    <row r="32" spans="2:36" s="36" customFormat="1" ht="59.1" customHeight="1" x14ac:dyDescent="0.25">
      <c r="B32" s="218"/>
      <c r="C32" s="281"/>
      <c r="D32" s="281"/>
      <c r="E32" s="289"/>
      <c r="F32" s="289"/>
      <c r="G32" s="289"/>
      <c r="H32" s="281"/>
      <c r="I32" s="281"/>
      <c r="J32" s="20" t="s">
        <v>127</v>
      </c>
      <c r="K32" s="27" t="s">
        <v>128</v>
      </c>
      <c r="L32" s="27" t="s">
        <v>85</v>
      </c>
      <c r="M32" s="61">
        <v>26</v>
      </c>
      <c r="N32" s="294"/>
      <c r="O32" s="281"/>
      <c r="P32" s="281"/>
      <c r="Q32" s="281"/>
      <c r="R32" s="319"/>
      <c r="S32" s="319"/>
      <c r="T32" s="306"/>
      <c r="U32" s="306"/>
      <c r="V32" s="325"/>
      <c r="W32" s="313"/>
      <c r="X32" s="313"/>
      <c r="Y32" s="313"/>
      <c r="Z32" s="313"/>
      <c r="AA32" s="313"/>
      <c r="AB32" s="313"/>
      <c r="AC32" s="294"/>
      <c r="AD32" s="314"/>
      <c r="AE32" s="314"/>
      <c r="AF32" s="281"/>
      <c r="AG32" s="294"/>
      <c r="AH32" s="294"/>
      <c r="AI32" s="294"/>
      <c r="AJ32" s="281"/>
    </row>
    <row r="33" spans="2:36" s="36" customFormat="1" ht="127.5" customHeight="1" x14ac:dyDescent="0.25">
      <c r="B33" s="218" t="s">
        <v>323</v>
      </c>
      <c r="C33" s="218" t="s">
        <v>324</v>
      </c>
      <c r="D33" s="218" t="s">
        <v>106</v>
      </c>
      <c r="E33" s="238" t="s">
        <v>67</v>
      </c>
      <c r="F33" s="238" t="s">
        <v>134</v>
      </c>
      <c r="G33" s="238" t="s">
        <v>147</v>
      </c>
      <c r="H33" s="230" t="s">
        <v>70</v>
      </c>
      <c r="I33" s="218" t="s">
        <v>79</v>
      </c>
      <c r="J33" s="11" t="s">
        <v>208</v>
      </c>
      <c r="K33" s="7" t="s">
        <v>107</v>
      </c>
      <c r="L33" s="7" t="s">
        <v>86</v>
      </c>
      <c r="M33" s="7">
        <v>40</v>
      </c>
      <c r="N33" s="217" t="s">
        <v>108</v>
      </c>
      <c r="O33" s="218" t="s">
        <v>322</v>
      </c>
      <c r="P33" s="218" t="s">
        <v>75</v>
      </c>
      <c r="Q33" s="218" t="s">
        <v>76</v>
      </c>
      <c r="R33" s="237" t="s">
        <v>77</v>
      </c>
      <c r="S33" s="242" t="s">
        <v>109</v>
      </c>
      <c r="T33" s="254">
        <f>V33+Y33</f>
        <v>164780</v>
      </c>
      <c r="U33" s="254" t="s">
        <v>79</v>
      </c>
      <c r="V33" s="251">
        <v>140063</v>
      </c>
      <c r="W33" s="251" t="s">
        <v>79</v>
      </c>
      <c r="X33" s="251" t="s">
        <v>79</v>
      </c>
      <c r="Y33" s="251">
        <v>24717</v>
      </c>
      <c r="Z33" s="251" t="s">
        <v>79</v>
      </c>
      <c r="AA33" s="251" t="s">
        <v>79</v>
      </c>
      <c r="AB33" s="251">
        <v>70956.77</v>
      </c>
      <c r="AC33" s="219" t="s">
        <v>110</v>
      </c>
      <c r="AD33" s="223" t="s">
        <v>79</v>
      </c>
      <c r="AE33" s="223">
        <f>V33+Y33</f>
        <v>164780</v>
      </c>
      <c r="AF33" s="219" t="s">
        <v>79</v>
      </c>
      <c r="AG33" s="217" t="s">
        <v>33</v>
      </c>
      <c r="AH33" s="217" t="s">
        <v>174</v>
      </c>
      <c r="AI33" s="217" t="s">
        <v>158</v>
      </c>
      <c r="AJ33" s="219"/>
    </row>
    <row r="34" spans="2:36" s="36" customFormat="1" ht="65.099999999999994" customHeight="1" x14ac:dyDescent="0.25">
      <c r="B34" s="218"/>
      <c r="C34" s="218"/>
      <c r="D34" s="218"/>
      <c r="E34" s="238"/>
      <c r="F34" s="238"/>
      <c r="G34" s="238"/>
      <c r="H34" s="215"/>
      <c r="I34" s="218"/>
      <c r="J34" s="11" t="s">
        <v>111</v>
      </c>
      <c r="K34" s="7" t="s">
        <v>112</v>
      </c>
      <c r="L34" s="7" t="s">
        <v>85</v>
      </c>
      <c r="M34" s="7">
        <v>1</v>
      </c>
      <c r="N34" s="217"/>
      <c r="O34" s="218"/>
      <c r="P34" s="218"/>
      <c r="Q34" s="218"/>
      <c r="R34" s="237"/>
      <c r="S34" s="274"/>
      <c r="T34" s="255"/>
      <c r="U34" s="255"/>
      <c r="V34" s="252"/>
      <c r="W34" s="252"/>
      <c r="X34" s="252"/>
      <c r="Y34" s="252"/>
      <c r="Z34" s="252"/>
      <c r="AA34" s="252"/>
      <c r="AB34" s="252"/>
      <c r="AC34" s="220"/>
      <c r="AD34" s="224"/>
      <c r="AE34" s="224"/>
      <c r="AF34" s="215"/>
      <c r="AG34" s="217"/>
      <c r="AH34" s="217"/>
      <c r="AI34" s="217"/>
      <c r="AJ34" s="215"/>
    </row>
    <row r="35" spans="2:36" s="36" customFormat="1" ht="58.5" customHeight="1" x14ac:dyDescent="0.25">
      <c r="B35" s="218"/>
      <c r="C35" s="218"/>
      <c r="D35" s="218"/>
      <c r="E35" s="238"/>
      <c r="F35" s="238"/>
      <c r="G35" s="238"/>
      <c r="H35" s="216"/>
      <c r="I35" s="218"/>
      <c r="J35" s="11" t="s">
        <v>127</v>
      </c>
      <c r="K35" s="7" t="s">
        <v>128</v>
      </c>
      <c r="L35" s="7" t="s">
        <v>85</v>
      </c>
      <c r="M35" s="63">
        <v>77</v>
      </c>
      <c r="N35" s="217"/>
      <c r="O35" s="218"/>
      <c r="P35" s="218"/>
      <c r="Q35" s="218"/>
      <c r="R35" s="237"/>
      <c r="S35" s="236"/>
      <c r="T35" s="256"/>
      <c r="U35" s="256"/>
      <c r="V35" s="253"/>
      <c r="W35" s="253"/>
      <c r="X35" s="253"/>
      <c r="Y35" s="253"/>
      <c r="Z35" s="253"/>
      <c r="AA35" s="253"/>
      <c r="AB35" s="253"/>
      <c r="AC35" s="221"/>
      <c r="AD35" s="225"/>
      <c r="AE35" s="225"/>
      <c r="AF35" s="216"/>
      <c r="AG35" s="217"/>
      <c r="AH35" s="217"/>
      <c r="AI35" s="217"/>
      <c r="AJ35" s="216"/>
    </row>
    <row r="36" spans="2:36" s="64" customFormat="1" ht="89.25" x14ac:dyDescent="0.25">
      <c r="B36" s="257" t="s">
        <v>1058</v>
      </c>
      <c r="C36" s="257" t="s">
        <v>325</v>
      </c>
      <c r="D36" s="257" t="s">
        <v>106</v>
      </c>
      <c r="E36" s="293" t="s">
        <v>67</v>
      </c>
      <c r="F36" s="293" t="s">
        <v>134</v>
      </c>
      <c r="G36" s="293" t="s">
        <v>147</v>
      </c>
      <c r="H36" s="257" t="s">
        <v>70</v>
      </c>
      <c r="I36" s="257" t="s">
        <v>79</v>
      </c>
      <c r="J36" s="20" t="s">
        <v>208</v>
      </c>
      <c r="K36" s="27" t="s">
        <v>107</v>
      </c>
      <c r="L36" s="27" t="s">
        <v>86</v>
      </c>
      <c r="M36" s="61">
        <v>40</v>
      </c>
      <c r="N36" s="260" t="s">
        <v>108</v>
      </c>
      <c r="O36" s="257" t="s">
        <v>322</v>
      </c>
      <c r="P36" s="257" t="s">
        <v>75</v>
      </c>
      <c r="Q36" s="257" t="s">
        <v>76</v>
      </c>
      <c r="R36" s="345" t="s">
        <v>77</v>
      </c>
      <c r="S36" s="345" t="s">
        <v>109</v>
      </c>
      <c r="T36" s="355">
        <f>V36+Y36</f>
        <v>85600</v>
      </c>
      <c r="U36" s="355" t="s">
        <v>79</v>
      </c>
      <c r="V36" s="323">
        <v>72760</v>
      </c>
      <c r="W36" s="323" t="s">
        <v>79</v>
      </c>
      <c r="X36" s="323" t="s">
        <v>79</v>
      </c>
      <c r="Y36" s="323">
        <v>12840</v>
      </c>
      <c r="Z36" s="323" t="s">
        <v>79</v>
      </c>
      <c r="AA36" s="323" t="s">
        <v>79</v>
      </c>
      <c r="AB36" s="323">
        <v>36860.660000000003</v>
      </c>
      <c r="AC36" s="260" t="s">
        <v>110</v>
      </c>
      <c r="AD36" s="352" t="s">
        <v>79</v>
      </c>
      <c r="AE36" s="352">
        <f>V36+Y36</f>
        <v>85600</v>
      </c>
      <c r="AF36" s="260" t="s">
        <v>79</v>
      </c>
      <c r="AG36" s="294" t="s">
        <v>33</v>
      </c>
      <c r="AH36" s="294" t="s">
        <v>176</v>
      </c>
      <c r="AI36" s="294" t="s">
        <v>179</v>
      </c>
      <c r="AJ36" s="260"/>
    </row>
    <row r="37" spans="2:36" s="64" customFormat="1" ht="65.650000000000006" customHeight="1" x14ac:dyDescent="0.25">
      <c r="B37" s="258"/>
      <c r="C37" s="258"/>
      <c r="D37" s="258"/>
      <c r="E37" s="292"/>
      <c r="F37" s="292"/>
      <c r="G37" s="292"/>
      <c r="H37" s="258"/>
      <c r="I37" s="258"/>
      <c r="J37" s="20" t="s">
        <v>111</v>
      </c>
      <c r="K37" s="27" t="s">
        <v>112</v>
      </c>
      <c r="L37" s="27" t="s">
        <v>85</v>
      </c>
      <c r="M37" s="61">
        <v>1</v>
      </c>
      <c r="N37" s="261"/>
      <c r="O37" s="258"/>
      <c r="P37" s="258"/>
      <c r="Q37" s="258"/>
      <c r="R37" s="346"/>
      <c r="S37" s="346"/>
      <c r="T37" s="356"/>
      <c r="U37" s="356"/>
      <c r="V37" s="324"/>
      <c r="W37" s="324"/>
      <c r="X37" s="324"/>
      <c r="Y37" s="324"/>
      <c r="Z37" s="324"/>
      <c r="AA37" s="324"/>
      <c r="AB37" s="324"/>
      <c r="AC37" s="261"/>
      <c r="AD37" s="353"/>
      <c r="AE37" s="353"/>
      <c r="AF37" s="258"/>
      <c r="AG37" s="294"/>
      <c r="AH37" s="294"/>
      <c r="AI37" s="294"/>
      <c r="AJ37" s="258"/>
    </row>
    <row r="38" spans="2:36" s="64" customFormat="1" ht="74.099999999999994" customHeight="1" x14ac:dyDescent="0.25">
      <c r="B38" s="259"/>
      <c r="C38" s="259"/>
      <c r="D38" s="259"/>
      <c r="E38" s="321"/>
      <c r="F38" s="321"/>
      <c r="G38" s="321"/>
      <c r="H38" s="259"/>
      <c r="I38" s="259"/>
      <c r="J38" s="20" t="s">
        <v>127</v>
      </c>
      <c r="K38" s="27" t="s">
        <v>128</v>
      </c>
      <c r="L38" s="27" t="s">
        <v>85</v>
      </c>
      <c r="M38" s="61">
        <v>40</v>
      </c>
      <c r="N38" s="262"/>
      <c r="O38" s="259"/>
      <c r="P38" s="259"/>
      <c r="Q38" s="259"/>
      <c r="R38" s="347"/>
      <c r="S38" s="347"/>
      <c r="T38" s="305"/>
      <c r="U38" s="305"/>
      <c r="V38" s="325"/>
      <c r="W38" s="325"/>
      <c r="X38" s="325"/>
      <c r="Y38" s="325"/>
      <c r="Z38" s="325"/>
      <c r="AA38" s="325"/>
      <c r="AB38" s="325"/>
      <c r="AC38" s="262"/>
      <c r="AD38" s="354"/>
      <c r="AE38" s="354"/>
      <c r="AF38" s="259"/>
      <c r="AG38" s="294"/>
      <c r="AH38" s="294"/>
      <c r="AI38" s="294"/>
      <c r="AJ38" s="259"/>
    </row>
    <row r="39" spans="2:36" s="36" customFormat="1" ht="62.65" customHeight="1" x14ac:dyDescent="0.25">
      <c r="B39" s="230" t="s">
        <v>326</v>
      </c>
      <c r="C39" s="230" t="s">
        <v>321</v>
      </c>
      <c r="D39" s="230" t="s">
        <v>66</v>
      </c>
      <c r="E39" s="290" t="s">
        <v>67</v>
      </c>
      <c r="F39" s="290" t="s">
        <v>134</v>
      </c>
      <c r="G39" s="290" t="s">
        <v>147</v>
      </c>
      <c r="H39" s="230" t="s">
        <v>70</v>
      </c>
      <c r="I39" s="230" t="s">
        <v>79</v>
      </c>
      <c r="J39" s="396" t="s">
        <v>111</v>
      </c>
      <c r="K39" s="230" t="s">
        <v>112</v>
      </c>
      <c r="L39" s="230" t="s">
        <v>85</v>
      </c>
      <c r="M39" s="402">
        <v>1</v>
      </c>
      <c r="N39" s="219" t="s">
        <v>108</v>
      </c>
      <c r="O39" s="230" t="s">
        <v>322</v>
      </c>
      <c r="P39" s="230" t="s">
        <v>75</v>
      </c>
      <c r="Q39" s="230" t="s">
        <v>76</v>
      </c>
      <c r="R39" s="242" t="s">
        <v>77</v>
      </c>
      <c r="S39" s="242" t="s">
        <v>109</v>
      </c>
      <c r="T39" s="254">
        <f>V39+Y39</f>
        <v>128400</v>
      </c>
      <c r="U39" s="254" t="s">
        <v>79</v>
      </c>
      <c r="V39" s="251">
        <v>109140</v>
      </c>
      <c r="W39" s="251" t="s">
        <v>79</v>
      </c>
      <c r="X39" s="251" t="s">
        <v>79</v>
      </c>
      <c r="Y39" s="251">
        <v>19260</v>
      </c>
      <c r="Z39" s="251" t="s">
        <v>79</v>
      </c>
      <c r="AA39" s="251" t="s">
        <v>79</v>
      </c>
      <c r="AB39" s="251">
        <v>55290.98</v>
      </c>
      <c r="AC39" s="219" t="s">
        <v>110</v>
      </c>
      <c r="AD39" s="223" t="s">
        <v>79</v>
      </c>
      <c r="AE39" s="223">
        <f>V39+Y39</f>
        <v>128400</v>
      </c>
      <c r="AF39" s="219" t="s">
        <v>79</v>
      </c>
      <c r="AG39" s="219" t="s">
        <v>33</v>
      </c>
      <c r="AH39" s="219" t="s">
        <v>161</v>
      </c>
      <c r="AI39" s="219" t="s">
        <v>295</v>
      </c>
      <c r="AJ39" s="219"/>
    </row>
    <row r="40" spans="2:36" s="36" customFormat="1" ht="17.649999999999999" customHeight="1" x14ac:dyDescent="0.25">
      <c r="B40" s="215"/>
      <c r="C40" s="215"/>
      <c r="D40" s="215"/>
      <c r="E40" s="250"/>
      <c r="F40" s="250"/>
      <c r="G40" s="250"/>
      <c r="H40" s="215"/>
      <c r="I40" s="215"/>
      <c r="J40" s="397"/>
      <c r="K40" s="216"/>
      <c r="L40" s="216"/>
      <c r="M40" s="404"/>
      <c r="N40" s="220"/>
      <c r="O40" s="215"/>
      <c r="P40" s="215"/>
      <c r="Q40" s="215"/>
      <c r="R40" s="274"/>
      <c r="S40" s="274"/>
      <c r="T40" s="255"/>
      <c r="U40" s="255"/>
      <c r="V40" s="252"/>
      <c r="W40" s="252"/>
      <c r="X40" s="252"/>
      <c r="Y40" s="252"/>
      <c r="Z40" s="252"/>
      <c r="AA40" s="252"/>
      <c r="AB40" s="252"/>
      <c r="AC40" s="220"/>
      <c r="AD40" s="224"/>
      <c r="AE40" s="224"/>
      <c r="AF40" s="215"/>
      <c r="AG40" s="220"/>
      <c r="AH40" s="220"/>
      <c r="AI40" s="220"/>
      <c r="AJ40" s="215"/>
    </row>
    <row r="41" spans="2:36" s="36" customFormat="1" ht="69" customHeight="1" x14ac:dyDescent="0.25">
      <c r="B41" s="216"/>
      <c r="C41" s="216"/>
      <c r="D41" s="216"/>
      <c r="E41" s="291"/>
      <c r="F41" s="291"/>
      <c r="G41" s="291"/>
      <c r="H41" s="216"/>
      <c r="I41" s="216"/>
      <c r="J41" s="11" t="s">
        <v>127</v>
      </c>
      <c r="K41" s="7" t="s">
        <v>128</v>
      </c>
      <c r="L41" s="7" t="s">
        <v>85</v>
      </c>
      <c r="M41" s="63">
        <v>60</v>
      </c>
      <c r="N41" s="221"/>
      <c r="O41" s="216"/>
      <c r="P41" s="216"/>
      <c r="Q41" s="216"/>
      <c r="R41" s="236"/>
      <c r="S41" s="236"/>
      <c r="T41" s="256"/>
      <c r="U41" s="256"/>
      <c r="V41" s="253"/>
      <c r="W41" s="253"/>
      <c r="X41" s="253"/>
      <c r="Y41" s="253"/>
      <c r="Z41" s="253"/>
      <c r="AA41" s="253"/>
      <c r="AB41" s="253"/>
      <c r="AC41" s="221"/>
      <c r="AD41" s="225"/>
      <c r="AE41" s="225"/>
      <c r="AF41" s="216"/>
      <c r="AG41" s="221"/>
      <c r="AH41" s="221"/>
      <c r="AI41" s="221"/>
      <c r="AJ41" s="216"/>
    </row>
    <row r="42" spans="2:36" ht="52.15" customHeight="1" x14ac:dyDescent="0.2">
      <c r="B42" s="281" t="s">
        <v>1188</v>
      </c>
      <c r="C42" s="281" t="s">
        <v>327</v>
      </c>
      <c r="D42" s="281" t="s">
        <v>66</v>
      </c>
      <c r="E42" s="289" t="s">
        <v>67</v>
      </c>
      <c r="F42" s="289" t="s">
        <v>132</v>
      </c>
      <c r="G42" s="289" t="s">
        <v>69</v>
      </c>
      <c r="H42" s="281" t="s">
        <v>70</v>
      </c>
      <c r="I42" s="281" t="s">
        <v>79</v>
      </c>
      <c r="J42" s="20" t="s">
        <v>113</v>
      </c>
      <c r="K42" s="27" t="s">
        <v>114</v>
      </c>
      <c r="L42" s="27" t="s">
        <v>115</v>
      </c>
      <c r="M42" s="27">
        <v>1.5</v>
      </c>
      <c r="N42" s="294" t="s">
        <v>108</v>
      </c>
      <c r="O42" s="281" t="s">
        <v>328</v>
      </c>
      <c r="P42" s="281" t="s">
        <v>75</v>
      </c>
      <c r="Q42" s="281" t="s">
        <v>76</v>
      </c>
      <c r="R42" s="319" t="s">
        <v>77</v>
      </c>
      <c r="S42" s="319" t="s">
        <v>109</v>
      </c>
      <c r="T42" s="306">
        <f>V42+Y42</f>
        <v>113955</v>
      </c>
      <c r="U42" s="306" t="s">
        <v>79</v>
      </c>
      <c r="V42" s="313">
        <v>96861.75</v>
      </c>
      <c r="W42" s="313" t="s">
        <v>79</v>
      </c>
      <c r="X42" s="313" t="s">
        <v>79</v>
      </c>
      <c r="Y42" s="313">
        <v>17093.25</v>
      </c>
      <c r="Z42" s="313" t="s">
        <v>79</v>
      </c>
      <c r="AA42" s="313" t="s">
        <v>79</v>
      </c>
      <c r="AB42" s="313">
        <v>49070.75</v>
      </c>
      <c r="AC42" s="294" t="s">
        <v>80</v>
      </c>
      <c r="AD42" s="314" t="s">
        <v>79</v>
      </c>
      <c r="AE42" s="314">
        <f>V42+Y42</f>
        <v>113955</v>
      </c>
      <c r="AF42" s="294" t="s">
        <v>79</v>
      </c>
      <c r="AG42" s="294" t="s">
        <v>33</v>
      </c>
      <c r="AH42" s="294" t="s">
        <v>251</v>
      </c>
      <c r="AI42" s="294" t="s">
        <v>254</v>
      </c>
      <c r="AJ42" s="294"/>
    </row>
    <row r="43" spans="2:36" ht="71.650000000000006" customHeight="1" x14ac:dyDescent="0.2">
      <c r="B43" s="281"/>
      <c r="C43" s="281"/>
      <c r="D43" s="281"/>
      <c r="E43" s="289"/>
      <c r="F43" s="289"/>
      <c r="G43" s="289"/>
      <c r="H43" s="281"/>
      <c r="I43" s="281"/>
      <c r="J43" s="20" t="s">
        <v>116</v>
      </c>
      <c r="K43" s="27" t="s">
        <v>117</v>
      </c>
      <c r="L43" s="27" t="s">
        <v>85</v>
      </c>
      <c r="M43" s="27">
        <v>1</v>
      </c>
      <c r="N43" s="294"/>
      <c r="O43" s="281"/>
      <c r="P43" s="281"/>
      <c r="Q43" s="281"/>
      <c r="R43" s="319"/>
      <c r="S43" s="319"/>
      <c r="T43" s="306"/>
      <c r="U43" s="306"/>
      <c r="V43" s="313"/>
      <c r="W43" s="313"/>
      <c r="X43" s="313"/>
      <c r="Y43" s="313"/>
      <c r="Z43" s="313"/>
      <c r="AA43" s="313"/>
      <c r="AB43" s="313"/>
      <c r="AC43" s="294"/>
      <c r="AD43" s="314"/>
      <c r="AE43" s="314"/>
      <c r="AF43" s="281"/>
      <c r="AG43" s="294"/>
      <c r="AH43" s="294"/>
      <c r="AI43" s="294"/>
      <c r="AJ43" s="281"/>
    </row>
    <row r="44" spans="2:36" ht="38.25" x14ac:dyDescent="0.2">
      <c r="B44" s="281"/>
      <c r="C44" s="281"/>
      <c r="D44" s="281"/>
      <c r="E44" s="289"/>
      <c r="F44" s="289"/>
      <c r="G44" s="289"/>
      <c r="H44" s="281"/>
      <c r="I44" s="281"/>
      <c r="J44" s="20" t="s">
        <v>209</v>
      </c>
      <c r="K44" s="27" t="s">
        <v>118</v>
      </c>
      <c r="L44" s="27" t="s">
        <v>119</v>
      </c>
      <c r="M44" s="27">
        <v>1</v>
      </c>
      <c r="N44" s="294"/>
      <c r="O44" s="281"/>
      <c r="P44" s="281"/>
      <c r="Q44" s="281"/>
      <c r="R44" s="319"/>
      <c r="S44" s="319"/>
      <c r="T44" s="306"/>
      <c r="U44" s="306"/>
      <c r="V44" s="313"/>
      <c r="W44" s="313"/>
      <c r="X44" s="313"/>
      <c r="Y44" s="313"/>
      <c r="Z44" s="313"/>
      <c r="AA44" s="313"/>
      <c r="AB44" s="313"/>
      <c r="AC44" s="294"/>
      <c r="AD44" s="314"/>
      <c r="AE44" s="314"/>
      <c r="AF44" s="281"/>
      <c r="AG44" s="294"/>
      <c r="AH44" s="294"/>
      <c r="AI44" s="294"/>
      <c r="AJ44" s="281"/>
    </row>
    <row r="45" spans="2:36" ht="25.5" x14ac:dyDescent="0.2">
      <c r="B45" s="281"/>
      <c r="C45" s="281"/>
      <c r="D45" s="281"/>
      <c r="E45" s="289"/>
      <c r="F45" s="289"/>
      <c r="G45" s="289"/>
      <c r="H45" s="281"/>
      <c r="I45" s="281"/>
      <c r="J45" s="20" t="s">
        <v>120</v>
      </c>
      <c r="K45" s="27" t="s">
        <v>121</v>
      </c>
      <c r="L45" s="27" t="s">
        <v>119</v>
      </c>
      <c r="M45" s="61">
        <v>1</v>
      </c>
      <c r="N45" s="294"/>
      <c r="O45" s="281"/>
      <c r="P45" s="281"/>
      <c r="Q45" s="281"/>
      <c r="R45" s="319"/>
      <c r="S45" s="319"/>
      <c r="T45" s="306"/>
      <c r="U45" s="306"/>
      <c r="V45" s="313"/>
      <c r="W45" s="313"/>
      <c r="X45" s="313"/>
      <c r="Y45" s="313"/>
      <c r="Z45" s="313"/>
      <c r="AA45" s="313"/>
      <c r="AB45" s="313"/>
      <c r="AC45" s="294"/>
      <c r="AD45" s="314"/>
      <c r="AE45" s="314"/>
      <c r="AF45" s="281"/>
      <c r="AG45" s="294"/>
      <c r="AH45" s="294"/>
      <c r="AI45" s="294"/>
      <c r="AJ45" s="281"/>
    </row>
    <row r="46" spans="2:36" s="180" customFormat="1" ht="52.15" hidden="1" customHeight="1" x14ac:dyDescent="0.2">
      <c r="B46" s="218" t="s">
        <v>329</v>
      </c>
      <c r="C46" s="218" t="s">
        <v>327</v>
      </c>
      <c r="D46" s="218" t="s">
        <v>66</v>
      </c>
      <c r="E46" s="238" t="s">
        <v>67</v>
      </c>
      <c r="F46" s="238" t="s">
        <v>132</v>
      </c>
      <c r="G46" s="238" t="s">
        <v>69</v>
      </c>
      <c r="H46" s="218" t="s">
        <v>70</v>
      </c>
      <c r="I46" s="218" t="s">
        <v>79</v>
      </c>
      <c r="J46" s="178" t="s">
        <v>113</v>
      </c>
      <c r="K46" s="179" t="s">
        <v>114</v>
      </c>
      <c r="L46" s="179" t="s">
        <v>115</v>
      </c>
      <c r="M46" s="179">
        <v>1.5</v>
      </c>
      <c r="N46" s="217" t="s">
        <v>108</v>
      </c>
      <c r="O46" s="218" t="s">
        <v>328</v>
      </c>
      <c r="P46" s="218" t="s">
        <v>75</v>
      </c>
      <c r="Q46" s="218" t="s">
        <v>76</v>
      </c>
      <c r="R46" s="237" t="s">
        <v>77</v>
      </c>
      <c r="S46" s="237" t="s">
        <v>109</v>
      </c>
      <c r="T46" s="247">
        <f>V46+Y46</f>
        <v>227910</v>
      </c>
      <c r="U46" s="247" t="s">
        <v>79</v>
      </c>
      <c r="V46" s="246">
        <v>193723.5</v>
      </c>
      <c r="W46" s="246" t="s">
        <v>79</v>
      </c>
      <c r="X46" s="246" t="s">
        <v>79</v>
      </c>
      <c r="Y46" s="246">
        <v>34186.5</v>
      </c>
      <c r="Z46" s="246" t="s">
        <v>79</v>
      </c>
      <c r="AA46" s="246" t="s">
        <v>79</v>
      </c>
      <c r="AB46" s="246">
        <v>98141.5</v>
      </c>
      <c r="AC46" s="217" t="s">
        <v>80</v>
      </c>
      <c r="AD46" s="235" t="s">
        <v>79</v>
      </c>
      <c r="AE46" s="235">
        <f>V46+Y46</f>
        <v>227910</v>
      </c>
      <c r="AF46" s="217" t="s">
        <v>79</v>
      </c>
      <c r="AG46" s="217" t="s">
        <v>33</v>
      </c>
      <c r="AH46" s="217" t="s">
        <v>167</v>
      </c>
      <c r="AI46" s="217" t="s">
        <v>408</v>
      </c>
      <c r="AJ46" s="217"/>
    </row>
    <row r="47" spans="2:36" ht="51" x14ac:dyDescent="0.2">
      <c r="B47" s="209"/>
      <c r="C47" s="218"/>
      <c r="D47" s="218"/>
      <c r="E47" s="238"/>
      <c r="F47" s="238"/>
      <c r="G47" s="238"/>
      <c r="H47" s="218"/>
      <c r="I47" s="218"/>
      <c r="J47" s="11" t="s">
        <v>113</v>
      </c>
      <c r="K47" s="7" t="s">
        <v>114</v>
      </c>
      <c r="L47" s="7" t="s">
        <v>115</v>
      </c>
      <c r="M47" s="7">
        <v>3</v>
      </c>
      <c r="N47" s="217"/>
      <c r="O47" s="218"/>
      <c r="P47" s="218"/>
      <c r="Q47" s="218"/>
      <c r="R47" s="237"/>
      <c r="S47" s="237"/>
      <c r="T47" s="222"/>
      <c r="U47" s="222"/>
      <c r="V47" s="212"/>
      <c r="W47" s="212"/>
      <c r="X47" s="212"/>
      <c r="Y47" s="212"/>
      <c r="Z47" s="212"/>
      <c r="AA47" s="212"/>
      <c r="AB47" s="212"/>
      <c r="AC47" s="217"/>
      <c r="AD47" s="235"/>
      <c r="AE47" s="235"/>
      <c r="AF47" s="218"/>
      <c r="AG47" s="217"/>
      <c r="AH47" s="210"/>
      <c r="AI47" s="210"/>
      <c r="AJ47" s="218"/>
    </row>
    <row r="48" spans="2:36" ht="51" x14ac:dyDescent="0.2">
      <c r="B48" s="209"/>
      <c r="C48" s="218"/>
      <c r="D48" s="218"/>
      <c r="E48" s="238"/>
      <c r="F48" s="238"/>
      <c r="G48" s="238"/>
      <c r="H48" s="218"/>
      <c r="I48" s="218"/>
      <c r="J48" s="11" t="s">
        <v>116</v>
      </c>
      <c r="K48" s="7" t="s">
        <v>117</v>
      </c>
      <c r="L48" s="7" t="s">
        <v>85</v>
      </c>
      <c r="M48" s="7">
        <v>2</v>
      </c>
      <c r="N48" s="217"/>
      <c r="O48" s="218"/>
      <c r="P48" s="218"/>
      <c r="Q48" s="218"/>
      <c r="R48" s="237"/>
      <c r="S48" s="237"/>
      <c r="T48" s="222"/>
      <c r="U48" s="222"/>
      <c r="V48" s="212"/>
      <c r="W48" s="212"/>
      <c r="X48" s="212"/>
      <c r="Y48" s="212"/>
      <c r="Z48" s="212"/>
      <c r="AA48" s="212"/>
      <c r="AB48" s="212"/>
      <c r="AC48" s="217"/>
      <c r="AD48" s="235"/>
      <c r="AE48" s="235"/>
      <c r="AF48" s="218"/>
      <c r="AG48" s="217"/>
      <c r="AH48" s="210"/>
      <c r="AI48" s="210"/>
      <c r="AJ48" s="218"/>
    </row>
    <row r="49" spans="2:36" ht="38.25" x14ac:dyDescent="0.2">
      <c r="B49" s="209"/>
      <c r="C49" s="218"/>
      <c r="D49" s="218"/>
      <c r="E49" s="238"/>
      <c r="F49" s="238"/>
      <c r="G49" s="238"/>
      <c r="H49" s="218"/>
      <c r="I49" s="218"/>
      <c r="J49" s="11" t="s">
        <v>209</v>
      </c>
      <c r="K49" s="7" t="s">
        <v>118</v>
      </c>
      <c r="L49" s="7" t="s">
        <v>119</v>
      </c>
      <c r="M49" s="7">
        <v>2</v>
      </c>
      <c r="N49" s="217"/>
      <c r="O49" s="218"/>
      <c r="P49" s="218"/>
      <c r="Q49" s="218"/>
      <c r="R49" s="237"/>
      <c r="S49" s="237"/>
      <c r="T49" s="222"/>
      <c r="U49" s="222"/>
      <c r="V49" s="212"/>
      <c r="W49" s="212"/>
      <c r="X49" s="212"/>
      <c r="Y49" s="212"/>
      <c r="Z49" s="212"/>
      <c r="AA49" s="212"/>
      <c r="AB49" s="212"/>
      <c r="AC49" s="217"/>
      <c r="AD49" s="235"/>
      <c r="AE49" s="235"/>
      <c r="AF49" s="218"/>
      <c r="AG49" s="219"/>
      <c r="AH49" s="204"/>
      <c r="AI49" s="204"/>
      <c r="AJ49" s="230"/>
    </row>
    <row r="50" spans="2:36" ht="30" customHeight="1" x14ac:dyDescent="0.2">
      <c r="B50" s="209"/>
      <c r="C50" s="218"/>
      <c r="D50" s="218"/>
      <c r="E50" s="238"/>
      <c r="F50" s="238"/>
      <c r="G50" s="238"/>
      <c r="H50" s="218"/>
      <c r="I50" s="218"/>
      <c r="J50" s="11" t="s">
        <v>120</v>
      </c>
      <c r="K50" s="7" t="s">
        <v>121</v>
      </c>
      <c r="L50" s="7" t="s">
        <v>119</v>
      </c>
      <c r="M50" s="7">
        <v>2</v>
      </c>
      <c r="N50" s="217"/>
      <c r="O50" s="218"/>
      <c r="P50" s="218"/>
      <c r="Q50" s="218"/>
      <c r="R50" s="237"/>
      <c r="S50" s="237"/>
      <c r="T50" s="222"/>
      <c r="U50" s="222"/>
      <c r="V50" s="212"/>
      <c r="W50" s="212"/>
      <c r="X50" s="212"/>
      <c r="Y50" s="212"/>
      <c r="Z50" s="212"/>
      <c r="AA50" s="212"/>
      <c r="AB50" s="212"/>
      <c r="AC50" s="217"/>
      <c r="AD50" s="235"/>
      <c r="AE50" s="235"/>
      <c r="AF50" s="218"/>
      <c r="AG50" s="219"/>
      <c r="AH50" s="204"/>
      <c r="AI50" s="204"/>
      <c r="AJ50" s="230"/>
    </row>
    <row r="51" spans="2:36" ht="69" customHeight="1" x14ac:dyDescent="0.2">
      <c r="B51" s="230" t="s">
        <v>1059</v>
      </c>
      <c r="C51" s="257" t="s">
        <v>938</v>
      </c>
      <c r="D51" s="257" t="s">
        <v>106</v>
      </c>
      <c r="E51" s="293" t="s">
        <v>67</v>
      </c>
      <c r="F51" s="293" t="s">
        <v>134</v>
      </c>
      <c r="G51" s="293" t="s">
        <v>147</v>
      </c>
      <c r="H51" s="257" t="s">
        <v>70</v>
      </c>
      <c r="I51" s="257" t="s">
        <v>79</v>
      </c>
      <c r="J51" s="20" t="s">
        <v>111</v>
      </c>
      <c r="K51" s="27" t="s">
        <v>112</v>
      </c>
      <c r="L51" s="27" t="s">
        <v>85</v>
      </c>
      <c r="M51" s="61">
        <v>0</v>
      </c>
      <c r="N51" s="260" t="s">
        <v>108</v>
      </c>
      <c r="O51" s="257" t="s">
        <v>322</v>
      </c>
      <c r="P51" s="257" t="s">
        <v>75</v>
      </c>
      <c r="Q51" s="257" t="s">
        <v>76</v>
      </c>
      <c r="R51" s="345" t="s">
        <v>77</v>
      </c>
      <c r="S51" s="345" t="s">
        <v>109</v>
      </c>
      <c r="T51" s="355">
        <f>V51+Y51</f>
        <v>193310</v>
      </c>
      <c r="U51" s="355" t="s">
        <v>79</v>
      </c>
      <c r="V51" s="323">
        <v>164313.5</v>
      </c>
      <c r="W51" s="323" t="s">
        <v>79</v>
      </c>
      <c r="X51" s="323" t="s">
        <v>79</v>
      </c>
      <c r="Y51" s="323">
        <v>28996.5</v>
      </c>
      <c r="Z51" s="323" t="s">
        <v>79</v>
      </c>
      <c r="AA51" s="323" t="s">
        <v>79</v>
      </c>
      <c r="AB51" s="323">
        <v>83242.22</v>
      </c>
      <c r="AC51" s="260" t="s">
        <v>110</v>
      </c>
      <c r="AD51" s="352" t="s">
        <v>79</v>
      </c>
      <c r="AE51" s="352">
        <f>V51+Y51</f>
        <v>193310</v>
      </c>
      <c r="AF51" s="260" t="s">
        <v>79</v>
      </c>
      <c r="AG51" s="294" t="s">
        <v>33</v>
      </c>
      <c r="AH51" s="295" t="s">
        <v>939</v>
      </c>
      <c r="AI51" s="295" t="s">
        <v>940</v>
      </c>
      <c r="AJ51" s="217"/>
    </row>
    <row r="52" spans="2:36" ht="63.6" customHeight="1" x14ac:dyDescent="0.2">
      <c r="B52" s="215"/>
      <c r="C52" s="258"/>
      <c r="D52" s="258"/>
      <c r="E52" s="292"/>
      <c r="F52" s="292"/>
      <c r="G52" s="292"/>
      <c r="H52" s="258"/>
      <c r="I52" s="258"/>
      <c r="J52" s="20" t="s">
        <v>127</v>
      </c>
      <c r="K52" s="27" t="s">
        <v>128</v>
      </c>
      <c r="L52" s="27" t="s">
        <v>85</v>
      </c>
      <c r="M52" s="61">
        <v>26</v>
      </c>
      <c r="N52" s="261"/>
      <c r="O52" s="258"/>
      <c r="P52" s="258"/>
      <c r="Q52" s="258"/>
      <c r="R52" s="346"/>
      <c r="S52" s="346"/>
      <c r="T52" s="356"/>
      <c r="U52" s="356"/>
      <c r="V52" s="324"/>
      <c r="W52" s="324"/>
      <c r="X52" s="324"/>
      <c r="Y52" s="324"/>
      <c r="Z52" s="324"/>
      <c r="AA52" s="324"/>
      <c r="AB52" s="324"/>
      <c r="AC52" s="261"/>
      <c r="AD52" s="353"/>
      <c r="AE52" s="353"/>
      <c r="AF52" s="258"/>
      <c r="AG52" s="294"/>
      <c r="AH52" s="295"/>
      <c r="AI52" s="295"/>
      <c r="AJ52" s="218"/>
    </row>
    <row r="53" spans="2:36" ht="38.25" x14ac:dyDescent="0.2">
      <c r="B53" s="230" t="s">
        <v>965</v>
      </c>
      <c r="C53" s="230" t="s">
        <v>938</v>
      </c>
      <c r="D53" s="230" t="s">
        <v>106</v>
      </c>
      <c r="E53" s="290" t="s">
        <v>67</v>
      </c>
      <c r="F53" s="290" t="s">
        <v>134</v>
      </c>
      <c r="G53" s="290" t="s">
        <v>147</v>
      </c>
      <c r="H53" s="230" t="s">
        <v>70</v>
      </c>
      <c r="I53" s="230" t="s">
        <v>79</v>
      </c>
      <c r="J53" s="11" t="s">
        <v>111</v>
      </c>
      <c r="K53" s="7" t="s">
        <v>112</v>
      </c>
      <c r="L53" s="7" t="s">
        <v>85</v>
      </c>
      <c r="M53" s="63">
        <v>0</v>
      </c>
      <c r="N53" s="219" t="s">
        <v>108</v>
      </c>
      <c r="O53" s="230" t="s">
        <v>322</v>
      </c>
      <c r="P53" s="230" t="s">
        <v>75</v>
      </c>
      <c r="Q53" s="230" t="s">
        <v>76</v>
      </c>
      <c r="R53" s="242" t="s">
        <v>77</v>
      </c>
      <c r="S53" s="242" t="s">
        <v>109</v>
      </c>
      <c r="T53" s="254">
        <f>V53+Y53</f>
        <v>193310</v>
      </c>
      <c r="U53" s="254" t="s">
        <v>79</v>
      </c>
      <c r="V53" s="251">
        <v>164313.5</v>
      </c>
      <c r="W53" s="251" t="s">
        <v>79</v>
      </c>
      <c r="X53" s="251" t="s">
        <v>79</v>
      </c>
      <c r="Y53" s="251">
        <v>28996.5</v>
      </c>
      <c r="Z53" s="251" t="s">
        <v>79</v>
      </c>
      <c r="AA53" s="251" t="s">
        <v>79</v>
      </c>
      <c r="AB53" s="251">
        <v>83242.22</v>
      </c>
      <c r="AC53" s="219" t="s">
        <v>110</v>
      </c>
      <c r="AD53" s="223" t="s">
        <v>79</v>
      </c>
      <c r="AE53" s="223">
        <f>V53+Y53</f>
        <v>193310</v>
      </c>
      <c r="AF53" s="219" t="s">
        <v>79</v>
      </c>
      <c r="AG53" s="219" t="s">
        <v>33</v>
      </c>
      <c r="AH53" s="384" t="s">
        <v>247</v>
      </c>
      <c r="AI53" s="384" t="s">
        <v>251</v>
      </c>
      <c r="AJ53" s="219"/>
    </row>
    <row r="54" spans="2:36" ht="63.6" customHeight="1" x14ac:dyDescent="0.2">
      <c r="B54" s="216"/>
      <c r="C54" s="216"/>
      <c r="D54" s="216"/>
      <c r="E54" s="291"/>
      <c r="F54" s="291"/>
      <c r="G54" s="291"/>
      <c r="H54" s="216"/>
      <c r="I54" s="216"/>
      <c r="J54" s="11" t="s">
        <v>127</v>
      </c>
      <c r="K54" s="7" t="s">
        <v>128</v>
      </c>
      <c r="L54" s="7" t="s">
        <v>85</v>
      </c>
      <c r="M54" s="63">
        <v>26</v>
      </c>
      <c r="N54" s="221"/>
      <c r="O54" s="216"/>
      <c r="P54" s="216"/>
      <c r="Q54" s="216"/>
      <c r="R54" s="236"/>
      <c r="S54" s="236"/>
      <c r="T54" s="256"/>
      <c r="U54" s="256"/>
      <c r="V54" s="253"/>
      <c r="W54" s="253"/>
      <c r="X54" s="253"/>
      <c r="Y54" s="253"/>
      <c r="Z54" s="253"/>
      <c r="AA54" s="253"/>
      <c r="AB54" s="253"/>
      <c r="AC54" s="221"/>
      <c r="AD54" s="225"/>
      <c r="AE54" s="225"/>
      <c r="AF54" s="221"/>
      <c r="AG54" s="221"/>
      <c r="AH54" s="386"/>
      <c r="AI54" s="386"/>
      <c r="AJ54" s="221"/>
    </row>
    <row r="55" spans="2:36" s="36" customFormat="1" ht="89.25" x14ac:dyDescent="0.25">
      <c r="B55" s="230" t="s">
        <v>973</v>
      </c>
      <c r="C55" s="230" t="s">
        <v>325</v>
      </c>
      <c r="D55" s="230" t="s">
        <v>106</v>
      </c>
      <c r="E55" s="290" t="s">
        <v>67</v>
      </c>
      <c r="F55" s="290" t="s">
        <v>134</v>
      </c>
      <c r="G55" s="290" t="s">
        <v>147</v>
      </c>
      <c r="H55" s="230" t="s">
        <v>70</v>
      </c>
      <c r="I55" s="230" t="s">
        <v>79</v>
      </c>
      <c r="J55" s="11" t="s">
        <v>208</v>
      </c>
      <c r="K55" s="7" t="s">
        <v>107</v>
      </c>
      <c r="L55" s="7" t="s">
        <v>86</v>
      </c>
      <c r="M55" s="63">
        <v>40</v>
      </c>
      <c r="N55" s="219" t="s">
        <v>108</v>
      </c>
      <c r="O55" s="230" t="s">
        <v>322</v>
      </c>
      <c r="P55" s="230" t="s">
        <v>75</v>
      </c>
      <c r="Q55" s="230" t="s">
        <v>76</v>
      </c>
      <c r="R55" s="242" t="s">
        <v>77</v>
      </c>
      <c r="S55" s="242" t="s">
        <v>109</v>
      </c>
      <c r="T55" s="254">
        <f>V55+Y55</f>
        <v>85600</v>
      </c>
      <c r="U55" s="254" t="s">
        <v>79</v>
      </c>
      <c r="V55" s="251">
        <v>72760</v>
      </c>
      <c r="W55" s="251" t="s">
        <v>79</v>
      </c>
      <c r="X55" s="251" t="s">
        <v>79</v>
      </c>
      <c r="Y55" s="251">
        <v>12840</v>
      </c>
      <c r="Z55" s="251" t="s">
        <v>79</v>
      </c>
      <c r="AA55" s="251" t="s">
        <v>79</v>
      </c>
      <c r="AB55" s="251">
        <v>36860.660000000003</v>
      </c>
      <c r="AC55" s="219" t="s">
        <v>110</v>
      </c>
      <c r="AD55" s="223" t="s">
        <v>79</v>
      </c>
      <c r="AE55" s="223">
        <f>V55+Y55</f>
        <v>85600</v>
      </c>
      <c r="AF55" s="219" t="s">
        <v>79</v>
      </c>
      <c r="AG55" s="217" t="s">
        <v>33</v>
      </c>
      <c r="AH55" s="217" t="s">
        <v>247</v>
      </c>
      <c r="AI55" s="217" t="s">
        <v>251</v>
      </c>
      <c r="AJ55" s="219"/>
    </row>
    <row r="56" spans="2:36" s="36" customFormat="1" ht="65.650000000000006" customHeight="1" x14ac:dyDescent="0.25">
      <c r="B56" s="215"/>
      <c r="C56" s="215"/>
      <c r="D56" s="215"/>
      <c r="E56" s="250"/>
      <c r="F56" s="250"/>
      <c r="G56" s="250"/>
      <c r="H56" s="215"/>
      <c r="I56" s="215"/>
      <c r="J56" s="11" t="s">
        <v>111</v>
      </c>
      <c r="K56" s="7" t="s">
        <v>112</v>
      </c>
      <c r="L56" s="7" t="s">
        <v>85</v>
      </c>
      <c r="M56" s="63">
        <v>1</v>
      </c>
      <c r="N56" s="220"/>
      <c r="O56" s="215"/>
      <c r="P56" s="215"/>
      <c r="Q56" s="215"/>
      <c r="R56" s="274"/>
      <c r="S56" s="274"/>
      <c r="T56" s="255"/>
      <c r="U56" s="255"/>
      <c r="V56" s="252"/>
      <c r="W56" s="252"/>
      <c r="X56" s="252"/>
      <c r="Y56" s="252"/>
      <c r="Z56" s="252"/>
      <c r="AA56" s="252"/>
      <c r="AB56" s="252"/>
      <c r="AC56" s="220"/>
      <c r="AD56" s="224"/>
      <c r="AE56" s="224"/>
      <c r="AF56" s="215"/>
      <c r="AG56" s="217"/>
      <c r="AH56" s="217"/>
      <c r="AI56" s="217"/>
      <c r="AJ56" s="215"/>
    </row>
    <row r="57" spans="2:36" s="36" customFormat="1" ht="74.099999999999994" customHeight="1" x14ac:dyDescent="0.25">
      <c r="B57" s="216"/>
      <c r="C57" s="216"/>
      <c r="D57" s="216"/>
      <c r="E57" s="291"/>
      <c r="F57" s="291"/>
      <c r="G57" s="291"/>
      <c r="H57" s="216"/>
      <c r="I57" s="216"/>
      <c r="J57" s="11" t="s">
        <v>127</v>
      </c>
      <c r="K57" s="7" t="s">
        <v>128</v>
      </c>
      <c r="L57" s="7" t="s">
        <v>85</v>
      </c>
      <c r="M57" s="63">
        <v>40</v>
      </c>
      <c r="N57" s="221"/>
      <c r="O57" s="216"/>
      <c r="P57" s="216"/>
      <c r="Q57" s="216"/>
      <c r="R57" s="236"/>
      <c r="S57" s="236"/>
      <c r="T57" s="256"/>
      <c r="U57" s="256"/>
      <c r="V57" s="253"/>
      <c r="W57" s="253"/>
      <c r="X57" s="253"/>
      <c r="Y57" s="253"/>
      <c r="Z57" s="253"/>
      <c r="AA57" s="253"/>
      <c r="AB57" s="253"/>
      <c r="AC57" s="221"/>
      <c r="AD57" s="225"/>
      <c r="AE57" s="225"/>
      <c r="AF57" s="216"/>
      <c r="AG57" s="217"/>
      <c r="AH57" s="217"/>
      <c r="AI57" s="217"/>
      <c r="AJ57" s="216"/>
    </row>
    <row r="58" spans="2:36" s="36" customFormat="1" ht="62.65" customHeight="1" x14ac:dyDescent="0.25">
      <c r="B58" s="230" t="s">
        <v>1013</v>
      </c>
      <c r="C58" s="230" t="s">
        <v>321</v>
      </c>
      <c r="D58" s="230" t="s">
        <v>66</v>
      </c>
      <c r="E58" s="290" t="s">
        <v>67</v>
      </c>
      <c r="F58" s="290" t="s">
        <v>134</v>
      </c>
      <c r="G58" s="290" t="s">
        <v>147</v>
      </c>
      <c r="H58" s="230" t="s">
        <v>70</v>
      </c>
      <c r="I58" s="230" t="s">
        <v>79</v>
      </c>
      <c r="J58" s="396" t="s">
        <v>111</v>
      </c>
      <c r="K58" s="230" t="s">
        <v>112</v>
      </c>
      <c r="L58" s="230" t="s">
        <v>85</v>
      </c>
      <c r="M58" s="402">
        <v>1</v>
      </c>
      <c r="N58" s="219" t="s">
        <v>108</v>
      </c>
      <c r="O58" s="230" t="s">
        <v>322</v>
      </c>
      <c r="P58" s="230" t="s">
        <v>75</v>
      </c>
      <c r="Q58" s="230" t="s">
        <v>76</v>
      </c>
      <c r="R58" s="242" t="s">
        <v>77</v>
      </c>
      <c r="S58" s="242" t="s">
        <v>109</v>
      </c>
      <c r="T58" s="254">
        <f>V58+Y58</f>
        <v>64200</v>
      </c>
      <c r="U58" s="254" t="s">
        <v>79</v>
      </c>
      <c r="V58" s="251">
        <v>54570</v>
      </c>
      <c r="W58" s="251" t="s">
        <v>79</v>
      </c>
      <c r="X58" s="251" t="s">
        <v>79</v>
      </c>
      <c r="Y58" s="251">
        <v>9630</v>
      </c>
      <c r="Z58" s="251" t="s">
        <v>79</v>
      </c>
      <c r="AA58" s="251" t="s">
        <v>79</v>
      </c>
      <c r="AB58" s="251">
        <v>27645.49</v>
      </c>
      <c r="AC58" s="219" t="s">
        <v>110</v>
      </c>
      <c r="AD58" s="223" t="s">
        <v>79</v>
      </c>
      <c r="AE58" s="223">
        <f>V58+Y58</f>
        <v>64200</v>
      </c>
      <c r="AF58" s="219" t="s">
        <v>79</v>
      </c>
      <c r="AG58" s="219" t="s">
        <v>33</v>
      </c>
      <c r="AH58" s="219" t="s">
        <v>253</v>
      </c>
      <c r="AI58" s="219" t="s">
        <v>167</v>
      </c>
      <c r="AJ58" s="219"/>
    </row>
    <row r="59" spans="2:36" s="36" customFormat="1" ht="17.649999999999999" customHeight="1" x14ac:dyDescent="0.25">
      <c r="B59" s="215"/>
      <c r="C59" s="215"/>
      <c r="D59" s="215"/>
      <c r="E59" s="250"/>
      <c r="F59" s="250"/>
      <c r="G59" s="250"/>
      <c r="H59" s="215"/>
      <c r="I59" s="215"/>
      <c r="J59" s="397"/>
      <c r="K59" s="216"/>
      <c r="L59" s="216"/>
      <c r="M59" s="404"/>
      <c r="N59" s="220"/>
      <c r="O59" s="215"/>
      <c r="P59" s="215"/>
      <c r="Q59" s="215"/>
      <c r="R59" s="274"/>
      <c r="S59" s="274"/>
      <c r="T59" s="255"/>
      <c r="U59" s="255"/>
      <c r="V59" s="252"/>
      <c r="W59" s="252"/>
      <c r="X59" s="252"/>
      <c r="Y59" s="252"/>
      <c r="Z59" s="252"/>
      <c r="AA59" s="252"/>
      <c r="AB59" s="252"/>
      <c r="AC59" s="220"/>
      <c r="AD59" s="224"/>
      <c r="AE59" s="224"/>
      <c r="AF59" s="215"/>
      <c r="AG59" s="220"/>
      <c r="AH59" s="220"/>
      <c r="AI59" s="220"/>
      <c r="AJ59" s="215"/>
    </row>
    <row r="60" spans="2:36" s="36" customFormat="1" ht="69" customHeight="1" x14ac:dyDescent="0.25">
      <c r="B60" s="216"/>
      <c r="C60" s="216"/>
      <c r="D60" s="216"/>
      <c r="E60" s="291"/>
      <c r="F60" s="291"/>
      <c r="G60" s="291"/>
      <c r="H60" s="216"/>
      <c r="I60" s="216"/>
      <c r="J60" s="11" t="s">
        <v>127</v>
      </c>
      <c r="K60" s="7" t="s">
        <v>128</v>
      </c>
      <c r="L60" s="7" t="s">
        <v>85</v>
      </c>
      <c r="M60" s="63">
        <v>30</v>
      </c>
      <c r="N60" s="221"/>
      <c r="O60" s="216"/>
      <c r="P60" s="216"/>
      <c r="Q60" s="216"/>
      <c r="R60" s="236"/>
      <c r="S60" s="236"/>
      <c r="T60" s="256"/>
      <c r="U60" s="256"/>
      <c r="V60" s="253"/>
      <c r="W60" s="253"/>
      <c r="X60" s="253"/>
      <c r="Y60" s="253"/>
      <c r="Z60" s="253"/>
      <c r="AA60" s="253"/>
      <c r="AB60" s="253"/>
      <c r="AC60" s="221"/>
      <c r="AD60" s="225"/>
      <c r="AE60" s="225"/>
      <c r="AF60" s="216"/>
      <c r="AG60" s="221"/>
      <c r="AH60" s="221"/>
      <c r="AI60" s="221"/>
      <c r="AJ60" s="216"/>
    </row>
    <row r="61" spans="2:36" s="36" customFormat="1" ht="132" customHeight="1" x14ac:dyDescent="0.25">
      <c r="B61" s="218" t="s">
        <v>234</v>
      </c>
      <c r="C61" s="218" t="s">
        <v>235</v>
      </c>
      <c r="D61" s="218" t="s">
        <v>106</v>
      </c>
      <c r="E61" s="238" t="s">
        <v>67</v>
      </c>
      <c r="F61" s="238" t="s">
        <v>184</v>
      </c>
      <c r="G61" s="238" t="s">
        <v>147</v>
      </c>
      <c r="H61" s="218" t="s">
        <v>70</v>
      </c>
      <c r="I61" s="218" t="s">
        <v>79</v>
      </c>
      <c r="J61" s="11" t="s">
        <v>208</v>
      </c>
      <c r="K61" s="7" t="s">
        <v>107</v>
      </c>
      <c r="L61" s="7" t="s">
        <v>86</v>
      </c>
      <c r="M61" s="7">
        <v>40</v>
      </c>
      <c r="N61" s="217" t="s">
        <v>108</v>
      </c>
      <c r="O61" s="218" t="s">
        <v>238</v>
      </c>
      <c r="P61" s="218" t="s">
        <v>75</v>
      </c>
      <c r="Q61" s="218" t="s">
        <v>76</v>
      </c>
      <c r="R61" s="237" t="s">
        <v>77</v>
      </c>
      <c r="S61" s="237" t="s">
        <v>109</v>
      </c>
      <c r="T61" s="247">
        <f>V61+Y61</f>
        <v>124213.34</v>
      </c>
      <c r="U61" s="247" t="s">
        <v>79</v>
      </c>
      <c r="V61" s="251">
        <v>105581.34</v>
      </c>
      <c r="W61" s="246" t="s">
        <v>79</v>
      </c>
      <c r="X61" s="246" t="s">
        <v>79</v>
      </c>
      <c r="Y61" s="246">
        <v>18632</v>
      </c>
      <c r="Z61" s="246" t="s">
        <v>98</v>
      </c>
      <c r="AA61" s="246" t="s">
        <v>79</v>
      </c>
      <c r="AB61" s="246">
        <v>55806</v>
      </c>
      <c r="AC61" s="217" t="s">
        <v>149</v>
      </c>
      <c r="AD61" s="235" t="s">
        <v>79</v>
      </c>
      <c r="AE61" s="235">
        <f>V61+Y61</f>
        <v>124213.34</v>
      </c>
      <c r="AF61" s="217" t="s">
        <v>79</v>
      </c>
      <c r="AG61" s="221" t="s">
        <v>33</v>
      </c>
      <c r="AH61" s="221" t="s">
        <v>174</v>
      </c>
      <c r="AI61" s="221" t="s">
        <v>157</v>
      </c>
      <c r="AJ61" s="221"/>
    </row>
    <row r="62" spans="2:36" s="36" customFormat="1" ht="86.1" customHeight="1" x14ac:dyDescent="0.25">
      <c r="B62" s="218"/>
      <c r="C62" s="218"/>
      <c r="D62" s="218"/>
      <c r="E62" s="238"/>
      <c r="F62" s="238"/>
      <c r="G62" s="238"/>
      <c r="H62" s="218"/>
      <c r="I62" s="218"/>
      <c r="J62" s="11" t="s">
        <v>111</v>
      </c>
      <c r="K62" s="7" t="s">
        <v>112</v>
      </c>
      <c r="L62" s="7" t="s">
        <v>85</v>
      </c>
      <c r="M62" s="7">
        <v>2</v>
      </c>
      <c r="N62" s="217"/>
      <c r="O62" s="218"/>
      <c r="P62" s="218"/>
      <c r="Q62" s="218"/>
      <c r="R62" s="237"/>
      <c r="S62" s="237"/>
      <c r="T62" s="247"/>
      <c r="U62" s="247"/>
      <c r="V62" s="252"/>
      <c r="W62" s="246"/>
      <c r="X62" s="246"/>
      <c r="Y62" s="246"/>
      <c r="Z62" s="246"/>
      <c r="AA62" s="246"/>
      <c r="AB62" s="246"/>
      <c r="AC62" s="217"/>
      <c r="AD62" s="235"/>
      <c r="AE62" s="235"/>
      <c r="AF62" s="218"/>
      <c r="AG62" s="217"/>
      <c r="AH62" s="217"/>
      <c r="AI62" s="217"/>
      <c r="AJ62" s="218"/>
    </row>
    <row r="63" spans="2:36" s="36" customFormat="1" ht="59.1" customHeight="1" x14ac:dyDescent="0.25">
      <c r="B63" s="218"/>
      <c r="C63" s="218"/>
      <c r="D63" s="218"/>
      <c r="E63" s="238"/>
      <c r="F63" s="238"/>
      <c r="G63" s="238"/>
      <c r="H63" s="218"/>
      <c r="I63" s="218"/>
      <c r="J63" s="11" t="s">
        <v>127</v>
      </c>
      <c r="K63" s="7" t="s">
        <v>128</v>
      </c>
      <c r="L63" s="7" t="s">
        <v>85</v>
      </c>
      <c r="M63" s="63">
        <v>68</v>
      </c>
      <c r="N63" s="217"/>
      <c r="O63" s="218"/>
      <c r="P63" s="218"/>
      <c r="Q63" s="218"/>
      <c r="R63" s="237"/>
      <c r="S63" s="237"/>
      <c r="T63" s="247"/>
      <c r="U63" s="247"/>
      <c r="V63" s="253"/>
      <c r="W63" s="246"/>
      <c r="X63" s="246"/>
      <c r="Y63" s="246"/>
      <c r="Z63" s="246"/>
      <c r="AA63" s="246"/>
      <c r="AB63" s="246"/>
      <c r="AC63" s="217"/>
      <c r="AD63" s="235"/>
      <c r="AE63" s="235"/>
      <c r="AF63" s="218"/>
      <c r="AG63" s="217"/>
      <c r="AH63" s="217"/>
      <c r="AI63" s="217"/>
      <c r="AJ63" s="218"/>
    </row>
    <row r="64" spans="2:36" s="36" customFormat="1" ht="134.1" customHeight="1" x14ac:dyDescent="0.25">
      <c r="B64" s="218" t="s">
        <v>236</v>
      </c>
      <c r="C64" s="218" t="s">
        <v>237</v>
      </c>
      <c r="D64" s="218" t="s">
        <v>106</v>
      </c>
      <c r="E64" s="238" t="s">
        <v>67</v>
      </c>
      <c r="F64" s="238" t="s">
        <v>134</v>
      </c>
      <c r="G64" s="238" t="s">
        <v>147</v>
      </c>
      <c r="H64" s="230" t="s">
        <v>70</v>
      </c>
      <c r="I64" s="218" t="s">
        <v>79</v>
      </c>
      <c r="J64" s="11" t="s">
        <v>208</v>
      </c>
      <c r="K64" s="7" t="s">
        <v>107</v>
      </c>
      <c r="L64" s="7" t="s">
        <v>86</v>
      </c>
      <c r="M64" s="7">
        <v>40</v>
      </c>
      <c r="N64" s="217" t="s">
        <v>108</v>
      </c>
      <c r="O64" s="218" t="s">
        <v>238</v>
      </c>
      <c r="P64" s="218" t="s">
        <v>75</v>
      </c>
      <c r="Q64" s="218" t="s">
        <v>76</v>
      </c>
      <c r="R64" s="237" t="s">
        <v>77</v>
      </c>
      <c r="S64" s="242" t="s">
        <v>109</v>
      </c>
      <c r="T64" s="254">
        <f>V64+Y64</f>
        <v>120571.49</v>
      </c>
      <c r="U64" s="254" t="s">
        <v>79</v>
      </c>
      <c r="V64" s="251">
        <v>102485.77</v>
      </c>
      <c r="W64" s="251" t="s">
        <v>79</v>
      </c>
      <c r="X64" s="251" t="s">
        <v>79</v>
      </c>
      <c r="Y64" s="251">
        <v>18085.72</v>
      </c>
      <c r="Z64" s="251" t="s">
        <v>79</v>
      </c>
      <c r="AA64" s="251" t="s">
        <v>79</v>
      </c>
      <c r="AB64" s="251">
        <v>54169.8</v>
      </c>
      <c r="AC64" s="219" t="s">
        <v>110</v>
      </c>
      <c r="AD64" s="223" t="s">
        <v>79</v>
      </c>
      <c r="AE64" s="223">
        <f>V64+Y64</f>
        <v>120571.49</v>
      </c>
      <c r="AF64" s="219" t="s">
        <v>79</v>
      </c>
      <c r="AG64" s="217" t="s">
        <v>33</v>
      </c>
      <c r="AH64" s="217" t="s">
        <v>174</v>
      </c>
      <c r="AI64" s="217" t="s">
        <v>157</v>
      </c>
      <c r="AJ64" s="219"/>
    </row>
    <row r="65" spans="2:36" s="36" customFormat="1" ht="65.099999999999994" customHeight="1" x14ac:dyDescent="0.25">
      <c r="B65" s="218"/>
      <c r="C65" s="218"/>
      <c r="D65" s="218"/>
      <c r="E65" s="238"/>
      <c r="F65" s="238"/>
      <c r="G65" s="238"/>
      <c r="H65" s="215"/>
      <c r="I65" s="218"/>
      <c r="J65" s="11" t="s">
        <v>111</v>
      </c>
      <c r="K65" s="7" t="s">
        <v>112</v>
      </c>
      <c r="L65" s="7" t="s">
        <v>85</v>
      </c>
      <c r="M65" s="7">
        <v>2</v>
      </c>
      <c r="N65" s="217"/>
      <c r="O65" s="218"/>
      <c r="P65" s="218"/>
      <c r="Q65" s="218"/>
      <c r="R65" s="237"/>
      <c r="S65" s="274"/>
      <c r="T65" s="255"/>
      <c r="U65" s="255"/>
      <c r="V65" s="252"/>
      <c r="W65" s="252"/>
      <c r="X65" s="252"/>
      <c r="Y65" s="252"/>
      <c r="Z65" s="252"/>
      <c r="AA65" s="252"/>
      <c r="AB65" s="252"/>
      <c r="AC65" s="220"/>
      <c r="AD65" s="224"/>
      <c r="AE65" s="224"/>
      <c r="AF65" s="215"/>
      <c r="AG65" s="217"/>
      <c r="AH65" s="217"/>
      <c r="AI65" s="217"/>
      <c r="AJ65" s="215"/>
    </row>
    <row r="66" spans="2:36" s="36" customFormat="1" ht="62.1" customHeight="1" x14ac:dyDescent="0.25">
      <c r="B66" s="218"/>
      <c r="C66" s="218"/>
      <c r="D66" s="218"/>
      <c r="E66" s="238"/>
      <c r="F66" s="238"/>
      <c r="G66" s="238"/>
      <c r="H66" s="216"/>
      <c r="I66" s="218"/>
      <c r="J66" s="11" t="s">
        <v>127</v>
      </c>
      <c r="K66" s="7" t="s">
        <v>128</v>
      </c>
      <c r="L66" s="7" t="s">
        <v>85</v>
      </c>
      <c r="M66" s="63">
        <v>66</v>
      </c>
      <c r="N66" s="217"/>
      <c r="O66" s="218"/>
      <c r="P66" s="218"/>
      <c r="Q66" s="218"/>
      <c r="R66" s="237"/>
      <c r="S66" s="236"/>
      <c r="T66" s="256"/>
      <c r="U66" s="256"/>
      <c r="V66" s="253"/>
      <c r="W66" s="253"/>
      <c r="X66" s="253"/>
      <c r="Y66" s="253"/>
      <c r="Z66" s="253"/>
      <c r="AA66" s="253"/>
      <c r="AB66" s="253"/>
      <c r="AC66" s="221"/>
      <c r="AD66" s="225"/>
      <c r="AE66" s="225"/>
      <c r="AF66" s="216"/>
      <c r="AG66" s="217"/>
      <c r="AH66" s="217"/>
      <c r="AI66" s="217"/>
      <c r="AJ66" s="216"/>
    </row>
    <row r="67" spans="2:36" s="36" customFormat="1" ht="126.6" customHeight="1" x14ac:dyDescent="0.25">
      <c r="B67" s="230" t="s">
        <v>239</v>
      </c>
      <c r="C67" s="230" t="s">
        <v>240</v>
      </c>
      <c r="D67" s="230" t="s">
        <v>106</v>
      </c>
      <c r="E67" s="290" t="s">
        <v>67</v>
      </c>
      <c r="F67" s="290" t="s">
        <v>134</v>
      </c>
      <c r="G67" s="290" t="s">
        <v>147</v>
      </c>
      <c r="H67" s="230" t="s">
        <v>70</v>
      </c>
      <c r="I67" s="230" t="s">
        <v>79</v>
      </c>
      <c r="J67" s="11" t="s">
        <v>208</v>
      </c>
      <c r="K67" s="7" t="s">
        <v>107</v>
      </c>
      <c r="L67" s="7" t="s">
        <v>86</v>
      </c>
      <c r="M67" s="63">
        <v>40</v>
      </c>
      <c r="N67" s="219" t="s">
        <v>108</v>
      </c>
      <c r="O67" s="230" t="s">
        <v>238</v>
      </c>
      <c r="P67" s="230" t="s">
        <v>75</v>
      </c>
      <c r="Q67" s="230" t="s">
        <v>76</v>
      </c>
      <c r="R67" s="242" t="s">
        <v>77</v>
      </c>
      <c r="S67" s="242" t="s">
        <v>109</v>
      </c>
      <c r="T67" s="254">
        <f>V67+Y67</f>
        <v>93453.86</v>
      </c>
      <c r="U67" s="254" t="s">
        <v>79</v>
      </c>
      <c r="V67" s="251">
        <v>79435.78</v>
      </c>
      <c r="W67" s="251" t="s">
        <v>79</v>
      </c>
      <c r="X67" s="251" t="s">
        <v>79</v>
      </c>
      <c r="Y67" s="251">
        <v>14018.08</v>
      </c>
      <c r="Z67" s="251" t="s">
        <v>79</v>
      </c>
      <c r="AA67" s="251" t="s">
        <v>79</v>
      </c>
      <c r="AB67" s="251">
        <v>41986.52</v>
      </c>
      <c r="AC67" s="219" t="s">
        <v>110</v>
      </c>
      <c r="AD67" s="223" t="s">
        <v>79</v>
      </c>
      <c r="AE67" s="223">
        <f>V67+Y67</f>
        <v>93453.86</v>
      </c>
      <c r="AF67" s="219" t="s">
        <v>79</v>
      </c>
      <c r="AG67" s="217" t="s">
        <v>33</v>
      </c>
      <c r="AH67" s="217" t="s">
        <v>174</v>
      </c>
      <c r="AI67" s="217" t="s">
        <v>157</v>
      </c>
      <c r="AJ67" s="219"/>
    </row>
    <row r="68" spans="2:36" s="36" customFormat="1" ht="65.650000000000006" customHeight="1" x14ac:dyDescent="0.25">
      <c r="B68" s="215"/>
      <c r="C68" s="215"/>
      <c r="D68" s="215"/>
      <c r="E68" s="250"/>
      <c r="F68" s="250"/>
      <c r="G68" s="250"/>
      <c r="H68" s="215"/>
      <c r="I68" s="215"/>
      <c r="J68" s="11" t="s">
        <v>111</v>
      </c>
      <c r="K68" s="7" t="s">
        <v>112</v>
      </c>
      <c r="L68" s="7" t="s">
        <v>85</v>
      </c>
      <c r="M68" s="63">
        <v>1</v>
      </c>
      <c r="N68" s="220"/>
      <c r="O68" s="215"/>
      <c r="P68" s="215"/>
      <c r="Q68" s="215"/>
      <c r="R68" s="274"/>
      <c r="S68" s="274"/>
      <c r="T68" s="255"/>
      <c r="U68" s="255"/>
      <c r="V68" s="252"/>
      <c r="W68" s="252"/>
      <c r="X68" s="252"/>
      <c r="Y68" s="252"/>
      <c r="Z68" s="252"/>
      <c r="AA68" s="252"/>
      <c r="AB68" s="252"/>
      <c r="AC68" s="220"/>
      <c r="AD68" s="224"/>
      <c r="AE68" s="224"/>
      <c r="AF68" s="215"/>
      <c r="AG68" s="217"/>
      <c r="AH68" s="217"/>
      <c r="AI68" s="217"/>
      <c r="AJ68" s="215"/>
    </row>
    <row r="69" spans="2:36" s="36" customFormat="1" ht="74.099999999999994" customHeight="1" x14ac:dyDescent="0.25">
      <c r="B69" s="216"/>
      <c r="C69" s="216"/>
      <c r="D69" s="216"/>
      <c r="E69" s="291"/>
      <c r="F69" s="291"/>
      <c r="G69" s="291"/>
      <c r="H69" s="216"/>
      <c r="I69" s="216"/>
      <c r="J69" s="11" t="s">
        <v>127</v>
      </c>
      <c r="K69" s="7" t="s">
        <v>128</v>
      </c>
      <c r="L69" s="7" t="s">
        <v>85</v>
      </c>
      <c r="M69" s="63">
        <v>35</v>
      </c>
      <c r="N69" s="221"/>
      <c r="O69" s="216"/>
      <c r="P69" s="216"/>
      <c r="Q69" s="216"/>
      <c r="R69" s="236"/>
      <c r="S69" s="236"/>
      <c r="T69" s="256"/>
      <c r="U69" s="256"/>
      <c r="V69" s="253"/>
      <c r="W69" s="253"/>
      <c r="X69" s="253"/>
      <c r="Y69" s="253"/>
      <c r="Z69" s="253"/>
      <c r="AA69" s="253"/>
      <c r="AB69" s="253"/>
      <c r="AC69" s="221"/>
      <c r="AD69" s="225"/>
      <c r="AE69" s="225"/>
      <c r="AF69" s="216"/>
      <c r="AG69" s="217"/>
      <c r="AH69" s="217"/>
      <c r="AI69" s="217"/>
      <c r="AJ69" s="216"/>
    </row>
    <row r="70" spans="2:36" s="36" customFormat="1" ht="127.15" customHeight="1" x14ac:dyDescent="0.25">
      <c r="B70" s="230" t="s">
        <v>241</v>
      </c>
      <c r="C70" s="230" t="s">
        <v>242</v>
      </c>
      <c r="D70" s="230" t="s">
        <v>66</v>
      </c>
      <c r="E70" s="290" t="s">
        <v>67</v>
      </c>
      <c r="F70" s="290" t="s">
        <v>134</v>
      </c>
      <c r="G70" s="290" t="s">
        <v>147</v>
      </c>
      <c r="H70" s="230" t="s">
        <v>70</v>
      </c>
      <c r="I70" s="230" t="s">
        <v>79</v>
      </c>
      <c r="J70" s="11" t="s">
        <v>208</v>
      </c>
      <c r="K70" s="7" t="s">
        <v>107</v>
      </c>
      <c r="L70" s="7" t="s">
        <v>86</v>
      </c>
      <c r="M70" s="63">
        <v>40</v>
      </c>
      <c r="N70" s="219" t="s">
        <v>108</v>
      </c>
      <c r="O70" s="230" t="s">
        <v>238</v>
      </c>
      <c r="P70" s="230" t="s">
        <v>75</v>
      </c>
      <c r="Q70" s="230" t="s">
        <v>76</v>
      </c>
      <c r="R70" s="242" t="s">
        <v>77</v>
      </c>
      <c r="S70" s="242" t="s">
        <v>109</v>
      </c>
      <c r="T70" s="254">
        <f>V70+Y70</f>
        <v>78268.78</v>
      </c>
      <c r="U70" s="254" t="s">
        <v>79</v>
      </c>
      <c r="V70" s="251">
        <v>66528.460000000006</v>
      </c>
      <c r="W70" s="251" t="s">
        <v>79</v>
      </c>
      <c r="X70" s="251" t="s">
        <v>79</v>
      </c>
      <c r="Y70" s="251">
        <v>11740.32</v>
      </c>
      <c r="Z70" s="251" t="s">
        <v>79</v>
      </c>
      <c r="AA70" s="251" t="s">
        <v>79</v>
      </c>
      <c r="AB70" s="251">
        <v>35164.239999999998</v>
      </c>
      <c r="AC70" s="219" t="s">
        <v>110</v>
      </c>
      <c r="AD70" s="223" t="s">
        <v>79</v>
      </c>
      <c r="AE70" s="223">
        <f>V70+Y70</f>
        <v>78268.78</v>
      </c>
      <c r="AF70" s="219" t="s">
        <v>79</v>
      </c>
      <c r="AG70" s="219" t="s">
        <v>33</v>
      </c>
      <c r="AH70" s="219" t="s">
        <v>174</v>
      </c>
      <c r="AI70" s="219" t="s">
        <v>157</v>
      </c>
      <c r="AJ70" s="219"/>
    </row>
    <row r="71" spans="2:36" s="36" customFormat="1" ht="65.650000000000006" customHeight="1" x14ac:dyDescent="0.25">
      <c r="B71" s="215"/>
      <c r="C71" s="215"/>
      <c r="D71" s="215"/>
      <c r="E71" s="250"/>
      <c r="F71" s="250"/>
      <c r="G71" s="250"/>
      <c r="H71" s="215"/>
      <c r="I71" s="215"/>
      <c r="J71" s="11" t="s">
        <v>111</v>
      </c>
      <c r="K71" s="7" t="s">
        <v>112</v>
      </c>
      <c r="L71" s="7" t="s">
        <v>85</v>
      </c>
      <c r="M71" s="63">
        <v>1</v>
      </c>
      <c r="N71" s="220"/>
      <c r="O71" s="215"/>
      <c r="P71" s="215"/>
      <c r="Q71" s="215"/>
      <c r="R71" s="274"/>
      <c r="S71" s="274"/>
      <c r="T71" s="255"/>
      <c r="U71" s="255"/>
      <c r="V71" s="252"/>
      <c r="W71" s="252"/>
      <c r="X71" s="252"/>
      <c r="Y71" s="252"/>
      <c r="Z71" s="252"/>
      <c r="AA71" s="252"/>
      <c r="AB71" s="252"/>
      <c r="AC71" s="220"/>
      <c r="AD71" s="224"/>
      <c r="AE71" s="224"/>
      <c r="AF71" s="215"/>
      <c r="AG71" s="220"/>
      <c r="AH71" s="220"/>
      <c r="AI71" s="220"/>
      <c r="AJ71" s="215"/>
    </row>
    <row r="72" spans="2:36" s="36" customFormat="1" ht="69" customHeight="1" x14ac:dyDescent="0.25">
      <c r="B72" s="216"/>
      <c r="C72" s="216"/>
      <c r="D72" s="216"/>
      <c r="E72" s="291"/>
      <c r="F72" s="291"/>
      <c r="G72" s="291"/>
      <c r="H72" s="216"/>
      <c r="I72" s="216"/>
      <c r="J72" s="11" t="s">
        <v>127</v>
      </c>
      <c r="K72" s="7" t="s">
        <v>128</v>
      </c>
      <c r="L72" s="7" t="s">
        <v>85</v>
      </c>
      <c r="M72" s="63">
        <v>10</v>
      </c>
      <c r="N72" s="221"/>
      <c r="O72" s="216"/>
      <c r="P72" s="216"/>
      <c r="Q72" s="216"/>
      <c r="R72" s="236"/>
      <c r="S72" s="236"/>
      <c r="T72" s="256"/>
      <c r="U72" s="256"/>
      <c r="V72" s="253"/>
      <c r="W72" s="253"/>
      <c r="X72" s="253"/>
      <c r="Y72" s="253"/>
      <c r="Z72" s="253"/>
      <c r="AA72" s="253"/>
      <c r="AB72" s="253"/>
      <c r="AC72" s="221"/>
      <c r="AD72" s="225"/>
      <c r="AE72" s="225"/>
      <c r="AF72" s="216"/>
      <c r="AG72" s="221"/>
      <c r="AH72" s="221"/>
      <c r="AI72" s="221"/>
      <c r="AJ72" s="216"/>
    </row>
    <row r="73" spans="2:36" ht="52.15" customHeight="1" x14ac:dyDescent="0.2">
      <c r="B73" s="218" t="s">
        <v>243</v>
      </c>
      <c r="C73" s="218" t="s">
        <v>244</v>
      </c>
      <c r="D73" s="218" t="s">
        <v>66</v>
      </c>
      <c r="E73" s="238" t="s">
        <v>67</v>
      </c>
      <c r="F73" s="238" t="s">
        <v>132</v>
      </c>
      <c r="G73" s="238" t="s">
        <v>69</v>
      </c>
      <c r="H73" s="218" t="s">
        <v>70</v>
      </c>
      <c r="I73" s="218" t="s">
        <v>79</v>
      </c>
      <c r="J73" s="11" t="s">
        <v>113</v>
      </c>
      <c r="K73" s="7" t="s">
        <v>114</v>
      </c>
      <c r="L73" s="7" t="s">
        <v>115</v>
      </c>
      <c r="M73" s="7">
        <v>2</v>
      </c>
      <c r="N73" s="217" t="s">
        <v>108</v>
      </c>
      <c r="O73" s="218" t="s">
        <v>238</v>
      </c>
      <c r="P73" s="218" t="s">
        <v>75</v>
      </c>
      <c r="Q73" s="218" t="s">
        <v>76</v>
      </c>
      <c r="R73" s="237" t="s">
        <v>77</v>
      </c>
      <c r="S73" s="237" t="s">
        <v>109</v>
      </c>
      <c r="T73" s="247">
        <f>V73+Y73</f>
        <v>110402.58</v>
      </c>
      <c r="U73" s="247" t="s">
        <v>79</v>
      </c>
      <c r="V73" s="246">
        <v>93842.2</v>
      </c>
      <c r="W73" s="246" t="s">
        <v>79</v>
      </c>
      <c r="X73" s="246" t="s">
        <v>79</v>
      </c>
      <c r="Y73" s="246">
        <v>16560.38</v>
      </c>
      <c r="Z73" s="246" t="s">
        <v>79</v>
      </c>
      <c r="AA73" s="246" t="s">
        <v>79</v>
      </c>
      <c r="AB73" s="246">
        <v>49601.16</v>
      </c>
      <c r="AC73" s="217" t="s">
        <v>80</v>
      </c>
      <c r="AD73" s="235" t="s">
        <v>79</v>
      </c>
      <c r="AE73" s="235">
        <f>V73+Y73</f>
        <v>110402.58</v>
      </c>
      <c r="AF73" s="217" t="s">
        <v>79</v>
      </c>
      <c r="AG73" s="217" t="s">
        <v>33</v>
      </c>
      <c r="AH73" s="217" t="s">
        <v>176</v>
      </c>
      <c r="AI73" s="217" t="s">
        <v>160</v>
      </c>
      <c r="AJ73" s="217"/>
    </row>
    <row r="74" spans="2:36" ht="51" x14ac:dyDescent="0.2">
      <c r="B74" s="218"/>
      <c r="C74" s="218"/>
      <c r="D74" s="218"/>
      <c r="E74" s="238"/>
      <c r="F74" s="238"/>
      <c r="G74" s="238"/>
      <c r="H74" s="218"/>
      <c r="I74" s="218"/>
      <c r="J74" s="11" t="s">
        <v>116</v>
      </c>
      <c r="K74" s="7" t="s">
        <v>117</v>
      </c>
      <c r="L74" s="7" t="s">
        <v>85</v>
      </c>
      <c r="M74" s="7">
        <v>2</v>
      </c>
      <c r="N74" s="217"/>
      <c r="O74" s="218"/>
      <c r="P74" s="218"/>
      <c r="Q74" s="218"/>
      <c r="R74" s="237"/>
      <c r="S74" s="237"/>
      <c r="T74" s="247"/>
      <c r="U74" s="247"/>
      <c r="V74" s="246"/>
      <c r="W74" s="246"/>
      <c r="X74" s="246"/>
      <c r="Y74" s="246"/>
      <c r="Z74" s="246"/>
      <c r="AA74" s="246"/>
      <c r="AB74" s="246"/>
      <c r="AC74" s="217"/>
      <c r="AD74" s="235"/>
      <c r="AE74" s="235"/>
      <c r="AF74" s="218"/>
      <c r="AG74" s="217"/>
      <c r="AH74" s="217"/>
      <c r="AI74" s="217"/>
      <c r="AJ74" s="218"/>
    </row>
    <row r="75" spans="2:36" ht="38.25" x14ac:dyDescent="0.2">
      <c r="B75" s="218"/>
      <c r="C75" s="218"/>
      <c r="D75" s="218"/>
      <c r="E75" s="238"/>
      <c r="F75" s="238"/>
      <c r="G75" s="238"/>
      <c r="H75" s="218"/>
      <c r="I75" s="218"/>
      <c r="J75" s="11" t="s">
        <v>209</v>
      </c>
      <c r="K75" s="7" t="s">
        <v>118</v>
      </c>
      <c r="L75" s="7" t="s">
        <v>119</v>
      </c>
      <c r="M75" s="7">
        <v>2</v>
      </c>
      <c r="N75" s="217"/>
      <c r="O75" s="218"/>
      <c r="P75" s="218"/>
      <c r="Q75" s="218"/>
      <c r="R75" s="237"/>
      <c r="S75" s="237"/>
      <c r="T75" s="247"/>
      <c r="U75" s="247"/>
      <c r="V75" s="246"/>
      <c r="W75" s="246"/>
      <c r="X75" s="246"/>
      <c r="Y75" s="246"/>
      <c r="Z75" s="246"/>
      <c r="AA75" s="246"/>
      <c r="AB75" s="246"/>
      <c r="AC75" s="217"/>
      <c r="AD75" s="235"/>
      <c r="AE75" s="235"/>
      <c r="AF75" s="218"/>
      <c r="AG75" s="217"/>
      <c r="AH75" s="217"/>
      <c r="AI75" s="217"/>
      <c r="AJ75" s="218"/>
    </row>
    <row r="76" spans="2:36" ht="25.5" x14ac:dyDescent="0.2">
      <c r="B76" s="218"/>
      <c r="C76" s="218"/>
      <c r="D76" s="218"/>
      <c r="E76" s="238"/>
      <c r="F76" s="238"/>
      <c r="G76" s="238"/>
      <c r="H76" s="218"/>
      <c r="I76" s="218"/>
      <c r="J76" s="11" t="s">
        <v>120</v>
      </c>
      <c r="K76" s="7" t="s">
        <v>121</v>
      </c>
      <c r="L76" s="7" t="s">
        <v>119</v>
      </c>
      <c r="M76" s="63">
        <v>2</v>
      </c>
      <c r="N76" s="217"/>
      <c r="O76" s="218"/>
      <c r="P76" s="218"/>
      <c r="Q76" s="218"/>
      <c r="R76" s="237"/>
      <c r="S76" s="237"/>
      <c r="T76" s="247"/>
      <c r="U76" s="247"/>
      <c r="V76" s="246"/>
      <c r="W76" s="246"/>
      <c r="X76" s="246"/>
      <c r="Y76" s="246"/>
      <c r="Z76" s="246"/>
      <c r="AA76" s="246"/>
      <c r="AB76" s="246"/>
      <c r="AC76" s="217"/>
      <c r="AD76" s="235"/>
      <c r="AE76" s="235"/>
      <c r="AF76" s="218"/>
      <c r="AG76" s="217"/>
      <c r="AH76" s="217"/>
      <c r="AI76" s="217"/>
      <c r="AJ76" s="218"/>
    </row>
    <row r="77" spans="2:36" s="36" customFormat="1" ht="126.6" customHeight="1" x14ac:dyDescent="0.25">
      <c r="B77" s="230" t="s">
        <v>245</v>
      </c>
      <c r="C77" s="230" t="s">
        <v>235</v>
      </c>
      <c r="D77" s="230" t="s">
        <v>66</v>
      </c>
      <c r="E77" s="290" t="s">
        <v>67</v>
      </c>
      <c r="F77" s="290" t="s">
        <v>134</v>
      </c>
      <c r="G77" s="290" t="s">
        <v>147</v>
      </c>
      <c r="H77" s="230" t="s">
        <v>70</v>
      </c>
      <c r="I77" s="230" t="s">
        <v>79</v>
      </c>
      <c r="J77" s="28" t="s">
        <v>208</v>
      </c>
      <c r="K77" s="14" t="s">
        <v>107</v>
      </c>
      <c r="L77" s="14" t="s">
        <v>86</v>
      </c>
      <c r="M77" s="71">
        <v>40</v>
      </c>
      <c r="N77" s="219" t="s">
        <v>108</v>
      </c>
      <c r="O77" s="230" t="s">
        <v>238</v>
      </c>
      <c r="P77" s="230" t="s">
        <v>75</v>
      </c>
      <c r="Q77" s="230" t="s">
        <v>76</v>
      </c>
      <c r="R77" s="242" t="s">
        <v>77</v>
      </c>
      <c r="S77" s="242" t="s">
        <v>109</v>
      </c>
      <c r="T77" s="254">
        <f>V77+Y77</f>
        <v>109273.82999999999</v>
      </c>
      <c r="U77" s="254" t="s">
        <v>79</v>
      </c>
      <c r="V77" s="251">
        <v>92882.76</v>
      </c>
      <c r="W77" s="251" t="s">
        <v>79</v>
      </c>
      <c r="X77" s="251" t="s">
        <v>79</v>
      </c>
      <c r="Y77" s="251">
        <v>16391.07</v>
      </c>
      <c r="Z77" s="251" t="s">
        <v>79</v>
      </c>
      <c r="AA77" s="251" t="s">
        <v>79</v>
      </c>
      <c r="AB77" s="251">
        <v>49094.03</v>
      </c>
      <c r="AC77" s="219" t="s">
        <v>110</v>
      </c>
      <c r="AD77" s="223" t="s">
        <v>79</v>
      </c>
      <c r="AE77" s="223">
        <f>V77+Y77</f>
        <v>109273.82999999999</v>
      </c>
      <c r="AF77" s="219" t="s">
        <v>79</v>
      </c>
      <c r="AG77" s="219" t="s">
        <v>33</v>
      </c>
      <c r="AH77" s="219" t="s">
        <v>295</v>
      </c>
      <c r="AI77" s="219" t="s">
        <v>356</v>
      </c>
      <c r="AJ77" s="219"/>
    </row>
    <row r="78" spans="2:36" s="36" customFormat="1" ht="68.650000000000006" customHeight="1" x14ac:dyDescent="0.25">
      <c r="B78" s="215"/>
      <c r="C78" s="215"/>
      <c r="D78" s="215"/>
      <c r="E78" s="250"/>
      <c r="F78" s="250"/>
      <c r="G78" s="250"/>
      <c r="H78" s="215"/>
      <c r="I78" s="215"/>
      <c r="J78" s="11" t="s">
        <v>111</v>
      </c>
      <c r="K78" s="7" t="s">
        <v>112</v>
      </c>
      <c r="L78" s="7" t="s">
        <v>85</v>
      </c>
      <c r="M78" s="63">
        <v>1</v>
      </c>
      <c r="N78" s="220"/>
      <c r="O78" s="215"/>
      <c r="P78" s="215"/>
      <c r="Q78" s="215"/>
      <c r="R78" s="274"/>
      <c r="S78" s="274"/>
      <c r="T78" s="255"/>
      <c r="U78" s="255"/>
      <c r="V78" s="252"/>
      <c r="W78" s="252"/>
      <c r="X78" s="252"/>
      <c r="Y78" s="252"/>
      <c r="Z78" s="252"/>
      <c r="AA78" s="252"/>
      <c r="AB78" s="252"/>
      <c r="AC78" s="220"/>
      <c r="AD78" s="224"/>
      <c r="AE78" s="224"/>
      <c r="AF78" s="215"/>
      <c r="AG78" s="220"/>
      <c r="AH78" s="220"/>
      <c r="AI78" s="220"/>
      <c r="AJ78" s="215"/>
    </row>
    <row r="79" spans="2:36" s="36" customFormat="1" ht="67.150000000000006" customHeight="1" x14ac:dyDescent="0.25">
      <c r="B79" s="216"/>
      <c r="C79" s="216"/>
      <c r="D79" s="216"/>
      <c r="E79" s="291"/>
      <c r="F79" s="291"/>
      <c r="G79" s="291"/>
      <c r="H79" s="216"/>
      <c r="I79" s="216"/>
      <c r="J79" s="11" t="s">
        <v>127</v>
      </c>
      <c r="K79" s="7" t="s">
        <v>128</v>
      </c>
      <c r="L79" s="7" t="s">
        <v>85</v>
      </c>
      <c r="M79" s="63">
        <v>60</v>
      </c>
      <c r="N79" s="221"/>
      <c r="O79" s="216"/>
      <c r="P79" s="216"/>
      <c r="Q79" s="216"/>
      <c r="R79" s="236"/>
      <c r="S79" s="236"/>
      <c r="T79" s="256"/>
      <c r="U79" s="256"/>
      <c r="V79" s="253"/>
      <c r="W79" s="253"/>
      <c r="X79" s="253"/>
      <c r="Y79" s="253"/>
      <c r="Z79" s="253"/>
      <c r="AA79" s="253"/>
      <c r="AB79" s="253"/>
      <c r="AC79" s="221"/>
      <c r="AD79" s="225"/>
      <c r="AE79" s="225"/>
      <c r="AF79" s="216"/>
      <c r="AG79" s="221"/>
      <c r="AH79" s="221"/>
      <c r="AI79" s="221"/>
      <c r="AJ79" s="216"/>
    </row>
    <row r="80" spans="2:36" s="36" customFormat="1" ht="93" customHeight="1" x14ac:dyDescent="0.25">
      <c r="B80" s="230" t="s">
        <v>246</v>
      </c>
      <c r="C80" s="230" t="s">
        <v>237</v>
      </c>
      <c r="D80" s="230" t="s">
        <v>66</v>
      </c>
      <c r="E80" s="290" t="s">
        <v>67</v>
      </c>
      <c r="F80" s="290" t="s">
        <v>134</v>
      </c>
      <c r="G80" s="290" t="s">
        <v>147</v>
      </c>
      <c r="H80" s="230" t="s">
        <v>70</v>
      </c>
      <c r="I80" s="230" t="s">
        <v>79</v>
      </c>
      <c r="J80" s="11" t="s">
        <v>208</v>
      </c>
      <c r="K80" s="7" t="s">
        <v>107</v>
      </c>
      <c r="L80" s="7" t="s">
        <v>86</v>
      </c>
      <c r="M80" s="63">
        <v>40</v>
      </c>
      <c r="N80" s="219" t="s">
        <v>108</v>
      </c>
      <c r="O80" s="230" t="s">
        <v>238</v>
      </c>
      <c r="P80" s="230" t="s">
        <v>75</v>
      </c>
      <c r="Q80" s="230" t="s">
        <v>76</v>
      </c>
      <c r="R80" s="242" t="s">
        <v>77</v>
      </c>
      <c r="S80" s="242" t="s">
        <v>109</v>
      </c>
      <c r="T80" s="254">
        <f>V80+Y80</f>
        <v>25462.17</v>
      </c>
      <c r="U80" s="254" t="s">
        <v>79</v>
      </c>
      <c r="V80" s="251">
        <v>21642.84</v>
      </c>
      <c r="W80" s="251" t="s">
        <v>79</v>
      </c>
      <c r="X80" s="251" t="s">
        <v>79</v>
      </c>
      <c r="Y80" s="251">
        <v>3819.33</v>
      </c>
      <c r="Z80" s="251" t="s">
        <v>79</v>
      </c>
      <c r="AA80" s="251" t="s">
        <v>79</v>
      </c>
      <c r="AB80" s="251">
        <v>11438.12</v>
      </c>
      <c r="AC80" s="219" t="s">
        <v>110</v>
      </c>
      <c r="AD80" s="223" t="s">
        <v>79</v>
      </c>
      <c r="AE80" s="223">
        <f>V80+Y80</f>
        <v>25462.17</v>
      </c>
      <c r="AF80" s="219" t="s">
        <v>79</v>
      </c>
      <c r="AG80" s="219" t="s">
        <v>33</v>
      </c>
      <c r="AH80" s="219" t="s">
        <v>295</v>
      </c>
      <c r="AI80" s="219" t="s">
        <v>356</v>
      </c>
      <c r="AJ80" s="219"/>
    </row>
    <row r="81" spans="2:36" s="36" customFormat="1" ht="59.1" customHeight="1" x14ac:dyDescent="0.25">
      <c r="B81" s="215"/>
      <c r="C81" s="215"/>
      <c r="D81" s="215"/>
      <c r="E81" s="250"/>
      <c r="F81" s="250"/>
      <c r="G81" s="250"/>
      <c r="H81" s="215"/>
      <c r="I81" s="215"/>
      <c r="J81" s="11" t="s">
        <v>111</v>
      </c>
      <c r="K81" s="7" t="s">
        <v>112</v>
      </c>
      <c r="L81" s="7" t="s">
        <v>85</v>
      </c>
      <c r="M81" s="63">
        <v>1</v>
      </c>
      <c r="N81" s="220"/>
      <c r="O81" s="215"/>
      <c r="P81" s="215"/>
      <c r="Q81" s="215"/>
      <c r="R81" s="274"/>
      <c r="S81" s="274"/>
      <c r="T81" s="255"/>
      <c r="U81" s="255"/>
      <c r="V81" s="252"/>
      <c r="W81" s="252"/>
      <c r="X81" s="252"/>
      <c r="Y81" s="252"/>
      <c r="Z81" s="252"/>
      <c r="AA81" s="252"/>
      <c r="AB81" s="252"/>
      <c r="AC81" s="220"/>
      <c r="AD81" s="224"/>
      <c r="AE81" s="224"/>
      <c r="AF81" s="215"/>
      <c r="AG81" s="220"/>
      <c r="AH81" s="220"/>
      <c r="AI81" s="220"/>
      <c r="AJ81" s="215"/>
    </row>
    <row r="82" spans="2:36" s="36" customFormat="1" ht="66" customHeight="1" x14ac:dyDescent="0.25">
      <c r="B82" s="216"/>
      <c r="C82" s="216"/>
      <c r="D82" s="216"/>
      <c r="E82" s="291"/>
      <c r="F82" s="291"/>
      <c r="G82" s="291"/>
      <c r="H82" s="216"/>
      <c r="I82" s="216"/>
      <c r="J82" s="11" t="s">
        <v>127</v>
      </c>
      <c r="K82" s="7" t="s">
        <v>128</v>
      </c>
      <c r="L82" s="7" t="s">
        <v>85</v>
      </c>
      <c r="M82" s="63">
        <v>13</v>
      </c>
      <c r="N82" s="221"/>
      <c r="O82" s="216"/>
      <c r="P82" s="216"/>
      <c r="Q82" s="216"/>
      <c r="R82" s="236"/>
      <c r="S82" s="236"/>
      <c r="T82" s="256"/>
      <c r="U82" s="256"/>
      <c r="V82" s="253"/>
      <c r="W82" s="253"/>
      <c r="X82" s="253"/>
      <c r="Y82" s="253"/>
      <c r="Z82" s="253"/>
      <c r="AA82" s="253"/>
      <c r="AB82" s="253"/>
      <c r="AC82" s="221"/>
      <c r="AD82" s="225"/>
      <c r="AE82" s="225"/>
      <c r="AF82" s="216"/>
      <c r="AG82" s="221"/>
      <c r="AH82" s="221"/>
      <c r="AI82" s="221"/>
      <c r="AJ82" s="216"/>
    </row>
    <row r="83" spans="2:36" s="36" customFormat="1" ht="89.25" x14ac:dyDescent="0.25">
      <c r="B83" s="257" t="s">
        <v>1124</v>
      </c>
      <c r="C83" s="257" t="s">
        <v>240</v>
      </c>
      <c r="D83" s="257" t="s">
        <v>66</v>
      </c>
      <c r="E83" s="293" t="s">
        <v>67</v>
      </c>
      <c r="F83" s="293" t="s">
        <v>134</v>
      </c>
      <c r="G83" s="293" t="s">
        <v>147</v>
      </c>
      <c r="H83" s="257" t="s">
        <v>70</v>
      </c>
      <c r="I83" s="257" t="s">
        <v>79</v>
      </c>
      <c r="J83" s="20" t="s">
        <v>208</v>
      </c>
      <c r="K83" s="27" t="s">
        <v>107</v>
      </c>
      <c r="L83" s="27" t="s">
        <v>86</v>
      </c>
      <c r="M83" s="61">
        <v>40</v>
      </c>
      <c r="N83" s="260" t="s">
        <v>108</v>
      </c>
      <c r="O83" s="257" t="s">
        <v>238</v>
      </c>
      <c r="P83" s="257" t="s">
        <v>75</v>
      </c>
      <c r="Q83" s="257" t="s">
        <v>76</v>
      </c>
      <c r="R83" s="345" t="s">
        <v>77</v>
      </c>
      <c r="S83" s="345" t="s">
        <v>109</v>
      </c>
      <c r="T83" s="355">
        <f>V83+Y83</f>
        <v>88061.72</v>
      </c>
      <c r="U83" s="355" t="s">
        <v>79</v>
      </c>
      <c r="V83" s="323">
        <v>74852.45</v>
      </c>
      <c r="W83" s="323" t="s">
        <v>79</v>
      </c>
      <c r="X83" s="323" t="s">
        <v>79</v>
      </c>
      <c r="Y83" s="323">
        <v>13209.27</v>
      </c>
      <c r="Z83" s="323" t="s">
        <v>79</v>
      </c>
      <c r="AA83" s="323" t="s">
        <v>79</v>
      </c>
      <c r="AB83" s="323">
        <v>39563.97</v>
      </c>
      <c r="AC83" s="260" t="s">
        <v>110</v>
      </c>
      <c r="AD83" s="352" t="s">
        <v>79</v>
      </c>
      <c r="AE83" s="352">
        <f>V83+Y83</f>
        <v>88061.72</v>
      </c>
      <c r="AF83" s="260" t="s">
        <v>79</v>
      </c>
      <c r="AG83" s="260" t="s">
        <v>33</v>
      </c>
      <c r="AH83" s="260" t="s">
        <v>247</v>
      </c>
      <c r="AI83" s="260" t="s">
        <v>248</v>
      </c>
      <c r="AJ83" s="260"/>
    </row>
    <row r="84" spans="2:36" s="36" customFormat="1" ht="59.1" customHeight="1" x14ac:dyDescent="0.25">
      <c r="B84" s="258"/>
      <c r="C84" s="258"/>
      <c r="D84" s="258"/>
      <c r="E84" s="292"/>
      <c r="F84" s="292"/>
      <c r="G84" s="292"/>
      <c r="H84" s="258"/>
      <c r="I84" s="258"/>
      <c r="J84" s="20" t="s">
        <v>111</v>
      </c>
      <c r="K84" s="27" t="s">
        <v>112</v>
      </c>
      <c r="L84" s="27" t="s">
        <v>85</v>
      </c>
      <c r="M84" s="61">
        <v>1</v>
      </c>
      <c r="N84" s="261"/>
      <c r="O84" s="258"/>
      <c r="P84" s="258"/>
      <c r="Q84" s="258"/>
      <c r="R84" s="346"/>
      <c r="S84" s="346"/>
      <c r="T84" s="356"/>
      <c r="U84" s="356"/>
      <c r="V84" s="324"/>
      <c r="W84" s="324"/>
      <c r="X84" s="324"/>
      <c r="Y84" s="324"/>
      <c r="Z84" s="324"/>
      <c r="AA84" s="324"/>
      <c r="AB84" s="324"/>
      <c r="AC84" s="261"/>
      <c r="AD84" s="353"/>
      <c r="AE84" s="353"/>
      <c r="AF84" s="258"/>
      <c r="AG84" s="261"/>
      <c r="AH84" s="261"/>
      <c r="AI84" s="261"/>
      <c r="AJ84" s="258"/>
    </row>
    <row r="85" spans="2:36" s="36" customFormat="1" ht="72" customHeight="1" x14ac:dyDescent="0.25">
      <c r="B85" s="259"/>
      <c r="C85" s="259"/>
      <c r="D85" s="259"/>
      <c r="E85" s="321"/>
      <c r="F85" s="321"/>
      <c r="G85" s="321"/>
      <c r="H85" s="259"/>
      <c r="I85" s="259"/>
      <c r="J85" s="20" t="s">
        <v>127</v>
      </c>
      <c r="K85" s="27" t="s">
        <v>128</v>
      </c>
      <c r="L85" s="27" t="s">
        <v>85</v>
      </c>
      <c r="M85" s="61">
        <v>40</v>
      </c>
      <c r="N85" s="262"/>
      <c r="O85" s="259"/>
      <c r="P85" s="259"/>
      <c r="Q85" s="259"/>
      <c r="R85" s="347"/>
      <c r="S85" s="347"/>
      <c r="T85" s="305"/>
      <c r="U85" s="305"/>
      <c r="V85" s="325"/>
      <c r="W85" s="325"/>
      <c r="X85" s="325"/>
      <c r="Y85" s="325"/>
      <c r="Z85" s="325"/>
      <c r="AA85" s="325"/>
      <c r="AB85" s="325"/>
      <c r="AC85" s="262"/>
      <c r="AD85" s="354"/>
      <c r="AE85" s="354"/>
      <c r="AF85" s="259"/>
      <c r="AG85" s="262"/>
      <c r="AH85" s="262"/>
      <c r="AI85" s="262"/>
      <c r="AJ85" s="259"/>
    </row>
    <row r="86" spans="2:36" s="36" customFormat="1" ht="89.25" x14ac:dyDescent="0.25">
      <c r="B86" s="257" t="s">
        <v>1125</v>
      </c>
      <c r="C86" s="257" t="s">
        <v>242</v>
      </c>
      <c r="D86" s="257" t="s">
        <v>66</v>
      </c>
      <c r="E86" s="293" t="s">
        <v>67</v>
      </c>
      <c r="F86" s="293" t="s">
        <v>134</v>
      </c>
      <c r="G86" s="293" t="s">
        <v>147</v>
      </c>
      <c r="H86" s="257" t="s">
        <v>70</v>
      </c>
      <c r="I86" s="257" t="s">
        <v>79</v>
      </c>
      <c r="J86" s="56" t="s">
        <v>208</v>
      </c>
      <c r="K86" s="57" t="s">
        <v>107</v>
      </c>
      <c r="L86" s="57" t="s">
        <v>86</v>
      </c>
      <c r="M86" s="75">
        <v>40</v>
      </c>
      <c r="N86" s="260" t="s">
        <v>108</v>
      </c>
      <c r="O86" s="257" t="s">
        <v>249</v>
      </c>
      <c r="P86" s="257" t="s">
        <v>75</v>
      </c>
      <c r="Q86" s="257" t="s">
        <v>76</v>
      </c>
      <c r="R86" s="345" t="s">
        <v>77</v>
      </c>
      <c r="S86" s="345" t="s">
        <v>109</v>
      </c>
      <c r="T86" s="355">
        <f>V86+Y86</f>
        <v>39134.770000000004</v>
      </c>
      <c r="U86" s="355" t="s">
        <v>79</v>
      </c>
      <c r="V86" s="323">
        <v>33264.550000000003</v>
      </c>
      <c r="W86" s="323" t="s">
        <v>79</v>
      </c>
      <c r="X86" s="323" t="s">
        <v>79</v>
      </c>
      <c r="Y86" s="323">
        <v>5870.22</v>
      </c>
      <c r="Z86" s="323" t="s">
        <v>79</v>
      </c>
      <c r="AA86" s="323" t="s">
        <v>79</v>
      </c>
      <c r="AB86" s="323">
        <v>17582.29</v>
      </c>
      <c r="AC86" s="260" t="s">
        <v>110</v>
      </c>
      <c r="AD86" s="352" t="s">
        <v>79</v>
      </c>
      <c r="AE86" s="352">
        <f>V86+Y86</f>
        <v>39134.770000000004</v>
      </c>
      <c r="AF86" s="260" t="s">
        <v>79</v>
      </c>
      <c r="AG86" s="260" t="s">
        <v>33</v>
      </c>
      <c r="AH86" s="260" t="s">
        <v>247</v>
      </c>
      <c r="AI86" s="260" t="s">
        <v>248</v>
      </c>
      <c r="AJ86" s="260"/>
    </row>
    <row r="87" spans="2:36" s="36" customFormat="1" ht="59.1" customHeight="1" x14ac:dyDescent="0.25">
      <c r="B87" s="258"/>
      <c r="C87" s="258"/>
      <c r="D87" s="258"/>
      <c r="E87" s="292"/>
      <c r="F87" s="292"/>
      <c r="G87" s="292"/>
      <c r="H87" s="258"/>
      <c r="I87" s="258"/>
      <c r="J87" s="20" t="s">
        <v>111</v>
      </c>
      <c r="K87" s="27" t="s">
        <v>112</v>
      </c>
      <c r="L87" s="27" t="s">
        <v>85</v>
      </c>
      <c r="M87" s="61">
        <v>1</v>
      </c>
      <c r="N87" s="261"/>
      <c r="O87" s="258"/>
      <c r="P87" s="258"/>
      <c r="Q87" s="258"/>
      <c r="R87" s="346"/>
      <c r="S87" s="346"/>
      <c r="T87" s="356"/>
      <c r="U87" s="356"/>
      <c r="V87" s="324"/>
      <c r="W87" s="324"/>
      <c r="X87" s="324"/>
      <c r="Y87" s="324"/>
      <c r="Z87" s="324"/>
      <c r="AA87" s="324"/>
      <c r="AB87" s="324"/>
      <c r="AC87" s="261"/>
      <c r="AD87" s="353"/>
      <c r="AE87" s="353"/>
      <c r="AF87" s="258"/>
      <c r="AG87" s="261"/>
      <c r="AH87" s="261"/>
      <c r="AI87" s="261"/>
      <c r="AJ87" s="258"/>
    </row>
    <row r="88" spans="2:36" s="36" customFormat="1" ht="72" customHeight="1" x14ac:dyDescent="0.25">
      <c r="B88" s="259"/>
      <c r="C88" s="259"/>
      <c r="D88" s="259"/>
      <c r="E88" s="321"/>
      <c r="F88" s="321"/>
      <c r="G88" s="321"/>
      <c r="H88" s="259"/>
      <c r="I88" s="259"/>
      <c r="J88" s="20" t="s">
        <v>127</v>
      </c>
      <c r="K88" s="27" t="s">
        <v>128</v>
      </c>
      <c r="L88" s="27" t="s">
        <v>85</v>
      </c>
      <c r="M88" s="61">
        <v>5</v>
      </c>
      <c r="N88" s="262"/>
      <c r="O88" s="259"/>
      <c r="P88" s="259"/>
      <c r="Q88" s="259"/>
      <c r="R88" s="347"/>
      <c r="S88" s="347"/>
      <c r="T88" s="305"/>
      <c r="U88" s="305"/>
      <c r="V88" s="325"/>
      <c r="W88" s="325"/>
      <c r="X88" s="325"/>
      <c r="Y88" s="325"/>
      <c r="Z88" s="325"/>
      <c r="AA88" s="325"/>
      <c r="AB88" s="325"/>
      <c r="AC88" s="262"/>
      <c r="AD88" s="354"/>
      <c r="AE88" s="354"/>
      <c r="AF88" s="259"/>
      <c r="AG88" s="262"/>
      <c r="AH88" s="262"/>
      <c r="AI88" s="262"/>
      <c r="AJ88" s="259"/>
    </row>
    <row r="89" spans="2:36" ht="52.15" customHeight="1" x14ac:dyDescent="0.2">
      <c r="B89" s="218" t="s">
        <v>250</v>
      </c>
      <c r="C89" s="218" t="s">
        <v>244</v>
      </c>
      <c r="D89" s="218" t="s">
        <v>66</v>
      </c>
      <c r="E89" s="238" t="s">
        <v>67</v>
      </c>
      <c r="F89" s="238" t="s">
        <v>132</v>
      </c>
      <c r="G89" s="238" t="s">
        <v>69</v>
      </c>
      <c r="H89" s="218" t="s">
        <v>70</v>
      </c>
      <c r="I89" s="218" t="s">
        <v>79</v>
      </c>
      <c r="J89" s="11" t="s">
        <v>113</v>
      </c>
      <c r="K89" s="7" t="s">
        <v>114</v>
      </c>
      <c r="L89" s="7" t="s">
        <v>115</v>
      </c>
      <c r="M89" s="7">
        <v>1</v>
      </c>
      <c r="N89" s="217" t="s">
        <v>108</v>
      </c>
      <c r="O89" s="218" t="s">
        <v>238</v>
      </c>
      <c r="P89" s="218" t="s">
        <v>75</v>
      </c>
      <c r="Q89" s="218" t="s">
        <v>76</v>
      </c>
      <c r="R89" s="237" t="s">
        <v>77</v>
      </c>
      <c r="S89" s="237" t="s">
        <v>109</v>
      </c>
      <c r="T89" s="247">
        <f>V89+Y89</f>
        <v>55201.29</v>
      </c>
      <c r="U89" s="247" t="s">
        <v>79</v>
      </c>
      <c r="V89" s="246">
        <v>46921.1</v>
      </c>
      <c r="W89" s="246" t="s">
        <v>79</v>
      </c>
      <c r="X89" s="246" t="s">
        <v>79</v>
      </c>
      <c r="Y89" s="246">
        <v>8280.19</v>
      </c>
      <c r="Z89" s="246" t="s">
        <v>79</v>
      </c>
      <c r="AA89" s="246" t="s">
        <v>79</v>
      </c>
      <c r="AB89" s="246">
        <v>24800.58</v>
      </c>
      <c r="AC89" s="217" t="s">
        <v>80</v>
      </c>
      <c r="AD89" s="235" t="s">
        <v>79</v>
      </c>
      <c r="AE89" s="235">
        <f>V89+Y89</f>
        <v>55201.29</v>
      </c>
      <c r="AF89" s="217" t="s">
        <v>79</v>
      </c>
      <c r="AG89" s="217" t="s">
        <v>33</v>
      </c>
      <c r="AH89" s="217" t="s">
        <v>248</v>
      </c>
      <c r="AI89" s="217" t="s">
        <v>251</v>
      </c>
      <c r="AJ89" s="217"/>
    </row>
    <row r="90" spans="2:36" ht="51" x14ac:dyDescent="0.2">
      <c r="B90" s="218"/>
      <c r="C90" s="218"/>
      <c r="D90" s="218"/>
      <c r="E90" s="238"/>
      <c r="F90" s="238"/>
      <c r="G90" s="238"/>
      <c r="H90" s="218"/>
      <c r="I90" s="218"/>
      <c r="J90" s="11" t="s">
        <v>116</v>
      </c>
      <c r="K90" s="7" t="s">
        <v>117</v>
      </c>
      <c r="L90" s="7" t="s">
        <v>85</v>
      </c>
      <c r="M90" s="7">
        <v>1</v>
      </c>
      <c r="N90" s="217"/>
      <c r="O90" s="218"/>
      <c r="P90" s="218"/>
      <c r="Q90" s="218"/>
      <c r="R90" s="237"/>
      <c r="S90" s="237"/>
      <c r="T90" s="247"/>
      <c r="U90" s="247"/>
      <c r="V90" s="246"/>
      <c r="W90" s="246"/>
      <c r="X90" s="246"/>
      <c r="Y90" s="246"/>
      <c r="Z90" s="246"/>
      <c r="AA90" s="246"/>
      <c r="AB90" s="246"/>
      <c r="AC90" s="217"/>
      <c r="AD90" s="235"/>
      <c r="AE90" s="235"/>
      <c r="AF90" s="218"/>
      <c r="AG90" s="217"/>
      <c r="AH90" s="217"/>
      <c r="AI90" s="217"/>
      <c r="AJ90" s="218"/>
    </row>
    <row r="91" spans="2:36" ht="38.25" x14ac:dyDescent="0.2">
      <c r="B91" s="218"/>
      <c r="C91" s="218"/>
      <c r="D91" s="218"/>
      <c r="E91" s="238"/>
      <c r="F91" s="238"/>
      <c r="G91" s="238"/>
      <c r="H91" s="218"/>
      <c r="I91" s="218"/>
      <c r="J91" s="11" t="s">
        <v>209</v>
      </c>
      <c r="K91" s="7" t="s">
        <v>118</v>
      </c>
      <c r="L91" s="7" t="s">
        <v>119</v>
      </c>
      <c r="M91" s="7">
        <v>1</v>
      </c>
      <c r="N91" s="217"/>
      <c r="O91" s="218"/>
      <c r="P91" s="218"/>
      <c r="Q91" s="218"/>
      <c r="R91" s="237"/>
      <c r="S91" s="237"/>
      <c r="T91" s="247"/>
      <c r="U91" s="247"/>
      <c r="V91" s="246"/>
      <c r="W91" s="246"/>
      <c r="X91" s="246"/>
      <c r="Y91" s="246"/>
      <c r="Z91" s="246"/>
      <c r="AA91" s="246"/>
      <c r="AB91" s="246"/>
      <c r="AC91" s="217"/>
      <c r="AD91" s="235"/>
      <c r="AE91" s="235"/>
      <c r="AF91" s="218"/>
      <c r="AG91" s="217"/>
      <c r="AH91" s="217"/>
      <c r="AI91" s="217"/>
      <c r="AJ91" s="218"/>
    </row>
    <row r="92" spans="2:36" ht="25.5" x14ac:dyDescent="0.2">
      <c r="B92" s="218"/>
      <c r="C92" s="218"/>
      <c r="D92" s="218"/>
      <c r="E92" s="238"/>
      <c r="F92" s="238"/>
      <c r="G92" s="238"/>
      <c r="H92" s="218"/>
      <c r="I92" s="218"/>
      <c r="J92" s="11" t="s">
        <v>120</v>
      </c>
      <c r="K92" s="7" t="s">
        <v>121</v>
      </c>
      <c r="L92" s="7" t="s">
        <v>119</v>
      </c>
      <c r="M92" s="63">
        <v>1</v>
      </c>
      <c r="N92" s="217"/>
      <c r="O92" s="218"/>
      <c r="P92" s="218"/>
      <c r="Q92" s="218"/>
      <c r="R92" s="237"/>
      <c r="S92" s="237"/>
      <c r="T92" s="247"/>
      <c r="U92" s="247"/>
      <c r="V92" s="246"/>
      <c r="W92" s="246"/>
      <c r="X92" s="246"/>
      <c r="Y92" s="246"/>
      <c r="Z92" s="246"/>
      <c r="AA92" s="246"/>
      <c r="AB92" s="246"/>
      <c r="AC92" s="217"/>
      <c r="AD92" s="235"/>
      <c r="AE92" s="235"/>
      <c r="AF92" s="218"/>
      <c r="AG92" s="217"/>
      <c r="AH92" s="217"/>
      <c r="AI92" s="217"/>
      <c r="AJ92" s="218"/>
    </row>
    <row r="93" spans="2:36" s="182" customFormat="1" ht="93" hidden="1" customHeight="1" x14ac:dyDescent="0.25">
      <c r="B93" s="230" t="s">
        <v>252</v>
      </c>
      <c r="C93" s="230" t="s">
        <v>235</v>
      </c>
      <c r="D93" s="230" t="s">
        <v>66</v>
      </c>
      <c r="E93" s="290" t="s">
        <v>67</v>
      </c>
      <c r="F93" s="290" t="s">
        <v>134</v>
      </c>
      <c r="G93" s="290" t="s">
        <v>147</v>
      </c>
      <c r="H93" s="230" t="s">
        <v>70</v>
      </c>
      <c r="I93" s="230" t="s">
        <v>79</v>
      </c>
      <c r="J93" s="178" t="s">
        <v>208</v>
      </c>
      <c r="K93" s="179" t="s">
        <v>107</v>
      </c>
      <c r="L93" s="179" t="s">
        <v>86</v>
      </c>
      <c r="M93" s="181">
        <v>40</v>
      </c>
      <c r="N93" s="219" t="s">
        <v>108</v>
      </c>
      <c r="O93" s="230" t="s">
        <v>238</v>
      </c>
      <c r="P93" s="230" t="s">
        <v>75</v>
      </c>
      <c r="Q93" s="230" t="s">
        <v>76</v>
      </c>
      <c r="R93" s="242" t="s">
        <v>77</v>
      </c>
      <c r="S93" s="242" t="s">
        <v>109</v>
      </c>
      <c r="T93" s="254">
        <f>V93+Y93</f>
        <v>69000</v>
      </c>
      <c r="U93" s="254" t="s">
        <v>79</v>
      </c>
      <c r="V93" s="251">
        <v>58650</v>
      </c>
      <c r="W93" s="251" t="s">
        <v>79</v>
      </c>
      <c r="X93" s="251" t="s">
        <v>79</v>
      </c>
      <c r="Y93" s="251">
        <v>10350</v>
      </c>
      <c r="Z93" s="251" t="s">
        <v>79</v>
      </c>
      <c r="AA93" s="251" t="s">
        <v>79</v>
      </c>
      <c r="AB93" s="251">
        <v>31000</v>
      </c>
      <c r="AC93" s="219" t="s">
        <v>110</v>
      </c>
      <c r="AD93" s="223" t="s">
        <v>79</v>
      </c>
      <c r="AE93" s="223">
        <f>V93+Y93</f>
        <v>69000</v>
      </c>
      <c r="AF93" s="219" t="s">
        <v>79</v>
      </c>
      <c r="AG93" s="219" t="s">
        <v>33</v>
      </c>
      <c r="AH93" s="219" t="s">
        <v>167</v>
      </c>
      <c r="AI93" s="219" t="s">
        <v>233</v>
      </c>
      <c r="AJ93" s="219"/>
    </row>
    <row r="94" spans="2:36" s="36" customFormat="1" ht="59.1" customHeight="1" x14ac:dyDescent="0.25">
      <c r="B94" s="215"/>
      <c r="C94" s="215"/>
      <c r="D94" s="215"/>
      <c r="E94" s="250"/>
      <c r="F94" s="250"/>
      <c r="G94" s="250"/>
      <c r="H94" s="215"/>
      <c r="I94" s="215"/>
      <c r="J94" s="11" t="s">
        <v>111</v>
      </c>
      <c r="K94" s="7" t="s">
        <v>112</v>
      </c>
      <c r="L94" s="7" t="s">
        <v>85</v>
      </c>
      <c r="M94" s="63">
        <v>1</v>
      </c>
      <c r="N94" s="220"/>
      <c r="O94" s="215"/>
      <c r="P94" s="215"/>
      <c r="Q94" s="215"/>
      <c r="R94" s="274"/>
      <c r="S94" s="274"/>
      <c r="T94" s="255"/>
      <c r="U94" s="255"/>
      <c r="V94" s="252"/>
      <c r="W94" s="252"/>
      <c r="X94" s="252"/>
      <c r="Y94" s="252"/>
      <c r="Z94" s="252"/>
      <c r="AA94" s="252"/>
      <c r="AB94" s="252"/>
      <c r="AC94" s="220"/>
      <c r="AD94" s="224"/>
      <c r="AE94" s="224"/>
      <c r="AF94" s="215"/>
      <c r="AG94" s="220"/>
      <c r="AH94" s="220"/>
      <c r="AI94" s="220"/>
      <c r="AJ94" s="215"/>
    </row>
    <row r="95" spans="2:36" s="36" customFormat="1" ht="73.150000000000006" customHeight="1" x14ac:dyDescent="0.25">
      <c r="B95" s="216"/>
      <c r="C95" s="216"/>
      <c r="D95" s="216"/>
      <c r="E95" s="291"/>
      <c r="F95" s="291"/>
      <c r="G95" s="291"/>
      <c r="H95" s="216"/>
      <c r="I95" s="216"/>
      <c r="J95" s="11" t="s">
        <v>127</v>
      </c>
      <c r="K95" s="7" t="s">
        <v>128</v>
      </c>
      <c r="L95" s="7" t="s">
        <v>85</v>
      </c>
      <c r="M95" s="63">
        <v>38</v>
      </c>
      <c r="N95" s="221"/>
      <c r="O95" s="216"/>
      <c r="P95" s="216"/>
      <c r="Q95" s="216"/>
      <c r="R95" s="236"/>
      <c r="S95" s="236"/>
      <c r="T95" s="256"/>
      <c r="U95" s="256"/>
      <c r="V95" s="253"/>
      <c r="W95" s="253"/>
      <c r="X95" s="253"/>
      <c r="Y95" s="253"/>
      <c r="Z95" s="253"/>
      <c r="AA95" s="253"/>
      <c r="AB95" s="253"/>
      <c r="AC95" s="221"/>
      <c r="AD95" s="225"/>
      <c r="AE95" s="225"/>
      <c r="AF95" s="216"/>
      <c r="AG95" s="221"/>
      <c r="AH95" s="221"/>
      <c r="AI95" s="221"/>
      <c r="AJ95" s="216"/>
    </row>
    <row r="96" spans="2:36" s="182" customFormat="1" ht="93" hidden="1" customHeight="1" x14ac:dyDescent="0.25">
      <c r="B96" s="230" t="s">
        <v>255</v>
      </c>
      <c r="C96" s="230" t="s">
        <v>237</v>
      </c>
      <c r="D96" s="230" t="s">
        <v>66</v>
      </c>
      <c r="E96" s="290" t="s">
        <v>67</v>
      </c>
      <c r="F96" s="290" t="s">
        <v>134</v>
      </c>
      <c r="G96" s="290" t="s">
        <v>147</v>
      </c>
      <c r="H96" s="230" t="s">
        <v>70</v>
      </c>
      <c r="I96" s="230" t="s">
        <v>79</v>
      </c>
      <c r="J96" s="178" t="s">
        <v>208</v>
      </c>
      <c r="K96" s="179" t="s">
        <v>107</v>
      </c>
      <c r="L96" s="179" t="s">
        <v>86</v>
      </c>
      <c r="M96" s="181">
        <v>40</v>
      </c>
      <c r="N96" s="219" t="s">
        <v>108</v>
      </c>
      <c r="O96" s="230" t="s">
        <v>238</v>
      </c>
      <c r="P96" s="230" t="s">
        <v>75</v>
      </c>
      <c r="Q96" s="230" t="s">
        <v>76</v>
      </c>
      <c r="R96" s="242" t="s">
        <v>77</v>
      </c>
      <c r="S96" s="242" t="s">
        <v>109</v>
      </c>
      <c r="T96" s="254">
        <f>V96+Y96</f>
        <v>69000</v>
      </c>
      <c r="U96" s="254" t="s">
        <v>79</v>
      </c>
      <c r="V96" s="251">
        <v>58650</v>
      </c>
      <c r="W96" s="251" t="s">
        <v>79</v>
      </c>
      <c r="X96" s="251" t="s">
        <v>79</v>
      </c>
      <c r="Y96" s="251">
        <v>10350</v>
      </c>
      <c r="Z96" s="251" t="s">
        <v>79</v>
      </c>
      <c r="AA96" s="251" t="s">
        <v>79</v>
      </c>
      <c r="AB96" s="251">
        <v>31000</v>
      </c>
      <c r="AC96" s="219" t="s">
        <v>110</v>
      </c>
      <c r="AD96" s="223" t="s">
        <v>79</v>
      </c>
      <c r="AE96" s="223">
        <f>V96+Y96</f>
        <v>69000</v>
      </c>
      <c r="AF96" s="219" t="s">
        <v>79</v>
      </c>
      <c r="AG96" s="219" t="s">
        <v>33</v>
      </c>
      <c r="AH96" s="219" t="s">
        <v>167</v>
      </c>
      <c r="AI96" s="219" t="s">
        <v>233</v>
      </c>
      <c r="AJ96" s="219"/>
    </row>
    <row r="97" spans="2:36" s="36" customFormat="1" ht="59.1" customHeight="1" x14ac:dyDescent="0.25">
      <c r="B97" s="215"/>
      <c r="C97" s="215"/>
      <c r="D97" s="215"/>
      <c r="E97" s="250"/>
      <c r="F97" s="250"/>
      <c r="G97" s="250"/>
      <c r="H97" s="215"/>
      <c r="I97" s="215"/>
      <c r="J97" s="11" t="s">
        <v>111</v>
      </c>
      <c r="K97" s="7" t="s">
        <v>112</v>
      </c>
      <c r="L97" s="7" t="s">
        <v>85</v>
      </c>
      <c r="M97" s="63">
        <v>1</v>
      </c>
      <c r="N97" s="220"/>
      <c r="O97" s="215"/>
      <c r="P97" s="215"/>
      <c r="Q97" s="215"/>
      <c r="R97" s="274"/>
      <c r="S97" s="274"/>
      <c r="T97" s="255"/>
      <c r="U97" s="255"/>
      <c r="V97" s="252"/>
      <c r="W97" s="252"/>
      <c r="X97" s="252"/>
      <c r="Y97" s="252"/>
      <c r="Z97" s="252"/>
      <c r="AA97" s="252"/>
      <c r="AB97" s="252"/>
      <c r="AC97" s="220"/>
      <c r="AD97" s="224"/>
      <c r="AE97" s="224"/>
      <c r="AF97" s="215"/>
      <c r="AG97" s="220"/>
      <c r="AH97" s="220"/>
      <c r="AI97" s="220"/>
      <c r="AJ97" s="215"/>
    </row>
    <row r="98" spans="2:36" s="36" customFormat="1" ht="74.650000000000006" customHeight="1" x14ac:dyDescent="0.25">
      <c r="B98" s="216"/>
      <c r="C98" s="216"/>
      <c r="D98" s="216"/>
      <c r="E98" s="291"/>
      <c r="F98" s="291"/>
      <c r="G98" s="291"/>
      <c r="H98" s="216"/>
      <c r="I98" s="216"/>
      <c r="J98" s="11" t="s">
        <v>127</v>
      </c>
      <c r="K98" s="7" t="s">
        <v>128</v>
      </c>
      <c r="L98" s="7" t="s">
        <v>85</v>
      </c>
      <c r="M98" s="63">
        <v>38</v>
      </c>
      <c r="N98" s="221"/>
      <c r="O98" s="216"/>
      <c r="P98" s="216"/>
      <c r="Q98" s="216"/>
      <c r="R98" s="236"/>
      <c r="S98" s="236"/>
      <c r="T98" s="256"/>
      <c r="U98" s="256"/>
      <c r="V98" s="253"/>
      <c r="W98" s="253"/>
      <c r="X98" s="253"/>
      <c r="Y98" s="253"/>
      <c r="Z98" s="253"/>
      <c r="AA98" s="253"/>
      <c r="AB98" s="253"/>
      <c r="AC98" s="221"/>
      <c r="AD98" s="225"/>
      <c r="AE98" s="225"/>
      <c r="AF98" s="216"/>
      <c r="AG98" s="221"/>
      <c r="AH98" s="221"/>
      <c r="AI98" s="221"/>
      <c r="AJ98" s="216"/>
    </row>
    <row r="99" spans="2:36" s="180" customFormat="1" ht="52.15" hidden="1" customHeight="1" x14ac:dyDescent="0.2">
      <c r="B99" s="218" t="s">
        <v>256</v>
      </c>
      <c r="C99" s="218" t="s">
        <v>244</v>
      </c>
      <c r="D99" s="218" t="s">
        <v>66</v>
      </c>
      <c r="E99" s="238" t="s">
        <v>67</v>
      </c>
      <c r="F99" s="238" t="s">
        <v>132</v>
      </c>
      <c r="G99" s="238" t="s">
        <v>69</v>
      </c>
      <c r="H99" s="218" t="s">
        <v>70</v>
      </c>
      <c r="I99" s="218" t="s">
        <v>79</v>
      </c>
      <c r="J99" s="178" t="s">
        <v>113</v>
      </c>
      <c r="K99" s="179" t="s">
        <v>114</v>
      </c>
      <c r="L99" s="179" t="s">
        <v>115</v>
      </c>
      <c r="M99" s="179">
        <v>1</v>
      </c>
      <c r="N99" s="217" t="s">
        <v>108</v>
      </c>
      <c r="O99" s="218" t="s">
        <v>238</v>
      </c>
      <c r="P99" s="218" t="s">
        <v>75</v>
      </c>
      <c r="Q99" s="218" t="s">
        <v>76</v>
      </c>
      <c r="R99" s="237" t="s">
        <v>77</v>
      </c>
      <c r="S99" s="237" t="s">
        <v>109</v>
      </c>
      <c r="T99" s="247">
        <f>V99+Y99</f>
        <v>55201.29</v>
      </c>
      <c r="U99" s="247" t="s">
        <v>79</v>
      </c>
      <c r="V99" s="246">
        <v>46921.1</v>
      </c>
      <c r="W99" s="246" t="s">
        <v>79</v>
      </c>
      <c r="X99" s="246" t="s">
        <v>79</v>
      </c>
      <c r="Y99" s="246">
        <v>8280.19</v>
      </c>
      <c r="Z99" s="246" t="s">
        <v>79</v>
      </c>
      <c r="AA99" s="246" t="s">
        <v>79</v>
      </c>
      <c r="AB99" s="246">
        <v>24800.58</v>
      </c>
      <c r="AC99" s="217" t="s">
        <v>80</v>
      </c>
      <c r="AD99" s="235" t="s">
        <v>79</v>
      </c>
      <c r="AE99" s="235">
        <f>V99+Y99</f>
        <v>55201.29</v>
      </c>
      <c r="AF99" s="217" t="s">
        <v>79</v>
      </c>
      <c r="AG99" s="217" t="s">
        <v>33</v>
      </c>
      <c r="AH99" s="217" t="s">
        <v>167</v>
      </c>
      <c r="AI99" s="217" t="s">
        <v>233</v>
      </c>
      <c r="AJ99" s="217"/>
    </row>
    <row r="100" spans="2:36" ht="51" x14ac:dyDescent="0.2">
      <c r="B100" s="218"/>
      <c r="C100" s="218"/>
      <c r="D100" s="218"/>
      <c r="E100" s="238"/>
      <c r="F100" s="238"/>
      <c r="G100" s="238"/>
      <c r="H100" s="218"/>
      <c r="I100" s="218"/>
      <c r="J100" s="11" t="s">
        <v>116</v>
      </c>
      <c r="K100" s="7" t="s">
        <v>117</v>
      </c>
      <c r="L100" s="7" t="s">
        <v>85</v>
      </c>
      <c r="M100" s="7">
        <v>1</v>
      </c>
      <c r="N100" s="217"/>
      <c r="O100" s="218"/>
      <c r="P100" s="218"/>
      <c r="Q100" s="218"/>
      <c r="R100" s="237"/>
      <c r="S100" s="237"/>
      <c r="T100" s="247"/>
      <c r="U100" s="247"/>
      <c r="V100" s="246"/>
      <c r="W100" s="246"/>
      <c r="X100" s="246"/>
      <c r="Y100" s="246"/>
      <c r="Z100" s="246"/>
      <c r="AA100" s="246"/>
      <c r="AB100" s="246"/>
      <c r="AC100" s="217"/>
      <c r="AD100" s="235"/>
      <c r="AE100" s="235"/>
      <c r="AF100" s="218"/>
      <c r="AG100" s="217"/>
      <c r="AH100" s="217"/>
      <c r="AI100" s="217"/>
      <c r="AJ100" s="218"/>
    </row>
    <row r="101" spans="2:36" ht="38.25" x14ac:dyDescent="0.2">
      <c r="B101" s="218"/>
      <c r="C101" s="218"/>
      <c r="D101" s="218"/>
      <c r="E101" s="238"/>
      <c r="F101" s="238"/>
      <c r="G101" s="238"/>
      <c r="H101" s="218"/>
      <c r="I101" s="218"/>
      <c r="J101" s="11" t="s">
        <v>209</v>
      </c>
      <c r="K101" s="7" t="s">
        <v>118</v>
      </c>
      <c r="L101" s="7" t="s">
        <v>119</v>
      </c>
      <c r="M101" s="7">
        <v>1</v>
      </c>
      <c r="N101" s="217"/>
      <c r="O101" s="218"/>
      <c r="P101" s="218"/>
      <c r="Q101" s="218"/>
      <c r="R101" s="237"/>
      <c r="S101" s="237"/>
      <c r="T101" s="247"/>
      <c r="U101" s="247"/>
      <c r="V101" s="246"/>
      <c r="W101" s="246"/>
      <c r="X101" s="246"/>
      <c r="Y101" s="246"/>
      <c r="Z101" s="246"/>
      <c r="AA101" s="246"/>
      <c r="AB101" s="246"/>
      <c r="AC101" s="217"/>
      <c r="AD101" s="235"/>
      <c r="AE101" s="235"/>
      <c r="AF101" s="218"/>
      <c r="AG101" s="217"/>
      <c r="AH101" s="217"/>
      <c r="AI101" s="217"/>
      <c r="AJ101" s="218"/>
    </row>
    <row r="102" spans="2:36" ht="25.5" x14ac:dyDescent="0.2">
      <c r="B102" s="218"/>
      <c r="C102" s="218"/>
      <c r="D102" s="218"/>
      <c r="E102" s="238"/>
      <c r="F102" s="238"/>
      <c r="G102" s="238"/>
      <c r="H102" s="218"/>
      <c r="I102" s="218"/>
      <c r="J102" s="11" t="s">
        <v>120</v>
      </c>
      <c r="K102" s="7" t="s">
        <v>121</v>
      </c>
      <c r="L102" s="7" t="s">
        <v>119</v>
      </c>
      <c r="M102" s="63">
        <v>1</v>
      </c>
      <c r="N102" s="217"/>
      <c r="O102" s="218"/>
      <c r="P102" s="218"/>
      <c r="Q102" s="218"/>
      <c r="R102" s="237"/>
      <c r="S102" s="237"/>
      <c r="T102" s="247"/>
      <c r="U102" s="247"/>
      <c r="V102" s="246"/>
      <c r="W102" s="246"/>
      <c r="X102" s="246"/>
      <c r="Y102" s="246"/>
      <c r="Z102" s="246"/>
      <c r="AA102" s="246"/>
      <c r="AB102" s="246"/>
      <c r="AC102" s="217"/>
      <c r="AD102" s="235"/>
      <c r="AE102" s="235"/>
      <c r="AF102" s="218"/>
      <c r="AG102" s="217"/>
      <c r="AH102" s="217"/>
      <c r="AI102" s="217"/>
      <c r="AJ102" s="218"/>
    </row>
    <row r="103" spans="2:36" s="36" customFormat="1" ht="89.25" x14ac:dyDescent="0.25">
      <c r="B103" s="230" t="s">
        <v>1009</v>
      </c>
      <c r="C103" s="230" t="s">
        <v>240</v>
      </c>
      <c r="D103" s="230" t="s">
        <v>66</v>
      </c>
      <c r="E103" s="290" t="s">
        <v>67</v>
      </c>
      <c r="F103" s="290" t="s">
        <v>134</v>
      </c>
      <c r="G103" s="290" t="s">
        <v>147</v>
      </c>
      <c r="H103" s="230" t="s">
        <v>70</v>
      </c>
      <c r="I103" s="230" t="s">
        <v>79</v>
      </c>
      <c r="J103" s="11" t="s">
        <v>208</v>
      </c>
      <c r="K103" s="7" t="s">
        <v>107</v>
      </c>
      <c r="L103" s="7" t="s">
        <v>86</v>
      </c>
      <c r="M103" s="63">
        <v>40</v>
      </c>
      <c r="N103" s="219" t="s">
        <v>108</v>
      </c>
      <c r="O103" s="230" t="s">
        <v>238</v>
      </c>
      <c r="P103" s="230" t="s">
        <v>75</v>
      </c>
      <c r="Q103" s="230" t="s">
        <v>76</v>
      </c>
      <c r="R103" s="242" t="s">
        <v>77</v>
      </c>
      <c r="S103" s="242" t="s">
        <v>109</v>
      </c>
      <c r="T103" s="254">
        <f>V103+Y103</f>
        <v>88061.72</v>
      </c>
      <c r="U103" s="254" t="s">
        <v>79</v>
      </c>
      <c r="V103" s="251">
        <v>74852.45</v>
      </c>
      <c r="W103" s="251" t="s">
        <v>79</v>
      </c>
      <c r="X103" s="251" t="s">
        <v>79</v>
      </c>
      <c r="Y103" s="251">
        <v>13209.27</v>
      </c>
      <c r="Z103" s="251" t="s">
        <v>79</v>
      </c>
      <c r="AA103" s="251" t="s">
        <v>79</v>
      </c>
      <c r="AB103" s="251">
        <v>39563.97</v>
      </c>
      <c r="AC103" s="219" t="s">
        <v>110</v>
      </c>
      <c r="AD103" s="223" t="s">
        <v>79</v>
      </c>
      <c r="AE103" s="223">
        <f>V103+Y103</f>
        <v>88061.72</v>
      </c>
      <c r="AF103" s="219" t="s">
        <v>79</v>
      </c>
      <c r="AG103" s="219" t="s">
        <v>33</v>
      </c>
      <c r="AH103" s="219" t="s">
        <v>251</v>
      </c>
      <c r="AI103" s="219" t="s">
        <v>253</v>
      </c>
      <c r="AJ103" s="219"/>
    </row>
    <row r="104" spans="2:36" s="36" customFormat="1" ht="59.1" customHeight="1" x14ac:dyDescent="0.25">
      <c r="B104" s="215"/>
      <c r="C104" s="215"/>
      <c r="D104" s="215"/>
      <c r="E104" s="250"/>
      <c r="F104" s="250"/>
      <c r="G104" s="250"/>
      <c r="H104" s="215"/>
      <c r="I104" s="215"/>
      <c r="J104" s="11" t="s">
        <v>111</v>
      </c>
      <c r="K104" s="7" t="s">
        <v>112</v>
      </c>
      <c r="L104" s="7" t="s">
        <v>85</v>
      </c>
      <c r="M104" s="63">
        <v>1</v>
      </c>
      <c r="N104" s="220"/>
      <c r="O104" s="215"/>
      <c r="P104" s="215"/>
      <c r="Q104" s="215"/>
      <c r="R104" s="274"/>
      <c r="S104" s="274"/>
      <c r="T104" s="255"/>
      <c r="U104" s="255"/>
      <c r="V104" s="252"/>
      <c r="W104" s="252"/>
      <c r="X104" s="252"/>
      <c r="Y104" s="252"/>
      <c r="Z104" s="252"/>
      <c r="AA104" s="252"/>
      <c r="AB104" s="252"/>
      <c r="AC104" s="220"/>
      <c r="AD104" s="224"/>
      <c r="AE104" s="224"/>
      <c r="AF104" s="215"/>
      <c r="AG104" s="220"/>
      <c r="AH104" s="220"/>
      <c r="AI104" s="220"/>
      <c r="AJ104" s="215"/>
    </row>
    <row r="105" spans="2:36" s="36" customFormat="1" ht="72" customHeight="1" x14ac:dyDescent="0.25">
      <c r="B105" s="216"/>
      <c r="C105" s="216"/>
      <c r="D105" s="216"/>
      <c r="E105" s="291"/>
      <c r="F105" s="291"/>
      <c r="G105" s="291"/>
      <c r="H105" s="216"/>
      <c r="I105" s="216"/>
      <c r="J105" s="11" t="s">
        <v>127</v>
      </c>
      <c r="K105" s="7" t="s">
        <v>128</v>
      </c>
      <c r="L105" s="7" t="s">
        <v>85</v>
      </c>
      <c r="M105" s="63">
        <v>40</v>
      </c>
      <c r="N105" s="221"/>
      <c r="O105" s="216"/>
      <c r="P105" s="216"/>
      <c r="Q105" s="216"/>
      <c r="R105" s="236"/>
      <c r="S105" s="236"/>
      <c r="T105" s="256"/>
      <c r="U105" s="256"/>
      <c r="V105" s="253"/>
      <c r="W105" s="253"/>
      <c r="X105" s="253"/>
      <c r="Y105" s="253"/>
      <c r="Z105" s="253"/>
      <c r="AA105" s="253"/>
      <c r="AB105" s="253"/>
      <c r="AC105" s="221"/>
      <c r="AD105" s="225"/>
      <c r="AE105" s="225"/>
      <c r="AF105" s="216"/>
      <c r="AG105" s="221"/>
      <c r="AH105" s="221"/>
      <c r="AI105" s="221"/>
      <c r="AJ105" s="216"/>
    </row>
    <row r="106" spans="2:36" s="36" customFormat="1" ht="89.25" x14ac:dyDescent="0.25">
      <c r="B106" s="230" t="s">
        <v>1010</v>
      </c>
      <c r="C106" s="230" t="s">
        <v>242</v>
      </c>
      <c r="D106" s="230" t="s">
        <v>66</v>
      </c>
      <c r="E106" s="290" t="s">
        <v>67</v>
      </c>
      <c r="F106" s="290" t="s">
        <v>134</v>
      </c>
      <c r="G106" s="290" t="s">
        <v>147</v>
      </c>
      <c r="H106" s="230" t="s">
        <v>70</v>
      </c>
      <c r="I106" s="230" t="s">
        <v>79</v>
      </c>
      <c r="J106" s="28" t="s">
        <v>208</v>
      </c>
      <c r="K106" s="14" t="s">
        <v>107</v>
      </c>
      <c r="L106" s="14" t="s">
        <v>86</v>
      </c>
      <c r="M106" s="71">
        <v>40</v>
      </c>
      <c r="N106" s="219" t="s">
        <v>108</v>
      </c>
      <c r="O106" s="230" t="s">
        <v>249</v>
      </c>
      <c r="P106" s="230" t="s">
        <v>75</v>
      </c>
      <c r="Q106" s="230" t="s">
        <v>76</v>
      </c>
      <c r="R106" s="242" t="s">
        <v>77</v>
      </c>
      <c r="S106" s="242" t="s">
        <v>109</v>
      </c>
      <c r="T106" s="254">
        <f>V106+Y106</f>
        <v>39134.770000000004</v>
      </c>
      <c r="U106" s="254" t="s">
        <v>79</v>
      </c>
      <c r="V106" s="251">
        <v>33264.550000000003</v>
      </c>
      <c r="W106" s="251" t="s">
        <v>79</v>
      </c>
      <c r="X106" s="251" t="s">
        <v>79</v>
      </c>
      <c r="Y106" s="251">
        <v>5870.22</v>
      </c>
      <c r="Z106" s="251" t="s">
        <v>79</v>
      </c>
      <c r="AA106" s="251" t="s">
        <v>79</v>
      </c>
      <c r="AB106" s="251">
        <v>17582.29</v>
      </c>
      <c r="AC106" s="219" t="s">
        <v>110</v>
      </c>
      <c r="AD106" s="223" t="s">
        <v>79</v>
      </c>
      <c r="AE106" s="223">
        <f>V106+Y106</f>
        <v>39134.770000000004</v>
      </c>
      <c r="AF106" s="219" t="s">
        <v>79</v>
      </c>
      <c r="AG106" s="219" t="s">
        <v>33</v>
      </c>
      <c r="AH106" s="219" t="s">
        <v>251</v>
      </c>
      <c r="AI106" s="219" t="s">
        <v>253</v>
      </c>
      <c r="AJ106" s="219"/>
    </row>
    <row r="107" spans="2:36" s="36" customFormat="1" ht="59.1" customHeight="1" x14ac:dyDescent="0.25">
      <c r="B107" s="215"/>
      <c r="C107" s="215"/>
      <c r="D107" s="215"/>
      <c r="E107" s="250"/>
      <c r="F107" s="250"/>
      <c r="G107" s="250"/>
      <c r="H107" s="215"/>
      <c r="I107" s="215"/>
      <c r="J107" s="11" t="s">
        <v>111</v>
      </c>
      <c r="K107" s="7" t="s">
        <v>112</v>
      </c>
      <c r="L107" s="7" t="s">
        <v>85</v>
      </c>
      <c r="M107" s="63">
        <v>1</v>
      </c>
      <c r="N107" s="220"/>
      <c r="O107" s="215"/>
      <c r="P107" s="215"/>
      <c r="Q107" s="215"/>
      <c r="R107" s="274"/>
      <c r="S107" s="274"/>
      <c r="T107" s="255"/>
      <c r="U107" s="255"/>
      <c r="V107" s="252"/>
      <c r="W107" s="252"/>
      <c r="X107" s="252"/>
      <c r="Y107" s="252"/>
      <c r="Z107" s="252"/>
      <c r="AA107" s="252"/>
      <c r="AB107" s="252"/>
      <c r="AC107" s="220"/>
      <c r="AD107" s="224"/>
      <c r="AE107" s="224"/>
      <c r="AF107" s="215"/>
      <c r="AG107" s="220"/>
      <c r="AH107" s="220"/>
      <c r="AI107" s="220"/>
      <c r="AJ107" s="215"/>
    </row>
    <row r="108" spans="2:36" s="36" customFormat="1" ht="72" customHeight="1" x14ac:dyDescent="0.25">
      <c r="B108" s="216"/>
      <c r="C108" s="216"/>
      <c r="D108" s="216"/>
      <c r="E108" s="291"/>
      <c r="F108" s="291"/>
      <c r="G108" s="291"/>
      <c r="H108" s="216"/>
      <c r="I108" s="216"/>
      <c r="J108" s="11" t="s">
        <v>127</v>
      </c>
      <c r="K108" s="7" t="s">
        <v>128</v>
      </c>
      <c r="L108" s="7" t="s">
        <v>85</v>
      </c>
      <c r="M108" s="63">
        <v>5</v>
      </c>
      <c r="N108" s="221"/>
      <c r="O108" s="216"/>
      <c r="P108" s="216"/>
      <c r="Q108" s="216"/>
      <c r="R108" s="236"/>
      <c r="S108" s="236"/>
      <c r="T108" s="256"/>
      <c r="U108" s="256"/>
      <c r="V108" s="253"/>
      <c r="W108" s="253"/>
      <c r="X108" s="253"/>
      <c r="Y108" s="253"/>
      <c r="Z108" s="253"/>
      <c r="AA108" s="253"/>
      <c r="AB108" s="253"/>
      <c r="AC108" s="221"/>
      <c r="AD108" s="225"/>
      <c r="AE108" s="225"/>
      <c r="AF108" s="216"/>
      <c r="AG108" s="221"/>
      <c r="AH108" s="221"/>
      <c r="AI108" s="221"/>
      <c r="AJ108" s="216"/>
    </row>
    <row r="109" spans="2:36" s="36" customFormat="1" ht="132" customHeight="1" x14ac:dyDescent="0.25">
      <c r="B109" s="218" t="s">
        <v>182</v>
      </c>
      <c r="C109" s="218" t="s">
        <v>183</v>
      </c>
      <c r="D109" s="218" t="s">
        <v>106</v>
      </c>
      <c r="E109" s="238" t="s">
        <v>67</v>
      </c>
      <c r="F109" s="238" t="s">
        <v>184</v>
      </c>
      <c r="G109" s="238" t="s">
        <v>147</v>
      </c>
      <c r="H109" s="218" t="s">
        <v>70</v>
      </c>
      <c r="I109" s="218" t="s">
        <v>79</v>
      </c>
      <c r="J109" s="11" t="s">
        <v>208</v>
      </c>
      <c r="K109" s="7" t="s">
        <v>107</v>
      </c>
      <c r="L109" s="7" t="s">
        <v>86</v>
      </c>
      <c r="M109" s="7">
        <v>40</v>
      </c>
      <c r="N109" s="217" t="s">
        <v>108</v>
      </c>
      <c r="O109" s="218" t="s">
        <v>185</v>
      </c>
      <c r="P109" s="218" t="s">
        <v>75</v>
      </c>
      <c r="Q109" s="218" t="s">
        <v>76</v>
      </c>
      <c r="R109" s="237" t="s">
        <v>77</v>
      </c>
      <c r="S109" s="237" t="s">
        <v>109</v>
      </c>
      <c r="T109" s="247">
        <f>V109+Y109</f>
        <v>153010</v>
      </c>
      <c r="U109" s="247" t="s">
        <v>98</v>
      </c>
      <c r="V109" s="251">
        <v>130058.5</v>
      </c>
      <c r="W109" s="246" t="s">
        <v>79</v>
      </c>
      <c r="X109" s="246" t="s">
        <v>79</v>
      </c>
      <c r="Y109" s="246">
        <v>22951.5</v>
      </c>
      <c r="Z109" s="246" t="s">
        <v>98</v>
      </c>
      <c r="AA109" s="246" t="s">
        <v>79</v>
      </c>
      <c r="AB109" s="246">
        <v>68743.62</v>
      </c>
      <c r="AC109" s="217" t="s">
        <v>149</v>
      </c>
      <c r="AD109" s="235" t="s">
        <v>79</v>
      </c>
      <c r="AE109" s="235">
        <f>V109+Y109</f>
        <v>153010</v>
      </c>
      <c r="AF109" s="217" t="s">
        <v>79</v>
      </c>
      <c r="AG109" s="217" t="s">
        <v>33</v>
      </c>
      <c r="AH109" s="217" t="s">
        <v>157</v>
      </c>
      <c r="AI109" s="217" t="s">
        <v>158</v>
      </c>
      <c r="AJ109" s="217"/>
    </row>
    <row r="110" spans="2:36" s="36" customFormat="1" ht="86.1" customHeight="1" x14ac:dyDescent="0.25">
      <c r="B110" s="218"/>
      <c r="C110" s="218"/>
      <c r="D110" s="218"/>
      <c r="E110" s="238"/>
      <c r="F110" s="238"/>
      <c r="G110" s="238"/>
      <c r="H110" s="218"/>
      <c r="I110" s="218"/>
      <c r="J110" s="11" t="s">
        <v>111</v>
      </c>
      <c r="K110" s="7" t="s">
        <v>112</v>
      </c>
      <c r="L110" s="7" t="s">
        <v>85</v>
      </c>
      <c r="M110" s="7">
        <v>2</v>
      </c>
      <c r="N110" s="217"/>
      <c r="O110" s="218"/>
      <c r="P110" s="218"/>
      <c r="Q110" s="218"/>
      <c r="R110" s="237"/>
      <c r="S110" s="237"/>
      <c r="T110" s="247"/>
      <c r="U110" s="247"/>
      <c r="V110" s="252"/>
      <c r="W110" s="246"/>
      <c r="X110" s="246"/>
      <c r="Y110" s="246"/>
      <c r="Z110" s="246"/>
      <c r="AA110" s="246"/>
      <c r="AB110" s="246"/>
      <c r="AC110" s="217"/>
      <c r="AD110" s="235"/>
      <c r="AE110" s="235"/>
      <c r="AF110" s="218"/>
      <c r="AG110" s="217"/>
      <c r="AH110" s="217"/>
      <c r="AI110" s="217"/>
      <c r="AJ110" s="218"/>
    </row>
    <row r="111" spans="2:36" s="36" customFormat="1" ht="59.1" customHeight="1" x14ac:dyDescent="0.25">
      <c r="B111" s="218"/>
      <c r="C111" s="218"/>
      <c r="D111" s="218"/>
      <c r="E111" s="238"/>
      <c r="F111" s="238"/>
      <c r="G111" s="238"/>
      <c r="H111" s="218"/>
      <c r="I111" s="218"/>
      <c r="J111" s="11" t="s">
        <v>127</v>
      </c>
      <c r="K111" s="7" t="s">
        <v>128</v>
      </c>
      <c r="L111" s="7" t="s">
        <v>85</v>
      </c>
      <c r="M111" s="63">
        <v>130</v>
      </c>
      <c r="N111" s="217"/>
      <c r="O111" s="218"/>
      <c r="P111" s="218"/>
      <c r="Q111" s="218"/>
      <c r="R111" s="237"/>
      <c r="S111" s="237"/>
      <c r="T111" s="247"/>
      <c r="U111" s="247"/>
      <c r="V111" s="253"/>
      <c r="W111" s="246"/>
      <c r="X111" s="246"/>
      <c r="Y111" s="246"/>
      <c r="Z111" s="246"/>
      <c r="AA111" s="246"/>
      <c r="AB111" s="246"/>
      <c r="AC111" s="217"/>
      <c r="AD111" s="235"/>
      <c r="AE111" s="235"/>
      <c r="AF111" s="218"/>
      <c r="AG111" s="217"/>
      <c r="AH111" s="217"/>
      <c r="AI111" s="217"/>
      <c r="AJ111" s="218"/>
    </row>
    <row r="112" spans="2:36" s="36" customFormat="1" ht="104.1" customHeight="1" x14ac:dyDescent="0.25">
      <c r="B112" s="218" t="s">
        <v>186</v>
      </c>
      <c r="C112" s="218" t="s">
        <v>187</v>
      </c>
      <c r="D112" s="218" t="s">
        <v>106</v>
      </c>
      <c r="E112" s="238" t="s">
        <v>67</v>
      </c>
      <c r="F112" s="238" t="s">
        <v>134</v>
      </c>
      <c r="G112" s="238" t="s">
        <v>147</v>
      </c>
      <c r="H112" s="230" t="s">
        <v>70</v>
      </c>
      <c r="I112" s="218" t="s">
        <v>79</v>
      </c>
      <c r="J112" s="11" t="s">
        <v>208</v>
      </c>
      <c r="K112" s="7" t="s">
        <v>107</v>
      </c>
      <c r="L112" s="7" t="s">
        <v>86</v>
      </c>
      <c r="M112" s="7">
        <v>40</v>
      </c>
      <c r="N112" s="217" t="s">
        <v>108</v>
      </c>
      <c r="O112" s="218" t="s">
        <v>188</v>
      </c>
      <c r="P112" s="218" t="s">
        <v>75</v>
      </c>
      <c r="Q112" s="218" t="s">
        <v>76</v>
      </c>
      <c r="R112" s="237" t="s">
        <v>77</v>
      </c>
      <c r="S112" s="242" t="s">
        <v>109</v>
      </c>
      <c r="T112" s="254">
        <f>V112+Y112</f>
        <v>75900</v>
      </c>
      <c r="U112" s="254" t="s">
        <v>98</v>
      </c>
      <c r="V112" s="251">
        <v>64515</v>
      </c>
      <c r="W112" s="251" t="s">
        <v>79</v>
      </c>
      <c r="X112" s="251" t="s">
        <v>79</v>
      </c>
      <c r="Y112" s="251">
        <v>11385</v>
      </c>
      <c r="Z112" s="251" t="s">
        <v>79</v>
      </c>
      <c r="AA112" s="251" t="s">
        <v>79</v>
      </c>
      <c r="AB112" s="251">
        <v>34100</v>
      </c>
      <c r="AC112" s="219" t="s">
        <v>110</v>
      </c>
      <c r="AD112" s="223" t="s">
        <v>79</v>
      </c>
      <c r="AE112" s="223">
        <f>V112+Y112</f>
        <v>75900</v>
      </c>
      <c r="AF112" s="219" t="s">
        <v>79</v>
      </c>
      <c r="AG112" s="217" t="s">
        <v>33</v>
      </c>
      <c r="AH112" s="217" t="s">
        <v>157</v>
      </c>
      <c r="AI112" s="217" t="s">
        <v>158</v>
      </c>
      <c r="AJ112" s="219"/>
    </row>
    <row r="113" spans="1:36" s="36" customFormat="1" ht="65.099999999999994" customHeight="1" x14ac:dyDescent="0.25">
      <c r="B113" s="218"/>
      <c r="C113" s="218"/>
      <c r="D113" s="218"/>
      <c r="E113" s="238"/>
      <c r="F113" s="238"/>
      <c r="G113" s="238"/>
      <c r="H113" s="215"/>
      <c r="I113" s="218"/>
      <c r="J113" s="11" t="s">
        <v>111</v>
      </c>
      <c r="K113" s="7" t="s">
        <v>112</v>
      </c>
      <c r="L113" s="7" t="s">
        <v>85</v>
      </c>
      <c r="M113" s="7">
        <v>1</v>
      </c>
      <c r="N113" s="217"/>
      <c r="O113" s="218"/>
      <c r="P113" s="218"/>
      <c r="Q113" s="218"/>
      <c r="R113" s="237"/>
      <c r="S113" s="274"/>
      <c r="T113" s="255"/>
      <c r="U113" s="255"/>
      <c r="V113" s="252"/>
      <c r="W113" s="252"/>
      <c r="X113" s="252"/>
      <c r="Y113" s="252"/>
      <c r="Z113" s="252"/>
      <c r="AA113" s="252"/>
      <c r="AB113" s="252"/>
      <c r="AC113" s="220"/>
      <c r="AD113" s="224"/>
      <c r="AE113" s="224"/>
      <c r="AF113" s="215"/>
      <c r="AG113" s="217"/>
      <c r="AH113" s="217"/>
      <c r="AI113" s="217"/>
      <c r="AJ113" s="215"/>
    </row>
    <row r="114" spans="1:36" s="36" customFormat="1" ht="144.6" customHeight="1" x14ac:dyDescent="0.25">
      <c r="B114" s="218"/>
      <c r="C114" s="218"/>
      <c r="D114" s="218"/>
      <c r="E114" s="238"/>
      <c r="F114" s="238"/>
      <c r="G114" s="238"/>
      <c r="H114" s="216"/>
      <c r="I114" s="218"/>
      <c r="J114" s="11" t="s">
        <v>127</v>
      </c>
      <c r="K114" s="7" t="s">
        <v>128</v>
      </c>
      <c r="L114" s="7" t="s">
        <v>85</v>
      </c>
      <c r="M114" s="63">
        <v>45</v>
      </c>
      <c r="N114" s="217"/>
      <c r="O114" s="218"/>
      <c r="P114" s="218"/>
      <c r="Q114" s="218"/>
      <c r="R114" s="237"/>
      <c r="S114" s="236"/>
      <c r="T114" s="256"/>
      <c r="U114" s="256"/>
      <c r="V114" s="253"/>
      <c r="W114" s="253"/>
      <c r="X114" s="253"/>
      <c r="Y114" s="253"/>
      <c r="Z114" s="253"/>
      <c r="AA114" s="253"/>
      <c r="AB114" s="253"/>
      <c r="AC114" s="221"/>
      <c r="AD114" s="225"/>
      <c r="AE114" s="225"/>
      <c r="AF114" s="216"/>
      <c r="AG114" s="217"/>
      <c r="AH114" s="217"/>
      <c r="AI114" s="217"/>
      <c r="AJ114" s="216"/>
    </row>
    <row r="115" spans="1:36" s="36" customFormat="1" ht="89.25" x14ac:dyDescent="0.25">
      <c r="B115" s="230" t="s">
        <v>189</v>
      </c>
      <c r="C115" s="230" t="s">
        <v>190</v>
      </c>
      <c r="D115" s="230" t="s">
        <v>106</v>
      </c>
      <c r="E115" s="290" t="s">
        <v>67</v>
      </c>
      <c r="F115" s="290" t="s">
        <v>134</v>
      </c>
      <c r="G115" s="290" t="s">
        <v>147</v>
      </c>
      <c r="H115" s="230" t="s">
        <v>70</v>
      </c>
      <c r="I115" s="230" t="s">
        <v>79</v>
      </c>
      <c r="J115" s="11" t="s">
        <v>208</v>
      </c>
      <c r="K115" s="7" t="s">
        <v>107</v>
      </c>
      <c r="L115" s="7" t="s">
        <v>86</v>
      </c>
      <c r="M115" s="63">
        <v>40</v>
      </c>
      <c r="N115" s="219" t="s">
        <v>108</v>
      </c>
      <c r="O115" s="230" t="s">
        <v>185</v>
      </c>
      <c r="P115" s="230" t="s">
        <v>75</v>
      </c>
      <c r="Q115" s="230" t="s">
        <v>76</v>
      </c>
      <c r="R115" s="242" t="s">
        <v>77</v>
      </c>
      <c r="S115" s="242" t="s">
        <v>109</v>
      </c>
      <c r="T115" s="254">
        <f>V115+Y115</f>
        <v>103500</v>
      </c>
      <c r="U115" s="254" t="s">
        <v>98</v>
      </c>
      <c r="V115" s="251">
        <v>87975</v>
      </c>
      <c r="W115" s="251" t="s">
        <v>79</v>
      </c>
      <c r="X115" s="251" t="s">
        <v>79</v>
      </c>
      <c r="Y115" s="251">
        <v>15525</v>
      </c>
      <c r="Z115" s="251" t="s">
        <v>79</v>
      </c>
      <c r="AA115" s="251" t="s">
        <v>79</v>
      </c>
      <c r="AB115" s="251">
        <v>46500</v>
      </c>
      <c r="AC115" s="219" t="s">
        <v>110</v>
      </c>
      <c r="AD115" s="223" t="s">
        <v>79</v>
      </c>
      <c r="AE115" s="223">
        <f>V115+Y115</f>
        <v>103500</v>
      </c>
      <c r="AF115" s="219" t="s">
        <v>79</v>
      </c>
      <c r="AG115" s="217" t="s">
        <v>33</v>
      </c>
      <c r="AH115" s="217" t="s">
        <v>157</v>
      </c>
      <c r="AI115" s="217" t="s">
        <v>158</v>
      </c>
      <c r="AJ115" s="219"/>
    </row>
    <row r="116" spans="1:36" s="36" customFormat="1" ht="101.1" customHeight="1" x14ac:dyDescent="0.25">
      <c r="B116" s="215"/>
      <c r="C116" s="215"/>
      <c r="D116" s="215"/>
      <c r="E116" s="250"/>
      <c r="F116" s="250"/>
      <c r="G116" s="250"/>
      <c r="H116" s="215"/>
      <c r="I116" s="215"/>
      <c r="J116" s="11" t="s">
        <v>111</v>
      </c>
      <c r="K116" s="7" t="s">
        <v>112</v>
      </c>
      <c r="L116" s="7" t="s">
        <v>85</v>
      </c>
      <c r="M116" s="63">
        <v>1</v>
      </c>
      <c r="N116" s="220"/>
      <c r="O116" s="215"/>
      <c r="P116" s="215"/>
      <c r="Q116" s="215"/>
      <c r="R116" s="274"/>
      <c r="S116" s="274"/>
      <c r="T116" s="255"/>
      <c r="U116" s="255"/>
      <c r="V116" s="252"/>
      <c r="W116" s="252"/>
      <c r="X116" s="252"/>
      <c r="Y116" s="252"/>
      <c r="Z116" s="252"/>
      <c r="AA116" s="252"/>
      <c r="AB116" s="252"/>
      <c r="AC116" s="220"/>
      <c r="AD116" s="224"/>
      <c r="AE116" s="224"/>
      <c r="AF116" s="215"/>
      <c r="AG116" s="217"/>
      <c r="AH116" s="217"/>
      <c r="AI116" s="217"/>
      <c r="AJ116" s="215"/>
    </row>
    <row r="117" spans="1:36" s="36" customFormat="1" ht="101.1" customHeight="1" x14ac:dyDescent="0.25">
      <c r="B117" s="216"/>
      <c r="C117" s="216"/>
      <c r="D117" s="216"/>
      <c r="E117" s="291"/>
      <c r="F117" s="291"/>
      <c r="G117" s="291"/>
      <c r="H117" s="216"/>
      <c r="I117" s="216"/>
      <c r="J117" s="11" t="s">
        <v>127</v>
      </c>
      <c r="K117" s="7" t="s">
        <v>128</v>
      </c>
      <c r="L117" s="7" t="s">
        <v>85</v>
      </c>
      <c r="M117" s="63">
        <v>48</v>
      </c>
      <c r="N117" s="221"/>
      <c r="O117" s="216"/>
      <c r="P117" s="216"/>
      <c r="Q117" s="216"/>
      <c r="R117" s="236"/>
      <c r="S117" s="236"/>
      <c r="T117" s="256"/>
      <c r="U117" s="256"/>
      <c r="V117" s="253"/>
      <c r="W117" s="253"/>
      <c r="X117" s="253"/>
      <c r="Y117" s="253"/>
      <c r="Z117" s="253"/>
      <c r="AA117" s="253"/>
      <c r="AB117" s="253"/>
      <c r="AC117" s="221"/>
      <c r="AD117" s="225"/>
      <c r="AE117" s="225"/>
      <c r="AF117" s="216"/>
      <c r="AG117" s="217"/>
      <c r="AH117" s="217"/>
      <c r="AI117" s="217"/>
      <c r="AJ117" s="216"/>
    </row>
    <row r="118" spans="1:36" s="36" customFormat="1" ht="125.65" customHeight="1" x14ac:dyDescent="0.25">
      <c r="A118" s="64"/>
      <c r="B118" s="257" t="s">
        <v>1060</v>
      </c>
      <c r="C118" s="257" t="s">
        <v>191</v>
      </c>
      <c r="D118" s="257" t="s">
        <v>66</v>
      </c>
      <c r="E118" s="293" t="s">
        <v>67</v>
      </c>
      <c r="F118" s="293" t="s">
        <v>134</v>
      </c>
      <c r="G118" s="293" t="s">
        <v>147</v>
      </c>
      <c r="H118" s="257" t="s">
        <v>70</v>
      </c>
      <c r="I118" s="257" t="s">
        <v>79</v>
      </c>
      <c r="J118" s="20" t="s">
        <v>208</v>
      </c>
      <c r="K118" s="27" t="s">
        <v>107</v>
      </c>
      <c r="L118" s="27" t="s">
        <v>86</v>
      </c>
      <c r="M118" s="61">
        <v>40</v>
      </c>
      <c r="N118" s="260" t="s">
        <v>108</v>
      </c>
      <c r="O118" s="257" t="s">
        <v>155</v>
      </c>
      <c r="P118" s="257" t="s">
        <v>75</v>
      </c>
      <c r="Q118" s="257" t="s">
        <v>76</v>
      </c>
      <c r="R118" s="345" t="s">
        <v>77</v>
      </c>
      <c r="S118" s="345" t="s">
        <v>109</v>
      </c>
      <c r="T118" s="355">
        <f>V118+Y118</f>
        <v>64200</v>
      </c>
      <c r="U118" s="355" t="s">
        <v>98</v>
      </c>
      <c r="V118" s="323">
        <v>54570</v>
      </c>
      <c r="W118" s="323" t="s">
        <v>79</v>
      </c>
      <c r="X118" s="323" t="s">
        <v>79</v>
      </c>
      <c r="Y118" s="323">
        <v>9630</v>
      </c>
      <c r="Z118" s="323" t="s">
        <v>79</v>
      </c>
      <c r="AA118" s="323" t="s">
        <v>79</v>
      </c>
      <c r="AB118" s="323">
        <v>28843.48</v>
      </c>
      <c r="AC118" s="260" t="s">
        <v>110</v>
      </c>
      <c r="AD118" s="352" t="s">
        <v>79</v>
      </c>
      <c r="AE118" s="352">
        <f>V118+Y118</f>
        <v>64200</v>
      </c>
      <c r="AF118" s="260" t="s">
        <v>79</v>
      </c>
      <c r="AG118" s="260" t="s">
        <v>33</v>
      </c>
      <c r="AH118" s="260" t="s">
        <v>672</v>
      </c>
      <c r="AI118" s="260" t="s">
        <v>158</v>
      </c>
      <c r="AJ118" s="260"/>
    </row>
    <row r="119" spans="1:36" s="36" customFormat="1" ht="153" customHeight="1" x14ac:dyDescent="0.25">
      <c r="A119" s="64"/>
      <c r="B119" s="259"/>
      <c r="C119" s="259"/>
      <c r="D119" s="259"/>
      <c r="E119" s="321"/>
      <c r="F119" s="321"/>
      <c r="G119" s="321"/>
      <c r="H119" s="259"/>
      <c r="I119" s="259"/>
      <c r="J119" s="20" t="s">
        <v>127</v>
      </c>
      <c r="K119" s="27" t="s">
        <v>128</v>
      </c>
      <c r="L119" s="27" t="s">
        <v>85</v>
      </c>
      <c r="M119" s="61">
        <v>30</v>
      </c>
      <c r="N119" s="262"/>
      <c r="O119" s="259"/>
      <c r="P119" s="259"/>
      <c r="Q119" s="259"/>
      <c r="R119" s="347"/>
      <c r="S119" s="347"/>
      <c r="T119" s="305"/>
      <c r="U119" s="305"/>
      <c r="V119" s="325"/>
      <c r="W119" s="325"/>
      <c r="X119" s="325"/>
      <c r="Y119" s="325"/>
      <c r="Z119" s="325"/>
      <c r="AA119" s="325"/>
      <c r="AB119" s="325"/>
      <c r="AC119" s="262"/>
      <c r="AD119" s="354"/>
      <c r="AE119" s="354"/>
      <c r="AF119" s="259"/>
      <c r="AG119" s="262"/>
      <c r="AH119" s="262"/>
      <c r="AI119" s="262"/>
      <c r="AJ119" s="259"/>
    </row>
    <row r="120" spans="1:36" s="36" customFormat="1" ht="288.60000000000002" customHeight="1" x14ac:dyDescent="0.25">
      <c r="B120" s="22" t="s">
        <v>193</v>
      </c>
      <c r="C120" s="22" t="s">
        <v>194</v>
      </c>
      <c r="D120" s="22" t="s">
        <v>66</v>
      </c>
      <c r="E120" s="18" t="s">
        <v>67</v>
      </c>
      <c r="F120" s="18" t="s">
        <v>134</v>
      </c>
      <c r="G120" s="18" t="s">
        <v>147</v>
      </c>
      <c r="H120" s="22" t="s">
        <v>70</v>
      </c>
      <c r="I120" s="22" t="s">
        <v>79</v>
      </c>
      <c r="J120" s="11" t="s">
        <v>127</v>
      </c>
      <c r="K120" s="7" t="s">
        <v>128</v>
      </c>
      <c r="L120" s="7" t="s">
        <v>85</v>
      </c>
      <c r="M120" s="63">
        <v>5</v>
      </c>
      <c r="N120" s="21" t="s">
        <v>108</v>
      </c>
      <c r="O120" s="22" t="s">
        <v>192</v>
      </c>
      <c r="P120" s="22" t="s">
        <v>75</v>
      </c>
      <c r="Q120" s="22" t="s">
        <v>76</v>
      </c>
      <c r="R120" s="49" t="s">
        <v>77</v>
      </c>
      <c r="S120" s="49" t="s">
        <v>109</v>
      </c>
      <c r="T120" s="23">
        <f>V120+Y120</f>
        <v>64200</v>
      </c>
      <c r="U120" s="23" t="s">
        <v>98</v>
      </c>
      <c r="V120" s="24">
        <v>54570</v>
      </c>
      <c r="W120" s="24" t="s">
        <v>79</v>
      </c>
      <c r="X120" s="24" t="s">
        <v>79</v>
      </c>
      <c r="Y120" s="24">
        <v>9630</v>
      </c>
      <c r="Z120" s="24" t="s">
        <v>79</v>
      </c>
      <c r="AA120" s="24" t="s">
        <v>79</v>
      </c>
      <c r="AB120" s="24">
        <v>28843.48</v>
      </c>
      <c r="AC120" s="21" t="s">
        <v>110</v>
      </c>
      <c r="AD120" s="50" t="s">
        <v>79</v>
      </c>
      <c r="AE120" s="50">
        <f>V120+Y120</f>
        <v>64200</v>
      </c>
      <c r="AF120" s="21" t="s">
        <v>79</v>
      </c>
      <c r="AG120" s="21" t="s">
        <v>33</v>
      </c>
      <c r="AH120" s="21" t="s">
        <v>157</v>
      </c>
      <c r="AI120" s="21" t="s">
        <v>158</v>
      </c>
      <c r="AJ120" s="21"/>
    </row>
    <row r="121" spans="1:36" ht="52.15" customHeight="1" x14ac:dyDescent="0.2">
      <c r="B121" s="218" t="s">
        <v>195</v>
      </c>
      <c r="C121" s="218" t="s">
        <v>196</v>
      </c>
      <c r="D121" s="218" t="s">
        <v>66</v>
      </c>
      <c r="E121" s="238" t="s">
        <v>67</v>
      </c>
      <c r="F121" s="238" t="s">
        <v>132</v>
      </c>
      <c r="G121" s="238" t="s">
        <v>69</v>
      </c>
      <c r="H121" s="218" t="s">
        <v>70</v>
      </c>
      <c r="I121" s="218" t="s">
        <v>79</v>
      </c>
      <c r="J121" s="11" t="s">
        <v>113</v>
      </c>
      <c r="K121" s="7" t="s">
        <v>114</v>
      </c>
      <c r="L121" s="7" t="s">
        <v>115</v>
      </c>
      <c r="M121" s="7">
        <v>1.5</v>
      </c>
      <c r="N121" s="217" t="s">
        <v>108</v>
      </c>
      <c r="O121" s="218" t="s">
        <v>164</v>
      </c>
      <c r="P121" s="218" t="s">
        <v>75</v>
      </c>
      <c r="Q121" s="218" t="s">
        <v>76</v>
      </c>
      <c r="R121" s="237" t="s">
        <v>77</v>
      </c>
      <c r="S121" s="237" t="s">
        <v>109</v>
      </c>
      <c r="T121" s="247">
        <f>+V121+Y121</f>
        <v>112350</v>
      </c>
      <c r="U121" s="247" t="s">
        <v>98</v>
      </c>
      <c r="V121" s="246">
        <v>95497.5</v>
      </c>
      <c r="W121" s="246" t="s">
        <v>79</v>
      </c>
      <c r="X121" s="246" t="s">
        <v>79</v>
      </c>
      <c r="Y121" s="246">
        <v>16852.5</v>
      </c>
      <c r="Z121" s="246" t="s">
        <v>79</v>
      </c>
      <c r="AA121" s="246" t="s">
        <v>79</v>
      </c>
      <c r="AB121" s="246">
        <v>50476.09</v>
      </c>
      <c r="AC121" s="217" t="s">
        <v>80</v>
      </c>
      <c r="AD121" s="235" t="s">
        <v>79</v>
      </c>
      <c r="AE121" s="235">
        <f>V121+Y121</f>
        <v>112350</v>
      </c>
      <c r="AF121" s="217" t="s">
        <v>79</v>
      </c>
      <c r="AG121" s="217" t="s">
        <v>33</v>
      </c>
      <c r="AH121" s="217" t="s">
        <v>157</v>
      </c>
      <c r="AI121" s="217" t="s">
        <v>158</v>
      </c>
      <c r="AJ121" s="217"/>
    </row>
    <row r="122" spans="1:36" ht="51" x14ac:dyDescent="0.2">
      <c r="B122" s="218"/>
      <c r="C122" s="218"/>
      <c r="D122" s="218"/>
      <c r="E122" s="238"/>
      <c r="F122" s="238"/>
      <c r="G122" s="238"/>
      <c r="H122" s="218"/>
      <c r="I122" s="218"/>
      <c r="J122" s="11" t="s">
        <v>116</v>
      </c>
      <c r="K122" s="7" t="s">
        <v>117</v>
      </c>
      <c r="L122" s="7" t="s">
        <v>85</v>
      </c>
      <c r="M122" s="7">
        <v>1</v>
      </c>
      <c r="N122" s="217"/>
      <c r="O122" s="218"/>
      <c r="P122" s="218"/>
      <c r="Q122" s="218"/>
      <c r="R122" s="237"/>
      <c r="S122" s="237"/>
      <c r="T122" s="247"/>
      <c r="U122" s="247"/>
      <c r="V122" s="246"/>
      <c r="W122" s="246"/>
      <c r="X122" s="246"/>
      <c r="Y122" s="246"/>
      <c r="Z122" s="246"/>
      <c r="AA122" s="246"/>
      <c r="AB122" s="246"/>
      <c r="AC122" s="217"/>
      <c r="AD122" s="235"/>
      <c r="AE122" s="235"/>
      <c r="AF122" s="218"/>
      <c r="AG122" s="217"/>
      <c r="AH122" s="217"/>
      <c r="AI122" s="217"/>
      <c r="AJ122" s="218"/>
    </row>
    <row r="123" spans="1:36" ht="38.25" x14ac:dyDescent="0.2">
      <c r="B123" s="218"/>
      <c r="C123" s="218"/>
      <c r="D123" s="218"/>
      <c r="E123" s="238"/>
      <c r="F123" s="238"/>
      <c r="G123" s="238"/>
      <c r="H123" s="218"/>
      <c r="I123" s="218"/>
      <c r="J123" s="11" t="s">
        <v>209</v>
      </c>
      <c r="K123" s="7" t="s">
        <v>118</v>
      </c>
      <c r="L123" s="7" t="s">
        <v>119</v>
      </c>
      <c r="M123" s="7">
        <v>1</v>
      </c>
      <c r="N123" s="217"/>
      <c r="O123" s="218"/>
      <c r="P123" s="218"/>
      <c r="Q123" s="218"/>
      <c r="R123" s="237"/>
      <c r="S123" s="237"/>
      <c r="T123" s="247"/>
      <c r="U123" s="247"/>
      <c r="V123" s="246"/>
      <c r="W123" s="246"/>
      <c r="X123" s="246"/>
      <c r="Y123" s="246"/>
      <c r="Z123" s="246"/>
      <c r="AA123" s="246"/>
      <c r="AB123" s="246"/>
      <c r="AC123" s="217"/>
      <c r="AD123" s="235"/>
      <c r="AE123" s="235"/>
      <c r="AF123" s="218"/>
      <c r="AG123" s="217"/>
      <c r="AH123" s="217"/>
      <c r="AI123" s="217"/>
      <c r="AJ123" s="218"/>
    </row>
    <row r="124" spans="1:36" ht="25.5" x14ac:dyDescent="0.2">
      <c r="B124" s="218"/>
      <c r="C124" s="218"/>
      <c r="D124" s="218"/>
      <c r="E124" s="238"/>
      <c r="F124" s="238"/>
      <c r="G124" s="238"/>
      <c r="H124" s="218"/>
      <c r="I124" s="218"/>
      <c r="J124" s="11" t="s">
        <v>120</v>
      </c>
      <c r="K124" s="7" t="s">
        <v>121</v>
      </c>
      <c r="L124" s="7" t="s">
        <v>119</v>
      </c>
      <c r="M124" s="63">
        <v>1</v>
      </c>
      <c r="N124" s="217"/>
      <c r="O124" s="218"/>
      <c r="P124" s="218"/>
      <c r="Q124" s="218"/>
      <c r="R124" s="237"/>
      <c r="S124" s="237"/>
      <c r="T124" s="247"/>
      <c r="U124" s="247"/>
      <c r="V124" s="246"/>
      <c r="W124" s="246"/>
      <c r="X124" s="246"/>
      <c r="Y124" s="246"/>
      <c r="Z124" s="246"/>
      <c r="AA124" s="246"/>
      <c r="AB124" s="246"/>
      <c r="AC124" s="217"/>
      <c r="AD124" s="235"/>
      <c r="AE124" s="235"/>
      <c r="AF124" s="218"/>
      <c r="AG124" s="217"/>
      <c r="AH124" s="217"/>
      <c r="AI124" s="217"/>
      <c r="AJ124" s="218"/>
    </row>
    <row r="125" spans="1:36" s="36" customFormat="1" ht="95.1" customHeight="1" x14ac:dyDescent="0.25">
      <c r="B125" s="257" t="s">
        <v>1061</v>
      </c>
      <c r="C125" s="257" t="s">
        <v>197</v>
      </c>
      <c r="D125" s="257" t="s">
        <v>66</v>
      </c>
      <c r="E125" s="293" t="s">
        <v>67</v>
      </c>
      <c r="F125" s="293" t="s">
        <v>134</v>
      </c>
      <c r="G125" s="293" t="s">
        <v>147</v>
      </c>
      <c r="H125" s="257" t="s">
        <v>70</v>
      </c>
      <c r="I125" s="257" t="s">
        <v>79</v>
      </c>
      <c r="J125" s="398" t="s">
        <v>208</v>
      </c>
      <c r="K125" s="257" t="s">
        <v>107</v>
      </c>
      <c r="L125" s="257" t="s">
        <v>86</v>
      </c>
      <c r="M125" s="463">
        <v>40</v>
      </c>
      <c r="N125" s="260" t="s">
        <v>108</v>
      </c>
      <c r="O125" s="257" t="s">
        <v>198</v>
      </c>
      <c r="P125" s="257" t="s">
        <v>75</v>
      </c>
      <c r="Q125" s="257" t="s">
        <v>76</v>
      </c>
      <c r="R125" s="345" t="s">
        <v>77</v>
      </c>
      <c r="S125" s="345" t="s">
        <v>109</v>
      </c>
      <c r="T125" s="355">
        <f>V125+Y125</f>
        <v>34500</v>
      </c>
      <c r="U125" s="355" t="s">
        <v>98</v>
      </c>
      <c r="V125" s="323">
        <v>29325</v>
      </c>
      <c r="W125" s="323" t="s">
        <v>79</v>
      </c>
      <c r="X125" s="323" t="s">
        <v>79</v>
      </c>
      <c r="Y125" s="323">
        <v>5175</v>
      </c>
      <c r="Z125" s="323" t="s">
        <v>79</v>
      </c>
      <c r="AA125" s="323" t="s">
        <v>79</v>
      </c>
      <c r="AB125" s="323">
        <v>15500</v>
      </c>
      <c r="AC125" s="260" t="s">
        <v>110</v>
      </c>
      <c r="AD125" s="352" t="s">
        <v>79</v>
      </c>
      <c r="AE125" s="352">
        <f>V125+Y125</f>
        <v>34500</v>
      </c>
      <c r="AF125" s="260" t="s">
        <v>79</v>
      </c>
      <c r="AG125" s="260" t="s">
        <v>33</v>
      </c>
      <c r="AH125" s="260" t="s">
        <v>160</v>
      </c>
      <c r="AI125" s="260" t="s">
        <v>179</v>
      </c>
      <c r="AJ125" s="260"/>
    </row>
    <row r="126" spans="1:36" s="36" customFormat="1" ht="91.15" customHeight="1" x14ac:dyDescent="0.25">
      <c r="B126" s="258"/>
      <c r="C126" s="258"/>
      <c r="D126" s="258"/>
      <c r="E126" s="292"/>
      <c r="F126" s="292"/>
      <c r="G126" s="292"/>
      <c r="H126" s="258"/>
      <c r="I126" s="258"/>
      <c r="J126" s="400"/>
      <c r="K126" s="259"/>
      <c r="L126" s="259"/>
      <c r="M126" s="465"/>
      <c r="N126" s="261"/>
      <c r="O126" s="258"/>
      <c r="P126" s="258"/>
      <c r="Q126" s="258"/>
      <c r="R126" s="346"/>
      <c r="S126" s="346"/>
      <c r="T126" s="356"/>
      <c r="U126" s="356"/>
      <c r="V126" s="324"/>
      <c r="W126" s="324"/>
      <c r="X126" s="324"/>
      <c r="Y126" s="324"/>
      <c r="Z126" s="324"/>
      <c r="AA126" s="324"/>
      <c r="AB126" s="324"/>
      <c r="AC126" s="261"/>
      <c r="AD126" s="353"/>
      <c r="AE126" s="353"/>
      <c r="AF126" s="258"/>
      <c r="AG126" s="261"/>
      <c r="AH126" s="261"/>
      <c r="AI126" s="261"/>
      <c r="AJ126" s="258"/>
    </row>
    <row r="127" spans="1:36" s="36" customFormat="1" ht="91.15" customHeight="1" x14ac:dyDescent="0.25">
      <c r="B127" s="258"/>
      <c r="C127" s="258"/>
      <c r="D127" s="258"/>
      <c r="E127" s="292"/>
      <c r="F127" s="292"/>
      <c r="G127" s="292"/>
      <c r="H127" s="258"/>
      <c r="I127" s="258"/>
      <c r="J127" s="20" t="s">
        <v>111</v>
      </c>
      <c r="K127" s="27" t="s">
        <v>112</v>
      </c>
      <c r="L127" s="27" t="s">
        <v>85</v>
      </c>
      <c r="M127" s="61">
        <v>1</v>
      </c>
      <c r="N127" s="261"/>
      <c r="O127" s="258"/>
      <c r="P127" s="258"/>
      <c r="Q127" s="258"/>
      <c r="R127" s="346"/>
      <c r="S127" s="346"/>
      <c r="T127" s="356"/>
      <c r="U127" s="356"/>
      <c r="V127" s="324"/>
      <c r="W127" s="324"/>
      <c r="X127" s="324"/>
      <c r="Y127" s="324"/>
      <c r="Z127" s="324"/>
      <c r="AA127" s="324"/>
      <c r="AB127" s="324"/>
      <c r="AC127" s="261"/>
      <c r="AD127" s="353"/>
      <c r="AE127" s="353"/>
      <c r="AF127" s="258"/>
      <c r="AG127" s="261"/>
      <c r="AH127" s="261"/>
      <c r="AI127" s="261"/>
      <c r="AJ127" s="258"/>
    </row>
    <row r="128" spans="1:36" s="36" customFormat="1" ht="67.150000000000006" customHeight="1" x14ac:dyDescent="0.25">
      <c r="B128" s="259"/>
      <c r="C128" s="259"/>
      <c r="D128" s="259"/>
      <c r="E128" s="321"/>
      <c r="F128" s="321"/>
      <c r="G128" s="321"/>
      <c r="H128" s="259"/>
      <c r="I128" s="259"/>
      <c r="J128" s="20" t="s">
        <v>127</v>
      </c>
      <c r="K128" s="27" t="s">
        <v>128</v>
      </c>
      <c r="L128" s="27" t="s">
        <v>85</v>
      </c>
      <c r="M128" s="61">
        <v>21</v>
      </c>
      <c r="N128" s="262"/>
      <c r="O128" s="259"/>
      <c r="P128" s="259"/>
      <c r="Q128" s="259"/>
      <c r="R128" s="347"/>
      <c r="S128" s="347"/>
      <c r="T128" s="305"/>
      <c r="U128" s="305"/>
      <c r="V128" s="325"/>
      <c r="W128" s="325"/>
      <c r="X128" s="325"/>
      <c r="Y128" s="325"/>
      <c r="Z128" s="325"/>
      <c r="AA128" s="325"/>
      <c r="AB128" s="325"/>
      <c r="AC128" s="262"/>
      <c r="AD128" s="354"/>
      <c r="AE128" s="354"/>
      <c r="AF128" s="259"/>
      <c r="AG128" s="262"/>
      <c r="AH128" s="262"/>
      <c r="AI128" s="262"/>
      <c r="AJ128" s="259"/>
    </row>
    <row r="129" spans="2:36" s="64" customFormat="1" ht="93" customHeight="1" x14ac:dyDescent="0.25">
      <c r="B129" s="257" t="s">
        <v>1062</v>
      </c>
      <c r="C129" s="257" t="s">
        <v>201</v>
      </c>
      <c r="D129" s="257" t="s">
        <v>66</v>
      </c>
      <c r="E129" s="293" t="s">
        <v>67</v>
      </c>
      <c r="F129" s="293" t="s">
        <v>134</v>
      </c>
      <c r="G129" s="293" t="s">
        <v>147</v>
      </c>
      <c r="H129" s="257" t="s">
        <v>70</v>
      </c>
      <c r="I129" s="257" t="s">
        <v>79</v>
      </c>
      <c r="J129" s="20" t="s">
        <v>208</v>
      </c>
      <c r="K129" s="27" t="s">
        <v>107</v>
      </c>
      <c r="L129" s="27" t="s">
        <v>86</v>
      </c>
      <c r="M129" s="61">
        <v>40</v>
      </c>
      <c r="N129" s="260" t="s">
        <v>108</v>
      </c>
      <c r="O129" s="257" t="s">
        <v>188</v>
      </c>
      <c r="P129" s="257" t="s">
        <v>75</v>
      </c>
      <c r="Q129" s="257" t="s">
        <v>76</v>
      </c>
      <c r="R129" s="345" t="s">
        <v>77</v>
      </c>
      <c r="S129" s="345" t="s">
        <v>109</v>
      </c>
      <c r="T129" s="355">
        <f>V129+Y129</f>
        <v>29509.95</v>
      </c>
      <c r="U129" s="355" t="s">
        <v>98</v>
      </c>
      <c r="V129" s="323">
        <v>25083.45</v>
      </c>
      <c r="W129" s="323" t="s">
        <v>79</v>
      </c>
      <c r="X129" s="323" t="s">
        <v>79</v>
      </c>
      <c r="Y129" s="323">
        <v>4426.5</v>
      </c>
      <c r="Z129" s="323" t="s">
        <v>79</v>
      </c>
      <c r="AA129" s="323" t="s">
        <v>79</v>
      </c>
      <c r="AB129" s="323">
        <v>13258.1</v>
      </c>
      <c r="AC129" s="260" t="s">
        <v>110</v>
      </c>
      <c r="AD129" s="352" t="s">
        <v>79</v>
      </c>
      <c r="AE129" s="352">
        <f>V129+Y129</f>
        <v>29509.95</v>
      </c>
      <c r="AF129" s="260" t="s">
        <v>79</v>
      </c>
      <c r="AG129" s="260" t="s">
        <v>33</v>
      </c>
      <c r="AH129" s="260" t="s">
        <v>160</v>
      </c>
      <c r="AI129" s="260" t="s">
        <v>179</v>
      </c>
      <c r="AJ129" s="260"/>
    </row>
    <row r="130" spans="2:36" s="64" customFormat="1" ht="59.1" customHeight="1" x14ac:dyDescent="0.25">
      <c r="B130" s="258"/>
      <c r="C130" s="258"/>
      <c r="D130" s="258"/>
      <c r="E130" s="292"/>
      <c r="F130" s="292"/>
      <c r="G130" s="292"/>
      <c r="H130" s="258"/>
      <c r="I130" s="258"/>
      <c r="J130" s="20" t="s">
        <v>111</v>
      </c>
      <c r="K130" s="27" t="s">
        <v>112</v>
      </c>
      <c r="L130" s="27" t="s">
        <v>85</v>
      </c>
      <c r="M130" s="61">
        <v>1</v>
      </c>
      <c r="N130" s="261"/>
      <c r="O130" s="258"/>
      <c r="P130" s="258"/>
      <c r="Q130" s="258"/>
      <c r="R130" s="346"/>
      <c r="S130" s="346"/>
      <c r="T130" s="356"/>
      <c r="U130" s="356"/>
      <c r="V130" s="324"/>
      <c r="W130" s="324"/>
      <c r="X130" s="324"/>
      <c r="Y130" s="324"/>
      <c r="Z130" s="324"/>
      <c r="AA130" s="324"/>
      <c r="AB130" s="324"/>
      <c r="AC130" s="261"/>
      <c r="AD130" s="353"/>
      <c r="AE130" s="353"/>
      <c r="AF130" s="258"/>
      <c r="AG130" s="261"/>
      <c r="AH130" s="261"/>
      <c r="AI130" s="261"/>
      <c r="AJ130" s="258"/>
    </row>
    <row r="131" spans="2:36" s="64" customFormat="1" ht="121.15" customHeight="1" x14ac:dyDescent="0.25">
      <c r="B131" s="259"/>
      <c r="C131" s="259"/>
      <c r="D131" s="259"/>
      <c r="E131" s="321"/>
      <c r="F131" s="321"/>
      <c r="G131" s="321"/>
      <c r="H131" s="259"/>
      <c r="I131" s="259"/>
      <c r="J131" s="20" t="s">
        <v>127</v>
      </c>
      <c r="K131" s="27" t="s">
        <v>128</v>
      </c>
      <c r="L131" s="27" t="s">
        <v>85</v>
      </c>
      <c r="M131" s="61">
        <v>20</v>
      </c>
      <c r="N131" s="262"/>
      <c r="O131" s="259"/>
      <c r="P131" s="259"/>
      <c r="Q131" s="259"/>
      <c r="R131" s="347"/>
      <c r="S131" s="347"/>
      <c r="T131" s="305"/>
      <c r="U131" s="305"/>
      <c r="V131" s="325"/>
      <c r="W131" s="325"/>
      <c r="X131" s="325"/>
      <c r="Y131" s="325"/>
      <c r="Z131" s="325"/>
      <c r="AA131" s="325"/>
      <c r="AB131" s="325"/>
      <c r="AC131" s="262"/>
      <c r="AD131" s="354"/>
      <c r="AE131" s="354"/>
      <c r="AF131" s="259"/>
      <c r="AG131" s="262"/>
      <c r="AH131" s="262"/>
      <c r="AI131" s="262"/>
      <c r="AJ131" s="259"/>
    </row>
    <row r="132" spans="2:36" s="36" customFormat="1" ht="53.1" customHeight="1" x14ac:dyDescent="0.25">
      <c r="B132" s="230" t="s">
        <v>199</v>
      </c>
      <c r="C132" s="230" t="s">
        <v>196</v>
      </c>
      <c r="D132" s="230" t="s">
        <v>66</v>
      </c>
      <c r="E132" s="290" t="s">
        <v>67</v>
      </c>
      <c r="F132" s="290" t="s">
        <v>132</v>
      </c>
      <c r="G132" s="290" t="s">
        <v>69</v>
      </c>
      <c r="H132" s="230" t="s">
        <v>70</v>
      </c>
      <c r="I132" s="230" t="s">
        <v>79</v>
      </c>
      <c r="J132" s="11" t="s">
        <v>113</v>
      </c>
      <c r="K132" s="7" t="s">
        <v>114</v>
      </c>
      <c r="L132" s="7" t="s">
        <v>115</v>
      </c>
      <c r="M132" s="77">
        <v>2.5</v>
      </c>
      <c r="N132" s="219" t="s">
        <v>108</v>
      </c>
      <c r="O132" s="230" t="s">
        <v>164</v>
      </c>
      <c r="P132" s="230" t="s">
        <v>75</v>
      </c>
      <c r="Q132" s="230" t="s">
        <v>76</v>
      </c>
      <c r="R132" s="242" t="s">
        <v>77</v>
      </c>
      <c r="S132" s="242" t="s">
        <v>109</v>
      </c>
      <c r="T132" s="254">
        <f>V132+Y132</f>
        <v>187250</v>
      </c>
      <c r="U132" s="254" t="s">
        <v>98</v>
      </c>
      <c r="V132" s="251">
        <v>159162.5</v>
      </c>
      <c r="W132" s="251" t="s">
        <v>79</v>
      </c>
      <c r="X132" s="251" t="s">
        <v>79</v>
      </c>
      <c r="Y132" s="251">
        <v>28087.5</v>
      </c>
      <c r="Z132" s="251" t="s">
        <v>79</v>
      </c>
      <c r="AA132" s="251" t="s">
        <v>79</v>
      </c>
      <c r="AB132" s="251">
        <v>84126.81</v>
      </c>
      <c r="AC132" s="219" t="s">
        <v>80</v>
      </c>
      <c r="AD132" s="223" t="s">
        <v>79</v>
      </c>
      <c r="AE132" s="223">
        <f>V132+Y132</f>
        <v>187250</v>
      </c>
      <c r="AF132" s="219" t="s">
        <v>79</v>
      </c>
      <c r="AG132" s="219" t="s">
        <v>33</v>
      </c>
      <c r="AH132" s="219" t="s">
        <v>160</v>
      </c>
      <c r="AI132" s="219" t="s">
        <v>295</v>
      </c>
      <c r="AJ132" s="219"/>
    </row>
    <row r="133" spans="2:36" s="36" customFormat="1" ht="57" customHeight="1" x14ac:dyDescent="0.25">
      <c r="B133" s="215"/>
      <c r="C133" s="215"/>
      <c r="D133" s="215"/>
      <c r="E133" s="250"/>
      <c r="F133" s="250"/>
      <c r="G133" s="250"/>
      <c r="H133" s="215"/>
      <c r="I133" s="215"/>
      <c r="J133" s="11" t="s">
        <v>116</v>
      </c>
      <c r="K133" s="7" t="s">
        <v>117</v>
      </c>
      <c r="L133" s="7" t="s">
        <v>85</v>
      </c>
      <c r="M133" s="63">
        <v>1</v>
      </c>
      <c r="N133" s="220"/>
      <c r="O133" s="215"/>
      <c r="P133" s="215"/>
      <c r="Q133" s="215"/>
      <c r="R133" s="274"/>
      <c r="S133" s="274"/>
      <c r="T133" s="255"/>
      <c r="U133" s="255"/>
      <c r="V133" s="252"/>
      <c r="W133" s="252"/>
      <c r="X133" s="252"/>
      <c r="Y133" s="252"/>
      <c r="Z133" s="252"/>
      <c r="AA133" s="252"/>
      <c r="AB133" s="252"/>
      <c r="AC133" s="220"/>
      <c r="AD133" s="224"/>
      <c r="AE133" s="224"/>
      <c r="AF133" s="215"/>
      <c r="AG133" s="220"/>
      <c r="AH133" s="220"/>
      <c r="AI133" s="220"/>
      <c r="AJ133" s="215"/>
    </row>
    <row r="134" spans="2:36" s="36" customFormat="1" ht="49.15" customHeight="1" x14ac:dyDescent="0.25">
      <c r="B134" s="215"/>
      <c r="C134" s="215"/>
      <c r="D134" s="215"/>
      <c r="E134" s="250"/>
      <c r="F134" s="250"/>
      <c r="G134" s="250"/>
      <c r="H134" s="215"/>
      <c r="I134" s="215"/>
      <c r="J134" s="11" t="s">
        <v>209</v>
      </c>
      <c r="K134" s="7" t="s">
        <v>118</v>
      </c>
      <c r="L134" s="7" t="s">
        <v>119</v>
      </c>
      <c r="M134" s="63">
        <v>1</v>
      </c>
      <c r="N134" s="220"/>
      <c r="O134" s="215"/>
      <c r="P134" s="215"/>
      <c r="Q134" s="215"/>
      <c r="R134" s="274"/>
      <c r="S134" s="274"/>
      <c r="T134" s="255"/>
      <c r="U134" s="255"/>
      <c r="V134" s="252"/>
      <c r="W134" s="252"/>
      <c r="X134" s="252"/>
      <c r="Y134" s="252"/>
      <c r="Z134" s="252"/>
      <c r="AA134" s="252"/>
      <c r="AB134" s="252"/>
      <c r="AC134" s="220"/>
      <c r="AD134" s="224"/>
      <c r="AE134" s="224"/>
      <c r="AF134" s="215"/>
      <c r="AG134" s="220"/>
      <c r="AH134" s="220"/>
      <c r="AI134" s="220"/>
      <c r="AJ134" s="215"/>
    </row>
    <row r="135" spans="2:36" s="36" customFormat="1" ht="44.1" customHeight="1" x14ac:dyDescent="0.25">
      <c r="B135" s="216"/>
      <c r="C135" s="216"/>
      <c r="D135" s="216"/>
      <c r="E135" s="291"/>
      <c r="F135" s="291"/>
      <c r="G135" s="291"/>
      <c r="H135" s="216"/>
      <c r="I135" s="216"/>
      <c r="J135" s="11" t="s">
        <v>120</v>
      </c>
      <c r="K135" s="7" t="s">
        <v>121</v>
      </c>
      <c r="L135" s="7" t="s">
        <v>119</v>
      </c>
      <c r="M135" s="63">
        <v>1</v>
      </c>
      <c r="N135" s="221"/>
      <c r="O135" s="216"/>
      <c r="P135" s="216"/>
      <c r="Q135" s="216"/>
      <c r="R135" s="236"/>
      <c r="S135" s="236"/>
      <c r="T135" s="256"/>
      <c r="U135" s="256"/>
      <c r="V135" s="253"/>
      <c r="W135" s="253"/>
      <c r="X135" s="253"/>
      <c r="Y135" s="253"/>
      <c r="Z135" s="253"/>
      <c r="AA135" s="253"/>
      <c r="AB135" s="253"/>
      <c r="AC135" s="221"/>
      <c r="AD135" s="225"/>
      <c r="AE135" s="225"/>
      <c r="AF135" s="216"/>
      <c r="AG135" s="221"/>
      <c r="AH135" s="221"/>
      <c r="AI135" s="221"/>
      <c r="AJ135" s="216"/>
    </row>
    <row r="136" spans="2:36" s="36" customFormat="1" ht="93" customHeight="1" x14ac:dyDescent="0.25">
      <c r="B136" s="230" t="s">
        <v>200</v>
      </c>
      <c r="C136" s="230" t="s">
        <v>187</v>
      </c>
      <c r="D136" s="230" t="s">
        <v>66</v>
      </c>
      <c r="E136" s="290" t="s">
        <v>67</v>
      </c>
      <c r="F136" s="290" t="s">
        <v>134</v>
      </c>
      <c r="G136" s="290" t="s">
        <v>147</v>
      </c>
      <c r="H136" s="230" t="s">
        <v>70</v>
      </c>
      <c r="I136" s="230" t="s">
        <v>79</v>
      </c>
      <c r="J136" s="11" t="s">
        <v>208</v>
      </c>
      <c r="K136" s="7" t="s">
        <v>107</v>
      </c>
      <c r="L136" s="7" t="s">
        <v>86</v>
      </c>
      <c r="M136" s="63">
        <v>40</v>
      </c>
      <c r="N136" s="219" t="s">
        <v>108</v>
      </c>
      <c r="O136" s="230" t="s">
        <v>188</v>
      </c>
      <c r="P136" s="230" t="s">
        <v>75</v>
      </c>
      <c r="Q136" s="230" t="s">
        <v>76</v>
      </c>
      <c r="R136" s="242" t="s">
        <v>77</v>
      </c>
      <c r="S136" s="242" t="s">
        <v>109</v>
      </c>
      <c r="T136" s="254">
        <f>V136+Y136</f>
        <v>112420</v>
      </c>
      <c r="U136" s="254" t="s">
        <v>98</v>
      </c>
      <c r="V136" s="251">
        <v>95557</v>
      </c>
      <c r="W136" s="251" t="s">
        <v>79</v>
      </c>
      <c r="X136" s="251" t="s">
        <v>79</v>
      </c>
      <c r="Y136" s="251">
        <v>16863</v>
      </c>
      <c r="Z136" s="251" t="s">
        <v>79</v>
      </c>
      <c r="AA136" s="251" t="s">
        <v>79</v>
      </c>
      <c r="AB136" s="251">
        <v>50507.54</v>
      </c>
      <c r="AC136" s="219" t="s">
        <v>110</v>
      </c>
      <c r="AD136" s="223" t="s">
        <v>79</v>
      </c>
      <c r="AE136" s="223">
        <f>V136+Y136</f>
        <v>112420</v>
      </c>
      <c r="AF136" s="219" t="s">
        <v>79</v>
      </c>
      <c r="AG136" s="219" t="s">
        <v>33</v>
      </c>
      <c r="AH136" s="219" t="s">
        <v>247</v>
      </c>
      <c r="AI136" s="219" t="s">
        <v>248</v>
      </c>
      <c r="AJ136" s="219"/>
    </row>
    <row r="137" spans="2:36" s="36" customFormat="1" ht="59.1" customHeight="1" x14ac:dyDescent="0.25">
      <c r="B137" s="215"/>
      <c r="C137" s="215"/>
      <c r="D137" s="215"/>
      <c r="E137" s="250"/>
      <c r="F137" s="250"/>
      <c r="G137" s="250"/>
      <c r="H137" s="215"/>
      <c r="I137" s="215"/>
      <c r="J137" s="11" t="s">
        <v>111</v>
      </c>
      <c r="K137" s="7" t="s">
        <v>112</v>
      </c>
      <c r="L137" s="7" t="s">
        <v>85</v>
      </c>
      <c r="M137" s="63">
        <v>2</v>
      </c>
      <c r="N137" s="220"/>
      <c r="O137" s="215"/>
      <c r="P137" s="215"/>
      <c r="Q137" s="215"/>
      <c r="R137" s="274"/>
      <c r="S137" s="274"/>
      <c r="T137" s="255"/>
      <c r="U137" s="255"/>
      <c r="V137" s="252"/>
      <c r="W137" s="252"/>
      <c r="X137" s="252"/>
      <c r="Y137" s="252"/>
      <c r="Z137" s="252"/>
      <c r="AA137" s="252"/>
      <c r="AB137" s="252"/>
      <c r="AC137" s="220"/>
      <c r="AD137" s="224"/>
      <c r="AE137" s="224"/>
      <c r="AF137" s="215"/>
      <c r="AG137" s="220"/>
      <c r="AH137" s="220"/>
      <c r="AI137" s="220"/>
      <c r="AJ137" s="215"/>
    </row>
    <row r="138" spans="2:36" s="36" customFormat="1" ht="121.15" customHeight="1" x14ac:dyDescent="0.25">
      <c r="B138" s="216"/>
      <c r="C138" s="216"/>
      <c r="D138" s="216"/>
      <c r="E138" s="291"/>
      <c r="F138" s="291"/>
      <c r="G138" s="291"/>
      <c r="H138" s="216"/>
      <c r="I138" s="216"/>
      <c r="J138" s="11" t="s">
        <v>127</v>
      </c>
      <c r="K138" s="7" t="s">
        <v>128</v>
      </c>
      <c r="L138" s="7" t="s">
        <v>85</v>
      </c>
      <c r="M138" s="63">
        <v>65</v>
      </c>
      <c r="N138" s="221"/>
      <c r="O138" s="216"/>
      <c r="P138" s="216"/>
      <c r="Q138" s="216"/>
      <c r="R138" s="236"/>
      <c r="S138" s="236"/>
      <c r="T138" s="256"/>
      <c r="U138" s="256"/>
      <c r="V138" s="253"/>
      <c r="W138" s="253"/>
      <c r="X138" s="253"/>
      <c r="Y138" s="253"/>
      <c r="Z138" s="253"/>
      <c r="AA138" s="253"/>
      <c r="AB138" s="253"/>
      <c r="AC138" s="221"/>
      <c r="AD138" s="225"/>
      <c r="AE138" s="225"/>
      <c r="AF138" s="216"/>
      <c r="AG138" s="221"/>
      <c r="AH138" s="221"/>
      <c r="AI138" s="221"/>
      <c r="AJ138" s="216"/>
    </row>
    <row r="139" spans="2:36" s="36" customFormat="1" ht="93" customHeight="1" x14ac:dyDescent="0.25">
      <c r="B139" s="230" t="s">
        <v>202</v>
      </c>
      <c r="C139" s="230" t="s">
        <v>203</v>
      </c>
      <c r="D139" s="230" t="s">
        <v>66</v>
      </c>
      <c r="E139" s="290" t="s">
        <v>67</v>
      </c>
      <c r="F139" s="290" t="s">
        <v>134</v>
      </c>
      <c r="G139" s="290" t="s">
        <v>147</v>
      </c>
      <c r="H139" s="230" t="s">
        <v>70</v>
      </c>
      <c r="I139" s="230" t="s">
        <v>79</v>
      </c>
      <c r="J139" s="396" t="s">
        <v>208</v>
      </c>
      <c r="K139" s="230" t="s">
        <v>107</v>
      </c>
      <c r="L139" s="230" t="s">
        <v>86</v>
      </c>
      <c r="M139" s="402">
        <v>40</v>
      </c>
      <c r="N139" s="219" t="s">
        <v>108</v>
      </c>
      <c r="O139" s="230" t="s">
        <v>188</v>
      </c>
      <c r="P139" s="230" t="s">
        <v>75</v>
      </c>
      <c r="Q139" s="230" t="s">
        <v>76</v>
      </c>
      <c r="R139" s="242" t="s">
        <v>77</v>
      </c>
      <c r="S139" s="242" t="s">
        <v>109</v>
      </c>
      <c r="T139" s="254">
        <f>V139+Y139</f>
        <v>33460</v>
      </c>
      <c r="U139" s="254" t="s">
        <v>98</v>
      </c>
      <c r="V139" s="251">
        <v>28441</v>
      </c>
      <c r="W139" s="251" t="s">
        <v>79</v>
      </c>
      <c r="X139" s="251" t="s">
        <v>79</v>
      </c>
      <c r="Y139" s="251">
        <v>5019</v>
      </c>
      <c r="Z139" s="251" t="s">
        <v>79</v>
      </c>
      <c r="AA139" s="251" t="s">
        <v>79</v>
      </c>
      <c r="AB139" s="251">
        <v>15032.75</v>
      </c>
      <c r="AC139" s="219" t="s">
        <v>110</v>
      </c>
      <c r="AD139" s="223" t="s">
        <v>79</v>
      </c>
      <c r="AE139" s="223">
        <f>V139+Y139</f>
        <v>33460</v>
      </c>
      <c r="AF139" s="219" t="s">
        <v>79</v>
      </c>
      <c r="AG139" s="219" t="s">
        <v>33</v>
      </c>
      <c r="AH139" s="219" t="s">
        <v>247</v>
      </c>
      <c r="AI139" s="219" t="s">
        <v>248</v>
      </c>
      <c r="AJ139" s="219"/>
    </row>
    <row r="140" spans="2:36" s="36" customFormat="1" ht="59.1" customHeight="1" x14ac:dyDescent="0.25">
      <c r="B140" s="215"/>
      <c r="C140" s="215"/>
      <c r="D140" s="215"/>
      <c r="E140" s="250"/>
      <c r="F140" s="250"/>
      <c r="G140" s="250"/>
      <c r="H140" s="215"/>
      <c r="I140" s="215"/>
      <c r="J140" s="397"/>
      <c r="K140" s="216"/>
      <c r="L140" s="216"/>
      <c r="M140" s="404"/>
      <c r="N140" s="220"/>
      <c r="O140" s="215"/>
      <c r="P140" s="215"/>
      <c r="Q140" s="215"/>
      <c r="R140" s="274"/>
      <c r="S140" s="274"/>
      <c r="T140" s="255"/>
      <c r="U140" s="255"/>
      <c r="V140" s="252"/>
      <c r="W140" s="252"/>
      <c r="X140" s="252"/>
      <c r="Y140" s="252"/>
      <c r="Z140" s="252"/>
      <c r="AA140" s="252"/>
      <c r="AB140" s="252"/>
      <c r="AC140" s="220"/>
      <c r="AD140" s="224"/>
      <c r="AE140" s="224"/>
      <c r="AF140" s="215"/>
      <c r="AG140" s="220"/>
      <c r="AH140" s="220"/>
      <c r="AI140" s="220"/>
      <c r="AJ140" s="215"/>
    </row>
    <row r="141" spans="2:36" s="36" customFormat="1" ht="121.15" customHeight="1" x14ac:dyDescent="0.25">
      <c r="B141" s="216"/>
      <c r="C141" s="216"/>
      <c r="D141" s="216"/>
      <c r="E141" s="291"/>
      <c r="F141" s="291"/>
      <c r="G141" s="291"/>
      <c r="H141" s="216"/>
      <c r="I141" s="216"/>
      <c r="J141" s="11" t="s">
        <v>127</v>
      </c>
      <c r="K141" s="7" t="s">
        <v>128</v>
      </c>
      <c r="L141" s="7" t="s">
        <v>85</v>
      </c>
      <c r="M141" s="63">
        <v>16</v>
      </c>
      <c r="N141" s="221"/>
      <c r="O141" s="216"/>
      <c r="P141" s="216"/>
      <c r="Q141" s="216"/>
      <c r="R141" s="236"/>
      <c r="S141" s="236"/>
      <c r="T141" s="256"/>
      <c r="U141" s="256"/>
      <c r="V141" s="253"/>
      <c r="W141" s="253"/>
      <c r="X141" s="253"/>
      <c r="Y141" s="253"/>
      <c r="Z141" s="253"/>
      <c r="AA141" s="253"/>
      <c r="AB141" s="253"/>
      <c r="AC141" s="221"/>
      <c r="AD141" s="225"/>
      <c r="AE141" s="225"/>
      <c r="AF141" s="216"/>
      <c r="AG141" s="221"/>
      <c r="AH141" s="221"/>
      <c r="AI141" s="221"/>
      <c r="AJ141" s="216"/>
    </row>
    <row r="142" spans="2:36" s="36" customFormat="1" ht="93" customHeight="1" x14ac:dyDescent="0.25">
      <c r="B142" s="257" t="s">
        <v>1063</v>
      </c>
      <c r="C142" s="257" t="s">
        <v>191</v>
      </c>
      <c r="D142" s="257" t="s">
        <v>66</v>
      </c>
      <c r="E142" s="293" t="s">
        <v>67</v>
      </c>
      <c r="F142" s="293" t="s">
        <v>134</v>
      </c>
      <c r="G142" s="293" t="s">
        <v>147</v>
      </c>
      <c r="H142" s="257" t="s">
        <v>70</v>
      </c>
      <c r="I142" s="257" t="s">
        <v>79</v>
      </c>
      <c r="J142" s="398" t="s">
        <v>208</v>
      </c>
      <c r="K142" s="257" t="s">
        <v>107</v>
      </c>
      <c r="L142" s="257" t="s">
        <v>86</v>
      </c>
      <c r="M142" s="463">
        <v>40</v>
      </c>
      <c r="N142" s="260" t="s">
        <v>108</v>
      </c>
      <c r="O142" s="257" t="s">
        <v>188</v>
      </c>
      <c r="P142" s="257" t="s">
        <v>75</v>
      </c>
      <c r="Q142" s="257" t="s">
        <v>76</v>
      </c>
      <c r="R142" s="345" t="s">
        <v>77</v>
      </c>
      <c r="S142" s="345" t="s">
        <v>109</v>
      </c>
      <c r="T142" s="355">
        <f>V142+Y142</f>
        <v>29700</v>
      </c>
      <c r="U142" s="355">
        <f>T142</f>
        <v>29700</v>
      </c>
      <c r="V142" s="323">
        <v>25245</v>
      </c>
      <c r="W142" s="323" t="s">
        <v>79</v>
      </c>
      <c r="X142" s="323" t="s">
        <v>79</v>
      </c>
      <c r="Y142" s="323">
        <v>4455</v>
      </c>
      <c r="Z142" s="323" t="s">
        <v>79</v>
      </c>
      <c r="AA142" s="323" t="s">
        <v>79</v>
      </c>
      <c r="AB142" s="323">
        <v>13343.48</v>
      </c>
      <c r="AC142" s="260" t="s">
        <v>110</v>
      </c>
      <c r="AD142" s="352" t="s">
        <v>79</v>
      </c>
      <c r="AE142" s="352">
        <f>V142+Y142</f>
        <v>29700</v>
      </c>
      <c r="AF142" s="260" t="s">
        <v>79</v>
      </c>
      <c r="AG142" s="260" t="s">
        <v>33</v>
      </c>
      <c r="AH142" s="260" t="s">
        <v>176</v>
      </c>
      <c r="AI142" s="260" t="s">
        <v>161</v>
      </c>
      <c r="AJ142" s="260"/>
    </row>
    <row r="143" spans="2:36" s="36" customFormat="1" ht="59.1" customHeight="1" x14ac:dyDescent="0.25">
      <c r="B143" s="258"/>
      <c r="C143" s="258"/>
      <c r="D143" s="258"/>
      <c r="E143" s="292"/>
      <c r="F143" s="292"/>
      <c r="G143" s="292"/>
      <c r="H143" s="258"/>
      <c r="I143" s="258"/>
      <c r="J143" s="400"/>
      <c r="K143" s="259"/>
      <c r="L143" s="259"/>
      <c r="M143" s="465"/>
      <c r="N143" s="261"/>
      <c r="O143" s="258"/>
      <c r="P143" s="258"/>
      <c r="Q143" s="258"/>
      <c r="R143" s="346"/>
      <c r="S143" s="346"/>
      <c r="T143" s="356"/>
      <c r="U143" s="356"/>
      <c r="V143" s="324"/>
      <c r="W143" s="324"/>
      <c r="X143" s="324"/>
      <c r="Y143" s="324"/>
      <c r="Z143" s="324"/>
      <c r="AA143" s="324"/>
      <c r="AB143" s="324"/>
      <c r="AC143" s="261"/>
      <c r="AD143" s="353"/>
      <c r="AE143" s="353"/>
      <c r="AF143" s="258"/>
      <c r="AG143" s="261"/>
      <c r="AH143" s="261"/>
      <c r="AI143" s="261"/>
      <c r="AJ143" s="258"/>
    </row>
    <row r="144" spans="2:36" s="36" customFormat="1" ht="121.15" customHeight="1" x14ac:dyDescent="0.25">
      <c r="B144" s="259"/>
      <c r="C144" s="259"/>
      <c r="D144" s="259"/>
      <c r="E144" s="321"/>
      <c r="F144" s="321"/>
      <c r="G144" s="321"/>
      <c r="H144" s="259"/>
      <c r="I144" s="259"/>
      <c r="J144" s="20" t="s">
        <v>127</v>
      </c>
      <c r="K144" s="27" t="s">
        <v>128</v>
      </c>
      <c r="L144" s="27" t="s">
        <v>85</v>
      </c>
      <c r="M144" s="61">
        <v>13</v>
      </c>
      <c r="N144" s="262"/>
      <c r="O144" s="259"/>
      <c r="P144" s="259"/>
      <c r="Q144" s="259"/>
      <c r="R144" s="347"/>
      <c r="S144" s="347"/>
      <c r="T144" s="305"/>
      <c r="U144" s="305"/>
      <c r="V144" s="325"/>
      <c r="W144" s="325"/>
      <c r="X144" s="325"/>
      <c r="Y144" s="325"/>
      <c r="Z144" s="325"/>
      <c r="AA144" s="325"/>
      <c r="AB144" s="325"/>
      <c r="AC144" s="262"/>
      <c r="AD144" s="354"/>
      <c r="AE144" s="354"/>
      <c r="AF144" s="259"/>
      <c r="AG144" s="262"/>
      <c r="AH144" s="262"/>
      <c r="AI144" s="262"/>
      <c r="AJ144" s="259"/>
    </row>
    <row r="145" spans="2:36" s="36" customFormat="1" ht="215.1" customHeight="1" x14ac:dyDescent="0.25">
      <c r="B145" s="14" t="s">
        <v>204</v>
      </c>
      <c r="C145" s="14" t="s">
        <v>205</v>
      </c>
      <c r="D145" s="14" t="s">
        <v>66</v>
      </c>
      <c r="E145" s="31" t="s">
        <v>67</v>
      </c>
      <c r="F145" s="31" t="s">
        <v>134</v>
      </c>
      <c r="G145" s="31" t="s">
        <v>147</v>
      </c>
      <c r="H145" s="14" t="s">
        <v>70</v>
      </c>
      <c r="I145" s="14" t="s">
        <v>79</v>
      </c>
      <c r="J145" s="11" t="s">
        <v>127</v>
      </c>
      <c r="K145" s="7" t="s">
        <v>128</v>
      </c>
      <c r="L145" s="7" t="s">
        <v>85</v>
      </c>
      <c r="M145" s="63">
        <v>5</v>
      </c>
      <c r="N145" s="15" t="s">
        <v>108</v>
      </c>
      <c r="O145" s="14" t="s">
        <v>188</v>
      </c>
      <c r="P145" s="14" t="s">
        <v>75</v>
      </c>
      <c r="Q145" s="14" t="s">
        <v>76</v>
      </c>
      <c r="R145" s="153" t="s">
        <v>77</v>
      </c>
      <c r="S145" s="153" t="s">
        <v>109</v>
      </c>
      <c r="T145" s="154">
        <f>V145+Y145</f>
        <v>64200</v>
      </c>
      <c r="U145" s="154" t="s">
        <v>98</v>
      </c>
      <c r="V145" s="19">
        <v>54570</v>
      </c>
      <c r="W145" s="19" t="s">
        <v>79</v>
      </c>
      <c r="X145" s="19" t="s">
        <v>79</v>
      </c>
      <c r="Y145" s="19">
        <v>9630</v>
      </c>
      <c r="Z145" s="19" t="s">
        <v>79</v>
      </c>
      <c r="AA145" s="19" t="s">
        <v>79</v>
      </c>
      <c r="AB145" s="19">
        <v>28843.48</v>
      </c>
      <c r="AC145" s="15" t="s">
        <v>110</v>
      </c>
      <c r="AD145" s="35" t="s">
        <v>79</v>
      </c>
      <c r="AE145" s="35">
        <f>V145+Y145</f>
        <v>64200</v>
      </c>
      <c r="AF145" s="15" t="s">
        <v>79</v>
      </c>
      <c r="AG145" s="15" t="s">
        <v>33</v>
      </c>
      <c r="AH145" s="15" t="s">
        <v>247</v>
      </c>
      <c r="AI145" s="15" t="s">
        <v>248</v>
      </c>
      <c r="AJ145" s="15"/>
    </row>
    <row r="146" spans="2:36" s="36" customFormat="1" ht="125.65" customHeight="1" x14ac:dyDescent="0.25">
      <c r="B146" s="230" t="s">
        <v>996</v>
      </c>
      <c r="C146" s="230" t="s">
        <v>191</v>
      </c>
      <c r="D146" s="230" t="s">
        <v>66</v>
      </c>
      <c r="E146" s="290" t="s">
        <v>67</v>
      </c>
      <c r="F146" s="290" t="s">
        <v>134</v>
      </c>
      <c r="G146" s="290" t="s">
        <v>147</v>
      </c>
      <c r="H146" s="230" t="s">
        <v>70</v>
      </c>
      <c r="I146" s="230" t="s">
        <v>79</v>
      </c>
      <c r="J146" s="11" t="s">
        <v>208</v>
      </c>
      <c r="K146" s="7" t="s">
        <v>107</v>
      </c>
      <c r="L146" s="7" t="s">
        <v>86</v>
      </c>
      <c r="M146" s="63">
        <v>40</v>
      </c>
      <c r="N146" s="219" t="s">
        <v>108</v>
      </c>
      <c r="O146" s="230" t="s">
        <v>155</v>
      </c>
      <c r="P146" s="230" t="s">
        <v>75</v>
      </c>
      <c r="Q146" s="230" t="s">
        <v>76</v>
      </c>
      <c r="R146" s="242" t="s">
        <v>77</v>
      </c>
      <c r="S146" s="242" t="s">
        <v>109</v>
      </c>
      <c r="T146" s="254">
        <f>V146+Y146</f>
        <v>64200</v>
      </c>
      <c r="U146" s="254" t="s">
        <v>98</v>
      </c>
      <c r="V146" s="251">
        <v>54570</v>
      </c>
      <c r="W146" s="251" t="s">
        <v>79</v>
      </c>
      <c r="X146" s="251" t="s">
        <v>79</v>
      </c>
      <c r="Y146" s="251">
        <v>9630</v>
      </c>
      <c r="Z146" s="251" t="s">
        <v>79</v>
      </c>
      <c r="AA146" s="251" t="s">
        <v>79</v>
      </c>
      <c r="AB146" s="251">
        <v>28843.48</v>
      </c>
      <c r="AC146" s="219" t="s">
        <v>110</v>
      </c>
      <c r="AD146" s="223" t="s">
        <v>79</v>
      </c>
      <c r="AE146" s="223">
        <f>V146+Y146</f>
        <v>64200</v>
      </c>
      <c r="AF146" s="219" t="s">
        <v>79</v>
      </c>
      <c r="AG146" s="219" t="s">
        <v>33</v>
      </c>
      <c r="AH146" s="219" t="s">
        <v>997</v>
      </c>
      <c r="AI146" s="219" t="s">
        <v>248</v>
      </c>
      <c r="AJ146" s="219"/>
    </row>
    <row r="147" spans="2:36" s="36" customFormat="1" ht="80.25" customHeight="1" x14ac:dyDescent="0.25">
      <c r="B147" s="216"/>
      <c r="C147" s="216"/>
      <c r="D147" s="216"/>
      <c r="E147" s="291"/>
      <c r="F147" s="291"/>
      <c r="G147" s="291"/>
      <c r="H147" s="216"/>
      <c r="I147" s="216"/>
      <c r="J147" s="11" t="s">
        <v>127</v>
      </c>
      <c r="K147" s="7" t="s">
        <v>128</v>
      </c>
      <c r="L147" s="7" t="s">
        <v>85</v>
      </c>
      <c r="M147" s="63">
        <v>30</v>
      </c>
      <c r="N147" s="221"/>
      <c r="O147" s="216"/>
      <c r="P147" s="216"/>
      <c r="Q147" s="216"/>
      <c r="R147" s="236"/>
      <c r="S147" s="236"/>
      <c r="T147" s="256"/>
      <c r="U147" s="256"/>
      <c r="V147" s="253"/>
      <c r="W147" s="253"/>
      <c r="X147" s="253"/>
      <c r="Y147" s="253"/>
      <c r="Z147" s="253"/>
      <c r="AA147" s="253"/>
      <c r="AB147" s="253"/>
      <c r="AC147" s="221"/>
      <c r="AD147" s="225"/>
      <c r="AE147" s="225"/>
      <c r="AF147" s="216"/>
      <c r="AG147" s="221"/>
      <c r="AH147" s="221"/>
      <c r="AI147" s="221"/>
      <c r="AJ147" s="216"/>
    </row>
    <row r="148" spans="2:36" s="36" customFormat="1" ht="93" customHeight="1" x14ac:dyDescent="0.25">
      <c r="B148" s="14" t="s">
        <v>998</v>
      </c>
      <c r="C148" s="230" t="s">
        <v>999</v>
      </c>
      <c r="D148" s="230" t="s">
        <v>66</v>
      </c>
      <c r="E148" s="230" t="s">
        <v>67</v>
      </c>
      <c r="F148" s="230" t="s">
        <v>134</v>
      </c>
      <c r="G148" s="230" t="s">
        <v>147</v>
      </c>
      <c r="H148" s="230" t="s">
        <v>70</v>
      </c>
      <c r="I148" s="230" t="s">
        <v>79</v>
      </c>
      <c r="J148" s="396" t="s">
        <v>208</v>
      </c>
      <c r="K148" s="230" t="s">
        <v>107</v>
      </c>
      <c r="L148" s="230" t="s">
        <v>86</v>
      </c>
      <c r="M148" s="402">
        <v>40</v>
      </c>
      <c r="N148" s="219" t="s">
        <v>108</v>
      </c>
      <c r="O148" s="230" t="s">
        <v>188</v>
      </c>
      <c r="P148" s="230" t="s">
        <v>75</v>
      </c>
      <c r="Q148" s="230" t="s">
        <v>76</v>
      </c>
      <c r="R148" s="242" t="s">
        <v>77</v>
      </c>
      <c r="S148" s="242" t="s">
        <v>109</v>
      </c>
      <c r="T148" s="254">
        <f>V148+Y148</f>
        <v>29509.95</v>
      </c>
      <c r="U148" s="254" t="s">
        <v>98</v>
      </c>
      <c r="V148" s="251">
        <v>25083.45</v>
      </c>
      <c r="W148" s="251" t="s">
        <v>79</v>
      </c>
      <c r="X148" s="251" t="s">
        <v>79</v>
      </c>
      <c r="Y148" s="251">
        <v>4426.5</v>
      </c>
      <c r="Z148" s="251" t="s">
        <v>79</v>
      </c>
      <c r="AA148" s="251" t="s">
        <v>79</v>
      </c>
      <c r="AB148" s="251">
        <v>13258.1</v>
      </c>
      <c r="AC148" s="219" t="s">
        <v>110</v>
      </c>
      <c r="AD148" s="223" t="s">
        <v>79</v>
      </c>
      <c r="AE148" s="223">
        <f>V148+Y148</f>
        <v>29509.95</v>
      </c>
      <c r="AF148" s="219" t="s">
        <v>79</v>
      </c>
      <c r="AG148" s="219" t="s">
        <v>33</v>
      </c>
      <c r="AH148" s="219" t="s">
        <v>248</v>
      </c>
      <c r="AI148" s="219" t="s">
        <v>251</v>
      </c>
      <c r="AJ148" s="219"/>
    </row>
    <row r="149" spans="2:36" s="36" customFormat="1" ht="18.600000000000001" customHeight="1" x14ac:dyDescent="0.25">
      <c r="B149" s="78"/>
      <c r="C149" s="215"/>
      <c r="D149" s="215"/>
      <c r="E149" s="215"/>
      <c r="F149" s="215"/>
      <c r="G149" s="215"/>
      <c r="H149" s="215"/>
      <c r="I149" s="215"/>
      <c r="J149" s="397"/>
      <c r="K149" s="216"/>
      <c r="L149" s="216"/>
      <c r="M149" s="404"/>
      <c r="N149" s="220"/>
      <c r="O149" s="215"/>
      <c r="P149" s="215"/>
      <c r="Q149" s="215"/>
      <c r="R149" s="274"/>
      <c r="S149" s="274"/>
      <c r="T149" s="255"/>
      <c r="U149" s="255"/>
      <c r="V149" s="252"/>
      <c r="W149" s="252"/>
      <c r="X149" s="252"/>
      <c r="Y149" s="252"/>
      <c r="Z149" s="252"/>
      <c r="AA149" s="252"/>
      <c r="AB149" s="252"/>
      <c r="AC149" s="220"/>
      <c r="AD149" s="224"/>
      <c r="AE149" s="224"/>
      <c r="AF149" s="220"/>
      <c r="AG149" s="220"/>
      <c r="AH149" s="220"/>
      <c r="AI149" s="220"/>
      <c r="AJ149" s="220"/>
    </row>
    <row r="150" spans="2:36" s="36" customFormat="1" ht="51" customHeight="1" x14ac:dyDescent="0.25">
      <c r="B150" s="215"/>
      <c r="C150" s="215"/>
      <c r="D150" s="215"/>
      <c r="E150" s="215"/>
      <c r="F150" s="215"/>
      <c r="G150" s="215"/>
      <c r="H150" s="215"/>
      <c r="I150" s="215"/>
      <c r="J150" s="11" t="s">
        <v>127</v>
      </c>
      <c r="K150" s="7" t="s">
        <v>128</v>
      </c>
      <c r="L150" s="7" t="s">
        <v>85</v>
      </c>
      <c r="M150" s="63">
        <v>20</v>
      </c>
      <c r="N150" s="220"/>
      <c r="O150" s="215"/>
      <c r="P150" s="215"/>
      <c r="Q150" s="215"/>
      <c r="R150" s="274"/>
      <c r="S150" s="274"/>
      <c r="T150" s="255"/>
      <c r="U150" s="255"/>
      <c r="V150" s="252"/>
      <c r="W150" s="252"/>
      <c r="X150" s="252"/>
      <c r="Y150" s="252"/>
      <c r="Z150" s="252"/>
      <c r="AA150" s="252"/>
      <c r="AB150" s="252"/>
      <c r="AC150" s="220"/>
      <c r="AD150" s="224"/>
      <c r="AE150" s="224"/>
      <c r="AF150" s="220"/>
      <c r="AG150" s="220"/>
      <c r="AH150" s="220"/>
      <c r="AI150" s="220"/>
      <c r="AJ150" s="220"/>
    </row>
    <row r="151" spans="2:36" s="36" customFormat="1" ht="50.65" customHeight="1" x14ac:dyDescent="0.25">
      <c r="B151" s="216"/>
      <c r="C151" s="216"/>
      <c r="D151" s="216"/>
      <c r="E151" s="216"/>
      <c r="F151" s="216"/>
      <c r="G151" s="216"/>
      <c r="H151" s="216"/>
      <c r="I151" s="216"/>
      <c r="J151" s="11" t="s">
        <v>111</v>
      </c>
      <c r="K151" s="11" t="s">
        <v>112</v>
      </c>
      <c r="L151" s="7" t="s">
        <v>85</v>
      </c>
      <c r="M151" s="63">
        <v>1</v>
      </c>
      <c r="N151" s="221"/>
      <c r="O151" s="216"/>
      <c r="P151" s="216"/>
      <c r="Q151" s="216"/>
      <c r="R151" s="236"/>
      <c r="S151" s="236"/>
      <c r="T151" s="256"/>
      <c r="U151" s="256"/>
      <c r="V151" s="253"/>
      <c r="W151" s="253"/>
      <c r="X151" s="253"/>
      <c r="Y151" s="253"/>
      <c r="Z151" s="253"/>
      <c r="AA151" s="253"/>
      <c r="AB151" s="253"/>
      <c r="AC151" s="221"/>
      <c r="AD151" s="225"/>
      <c r="AE151" s="225"/>
      <c r="AF151" s="221"/>
      <c r="AG151" s="221"/>
      <c r="AH151" s="221"/>
      <c r="AI151" s="221"/>
      <c r="AJ151" s="221"/>
    </row>
    <row r="152" spans="2:36" s="36" customFormat="1" ht="132" customHeight="1" x14ac:dyDescent="0.25">
      <c r="B152" s="218" t="s">
        <v>145</v>
      </c>
      <c r="C152" s="218" t="s">
        <v>146</v>
      </c>
      <c r="D152" s="218" t="s">
        <v>106</v>
      </c>
      <c r="E152" s="238" t="s">
        <v>67</v>
      </c>
      <c r="F152" s="238" t="s">
        <v>134</v>
      </c>
      <c r="G152" s="238" t="s">
        <v>147</v>
      </c>
      <c r="H152" s="218" t="s">
        <v>70</v>
      </c>
      <c r="I152" s="218" t="s">
        <v>79</v>
      </c>
      <c r="J152" s="11" t="s">
        <v>208</v>
      </c>
      <c r="K152" s="7" t="s">
        <v>107</v>
      </c>
      <c r="L152" s="7" t="s">
        <v>86</v>
      </c>
      <c r="M152" s="7">
        <v>40</v>
      </c>
      <c r="N152" s="217" t="s">
        <v>108</v>
      </c>
      <c r="O152" s="218" t="s">
        <v>148</v>
      </c>
      <c r="P152" s="218" t="s">
        <v>75</v>
      </c>
      <c r="Q152" s="218" t="s">
        <v>76</v>
      </c>
      <c r="R152" s="237" t="s">
        <v>77</v>
      </c>
      <c r="S152" s="237" t="s">
        <v>109</v>
      </c>
      <c r="T152" s="247">
        <f>V152+Y152</f>
        <v>165600</v>
      </c>
      <c r="U152" s="247" t="s">
        <v>79</v>
      </c>
      <c r="V152" s="251">
        <v>140760</v>
      </c>
      <c r="W152" s="246" t="s">
        <v>79</v>
      </c>
      <c r="X152" s="246" t="s">
        <v>79</v>
      </c>
      <c r="Y152" s="246">
        <v>24840</v>
      </c>
      <c r="Z152" s="246" t="s">
        <v>98</v>
      </c>
      <c r="AA152" s="246" t="s">
        <v>79</v>
      </c>
      <c r="AB152" s="246">
        <v>74400</v>
      </c>
      <c r="AC152" s="217" t="s">
        <v>149</v>
      </c>
      <c r="AD152" s="235" t="s">
        <v>79</v>
      </c>
      <c r="AE152" s="235">
        <f>V152+Y152</f>
        <v>165600</v>
      </c>
      <c r="AF152" s="217" t="s">
        <v>79</v>
      </c>
      <c r="AG152" s="217" t="s">
        <v>33</v>
      </c>
      <c r="AH152" s="217" t="s">
        <v>157</v>
      </c>
      <c r="AI152" s="217" t="s">
        <v>158</v>
      </c>
      <c r="AJ152" s="217"/>
    </row>
    <row r="153" spans="2:36" s="36" customFormat="1" ht="86.1" customHeight="1" x14ac:dyDescent="0.25">
      <c r="B153" s="218"/>
      <c r="C153" s="218"/>
      <c r="D153" s="218"/>
      <c r="E153" s="238"/>
      <c r="F153" s="238"/>
      <c r="G153" s="238"/>
      <c r="H153" s="218"/>
      <c r="I153" s="218"/>
      <c r="J153" s="11" t="s">
        <v>111</v>
      </c>
      <c r="K153" s="7" t="s">
        <v>112</v>
      </c>
      <c r="L153" s="7" t="s">
        <v>85</v>
      </c>
      <c r="M153" s="7">
        <v>1</v>
      </c>
      <c r="N153" s="217"/>
      <c r="O153" s="218"/>
      <c r="P153" s="218"/>
      <c r="Q153" s="218"/>
      <c r="R153" s="237"/>
      <c r="S153" s="237"/>
      <c r="T153" s="247"/>
      <c r="U153" s="247"/>
      <c r="V153" s="252"/>
      <c r="W153" s="246"/>
      <c r="X153" s="246"/>
      <c r="Y153" s="246"/>
      <c r="Z153" s="246"/>
      <c r="AA153" s="246"/>
      <c r="AB153" s="246"/>
      <c r="AC153" s="217"/>
      <c r="AD153" s="235"/>
      <c r="AE153" s="235"/>
      <c r="AF153" s="218"/>
      <c r="AG153" s="217"/>
      <c r="AH153" s="217"/>
      <c r="AI153" s="217"/>
      <c r="AJ153" s="218"/>
    </row>
    <row r="154" spans="2:36" s="36" customFormat="1" ht="59.1" customHeight="1" x14ac:dyDescent="0.25">
      <c r="B154" s="218"/>
      <c r="C154" s="218"/>
      <c r="D154" s="218"/>
      <c r="E154" s="238"/>
      <c r="F154" s="238"/>
      <c r="G154" s="238"/>
      <c r="H154" s="218"/>
      <c r="I154" s="218"/>
      <c r="J154" s="11" t="s">
        <v>127</v>
      </c>
      <c r="K154" s="7" t="s">
        <v>128</v>
      </c>
      <c r="L154" s="7" t="s">
        <v>85</v>
      </c>
      <c r="M154" s="63">
        <v>104</v>
      </c>
      <c r="N154" s="217"/>
      <c r="O154" s="218"/>
      <c r="P154" s="218"/>
      <c r="Q154" s="218"/>
      <c r="R154" s="237"/>
      <c r="S154" s="237"/>
      <c r="T154" s="247"/>
      <c r="U154" s="247"/>
      <c r="V154" s="253"/>
      <c r="W154" s="246"/>
      <c r="X154" s="246"/>
      <c r="Y154" s="246"/>
      <c r="Z154" s="246"/>
      <c r="AA154" s="246"/>
      <c r="AB154" s="246"/>
      <c r="AC154" s="217"/>
      <c r="AD154" s="235"/>
      <c r="AE154" s="235"/>
      <c r="AF154" s="218"/>
      <c r="AG154" s="217"/>
      <c r="AH154" s="217"/>
      <c r="AI154" s="217"/>
      <c r="AJ154" s="218"/>
    </row>
    <row r="155" spans="2:36" s="36" customFormat="1" ht="104.1" customHeight="1" x14ac:dyDescent="0.25">
      <c r="B155" s="281" t="s">
        <v>1049</v>
      </c>
      <c r="C155" s="281" t="s">
        <v>151</v>
      </c>
      <c r="D155" s="281" t="s">
        <v>106</v>
      </c>
      <c r="E155" s="289" t="s">
        <v>67</v>
      </c>
      <c r="F155" s="289" t="s">
        <v>134</v>
      </c>
      <c r="G155" s="289" t="s">
        <v>147</v>
      </c>
      <c r="H155" s="257" t="s">
        <v>70</v>
      </c>
      <c r="I155" s="281" t="s">
        <v>79</v>
      </c>
      <c r="J155" s="20" t="s">
        <v>208</v>
      </c>
      <c r="K155" s="27" t="s">
        <v>107</v>
      </c>
      <c r="L155" s="27" t="s">
        <v>86</v>
      </c>
      <c r="M155" s="27">
        <v>40</v>
      </c>
      <c r="N155" s="294" t="s">
        <v>108</v>
      </c>
      <c r="O155" s="281" t="s">
        <v>152</v>
      </c>
      <c r="P155" s="281" t="s">
        <v>75</v>
      </c>
      <c r="Q155" s="281" t="s">
        <v>76</v>
      </c>
      <c r="R155" s="319" t="s">
        <v>77</v>
      </c>
      <c r="S155" s="345" t="s">
        <v>109</v>
      </c>
      <c r="T155" s="355">
        <f>V155+Y155</f>
        <v>138000</v>
      </c>
      <c r="U155" s="355" t="s">
        <v>491</v>
      </c>
      <c r="V155" s="323">
        <v>117300</v>
      </c>
      <c r="W155" s="323" t="s">
        <v>79</v>
      </c>
      <c r="X155" s="323" t="s">
        <v>79</v>
      </c>
      <c r="Y155" s="323">
        <v>20700</v>
      </c>
      <c r="Z155" s="323" t="s">
        <v>79</v>
      </c>
      <c r="AA155" s="323" t="s">
        <v>79</v>
      </c>
      <c r="AB155" s="323">
        <v>62000</v>
      </c>
      <c r="AC155" s="260" t="s">
        <v>110</v>
      </c>
      <c r="AD155" s="352" t="s">
        <v>79</v>
      </c>
      <c r="AE155" s="352">
        <f>V155+Y155</f>
        <v>138000</v>
      </c>
      <c r="AF155" s="260" t="s">
        <v>79</v>
      </c>
      <c r="AG155" s="294" t="s">
        <v>33</v>
      </c>
      <c r="AH155" s="294" t="s">
        <v>157</v>
      </c>
      <c r="AI155" s="294" t="s">
        <v>158</v>
      </c>
      <c r="AJ155" s="260"/>
    </row>
    <row r="156" spans="2:36" s="36" customFormat="1" ht="65.099999999999994" customHeight="1" x14ac:dyDescent="0.25">
      <c r="B156" s="281"/>
      <c r="C156" s="281"/>
      <c r="D156" s="281"/>
      <c r="E156" s="289"/>
      <c r="F156" s="289"/>
      <c r="G156" s="289"/>
      <c r="H156" s="258"/>
      <c r="I156" s="281"/>
      <c r="J156" s="20" t="s">
        <v>111</v>
      </c>
      <c r="K156" s="27" t="s">
        <v>112</v>
      </c>
      <c r="L156" s="27" t="s">
        <v>85</v>
      </c>
      <c r="M156" s="27">
        <v>1</v>
      </c>
      <c r="N156" s="294"/>
      <c r="O156" s="281"/>
      <c r="P156" s="281"/>
      <c r="Q156" s="281"/>
      <c r="R156" s="319"/>
      <c r="S156" s="346"/>
      <c r="T156" s="356"/>
      <c r="U156" s="356"/>
      <c r="V156" s="324"/>
      <c r="W156" s="324"/>
      <c r="X156" s="324"/>
      <c r="Y156" s="324"/>
      <c r="Z156" s="324"/>
      <c r="AA156" s="324"/>
      <c r="AB156" s="324"/>
      <c r="AC156" s="261"/>
      <c r="AD156" s="353"/>
      <c r="AE156" s="353"/>
      <c r="AF156" s="258"/>
      <c r="AG156" s="294"/>
      <c r="AH156" s="294"/>
      <c r="AI156" s="294"/>
      <c r="AJ156" s="258"/>
    </row>
    <row r="157" spans="2:36" s="36" customFormat="1" ht="101.1" customHeight="1" x14ac:dyDescent="0.25">
      <c r="B157" s="281"/>
      <c r="C157" s="281"/>
      <c r="D157" s="281"/>
      <c r="E157" s="289"/>
      <c r="F157" s="289"/>
      <c r="G157" s="289"/>
      <c r="H157" s="259"/>
      <c r="I157" s="281"/>
      <c r="J157" s="20" t="s">
        <v>127</v>
      </c>
      <c r="K157" s="27" t="s">
        <v>128</v>
      </c>
      <c r="L157" s="27" t="s">
        <v>85</v>
      </c>
      <c r="M157" s="61">
        <v>110</v>
      </c>
      <c r="N157" s="294"/>
      <c r="O157" s="281"/>
      <c r="P157" s="281"/>
      <c r="Q157" s="281"/>
      <c r="R157" s="319"/>
      <c r="S157" s="347"/>
      <c r="T157" s="305"/>
      <c r="U157" s="305"/>
      <c r="V157" s="325"/>
      <c r="W157" s="325"/>
      <c r="X157" s="325"/>
      <c r="Y157" s="325"/>
      <c r="Z157" s="325"/>
      <c r="AA157" s="325"/>
      <c r="AB157" s="325"/>
      <c r="AC157" s="262"/>
      <c r="AD157" s="354"/>
      <c r="AE157" s="354"/>
      <c r="AF157" s="259"/>
      <c r="AG157" s="294"/>
      <c r="AH157" s="294"/>
      <c r="AI157" s="294"/>
      <c r="AJ157" s="259"/>
    </row>
    <row r="158" spans="2:36" s="36" customFormat="1" ht="101.1" customHeight="1" x14ac:dyDescent="0.25">
      <c r="B158" s="257" t="s">
        <v>1050</v>
      </c>
      <c r="C158" s="257" t="s">
        <v>153</v>
      </c>
      <c r="D158" s="257" t="s">
        <v>106</v>
      </c>
      <c r="E158" s="293" t="s">
        <v>67</v>
      </c>
      <c r="F158" s="293" t="s">
        <v>134</v>
      </c>
      <c r="G158" s="293" t="s">
        <v>147</v>
      </c>
      <c r="H158" s="257" t="s">
        <v>70</v>
      </c>
      <c r="I158" s="257" t="s">
        <v>79</v>
      </c>
      <c r="J158" s="20" t="s">
        <v>208</v>
      </c>
      <c r="K158" s="27" t="s">
        <v>107</v>
      </c>
      <c r="L158" s="27" t="s">
        <v>86</v>
      </c>
      <c r="M158" s="61">
        <v>40</v>
      </c>
      <c r="N158" s="260" t="s">
        <v>108</v>
      </c>
      <c r="O158" s="257" t="s">
        <v>148</v>
      </c>
      <c r="P158" s="257" t="s">
        <v>75</v>
      </c>
      <c r="Q158" s="257" t="s">
        <v>76</v>
      </c>
      <c r="R158" s="345" t="s">
        <v>77</v>
      </c>
      <c r="S158" s="345" t="s">
        <v>109</v>
      </c>
      <c r="T158" s="355">
        <f>V158+Y158</f>
        <v>85600</v>
      </c>
      <c r="U158" s="355" t="s">
        <v>79</v>
      </c>
      <c r="V158" s="323">
        <v>72760</v>
      </c>
      <c r="W158" s="323" t="s">
        <v>79</v>
      </c>
      <c r="X158" s="323" t="s">
        <v>79</v>
      </c>
      <c r="Y158" s="323">
        <v>12840</v>
      </c>
      <c r="Z158" s="323" t="s">
        <v>79</v>
      </c>
      <c r="AA158" s="323" t="s">
        <v>79</v>
      </c>
      <c r="AB158" s="323">
        <v>12840</v>
      </c>
      <c r="AC158" s="260" t="s">
        <v>110</v>
      </c>
      <c r="AD158" s="352" t="s">
        <v>79</v>
      </c>
      <c r="AE158" s="352">
        <f>V158+Y158</f>
        <v>85600</v>
      </c>
      <c r="AF158" s="260" t="s">
        <v>79</v>
      </c>
      <c r="AG158" s="294" t="s">
        <v>33</v>
      </c>
      <c r="AH158" s="294" t="s">
        <v>157</v>
      </c>
      <c r="AI158" s="294" t="s">
        <v>158</v>
      </c>
      <c r="AJ158" s="260"/>
    </row>
    <row r="159" spans="2:36" s="36" customFormat="1" ht="101.1" customHeight="1" x14ac:dyDescent="0.25">
      <c r="B159" s="258"/>
      <c r="C159" s="258"/>
      <c r="D159" s="258"/>
      <c r="E159" s="292"/>
      <c r="F159" s="292"/>
      <c r="G159" s="292"/>
      <c r="H159" s="258"/>
      <c r="I159" s="258"/>
      <c r="J159" s="20" t="s">
        <v>111</v>
      </c>
      <c r="K159" s="27" t="s">
        <v>112</v>
      </c>
      <c r="L159" s="27" t="s">
        <v>85</v>
      </c>
      <c r="M159" s="61">
        <v>1</v>
      </c>
      <c r="N159" s="261"/>
      <c r="O159" s="258"/>
      <c r="P159" s="258"/>
      <c r="Q159" s="258"/>
      <c r="R159" s="346"/>
      <c r="S159" s="346"/>
      <c r="T159" s="356"/>
      <c r="U159" s="356"/>
      <c r="V159" s="324"/>
      <c r="W159" s="324"/>
      <c r="X159" s="324"/>
      <c r="Y159" s="324"/>
      <c r="Z159" s="324"/>
      <c r="AA159" s="324"/>
      <c r="AB159" s="324"/>
      <c r="AC159" s="261"/>
      <c r="AD159" s="353"/>
      <c r="AE159" s="353"/>
      <c r="AF159" s="258"/>
      <c r="AG159" s="294"/>
      <c r="AH159" s="294"/>
      <c r="AI159" s="294"/>
      <c r="AJ159" s="258"/>
    </row>
    <row r="160" spans="2:36" s="36" customFormat="1" ht="115.5" customHeight="1" x14ac:dyDescent="0.25">
      <c r="B160" s="259"/>
      <c r="C160" s="259"/>
      <c r="D160" s="259"/>
      <c r="E160" s="321"/>
      <c r="F160" s="321"/>
      <c r="G160" s="321"/>
      <c r="H160" s="259"/>
      <c r="I160" s="259"/>
      <c r="J160" s="20" t="s">
        <v>127</v>
      </c>
      <c r="K160" s="27" t="s">
        <v>128</v>
      </c>
      <c r="L160" s="27" t="s">
        <v>85</v>
      </c>
      <c r="M160" s="61">
        <v>40</v>
      </c>
      <c r="N160" s="262"/>
      <c r="O160" s="259"/>
      <c r="P160" s="259"/>
      <c r="Q160" s="259"/>
      <c r="R160" s="347"/>
      <c r="S160" s="347"/>
      <c r="T160" s="305"/>
      <c r="U160" s="305"/>
      <c r="V160" s="325"/>
      <c r="W160" s="325"/>
      <c r="X160" s="325"/>
      <c r="Y160" s="325"/>
      <c r="Z160" s="325"/>
      <c r="AA160" s="325"/>
      <c r="AB160" s="325"/>
      <c r="AC160" s="262"/>
      <c r="AD160" s="354"/>
      <c r="AE160" s="354"/>
      <c r="AF160" s="259"/>
      <c r="AG160" s="294"/>
      <c r="AH160" s="294"/>
      <c r="AI160" s="294"/>
      <c r="AJ160" s="259"/>
    </row>
    <row r="161" spans="2:36" s="36" customFormat="1" ht="101.1" customHeight="1" x14ac:dyDescent="0.25">
      <c r="B161" s="257" t="s">
        <v>1051</v>
      </c>
      <c r="C161" s="257" t="s">
        <v>154</v>
      </c>
      <c r="D161" s="257" t="s">
        <v>66</v>
      </c>
      <c r="E161" s="293" t="s">
        <v>67</v>
      </c>
      <c r="F161" s="293" t="s">
        <v>134</v>
      </c>
      <c r="G161" s="293" t="s">
        <v>147</v>
      </c>
      <c r="H161" s="257" t="s">
        <v>70</v>
      </c>
      <c r="I161" s="257" t="s">
        <v>79</v>
      </c>
      <c r="J161" s="20" t="s">
        <v>111</v>
      </c>
      <c r="K161" s="27" t="s">
        <v>112</v>
      </c>
      <c r="L161" s="27" t="s">
        <v>85</v>
      </c>
      <c r="M161" s="61">
        <v>2</v>
      </c>
      <c r="N161" s="260" t="s">
        <v>108</v>
      </c>
      <c r="O161" s="257" t="s">
        <v>155</v>
      </c>
      <c r="P161" s="257" t="s">
        <v>75</v>
      </c>
      <c r="Q161" s="257" t="s">
        <v>76</v>
      </c>
      <c r="R161" s="345" t="s">
        <v>77</v>
      </c>
      <c r="S161" s="345" t="s">
        <v>109</v>
      </c>
      <c r="T161" s="355">
        <f>V161+Y161</f>
        <v>60990.630000000005</v>
      </c>
      <c r="U161" s="355" t="s">
        <v>79</v>
      </c>
      <c r="V161" s="323">
        <v>51842.04</v>
      </c>
      <c r="W161" s="323" t="s">
        <v>79</v>
      </c>
      <c r="X161" s="323" t="s">
        <v>79</v>
      </c>
      <c r="Y161" s="323">
        <v>9148.59</v>
      </c>
      <c r="Z161" s="323" t="s">
        <v>79</v>
      </c>
      <c r="AA161" s="323" t="s">
        <v>79</v>
      </c>
      <c r="AB161" s="323">
        <v>27401.59</v>
      </c>
      <c r="AC161" s="260" t="s">
        <v>110</v>
      </c>
      <c r="AD161" s="352" t="s">
        <v>79</v>
      </c>
      <c r="AE161" s="352">
        <f>V161+Y161</f>
        <v>60990.630000000005</v>
      </c>
      <c r="AF161" s="260" t="s">
        <v>79</v>
      </c>
      <c r="AG161" s="260" t="s">
        <v>33</v>
      </c>
      <c r="AH161" s="260" t="s">
        <v>157</v>
      </c>
      <c r="AI161" s="260" t="s">
        <v>158</v>
      </c>
      <c r="AJ161" s="260"/>
    </row>
    <row r="162" spans="2:36" s="36" customFormat="1" ht="181.15" customHeight="1" x14ac:dyDescent="0.25">
      <c r="B162" s="259"/>
      <c r="C162" s="259"/>
      <c r="D162" s="259"/>
      <c r="E162" s="321"/>
      <c r="F162" s="321"/>
      <c r="G162" s="321"/>
      <c r="H162" s="259"/>
      <c r="I162" s="259"/>
      <c r="J162" s="20" t="s">
        <v>127</v>
      </c>
      <c r="K162" s="27" t="s">
        <v>128</v>
      </c>
      <c r="L162" s="27" t="s">
        <v>85</v>
      </c>
      <c r="M162" s="61">
        <v>30</v>
      </c>
      <c r="N162" s="262"/>
      <c r="O162" s="259"/>
      <c r="P162" s="259"/>
      <c r="Q162" s="259"/>
      <c r="R162" s="347"/>
      <c r="S162" s="347"/>
      <c r="T162" s="305"/>
      <c r="U162" s="305"/>
      <c r="V162" s="325"/>
      <c r="W162" s="325"/>
      <c r="X162" s="325"/>
      <c r="Y162" s="325"/>
      <c r="Z162" s="325"/>
      <c r="AA162" s="325"/>
      <c r="AB162" s="325"/>
      <c r="AC162" s="262"/>
      <c r="AD162" s="354"/>
      <c r="AE162" s="354"/>
      <c r="AF162" s="259"/>
      <c r="AG162" s="262"/>
      <c r="AH162" s="262"/>
      <c r="AI162" s="262"/>
      <c r="AJ162" s="259"/>
    </row>
    <row r="163" spans="2:36" s="36" customFormat="1" ht="207" customHeight="1" x14ac:dyDescent="0.25">
      <c r="B163" s="60" t="s">
        <v>1052</v>
      </c>
      <c r="C163" s="60" t="s">
        <v>156</v>
      </c>
      <c r="D163" s="60" t="s">
        <v>66</v>
      </c>
      <c r="E163" s="66" t="s">
        <v>67</v>
      </c>
      <c r="F163" s="66" t="s">
        <v>134</v>
      </c>
      <c r="G163" s="66" t="s">
        <v>147</v>
      </c>
      <c r="H163" s="60" t="s">
        <v>70</v>
      </c>
      <c r="I163" s="60" t="s">
        <v>79</v>
      </c>
      <c r="J163" s="20" t="s">
        <v>127</v>
      </c>
      <c r="K163" s="27" t="s">
        <v>128</v>
      </c>
      <c r="L163" s="27" t="s">
        <v>85</v>
      </c>
      <c r="M163" s="61">
        <v>12</v>
      </c>
      <c r="N163" s="67" t="s">
        <v>108</v>
      </c>
      <c r="O163" s="60" t="s">
        <v>155</v>
      </c>
      <c r="P163" s="60" t="s">
        <v>75</v>
      </c>
      <c r="Q163" s="60" t="s">
        <v>76</v>
      </c>
      <c r="R163" s="68" t="s">
        <v>77</v>
      </c>
      <c r="S163" s="68" t="s">
        <v>109</v>
      </c>
      <c r="T163" s="69">
        <v>154080</v>
      </c>
      <c r="U163" s="69" t="s">
        <v>79</v>
      </c>
      <c r="V163" s="62">
        <v>130968</v>
      </c>
      <c r="W163" s="62" t="s">
        <v>79</v>
      </c>
      <c r="X163" s="62" t="s">
        <v>79</v>
      </c>
      <c r="Y163" s="62">
        <v>23112</v>
      </c>
      <c r="Z163" s="62" t="s">
        <v>79</v>
      </c>
      <c r="AA163" s="62" t="s">
        <v>79</v>
      </c>
      <c r="AB163" s="62">
        <v>69224.350000000006</v>
      </c>
      <c r="AC163" s="67" t="s">
        <v>110</v>
      </c>
      <c r="AD163" s="70" t="s">
        <v>79</v>
      </c>
      <c r="AE163" s="70">
        <v>154080</v>
      </c>
      <c r="AF163" s="67" t="s">
        <v>79</v>
      </c>
      <c r="AG163" s="67" t="s">
        <v>33</v>
      </c>
      <c r="AH163" s="67" t="s">
        <v>157</v>
      </c>
      <c r="AI163" s="67" t="s">
        <v>158</v>
      </c>
      <c r="AJ163" s="67"/>
    </row>
    <row r="164" spans="2:36" s="36" customFormat="1" ht="122.1" customHeight="1" x14ac:dyDescent="0.25">
      <c r="B164" s="22" t="s">
        <v>271</v>
      </c>
      <c r="C164" s="60" t="s">
        <v>156</v>
      </c>
      <c r="D164" s="60" t="s">
        <v>66</v>
      </c>
      <c r="E164" s="66" t="s">
        <v>67</v>
      </c>
      <c r="F164" s="66" t="s">
        <v>134</v>
      </c>
      <c r="G164" s="66" t="s">
        <v>147</v>
      </c>
      <c r="H164" s="60" t="s">
        <v>70</v>
      </c>
      <c r="I164" s="60" t="s">
        <v>79</v>
      </c>
      <c r="J164" s="20" t="s">
        <v>127</v>
      </c>
      <c r="K164" s="27" t="s">
        <v>128</v>
      </c>
      <c r="L164" s="27" t="s">
        <v>85</v>
      </c>
      <c r="M164" s="61">
        <v>6</v>
      </c>
      <c r="N164" s="67" t="s">
        <v>108</v>
      </c>
      <c r="O164" s="60" t="s">
        <v>155</v>
      </c>
      <c r="P164" s="22" t="s">
        <v>75</v>
      </c>
      <c r="Q164" s="22" t="s">
        <v>76</v>
      </c>
      <c r="R164" s="49" t="s">
        <v>77</v>
      </c>
      <c r="S164" s="68" t="s">
        <v>109</v>
      </c>
      <c r="T164" s="69">
        <f>V164+Y164</f>
        <v>0</v>
      </c>
      <c r="U164" s="69" t="s">
        <v>79</v>
      </c>
      <c r="V164" s="62">
        <v>0</v>
      </c>
      <c r="W164" s="62" t="s">
        <v>79</v>
      </c>
      <c r="X164" s="62" t="s">
        <v>79</v>
      </c>
      <c r="Y164" s="62">
        <v>0</v>
      </c>
      <c r="Z164" s="62" t="s">
        <v>79</v>
      </c>
      <c r="AA164" s="62" t="s">
        <v>79</v>
      </c>
      <c r="AB164" s="62">
        <v>0</v>
      </c>
      <c r="AC164" s="67" t="s">
        <v>110</v>
      </c>
      <c r="AD164" s="70" t="s">
        <v>79</v>
      </c>
      <c r="AE164" s="70">
        <f>V164+Y164</f>
        <v>0</v>
      </c>
      <c r="AF164" s="67" t="s">
        <v>79</v>
      </c>
      <c r="AG164" s="67" t="s">
        <v>33</v>
      </c>
      <c r="AH164" s="67" t="s">
        <v>157</v>
      </c>
      <c r="AI164" s="67" t="s">
        <v>158</v>
      </c>
      <c r="AJ164" s="21"/>
    </row>
    <row r="165" spans="2:36" s="36" customFormat="1" ht="95.1" customHeight="1" x14ac:dyDescent="0.25">
      <c r="B165" s="230" t="s">
        <v>492</v>
      </c>
      <c r="C165" s="230" t="s">
        <v>159</v>
      </c>
      <c r="D165" s="230" t="s">
        <v>66</v>
      </c>
      <c r="E165" s="290" t="s">
        <v>67</v>
      </c>
      <c r="F165" s="290" t="s">
        <v>134</v>
      </c>
      <c r="G165" s="290" t="s">
        <v>147</v>
      </c>
      <c r="H165" s="230" t="s">
        <v>70</v>
      </c>
      <c r="I165" s="230" t="s">
        <v>79</v>
      </c>
      <c r="J165" s="11" t="s">
        <v>208</v>
      </c>
      <c r="K165" s="7" t="s">
        <v>107</v>
      </c>
      <c r="L165" s="7" t="s">
        <v>86</v>
      </c>
      <c r="M165" s="63">
        <v>40</v>
      </c>
      <c r="N165" s="219" t="s">
        <v>108</v>
      </c>
      <c r="O165" s="230" t="s">
        <v>152</v>
      </c>
      <c r="P165" s="230" t="s">
        <v>75</v>
      </c>
      <c r="Q165" s="230" t="s">
        <v>76</v>
      </c>
      <c r="R165" s="242" t="s">
        <v>77</v>
      </c>
      <c r="S165" s="242" t="s">
        <v>109</v>
      </c>
      <c r="T165" s="254">
        <f>V165+Y165</f>
        <v>59225.409999999996</v>
      </c>
      <c r="U165" s="254" t="s">
        <v>79</v>
      </c>
      <c r="V165" s="251">
        <v>50341.599999999999</v>
      </c>
      <c r="W165" s="251" t="s">
        <v>79</v>
      </c>
      <c r="X165" s="251" t="s">
        <v>79</v>
      </c>
      <c r="Y165" s="251">
        <v>8883.81</v>
      </c>
      <c r="Z165" s="251" t="s">
        <v>79</v>
      </c>
      <c r="AA165" s="251" t="s">
        <v>79</v>
      </c>
      <c r="AB165" s="251">
        <v>26608.51</v>
      </c>
      <c r="AC165" s="219" t="s">
        <v>110</v>
      </c>
      <c r="AD165" s="223" t="s">
        <v>79</v>
      </c>
      <c r="AE165" s="223">
        <f>V165+Y165</f>
        <v>59225.409999999996</v>
      </c>
      <c r="AF165" s="219" t="s">
        <v>79</v>
      </c>
      <c r="AG165" s="219" t="s">
        <v>33</v>
      </c>
      <c r="AH165" s="219" t="s">
        <v>253</v>
      </c>
      <c r="AI165" s="219" t="s">
        <v>254</v>
      </c>
      <c r="AJ165" s="219"/>
    </row>
    <row r="166" spans="2:36" s="36" customFormat="1" ht="109.15" customHeight="1" x14ac:dyDescent="0.25">
      <c r="B166" s="215"/>
      <c r="C166" s="215"/>
      <c r="D166" s="215"/>
      <c r="E166" s="250"/>
      <c r="F166" s="250"/>
      <c r="G166" s="250"/>
      <c r="H166" s="215"/>
      <c r="I166" s="215"/>
      <c r="J166" s="11" t="s">
        <v>111</v>
      </c>
      <c r="K166" s="7" t="s">
        <v>112</v>
      </c>
      <c r="L166" s="7" t="s">
        <v>85</v>
      </c>
      <c r="M166" s="63">
        <v>1</v>
      </c>
      <c r="N166" s="220"/>
      <c r="O166" s="215"/>
      <c r="P166" s="215"/>
      <c r="Q166" s="215"/>
      <c r="R166" s="274"/>
      <c r="S166" s="274"/>
      <c r="T166" s="255"/>
      <c r="U166" s="255"/>
      <c r="V166" s="252"/>
      <c r="W166" s="252"/>
      <c r="X166" s="252"/>
      <c r="Y166" s="252"/>
      <c r="Z166" s="252"/>
      <c r="AA166" s="252"/>
      <c r="AB166" s="252"/>
      <c r="AC166" s="220"/>
      <c r="AD166" s="224"/>
      <c r="AE166" s="224"/>
      <c r="AF166" s="215"/>
      <c r="AG166" s="220"/>
      <c r="AH166" s="220"/>
      <c r="AI166" s="220"/>
      <c r="AJ166" s="215"/>
    </row>
    <row r="167" spans="2:36" s="36" customFormat="1" ht="100.5" customHeight="1" x14ac:dyDescent="0.25">
      <c r="B167" s="216"/>
      <c r="C167" s="216"/>
      <c r="D167" s="216"/>
      <c r="E167" s="291"/>
      <c r="F167" s="291"/>
      <c r="G167" s="291"/>
      <c r="H167" s="216"/>
      <c r="I167" s="216"/>
      <c r="J167" s="11" t="s">
        <v>127</v>
      </c>
      <c r="K167" s="7" t="s">
        <v>128</v>
      </c>
      <c r="L167" s="7" t="s">
        <v>85</v>
      </c>
      <c r="M167" s="63">
        <v>36</v>
      </c>
      <c r="N167" s="221"/>
      <c r="O167" s="216"/>
      <c r="P167" s="216"/>
      <c r="Q167" s="216"/>
      <c r="R167" s="236"/>
      <c r="S167" s="236"/>
      <c r="T167" s="256"/>
      <c r="U167" s="256"/>
      <c r="V167" s="253"/>
      <c r="W167" s="253"/>
      <c r="X167" s="253"/>
      <c r="Y167" s="253"/>
      <c r="Z167" s="253"/>
      <c r="AA167" s="253"/>
      <c r="AB167" s="253"/>
      <c r="AC167" s="221"/>
      <c r="AD167" s="225"/>
      <c r="AE167" s="225"/>
      <c r="AF167" s="216"/>
      <c r="AG167" s="221"/>
      <c r="AH167" s="221"/>
      <c r="AI167" s="221"/>
      <c r="AJ167" s="216"/>
    </row>
    <row r="168" spans="2:36" s="36" customFormat="1" ht="93" customHeight="1" x14ac:dyDescent="0.25">
      <c r="B168" s="230" t="s">
        <v>493</v>
      </c>
      <c r="C168" s="230" t="s">
        <v>162</v>
      </c>
      <c r="D168" s="230" t="s">
        <v>66</v>
      </c>
      <c r="E168" s="290" t="s">
        <v>67</v>
      </c>
      <c r="F168" s="290" t="s">
        <v>134</v>
      </c>
      <c r="G168" s="290" t="s">
        <v>147</v>
      </c>
      <c r="H168" s="230" t="s">
        <v>70</v>
      </c>
      <c r="I168" s="230" t="s">
        <v>79</v>
      </c>
      <c r="J168" s="11" t="s">
        <v>208</v>
      </c>
      <c r="K168" s="7" t="s">
        <v>107</v>
      </c>
      <c r="L168" s="7" t="s">
        <v>86</v>
      </c>
      <c r="M168" s="63">
        <v>40</v>
      </c>
      <c r="N168" s="219" t="s">
        <v>108</v>
      </c>
      <c r="O168" s="230" t="s">
        <v>152</v>
      </c>
      <c r="P168" s="230" t="s">
        <v>75</v>
      </c>
      <c r="Q168" s="230" t="s">
        <v>76</v>
      </c>
      <c r="R168" s="242" t="s">
        <v>77</v>
      </c>
      <c r="S168" s="242" t="s">
        <v>109</v>
      </c>
      <c r="T168" s="254">
        <f>V168+Y168</f>
        <v>175029.33</v>
      </c>
      <c r="U168" s="254" t="s">
        <v>79</v>
      </c>
      <c r="V168" s="251">
        <v>148774.93</v>
      </c>
      <c r="W168" s="251" t="s">
        <v>79</v>
      </c>
      <c r="X168" s="251" t="s">
        <v>79</v>
      </c>
      <c r="Y168" s="251">
        <v>26254.400000000001</v>
      </c>
      <c r="Z168" s="251" t="s">
        <v>79</v>
      </c>
      <c r="AA168" s="251" t="s">
        <v>79</v>
      </c>
      <c r="AB168" s="251">
        <v>19447.7</v>
      </c>
      <c r="AC168" s="219" t="s">
        <v>110</v>
      </c>
      <c r="AD168" s="223" t="s">
        <v>79</v>
      </c>
      <c r="AE168" s="223">
        <f>V168+Y168</f>
        <v>175029.33</v>
      </c>
      <c r="AF168" s="219" t="s">
        <v>79</v>
      </c>
      <c r="AG168" s="219" t="s">
        <v>33</v>
      </c>
      <c r="AH168" s="219" t="s">
        <v>253</v>
      </c>
      <c r="AI168" s="219" t="s">
        <v>254</v>
      </c>
      <c r="AJ168" s="219"/>
    </row>
    <row r="169" spans="2:36" s="36" customFormat="1" ht="59.1" customHeight="1" x14ac:dyDescent="0.25">
      <c r="B169" s="215"/>
      <c r="C169" s="215"/>
      <c r="D169" s="215"/>
      <c r="E169" s="250"/>
      <c r="F169" s="250"/>
      <c r="G169" s="250"/>
      <c r="H169" s="215"/>
      <c r="I169" s="215"/>
      <c r="J169" s="11" t="s">
        <v>111</v>
      </c>
      <c r="K169" s="7" t="s">
        <v>112</v>
      </c>
      <c r="L169" s="7" t="s">
        <v>85</v>
      </c>
      <c r="M169" s="63">
        <v>2</v>
      </c>
      <c r="N169" s="220"/>
      <c r="O169" s="215"/>
      <c r="P169" s="215"/>
      <c r="Q169" s="215"/>
      <c r="R169" s="274"/>
      <c r="S169" s="274"/>
      <c r="T169" s="255"/>
      <c r="U169" s="255"/>
      <c r="V169" s="252"/>
      <c r="W169" s="252"/>
      <c r="X169" s="252"/>
      <c r="Y169" s="252"/>
      <c r="Z169" s="252"/>
      <c r="AA169" s="252"/>
      <c r="AB169" s="252"/>
      <c r="AC169" s="220"/>
      <c r="AD169" s="224"/>
      <c r="AE169" s="224"/>
      <c r="AF169" s="215"/>
      <c r="AG169" s="220"/>
      <c r="AH169" s="220"/>
      <c r="AI169" s="220"/>
      <c r="AJ169" s="215"/>
    </row>
    <row r="170" spans="2:36" s="36" customFormat="1" ht="121.15" customHeight="1" x14ac:dyDescent="0.25">
      <c r="B170" s="216"/>
      <c r="C170" s="216"/>
      <c r="D170" s="216"/>
      <c r="E170" s="291"/>
      <c r="F170" s="291"/>
      <c r="G170" s="291"/>
      <c r="H170" s="216"/>
      <c r="I170" s="216"/>
      <c r="J170" s="11" t="s">
        <v>127</v>
      </c>
      <c r="K170" s="7" t="s">
        <v>128</v>
      </c>
      <c r="L170" s="7" t="s">
        <v>85</v>
      </c>
      <c r="M170" s="63">
        <v>140</v>
      </c>
      <c r="N170" s="221"/>
      <c r="O170" s="216"/>
      <c r="P170" s="216"/>
      <c r="Q170" s="216"/>
      <c r="R170" s="236"/>
      <c r="S170" s="236"/>
      <c r="T170" s="256"/>
      <c r="U170" s="256"/>
      <c r="V170" s="253"/>
      <c r="W170" s="253"/>
      <c r="X170" s="253"/>
      <c r="Y170" s="253"/>
      <c r="Z170" s="253"/>
      <c r="AA170" s="253"/>
      <c r="AB170" s="253"/>
      <c r="AC170" s="221"/>
      <c r="AD170" s="225"/>
      <c r="AE170" s="225"/>
      <c r="AF170" s="216"/>
      <c r="AG170" s="221"/>
      <c r="AH170" s="221"/>
      <c r="AI170" s="221"/>
      <c r="AJ170" s="216"/>
    </row>
    <row r="171" spans="2:36" s="36" customFormat="1" ht="53.1" customHeight="1" x14ac:dyDescent="0.25">
      <c r="B171" s="230" t="s">
        <v>494</v>
      </c>
      <c r="C171" s="230" t="s">
        <v>163</v>
      </c>
      <c r="D171" s="230" t="s">
        <v>66</v>
      </c>
      <c r="E171" s="290" t="s">
        <v>67</v>
      </c>
      <c r="F171" s="290" t="s">
        <v>132</v>
      </c>
      <c r="G171" s="290" t="s">
        <v>69</v>
      </c>
      <c r="H171" s="230" t="s">
        <v>70</v>
      </c>
      <c r="I171" s="230" t="s">
        <v>79</v>
      </c>
      <c r="J171" s="11" t="s">
        <v>113</v>
      </c>
      <c r="K171" s="7" t="s">
        <v>114</v>
      </c>
      <c r="L171" s="7" t="s">
        <v>115</v>
      </c>
      <c r="M171" s="63">
        <v>3</v>
      </c>
      <c r="N171" s="219" t="s">
        <v>108</v>
      </c>
      <c r="O171" s="230" t="s">
        <v>164</v>
      </c>
      <c r="P171" s="230" t="s">
        <v>75</v>
      </c>
      <c r="Q171" s="230" t="s">
        <v>76</v>
      </c>
      <c r="R171" s="242" t="s">
        <v>77</v>
      </c>
      <c r="S171" s="242" t="s">
        <v>109</v>
      </c>
      <c r="T171" s="254">
        <f>V171+Y171</f>
        <v>224700.01</v>
      </c>
      <c r="U171" s="254" t="s">
        <v>79</v>
      </c>
      <c r="V171" s="251">
        <v>190995.01</v>
      </c>
      <c r="W171" s="251" t="s">
        <v>79</v>
      </c>
      <c r="X171" s="251" t="s">
        <v>79</v>
      </c>
      <c r="Y171" s="251">
        <v>33705</v>
      </c>
      <c r="Z171" s="251" t="s">
        <v>79</v>
      </c>
      <c r="AA171" s="251" t="s">
        <v>79</v>
      </c>
      <c r="AB171" s="251">
        <v>24966.67</v>
      </c>
      <c r="AC171" s="251" t="s">
        <v>80</v>
      </c>
      <c r="AD171" s="251" t="s">
        <v>79</v>
      </c>
      <c r="AE171" s="251">
        <f>V171+Y171</f>
        <v>224700.01</v>
      </c>
      <c r="AF171" s="219" t="s">
        <v>79</v>
      </c>
      <c r="AG171" s="219" t="s">
        <v>33</v>
      </c>
      <c r="AH171" s="219" t="s">
        <v>254</v>
      </c>
      <c r="AI171" s="219" t="s">
        <v>166</v>
      </c>
      <c r="AJ171" s="219"/>
    </row>
    <row r="172" spans="2:36" s="36" customFormat="1" ht="57" customHeight="1" x14ac:dyDescent="0.25">
      <c r="B172" s="215"/>
      <c r="C172" s="215"/>
      <c r="D172" s="215"/>
      <c r="E172" s="250"/>
      <c r="F172" s="250"/>
      <c r="G172" s="250"/>
      <c r="H172" s="215"/>
      <c r="I172" s="215"/>
      <c r="J172" s="11" t="s">
        <v>116</v>
      </c>
      <c r="K172" s="7" t="s">
        <v>117</v>
      </c>
      <c r="L172" s="7" t="s">
        <v>85</v>
      </c>
      <c r="M172" s="63">
        <v>2</v>
      </c>
      <c r="N172" s="220"/>
      <c r="O172" s="215"/>
      <c r="P172" s="215"/>
      <c r="Q172" s="215"/>
      <c r="R172" s="274"/>
      <c r="S172" s="274"/>
      <c r="T172" s="255"/>
      <c r="U172" s="255"/>
      <c r="V172" s="252"/>
      <c r="W172" s="252"/>
      <c r="X172" s="252"/>
      <c r="Y172" s="252"/>
      <c r="Z172" s="252"/>
      <c r="AA172" s="252"/>
      <c r="AB172" s="252"/>
      <c r="AC172" s="252"/>
      <c r="AD172" s="252"/>
      <c r="AE172" s="252"/>
      <c r="AF172" s="215"/>
      <c r="AG172" s="220"/>
      <c r="AH172" s="220"/>
      <c r="AI172" s="220"/>
      <c r="AJ172" s="215"/>
    </row>
    <row r="173" spans="2:36" s="36" customFormat="1" ht="49.15" customHeight="1" x14ac:dyDescent="0.25">
      <c r="B173" s="215"/>
      <c r="C173" s="215"/>
      <c r="D173" s="215"/>
      <c r="E173" s="250"/>
      <c r="F173" s="250"/>
      <c r="G173" s="250"/>
      <c r="H173" s="215"/>
      <c r="I173" s="215"/>
      <c r="J173" s="11" t="s">
        <v>209</v>
      </c>
      <c r="K173" s="7" t="s">
        <v>118</v>
      </c>
      <c r="L173" s="7" t="s">
        <v>119</v>
      </c>
      <c r="M173" s="63">
        <v>2</v>
      </c>
      <c r="N173" s="220"/>
      <c r="O173" s="215"/>
      <c r="P173" s="215"/>
      <c r="Q173" s="215"/>
      <c r="R173" s="274"/>
      <c r="S173" s="274"/>
      <c r="T173" s="255"/>
      <c r="U173" s="255"/>
      <c r="V173" s="252"/>
      <c r="W173" s="252"/>
      <c r="X173" s="252"/>
      <c r="Y173" s="252"/>
      <c r="Z173" s="252"/>
      <c r="AA173" s="252"/>
      <c r="AB173" s="252"/>
      <c r="AC173" s="252"/>
      <c r="AD173" s="252"/>
      <c r="AE173" s="252"/>
      <c r="AF173" s="215"/>
      <c r="AG173" s="220"/>
      <c r="AH173" s="220"/>
      <c r="AI173" s="220"/>
      <c r="AJ173" s="215"/>
    </row>
    <row r="174" spans="2:36" s="36" customFormat="1" ht="44.1" customHeight="1" x14ac:dyDescent="0.25">
      <c r="B174" s="216"/>
      <c r="C174" s="216"/>
      <c r="D174" s="216"/>
      <c r="E174" s="291"/>
      <c r="F174" s="291"/>
      <c r="G174" s="291"/>
      <c r="H174" s="216"/>
      <c r="I174" s="216"/>
      <c r="J174" s="11" t="s">
        <v>120</v>
      </c>
      <c r="K174" s="7" t="s">
        <v>121</v>
      </c>
      <c r="L174" s="7" t="s">
        <v>119</v>
      </c>
      <c r="M174" s="63">
        <v>2</v>
      </c>
      <c r="N174" s="221"/>
      <c r="O174" s="216"/>
      <c r="P174" s="216"/>
      <c r="Q174" s="216"/>
      <c r="R174" s="236"/>
      <c r="S174" s="236"/>
      <c r="T174" s="256"/>
      <c r="U174" s="256"/>
      <c r="V174" s="253"/>
      <c r="W174" s="253"/>
      <c r="X174" s="253"/>
      <c r="Y174" s="253"/>
      <c r="Z174" s="253"/>
      <c r="AA174" s="253"/>
      <c r="AB174" s="253"/>
      <c r="AC174" s="253"/>
      <c r="AD174" s="253"/>
      <c r="AE174" s="253"/>
      <c r="AF174" s="216"/>
      <c r="AG174" s="221"/>
      <c r="AH174" s="221"/>
      <c r="AI174" s="221"/>
      <c r="AJ174" s="216"/>
    </row>
    <row r="175" spans="2:36" ht="52.15" customHeight="1" x14ac:dyDescent="0.2">
      <c r="B175" s="218" t="s">
        <v>495</v>
      </c>
      <c r="C175" s="218" t="s">
        <v>165</v>
      </c>
      <c r="D175" s="218" t="s">
        <v>66</v>
      </c>
      <c r="E175" s="238" t="s">
        <v>67</v>
      </c>
      <c r="F175" s="238" t="s">
        <v>132</v>
      </c>
      <c r="G175" s="238" t="s">
        <v>69</v>
      </c>
      <c r="H175" s="218" t="s">
        <v>70</v>
      </c>
      <c r="I175" s="218" t="s">
        <v>79</v>
      </c>
      <c r="J175" s="11" t="s">
        <v>113</v>
      </c>
      <c r="K175" s="7" t="s">
        <v>114</v>
      </c>
      <c r="L175" s="7" t="s">
        <v>115</v>
      </c>
      <c r="M175" s="7">
        <v>1</v>
      </c>
      <c r="N175" s="217" t="s">
        <v>108</v>
      </c>
      <c r="O175" s="218" t="s">
        <v>164</v>
      </c>
      <c r="P175" s="218" t="s">
        <v>75</v>
      </c>
      <c r="Q175" s="218" t="s">
        <v>76</v>
      </c>
      <c r="R175" s="237" t="s">
        <v>77</v>
      </c>
      <c r="S175" s="237" t="s">
        <v>109</v>
      </c>
      <c r="T175" s="247">
        <f>V175+Y175</f>
        <v>74899.989999999991</v>
      </c>
      <c r="U175" s="247" t="s">
        <v>79</v>
      </c>
      <c r="V175" s="246">
        <v>63664.99</v>
      </c>
      <c r="W175" s="246" t="s">
        <v>79</v>
      </c>
      <c r="X175" s="246" t="s">
        <v>79</v>
      </c>
      <c r="Y175" s="246">
        <v>11235</v>
      </c>
      <c r="Z175" s="246" t="s">
        <v>79</v>
      </c>
      <c r="AA175" s="246" t="s">
        <v>79</v>
      </c>
      <c r="AB175" s="246">
        <v>33650.720000000001</v>
      </c>
      <c r="AC175" s="246" t="s">
        <v>80</v>
      </c>
      <c r="AD175" s="246" t="s">
        <v>79</v>
      </c>
      <c r="AE175" s="246">
        <f>+V175+Y175</f>
        <v>74899.989999999991</v>
      </c>
      <c r="AF175" s="217" t="s">
        <v>79</v>
      </c>
      <c r="AG175" s="217" t="s">
        <v>33</v>
      </c>
      <c r="AH175" s="219" t="s">
        <v>254</v>
      </c>
      <c r="AI175" s="219" t="s">
        <v>166</v>
      </c>
      <c r="AJ175" s="217"/>
    </row>
    <row r="176" spans="2:36" ht="51" x14ac:dyDescent="0.2">
      <c r="B176" s="218"/>
      <c r="C176" s="218"/>
      <c r="D176" s="218"/>
      <c r="E176" s="238"/>
      <c r="F176" s="238"/>
      <c r="G176" s="238"/>
      <c r="H176" s="218"/>
      <c r="I176" s="218"/>
      <c r="J176" s="11" t="s">
        <v>116</v>
      </c>
      <c r="K176" s="7" t="s">
        <v>117</v>
      </c>
      <c r="L176" s="7" t="s">
        <v>85</v>
      </c>
      <c r="M176" s="7">
        <v>1</v>
      </c>
      <c r="N176" s="217"/>
      <c r="O176" s="218"/>
      <c r="P176" s="218"/>
      <c r="Q176" s="218"/>
      <c r="R176" s="237"/>
      <c r="S176" s="237"/>
      <c r="T176" s="247"/>
      <c r="U176" s="247"/>
      <c r="V176" s="246"/>
      <c r="W176" s="246"/>
      <c r="X176" s="246"/>
      <c r="Y176" s="246"/>
      <c r="Z176" s="246"/>
      <c r="AA176" s="246"/>
      <c r="AB176" s="246"/>
      <c r="AC176" s="246"/>
      <c r="AD176" s="246"/>
      <c r="AE176" s="246"/>
      <c r="AF176" s="218"/>
      <c r="AG176" s="217"/>
      <c r="AH176" s="220"/>
      <c r="AI176" s="220"/>
      <c r="AJ176" s="218"/>
    </row>
    <row r="177" spans="2:38" ht="38.25" x14ac:dyDescent="0.2">
      <c r="B177" s="218"/>
      <c r="C177" s="218"/>
      <c r="D177" s="218"/>
      <c r="E177" s="238"/>
      <c r="F177" s="238"/>
      <c r="G177" s="238"/>
      <c r="H177" s="218"/>
      <c r="I177" s="218"/>
      <c r="J177" s="11" t="s">
        <v>209</v>
      </c>
      <c r="K177" s="7" t="s">
        <v>118</v>
      </c>
      <c r="L177" s="7" t="s">
        <v>119</v>
      </c>
      <c r="M177" s="7">
        <v>1</v>
      </c>
      <c r="N177" s="217"/>
      <c r="O177" s="218"/>
      <c r="P177" s="218"/>
      <c r="Q177" s="218"/>
      <c r="R177" s="237"/>
      <c r="S177" s="237"/>
      <c r="T177" s="247"/>
      <c r="U177" s="247"/>
      <c r="V177" s="246"/>
      <c r="W177" s="246"/>
      <c r="X177" s="246"/>
      <c r="Y177" s="246"/>
      <c r="Z177" s="246"/>
      <c r="AA177" s="246"/>
      <c r="AB177" s="246"/>
      <c r="AC177" s="246"/>
      <c r="AD177" s="246"/>
      <c r="AE177" s="246"/>
      <c r="AF177" s="218"/>
      <c r="AG177" s="217"/>
      <c r="AH177" s="220"/>
      <c r="AI177" s="220"/>
      <c r="AJ177" s="218"/>
    </row>
    <row r="178" spans="2:38" ht="25.5" x14ac:dyDescent="0.2">
      <c r="B178" s="218"/>
      <c r="C178" s="218"/>
      <c r="D178" s="218"/>
      <c r="E178" s="238"/>
      <c r="F178" s="238"/>
      <c r="G178" s="238"/>
      <c r="H178" s="218"/>
      <c r="I178" s="218"/>
      <c r="J178" s="11" t="s">
        <v>120</v>
      </c>
      <c r="K178" s="7" t="s">
        <v>121</v>
      </c>
      <c r="L178" s="7" t="s">
        <v>119</v>
      </c>
      <c r="M178" s="63">
        <v>1</v>
      </c>
      <c r="N178" s="219"/>
      <c r="O178" s="230"/>
      <c r="P178" s="230"/>
      <c r="Q178" s="230"/>
      <c r="R178" s="237"/>
      <c r="S178" s="237"/>
      <c r="T178" s="247"/>
      <c r="U178" s="247"/>
      <c r="V178" s="246"/>
      <c r="W178" s="246"/>
      <c r="X178" s="246"/>
      <c r="Y178" s="246"/>
      <c r="Z178" s="246"/>
      <c r="AA178" s="246"/>
      <c r="AB178" s="246"/>
      <c r="AC178" s="246"/>
      <c r="AD178" s="246"/>
      <c r="AE178" s="246"/>
      <c r="AF178" s="218"/>
      <c r="AG178" s="217"/>
      <c r="AH178" s="221"/>
      <c r="AI178" s="221"/>
      <c r="AJ178" s="218"/>
    </row>
    <row r="179" spans="2:38" ht="104.45" customHeight="1" x14ac:dyDescent="0.2">
      <c r="B179" s="215" t="s">
        <v>1043</v>
      </c>
      <c r="C179" s="215" t="s">
        <v>1040</v>
      </c>
      <c r="D179" s="215" t="s">
        <v>66</v>
      </c>
      <c r="E179" s="215" t="s">
        <v>1041</v>
      </c>
      <c r="F179" s="215" t="s">
        <v>1042</v>
      </c>
      <c r="G179" s="215" t="s">
        <v>641</v>
      </c>
      <c r="H179" s="230" t="s">
        <v>70</v>
      </c>
      <c r="I179" s="230" t="s">
        <v>98</v>
      </c>
      <c r="J179" s="11" t="s">
        <v>208</v>
      </c>
      <c r="K179" s="7" t="s">
        <v>107</v>
      </c>
      <c r="L179" s="7" t="s">
        <v>86</v>
      </c>
      <c r="M179" s="63">
        <v>40</v>
      </c>
      <c r="N179" s="239" t="s">
        <v>651</v>
      </c>
      <c r="O179" s="239" t="s">
        <v>148</v>
      </c>
      <c r="P179" s="218" t="s">
        <v>75</v>
      </c>
      <c r="Q179" s="218" t="s">
        <v>76</v>
      </c>
      <c r="R179" s="242" t="s">
        <v>77</v>
      </c>
      <c r="S179" s="242" t="s">
        <v>109</v>
      </c>
      <c r="T179" s="271">
        <f>+V179+Y179</f>
        <v>85600</v>
      </c>
      <c r="U179" s="242" t="s">
        <v>98</v>
      </c>
      <c r="V179" s="275">
        <v>72760</v>
      </c>
      <c r="W179" s="275" t="s">
        <v>98</v>
      </c>
      <c r="X179" s="275" t="s">
        <v>98</v>
      </c>
      <c r="Y179" s="275">
        <v>12840</v>
      </c>
      <c r="Z179" s="275" t="s">
        <v>98</v>
      </c>
      <c r="AA179" s="275" t="s">
        <v>98</v>
      </c>
      <c r="AB179" s="275">
        <v>9511.11</v>
      </c>
      <c r="AC179" s="275" t="s">
        <v>110</v>
      </c>
      <c r="AD179" s="271" t="s">
        <v>98</v>
      </c>
      <c r="AE179" s="275">
        <f>+V179+Y179</f>
        <v>85600</v>
      </c>
      <c r="AF179" s="242" t="s">
        <v>98</v>
      </c>
      <c r="AG179" s="278" t="s">
        <v>33</v>
      </c>
      <c r="AH179" s="278" t="s">
        <v>253</v>
      </c>
      <c r="AI179" s="278" t="s">
        <v>254</v>
      </c>
      <c r="AJ179" s="237"/>
      <c r="AK179" s="270"/>
      <c r="AL179" s="270"/>
    </row>
    <row r="180" spans="2:38" ht="104.45" customHeight="1" x14ac:dyDescent="0.2">
      <c r="B180" s="215"/>
      <c r="C180" s="385"/>
      <c r="D180" s="385"/>
      <c r="E180" s="385"/>
      <c r="F180" s="385"/>
      <c r="G180" s="385"/>
      <c r="H180" s="215"/>
      <c r="I180" s="215"/>
      <c r="J180" s="11" t="s">
        <v>111</v>
      </c>
      <c r="K180" s="7" t="s">
        <v>112</v>
      </c>
      <c r="L180" s="7" t="s">
        <v>85</v>
      </c>
      <c r="M180" s="63">
        <v>1</v>
      </c>
      <c r="N180" s="241"/>
      <c r="O180" s="241"/>
      <c r="P180" s="218"/>
      <c r="Q180" s="218"/>
      <c r="R180" s="274"/>
      <c r="S180" s="274"/>
      <c r="T180" s="272"/>
      <c r="U180" s="274"/>
      <c r="V180" s="276"/>
      <c r="W180" s="276"/>
      <c r="X180" s="276"/>
      <c r="Y180" s="276"/>
      <c r="Z180" s="276"/>
      <c r="AA180" s="276"/>
      <c r="AB180" s="276"/>
      <c r="AC180" s="276"/>
      <c r="AD180" s="272"/>
      <c r="AE180" s="276"/>
      <c r="AF180" s="274"/>
      <c r="AG180" s="279"/>
      <c r="AH180" s="279"/>
      <c r="AI180" s="279"/>
      <c r="AJ180" s="237"/>
      <c r="AK180" s="270"/>
      <c r="AL180" s="270"/>
    </row>
    <row r="181" spans="2:38" ht="38.450000000000003" customHeight="1" x14ac:dyDescent="0.2">
      <c r="B181" s="215"/>
      <c r="C181" s="385"/>
      <c r="D181" s="385"/>
      <c r="E181" s="385"/>
      <c r="F181" s="385"/>
      <c r="G181" s="385"/>
      <c r="H181" s="215"/>
      <c r="I181" s="215"/>
      <c r="J181" s="28" t="s">
        <v>127</v>
      </c>
      <c r="K181" s="14" t="s">
        <v>128</v>
      </c>
      <c r="L181" s="14" t="s">
        <v>85</v>
      </c>
      <c r="M181" s="71">
        <v>40</v>
      </c>
      <c r="N181" s="241"/>
      <c r="O181" s="241"/>
      <c r="P181" s="218"/>
      <c r="Q181" s="218"/>
      <c r="R181" s="236"/>
      <c r="S181" s="236"/>
      <c r="T181" s="273"/>
      <c r="U181" s="236"/>
      <c r="V181" s="277"/>
      <c r="W181" s="277"/>
      <c r="X181" s="277"/>
      <c r="Y181" s="277"/>
      <c r="Z181" s="277"/>
      <c r="AA181" s="277"/>
      <c r="AB181" s="277"/>
      <c r="AC181" s="277"/>
      <c r="AD181" s="273"/>
      <c r="AE181" s="277"/>
      <c r="AF181" s="236"/>
      <c r="AG181" s="280"/>
      <c r="AH181" s="280"/>
      <c r="AI181" s="280"/>
      <c r="AJ181" s="237"/>
      <c r="AK181" s="270"/>
      <c r="AL181" s="270"/>
    </row>
    <row r="182" spans="2:38" ht="63.75" x14ac:dyDescent="0.2">
      <c r="B182" s="218" t="s">
        <v>1044</v>
      </c>
      <c r="C182" s="238" t="s">
        <v>1045</v>
      </c>
      <c r="D182" s="238" t="s">
        <v>66</v>
      </c>
      <c r="E182" s="238" t="s">
        <v>1041</v>
      </c>
      <c r="F182" s="423" t="s">
        <v>1046</v>
      </c>
      <c r="G182" s="423" t="s">
        <v>641</v>
      </c>
      <c r="H182" s="218" t="s">
        <v>70</v>
      </c>
      <c r="I182" s="218" t="s">
        <v>98</v>
      </c>
      <c r="J182" s="54" t="s">
        <v>982</v>
      </c>
      <c r="K182" s="80" t="s">
        <v>112</v>
      </c>
      <c r="L182" s="98" t="s">
        <v>85</v>
      </c>
      <c r="M182" s="87">
        <v>1</v>
      </c>
      <c r="N182" s="444" t="s">
        <v>651</v>
      </c>
      <c r="O182" s="444" t="s">
        <v>155</v>
      </c>
      <c r="P182" s="215" t="s">
        <v>75</v>
      </c>
      <c r="Q182" s="215" t="s">
        <v>76</v>
      </c>
      <c r="R182" s="230" t="s">
        <v>77</v>
      </c>
      <c r="S182" s="230" t="s">
        <v>109</v>
      </c>
      <c r="T182" s="254">
        <f>+V182+Y182</f>
        <v>60990.630000000005</v>
      </c>
      <c r="U182" s="230" t="s">
        <v>98</v>
      </c>
      <c r="V182" s="251">
        <v>51842.04</v>
      </c>
      <c r="W182" s="251" t="s">
        <v>98</v>
      </c>
      <c r="X182" s="251" t="s">
        <v>98</v>
      </c>
      <c r="Y182" s="251">
        <v>9148.59</v>
      </c>
      <c r="Z182" s="251" t="s">
        <v>98</v>
      </c>
      <c r="AA182" s="251" t="s">
        <v>98</v>
      </c>
      <c r="AB182" s="251">
        <v>6776.74</v>
      </c>
      <c r="AC182" s="251" t="s">
        <v>110</v>
      </c>
      <c r="AD182" s="254" t="s">
        <v>98</v>
      </c>
      <c r="AE182" s="251">
        <f>+V182+Y182</f>
        <v>60990.630000000005</v>
      </c>
      <c r="AF182" s="230" t="s">
        <v>98</v>
      </c>
      <c r="AG182" s="219" t="s">
        <v>33</v>
      </c>
      <c r="AH182" s="219" t="s">
        <v>254</v>
      </c>
      <c r="AI182" s="219" t="s">
        <v>166</v>
      </c>
      <c r="AJ182" s="230"/>
    </row>
    <row r="183" spans="2:38" ht="147" customHeight="1" x14ac:dyDescent="0.2">
      <c r="B183" s="237"/>
      <c r="C183" s="239"/>
      <c r="D183" s="239"/>
      <c r="E183" s="239"/>
      <c r="F183" s="535"/>
      <c r="G183" s="535"/>
      <c r="H183" s="218"/>
      <c r="I183" s="218"/>
      <c r="J183" s="10" t="s">
        <v>127</v>
      </c>
      <c r="K183" s="80" t="s">
        <v>648</v>
      </c>
      <c r="L183" s="98" t="s">
        <v>85</v>
      </c>
      <c r="M183" s="87">
        <v>30</v>
      </c>
      <c r="N183" s="241"/>
      <c r="O183" s="241"/>
      <c r="P183" s="216"/>
      <c r="Q183" s="216"/>
      <c r="R183" s="216"/>
      <c r="S183" s="216"/>
      <c r="T183" s="256"/>
      <c r="U183" s="216"/>
      <c r="V183" s="253"/>
      <c r="W183" s="253"/>
      <c r="X183" s="253"/>
      <c r="Y183" s="253"/>
      <c r="Z183" s="253"/>
      <c r="AA183" s="253"/>
      <c r="AB183" s="253"/>
      <c r="AC183" s="253"/>
      <c r="AD183" s="256"/>
      <c r="AE183" s="253"/>
      <c r="AF183" s="216"/>
      <c r="AG183" s="221"/>
      <c r="AH183" s="221"/>
      <c r="AI183" s="221"/>
      <c r="AJ183" s="216"/>
    </row>
    <row r="184" spans="2:38" ht="193.15" customHeight="1" x14ac:dyDescent="0.2">
      <c r="B184" s="22" t="s">
        <v>1047</v>
      </c>
      <c r="C184" s="18" t="s">
        <v>1048</v>
      </c>
      <c r="D184" s="18" t="s">
        <v>66</v>
      </c>
      <c r="E184" s="18" t="s">
        <v>1041</v>
      </c>
      <c r="F184" s="72" t="s">
        <v>1046</v>
      </c>
      <c r="G184" s="72" t="s">
        <v>641</v>
      </c>
      <c r="H184" s="22" t="s">
        <v>70</v>
      </c>
      <c r="I184" s="22" t="s">
        <v>98</v>
      </c>
      <c r="J184" s="18" t="s">
        <v>127</v>
      </c>
      <c r="K184" s="55" t="s">
        <v>648</v>
      </c>
      <c r="L184" s="82" t="s">
        <v>85</v>
      </c>
      <c r="M184" s="49">
        <v>12</v>
      </c>
      <c r="N184" s="18" t="s">
        <v>651</v>
      </c>
      <c r="O184" s="18" t="s">
        <v>155</v>
      </c>
      <c r="P184" s="22" t="s">
        <v>75</v>
      </c>
      <c r="Q184" s="22" t="s">
        <v>76</v>
      </c>
      <c r="R184" s="49" t="s">
        <v>77</v>
      </c>
      <c r="S184" s="49" t="s">
        <v>109</v>
      </c>
      <c r="T184" s="23">
        <f>+V184+Y184</f>
        <v>154080</v>
      </c>
      <c r="U184" s="23" t="s">
        <v>98</v>
      </c>
      <c r="V184" s="24">
        <v>130968</v>
      </c>
      <c r="W184" s="24" t="s">
        <v>98</v>
      </c>
      <c r="X184" s="24" t="s">
        <v>98</v>
      </c>
      <c r="Y184" s="24">
        <v>23112</v>
      </c>
      <c r="Z184" s="24" t="s">
        <v>98</v>
      </c>
      <c r="AA184" s="24" t="s">
        <v>98</v>
      </c>
      <c r="AB184" s="24">
        <v>17120</v>
      </c>
      <c r="AC184" s="13" t="s">
        <v>110</v>
      </c>
      <c r="AD184" s="23" t="s">
        <v>98</v>
      </c>
      <c r="AE184" s="24">
        <f>+V184+Y184</f>
        <v>154080</v>
      </c>
      <c r="AF184" s="23" t="s">
        <v>98</v>
      </c>
      <c r="AG184" s="24" t="s">
        <v>33</v>
      </c>
      <c r="AH184" s="21" t="s">
        <v>254</v>
      </c>
      <c r="AI184" s="21" t="s">
        <v>166</v>
      </c>
      <c r="AJ184" s="7"/>
    </row>
    <row r="185" spans="2:38" s="79" customFormat="1" ht="132" customHeight="1" x14ac:dyDescent="0.25">
      <c r="B185" s="218" t="s">
        <v>307</v>
      </c>
      <c r="C185" s="218" t="s">
        <v>308</v>
      </c>
      <c r="D185" s="218" t="s">
        <v>106</v>
      </c>
      <c r="E185" s="238" t="s">
        <v>67</v>
      </c>
      <c r="F185" s="238" t="s">
        <v>134</v>
      </c>
      <c r="G185" s="238" t="s">
        <v>147</v>
      </c>
      <c r="H185" s="218" t="s">
        <v>70</v>
      </c>
      <c r="I185" s="218" t="s">
        <v>79</v>
      </c>
      <c r="J185" s="11" t="s">
        <v>208</v>
      </c>
      <c r="K185" s="7" t="s">
        <v>107</v>
      </c>
      <c r="L185" s="7" t="s">
        <v>86</v>
      </c>
      <c r="M185" s="7">
        <v>40</v>
      </c>
      <c r="N185" s="217" t="s">
        <v>108</v>
      </c>
      <c r="O185" s="218" t="s">
        <v>309</v>
      </c>
      <c r="P185" s="218" t="s">
        <v>75</v>
      </c>
      <c r="Q185" s="218" t="s">
        <v>76</v>
      </c>
      <c r="R185" s="237" t="s">
        <v>77</v>
      </c>
      <c r="S185" s="237" t="s">
        <v>109</v>
      </c>
      <c r="T185" s="247">
        <f>V185+Y185</f>
        <v>274275.08999999997</v>
      </c>
      <c r="U185" s="247">
        <f>T185/M186</f>
        <v>68568.772499999992</v>
      </c>
      <c r="V185" s="251">
        <v>233133.83</v>
      </c>
      <c r="W185" s="246" t="s">
        <v>79</v>
      </c>
      <c r="X185" s="246" t="s">
        <v>79</v>
      </c>
      <c r="Y185" s="246">
        <v>41141.26</v>
      </c>
      <c r="Z185" s="246" t="s">
        <v>98</v>
      </c>
      <c r="AA185" s="246" t="s">
        <v>79</v>
      </c>
      <c r="AB185" s="246">
        <v>48401.49</v>
      </c>
      <c r="AC185" s="217" t="s">
        <v>149</v>
      </c>
      <c r="AD185" s="235" t="s">
        <v>79</v>
      </c>
      <c r="AE185" s="235">
        <f>V185+Y185</f>
        <v>274275.08999999997</v>
      </c>
      <c r="AF185" s="217" t="s">
        <v>79</v>
      </c>
      <c r="AG185" s="217" t="s">
        <v>33</v>
      </c>
      <c r="AH185" s="217" t="s">
        <v>174</v>
      </c>
      <c r="AI185" s="217" t="s">
        <v>157</v>
      </c>
      <c r="AJ185" s="217"/>
    </row>
    <row r="186" spans="2:38" s="79" customFormat="1" ht="86.1" customHeight="1" x14ac:dyDescent="0.25">
      <c r="B186" s="218"/>
      <c r="C186" s="218"/>
      <c r="D186" s="218"/>
      <c r="E186" s="238"/>
      <c r="F186" s="238"/>
      <c r="G186" s="238"/>
      <c r="H186" s="218"/>
      <c r="I186" s="218"/>
      <c r="J186" s="11" t="s">
        <v>111</v>
      </c>
      <c r="K186" s="7" t="s">
        <v>112</v>
      </c>
      <c r="L186" s="7" t="s">
        <v>85</v>
      </c>
      <c r="M186" s="7">
        <v>4</v>
      </c>
      <c r="N186" s="217"/>
      <c r="O186" s="218"/>
      <c r="P186" s="218"/>
      <c r="Q186" s="218"/>
      <c r="R186" s="237"/>
      <c r="S186" s="237"/>
      <c r="T186" s="247"/>
      <c r="U186" s="247"/>
      <c r="V186" s="252"/>
      <c r="W186" s="246"/>
      <c r="X186" s="246"/>
      <c r="Y186" s="246"/>
      <c r="Z186" s="246"/>
      <c r="AA186" s="246"/>
      <c r="AB186" s="246"/>
      <c r="AC186" s="217"/>
      <c r="AD186" s="235"/>
      <c r="AE186" s="235"/>
      <c r="AF186" s="218"/>
      <c r="AG186" s="217"/>
      <c r="AH186" s="217"/>
      <c r="AI186" s="217"/>
      <c r="AJ186" s="218"/>
    </row>
    <row r="187" spans="2:38" s="79" customFormat="1" ht="59.1" customHeight="1" x14ac:dyDescent="0.25">
      <c r="B187" s="218"/>
      <c r="C187" s="218"/>
      <c r="D187" s="218"/>
      <c r="E187" s="238"/>
      <c r="F187" s="238"/>
      <c r="G187" s="238"/>
      <c r="H187" s="218"/>
      <c r="I187" s="218"/>
      <c r="J187" s="11" t="s">
        <v>127</v>
      </c>
      <c r="K187" s="7" t="s">
        <v>128</v>
      </c>
      <c r="L187" s="7" t="s">
        <v>85</v>
      </c>
      <c r="M187" s="63">
        <v>144</v>
      </c>
      <c r="N187" s="217"/>
      <c r="O187" s="218"/>
      <c r="P187" s="218"/>
      <c r="Q187" s="218"/>
      <c r="R187" s="237"/>
      <c r="S187" s="237"/>
      <c r="T187" s="247"/>
      <c r="U187" s="247"/>
      <c r="V187" s="253"/>
      <c r="W187" s="246"/>
      <c r="X187" s="246"/>
      <c r="Y187" s="246"/>
      <c r="Z187" s="246"/>
      <c r="AA187" s="246"/>
      <c r="AB187" s="246"/>
      <c r="AC187" s="217"/>
      <c r="AD187" s="235"/>
      <c r="AE187" s="235"/>
      <c r="AF187" s="218"/>
      <c r="AG187" s="217"/>
      <c r="AH187" s="217"/>
      <c r="AI187" s="217"/>
      <c r="AJ187" s="218"/>
    </row>
    <row r="188" spans="2:38" s="79" customFormat="1" ht="104.1" customHeight="1" x14ac:dyDescent="0.25">
      <c r="B188" s="218" t="s">
        <v>310</v>
      </c>
      <c r="C188" s="218" t="s">
        <v>311</v>
      </c>
      <c r="D188" s="218" t="s">
        <v>106</v>
      </c>
      <c r="E188" s="238" t="s">
        <v>67</v>
      </c>
      <c r="F188" s="238" t="s">
        <v>134</v>
      </c>
      <c r="G188" s="238" t="s">
        <v>147</v>
      </c>
      <c r="H188" s="230" t="s">
        <v>70</v>
      </c>
      <c r="I188" s="218" t="s">
        <v>79</v>
      </c>
      <c r="J188" s="11" t="s">
        <v>208</v>
      </c>
      <c r="K188" s="7" t="s">
        <v>107</v>
      </c>
      <c r="L188" s="7" t="s">
        <v>86</v>
      </c>
      <c r="M188" s="7">
        <v>40</v>
      </c>
      <c r="N188" s="217" t="s">
        <v>108</v>
      </c>
      <c r="O188" s="218" t="s">
        <v>312</v>
      </c>
      <c r="P188" s="218" t="s">
        <v>75</v>
      </c>
      <c r="Q188" s="218" t="s">
        <v>76</v>
      </c>
      <c r="R188" s="237" t="s">
        <v>77</v>
      </c>
      <c r="S188" s="242" t="s">
        <v>109</v>
      </c>
      <c r="T188" s="254">
        <f>V188+Y188</f>
        <v>137730.4</v>
      </c>
      <c r="U188" s="254">
        <f>T188/M189</f>
        <v>68865.2</v>
      </c>
      <c r="V188" s="251">
        <v>117070.84</v>
      </c>
      <c r="W188" s="251" t="s">
        <v>79</v>
      </c>
      <c r="X188" s="251" t="s">
        <v>79</v>
      </c>
      <c r="Y188" s="251">
        <v>20659.560000000001</v>
      </c>
      <c r="Z188" s="251" t="s">
        <v>79</v>
      </c>
      <c r="AA188" s="251" t="s">
        <v>79</v>
      </c>
      <c r="AB188" s="251">
        <v>24305.360000000001</v>
      </c>
      <c r="AC188" s="219" t="s">
        <v>110</v>
      </c>
      <c r="AD188" s="223" t="s">
        <v>79</v>
      </c>
      <c r="AE188" s="223">
        <f>V188+Y188</f>
        <v>137730.4</v>
      </c>
      <c r="AF188" s="219" t="s">
        <v>79</v>
      </c>
      <c r="AG188" s="217" t="s">
        <v>33</v>
      </c>
      <c r="AH188" s="217" t="s">
        <v>556</v>
      </c>
      <c r="AI188" s="217" t="s">
        <v>157</v>
      </c>
      <c r="AJ188" s="219"/>
    </row>
    <row r="189" spans="2:38" s="79" customFormat="1" ht="65.099999999999994" customHeight="1" x14ac:dyDescent="0.25">
      <c r="B189" s="218"/>
      <c r="C189" s="218"/>
      <c r="D189" s="218"/>
      <c r="E189" s="238"/>
      <c r="F189" s="238"/>
      <c r="G189" s="238"/>
      <c r="H189" s="215"/>
      <c r="I189" s="218"/>
      <c r="J189" s="11" t="s">
        <v>111</v>
      </c>
      <c r="K189" s="7" t="s">
        <v>112</v>
      </c>
      <c r="L189" s="7" t="s">
        <v>85</v>
      </c>
      <c r="M189" s="7">
        <v>2</v>
      </c>
      <c r="N189" s="217"/>
      <c r="O189" s="218"/>
      <c r="P189" s="218"/>
      <c r="Q189" s="218"/>
      <c r="R189" s="237"/>
      <c r="S189" s="274"/>
      <c r="T189" s="255"/>
      <c r="U189" s="255"/>
      <c r="V189" s="252"/>
      <c r="W189" s="252"/>
      <c r="X189" s="252"/>
      <c r="Y189" s="252"/>
      <c r="Z189" s="252"/>
      <c r="AA189" s="252"/>
      <c r="AB189" s="252"/>
      <c r="AC189" s="220"/>
      <c r="AD189" s="224"/>
      <c r="AE189" s="224"/>
      <c r="AF189" s="215"/>
      <c r="AG189" s="217"/>
      <c r="AH189" s="217"/>
      <c r="AI189" s="217"/>
      <c r="AJ189" s="215"/>
    </row>
    <row r="190" spans="2:38" s="79" customFormat="1" ht="65.650000000000006" customHeight="1" x14ac:dyDescent="0.25">
      <c r="B190" s="218"/>
      <c r="C190" s="218"/>
      <c r="D190" s="218"/>
      <c r="E190" s="238"/>
      <c r="F190" s="238"/>
      <c r="G190" s="238"/>
      <c r="H190" s="216"/>
      <c r="I190" s="218"/>
      <c r="J190" s="11" t="s">
        <v>127</v>
      </c>
      <c r="K190" s="7" t="s">
        <v>128</v>
      </c>
      <c r="L190" s="7" t="s">
        <v>85</v>
      </c>
      <c r="M190" s="63">
        <v>76</v>
      </c>
      <c r="N190" s="217"/>
      <c r="O190" s="218"/>
      <c r="P190" s="218"/>
      <c r="Q190" s="218"/>
      <c r="R190" s="237"/>
      <c r="S190" s="236"/>
      <c r="T190" s="256"/>
      <c r="U190" s="256"/>
      <c r="V190" s="253"/>
      <c r="W190" s="253"/>
      <c r="X190" s="253"/>
      <c r="Y190" s="253"/>
      <c r="Z190" s="253"/>
      <c r="AA190" s="253"/>
      <c r="AB190" s="253"/>
      <c r="AC190" s="221"/>
      <c r="AD190" s="225"/>
      <c r="AE190" s="225"/>
      <c r="AF190" s="216"/>
      <c r="AG190" s="217"/>
      <c r="AH190" s="217"/>
      <c r="AI190" s="217"/>
      <c r="AJ190" s="216"/>
    </row>
    <row r="191" spans="2:38" s="79" customFormat="1" ht="101.1" customHeight="1" x14ac:dyDescent="0.25">
      <c r="B191" s="257" t="s">
        <v>1064</v>
      </c>
      <c r="C191" s="257" t="s">
        <v>313</v>
      </c>
      <c r="D191" s="257" t="s">
        <v>106</v>
      </c>
      <c r="E191" s="293" t="s">
        <v>67</v>
      </c>
      <c r="F191" s="293" t="s">
        <v>134</v>
      </c>
      <c r="G191" s="293" t="s">
        <v>147</v>
      </c>
      <c r="H191" s="257" t="s">
        <v>70</v>
      </c>
      <c r="I191" s="257" t="s">
        <v>79</v>
      </c>
      <c r="J191" s="20" t="s">
        <v>208</v>
      </c>
      <c r="K191" s="27" t="s">
        <v>107</v>
      </c>
      <c r="L191" s="27" t="s">
        <v>86</v>
      </c>
      <c r="M191" s="61">
        <v>40</v>
      </c>
      <c r="N191" s="260" t="s">
        <v>108</v>
      </c>
      <c r="O191" s="257" t="s">
        <v>312</v>
      </c>
      <c r="P191" s="257" t="s">
        <v>75</v>
      </c>
      <c r="Q191" s="257" t="s">
        <v>76</v>
      </c>
      <c r="R191" s="345" t="s">
        <v>77</v>
      </c>
      <c r="S191" s="345" t="s">
        <v>109</v>
      </c>
      <c r="T191" s="355">
        <f>V191+Y191</f>
        <v>57778.05</v>
      </c>
      <c r="U191" s="355">
        <f>T191/M192</f>
        <v>57778.05</v>
      </c>
      <c r="V191" s="323">
        <v>49111.35</v>
      </c>
      <c r="W191" s="323" t="s">
        <v>79</v>
      </c>
      <c r="X191" s="323" t="s">
        <v>79</v>
      </c>
      <c r="Y191" s="323">
        <v>8666.7000000000007</v>
      </c>
      <c r="Z191" s="323" t="s">
        <v>79</v>
      </c>
      <c r="AA191" s="323" t="s">
        <v>79</v>
      </c>
      <c r="AB191" s="323">
        <v>10196.129999999999</v>
      </c>
      <c r="AC191" s="260" t="s">
        <v>110</v>
      </c>
      <c r="AD191" s="352" t="s">
        <v>79</v>
      </c>
      <c r="AE191" s="352">
        <f>V191+Y191</f>
        <v>57778.05</v>
      </c>
      <c r="AF191" s="260" t="s">
        <v>79</v>
      </c>
      <c r="AG191" s="294" t="s">
        <v>33</v>
      </c>
      <c r="AH191" s="294" t="s">
        <v>176</v>
      </c>
      <c r="AI191" s="294" t="s">
        <v>160</v>
      </c>
      <c r="AJ191" s="260"/>
    </row>
    <row r="192" spans="2:38" s="79" customFormat="1" ht="75.599999999999994" customHeight="1" x14ac:dyDescent="0.25">
      <c r="B192" s="258"/>
      <c r="C192" s="258"/>
      <c r="D192" s="258"/>
      <c r="E192" s="292"/>
      <c r="F192" s="292"/>
      <c r="G192" s="292"/>
      <c r="H192" s="258"/>
      <c r="I192" s="258"/>
      <c r="J192" s="20" t="s">
        <v>111</v>
      </c>
      <c r="K192" s="27" t="s">
        <v>112</v>
      </c>
      <c r="L192" s="27" t="s">
        <v>85</v>
      </c>
      <c r="M192" s="61">
        <v>1</v>
      </c>
      <c r="N192" s="261"/>
      <c r="O192" s="258"/>
      <c r="P192" s="258"/>
      <c r="Q192" s="258"/>
      <c r="R192" s="346"/>
      <c r="S192" s="346"/>
      <c r="T192" s="356"/>
      <c r="U192" s="356"/>
      <c r="V192" s="324"/>
      <c r="W192" s="324"/>
      <c r="X192" s="324"/>
      <c r="Y192" s="324"/>
      <c r="Z192" s="324"/>
      <c r="AA192" s="324"/>
      <c r="AB192" s="324"/>
      <c r="AC192" s="261"/>
      <c r="AD192" s="353"/>
      <c r="AE192" s="353"/>
      <c r="AF192" s="258"/>
      <c r="AG192" s="294"/>
      <c r="AH192" s="294"/>
      <c r="AI192" s="294"/>
      <c r="AJ192" s="258"/>
    </row>
    <row r="193" spans="2:36" s="79" customFormat="1" ht="56.1" customHeight="1" x14ac:dyDescent="0.25">
      <c r="B193" s="259"/>
      <c r="C193" s="259"/>
      <c r="D193" s="259"/>
      <c r="E193" s="321"/>
      <c r="F193" s="321"/>
      <c r="G193" s="321"/>
      <c r="H193" s="259"/>
      <c r="I193" s="259"/>
      <c r="J193" s="20" t="s">
        <v>127</v>
      </c>
      <c r="K193" s="27" t="s">
        <v>128</v>
      </c>
      <c r="L193" s="27" t="s">
        <v>85</v>
      </c>
      <c r="M193" s="61">
        <v>30</v>
      </c>
      <c r="N193" s="262"/>
      <c r="O193" s="259"/>
      <c r="P193" s="259"/>
      <c r="Q193" s="259"/>
      <c r="R193" s="347"/>
      <c r="S193" s="347"/>
      <c r="T193" s="305"/>
      <c r="U193" s="305"/>
      <c r="V193" s="325"/>
      <c r="W193" s="325"/>
      <c r="X193" s="325"/>
      <c r="Y193" s="325"/>
      <c r="Z193" s="325"/>
      <c r="AA193" s="325"/>
      <c r="AB193" s="325"/>
      <c r="AC193" s="262"/>
      <c r="AD193" s="354"/>
      <c r="AE193" s="354"/>
      <c r="AF193" s="259"/>
      <c r="AG193" s="294"/>
      <c r="AH193" s="294"/>
      <c r="AI193" s="294"/>
      <c r="AJ193" s="259"/>
    </row>
    <row r="194" spans="2:36" s="79" customFormat="1" ht="51" customHeight="1" x14ac:dyDescent="0.25">
      <c r="B194" s="230" t="s">
        <v>314</v>
      </c>
      <c r="C194" s="230" t="s">
        <v>315</v>
      </c>
      <c r="D194" s="230" t="s">
        <v>66</v>
      </c>
      <c r="E194" s="290" t="s">
        <v>67</v>
      </c>
      <c r="F194" s="290" t="s">
        <v>134</v>
      </c>
      <c r="G194" s="290" t="s">
        <v>147</v>
      </c>
      <c r="H194" s="230" t="s">
        <v>70</v>
      </c>
      <c r="I194" s="230" t="s">
        <v>79</v>
      </c>
      <c r="J194" s="396" t="s">
        <v>127</v>
      </c>
      <c r="K194" s="230" t="s">
        <v>128</v>
      </c>
      <c r="L194" s="230" t="s">
        <v>85</v>
      </c>
      <c r="M194" s="402">
        <v>7</v>
      </c>
      <c r="N194" s="219" t="s">
        <v>108</v>
      </c>
      <c r="O194" s="230" t="s">
        <v>316</v>
      </c>
      <c r="P194" s="230" t="s">
        <v>75</v>
      </c>
      <c r="Q194" s="230" t="s">
        <v>76</v>
      </c>
      <c r="R194" s="242" t="s">
        <v>77</v>
      </c>
      <c r="S194" s="242" t="s">
        <v>109</v>
      </c>
      <c r="T194" s="254">
        <f>V194+Y194</f>
        <v>74900</v>
      </c>
      <c r="U194" s="254">
        <v>74900</v>
      </c>
      <c r="V194" s="251">
        <v>63665</v>
      </c>
      <c r="W194" s="251" t="s">
        <v>79</v>
      </c>
      <c r="X194" s="251" t="s">
        <v>79</v>
      </c>
      <c r="Y194" s="251">
        <v>11235</v>
      </c>
      <c r="Z194" s="251" t="s">
        <v>79</v>
      </c>
      <c r="AA194" s="251" t="s">
        <v>79</v>
      </c>
      <c r="AB194" s="251">
        <v>13217.65</v>
      </c>
      <c r="AC194" s="219" t="s">
        <v>110</v>
      </c>
      <c r="AD194" s="223" t="s">
        <v>79</v>
      </c>
      <c r="AE194" s="223">
        <f>V194+Y194</f>
        <v>74900</v>
      </c>
      <c r="AF194" s="219" t="s">
        <v>79</v>
      </c>
      <c r="AG194" s="219" t="s">
        <v>33</v>
      </c>
      <c r="AH194" s="219" t="s">
        <v>176</v>
      </c>
      <c r="AI194" s="219" t="s">
        <v>160</v>
      </c>
      <c r="AJ194" s="219"/>
    </row>
    <row r="195" spans="2:36" s="79" customFormat="1" ht="101.1" customHeight="1" x14ac:dyDescent="0.25">
      <c r="B195" s="218"/>
      <c r="C195" s="218"/>
      <c r="D195" s="218"/>
      <c r="E195" s="238"/>
      <c r="F195" s="238"/>
      <c r="G195" s="238"/>
      <c r="H195" s="215"/>
      <c r="I195" s="218"/>
      <c r="J195" s="423"/>
      <c r="K195" s="218"/>
      <c r="L195" s="218"/>
      <c r="M195" s="482"/>
      <c r="N195" s="217"/>
      <c r="O195" s="218"/>
      <c r="P195" s="215"/>
      <c r="Q195" s="215"/>
      <c r="R195" s="274"/>
      <c r="S195" s="237"/>
      <c r="T195" s="247"/>
      <c r="U195" s="247"/>
      <c r="V195" s="246"/>
      <c r="W195" s="246"/>
      <c r="X195" s="246"/>
      <c r="Y195" s="246"/>
      <c r="Z195" s="246"/>
      <c r="AA195" s="246"/>
      <c r="AB195" s="246"/>
      <c r="AC195" s="217"/>
      <c r="AD195" s="235"/>
      <c r="AE195" s="235"/>
      <c r="AF195" s="218"/>
      <c r="AG195" s="217"/>
      <c r="AH195" s="217"/>
      <c r="AI195" s="217"/>
      <c r="AJ195" s="218"/>
    </row>
    <row r="196" spans="2:36" s="79" customFormat="1" ht="119.65" customHeight="1" x14ac:dyDescent="0.25">
      <c r="B196" s="230" t="s">
        <v>318</v>
      </c>
      <c r="C196" s="230" t="s">
        <v>317</v>
      </c>
      <c r="D196" s="230" t="s">
        <v>66</v>
      </c>
      <c r="E196" s="290" t="s">
        <v>67</v>
      </c>
      <c r="F196" s="290" t="s">
        <v>134</v>
      </c>
      <c r="G196" s="290" t="s">
        <v>147</v>
      </c>
      <c r="H196" s="230" t="s">
        <v>70</v>
      </c>
      <c r="I196" s="230" t="s">
        <v>79</v>
      </c>
      <c r="J196" s="28" t="s">
        <v>208</v>
      </c>
      <c r="K196" s="14" t="s">
        <v>107</v>
      </c>
      <c r="L196" s="14" t="s">
        <v>86</v>
      </c>
      <c r="M196" s="63">
        <v>40</v>
      </c>
      <c r="N196" s="219" t="s">
        <v>108</v>
      </c>
      <c r="O196" s="230" t="s">
        <v>316</v>
      </c>
      <c r="P196" s="230" t="s">
        <v>75</v>
      </c>
      <c r="Q196" s="230" t="s">
        <v>76</v>
      </c>
      <c r="R196" s="242" t="s">
        <v>77</v>
      </c>
      <c r="S196" s="242" t="s">
        <v>109</v>
      </c>
      <c r="T196" s="254">
        <f>V196+Y196</f>
        <v>143177.12</v>
      </c>
      <c r="U196" s="254">
        <f>T196/M197</f>
        <v>71588.56</v>
      </c>
      <c r="V196" s="251">
        <v>121700.55</v>
      </c>
      <c r="W196" s="251" t="s">
        <v>79</v>
      </c>
      <c r="X196" s="251" t="s">
        <v>79</v>
      </c>
      <c r="Y196" s="251">
        <v>21476.57</v>
      </c>
      <c r="Z196" s="251" t="s">
        <v>79</v>
      </c>
      <c r="AA196" s="251" t="s">
        <v>79</v>
      </c>
      <c r="AB196" s="251">
        <v>25266.55</v>
      </c>
      <c r="AC196" s="219" t="s">
        <v>110</v>
      </c>
      <c r="AD196" s="223" t="s">
        <v>79</v>
      </c>
      <c r="AE196" s="223">
        <f>V196+Y196</f>
        <v>143177.12</v>
      </c>
      <c r="AF196" s="219" t="s">
        <v>79</v>
      </c>
      <c r="AG196" s="219" t="s">
        <v>33</v>
      </c>
      <c r="AH196" s="219" t="s">
        <v>247</v>
      </c>
      <c r="AI196" s="219" t="s">
        <v>248</v>
      </c>
      <c r="AJ196" s="219"/>
    </row>
    <row r="197" spans="2:36" s="79" customFormat="1" ht="109.15" customHeight="1" x14ac:dyDescent="0.25">
      <c r="B197" s="218"/>
      <c r="C197" s="218"/>
      <c r="D197" s="218"/>
      <c r="E197" s="238"/>
      <c r="F197" s="238"/>
      <c r="G197" s="238"/>
      <c r="H197" s="215"/>
      <c r="I197" s="218"/>
      <c r="J197" s="11" t="s">
        <v>111</v>
      </c>
      <c r="K197" s="7" t="s">
        <v>112</v>
      </c>
      <c r="L197" s="7" t="s">
        <v>85</v>
      </c>
      <c r="M197" s="63">
        <v>2</v>
      </c>
      <c r="N197" s="220"/>
      <c r="O197" s="215"/>
      <c r="P197" s="215"/>
      <c r="Q197" s="215"/>
      <c r="R197" s="274"/>
      <c r="S197" s="274"/>
      <c r="T197" s="255"/>
      <c r="U197" s="255"/>
      <c r="V197" s="252"/>
      <c r="W197" s="252"/>
      <c r="X197" s="252"/>
      <c r="Y197" s="252"/>
      <c r="Z197" s="252"/>
      <c r="AA197" s="252"/>
      <c r="AB197" s="252"/>
      <c r="AC197" s="220"/>
      <c r="AD197" s="224"/>
      <c r="AE197" s="224"/>
      <c r="AF197" s="215"/>
      <c r="AG197" s="220"/>
      <c r="AH197" s="220"/>
      <c r="AI197" s="220"/>
      <c r="AJ197" s="215"/>
    </row>
    <row r="198" spans="2:36" s="79" customFormat="1" ht="67.150000000000006" customHeight="1" x14ac:dyDescent="0.25">
      <c r="B198" s="218"/>
      <c r="C198" s="218"/>
      <c r="D198" s="218"/>
      <c r="E198" s="238"/>
      <c r="F198" s="238"/>
      <c r="G198" s="238"/>
      <c r="H198" s="216"/>
      <c r="I198" s="218"/>
      <c r="J198" s="11" t="s">
        <v>127</v>
      </c>
      <c r="K198" s="7" t="s">
        <v>128</v>
      </c>
      <c r="L198" s="7" t="s">
        <v>85</v>
      </c>
      <c r="M198" s="63">
        <v>72</v>
      </c>
      <c r="N198" s="221"/>
      <c r="O198" s="216"/>
      <c r="P198" s="216"/>
      <c r="Q198" s="216"/>
      <c r="R198" s="236"/>
      <c r="S198" s="236"/>
      <c r="T198" s="256"/>
      <c r="U198" s="256"/>
      <c r="V198" s="253"/>
      <c r="W198" s="253"/>
      <c r="X198" s="253"/>
      <c r="Y198" s="253"/>
      <c r="Z198" s="253"/>
      <c r="AA198" s="253"/>
      <c r="AB198" s="253"/>
      <c r="AC198" s="221"/>
      <c r="AD198" s="225"/>
      <c r="AE198" s="225"/>
      <c r="AF198" s="216"/>
      <c r="AG198" s="221"/>
      <c r="AH198" s="221"/>
      <c r="AI198" s="221"/>
      <c r="AJ198" s="216"/>
    </row>
    <row r="199" spans="2:36" s="79" customFormat="1" ht="53.1" customHeight="1" x14ac:dyDescent="0.25">
      <c r="B199" s="230" t="s">
        <v>319</v>
      </c>
      <c r="C199" s="230" t="s">
        <v>320</v>
      </c>
      <c r="D199" s="230" t="s">
        <v>66</v>
      </c>
      <c r="E199" s="290" t="s">
        <v>67</v>
      </c>
      <c r="F199" s="290" t="s">
        <v>132</v>
      </c>
      <c r="G199" s="290" t="s">
        <v>69</v>
      </c>
      <c r="H199" s="230" t="s">
        <v>70</v>
      </c>
      <c r="I199" s="230" t="s">
        <v>79</v>
      </c>
      <c r="J199" s="11" t="s">
        <v>113</v>
      </c>
      <c r="K199" s="7" t="s">
        <v>114</v>
      </c>
      <c r="L199" s="7" t="s">
        <v>115</v>
      </c>
      <c r="M199" s="63">
        <v>3</v>
      </c>
      <c r="N199" s="219" t="s">
        <v>108</v>
      </c>
      <c r="O199" s="230" t="s">
        <v>164</v>
      </c>
      <c r="P199" s="230" t="s">
        <v>75</v>
      </c>
      <c r="Q199" s="230" t="s">
        <v>76</v>
      </c>
      <c r="R199" s="242" t="s">
        <v>77</v>
      </c>
      <c r="S199" s="242" t="s">
        <v>109</v>
      </c>
      <c r="T199" s="254">
        <f>V199+Y199</f>
        <v>227910</v>
      </c>
      <c r="U199" s="254">
        <f>T199/M200</f>
        <v>75970</v>
      </c>
      <c r="V199" s="251">
        <v>193723.5</v>
      </c>
      <c r="W199" s="251" t="s">
        <v>79</v>
      </c>
      <c r="X199" s="251" t="s">
        <v>79</v>
      </c>
      <c r="Y199" s="251">
        <v>34186.5</v>
      </c>
      <c r="Z199" s="251" t="s">
        <v>79</v>
      </c>
      <c r="AA199" s="251" t="s">
        <v>79</v>
      </c>
      <c r="AB199" s="251">
        <v>40219.410000000003</v>
      </c>
      <c r="AC199" s="219" t="s">
        <v>80</v>
      </c>
      <c r="AD199" s="223" t="s">
        <v>79</v>
      </c>
      <c r="AE199" s="223">
        <f>V199+Y199</f>
        <v>227910</v>
      </c>
      <c r="AF199" s="219" t="s">
        <v>79</v>
      </c>
      <c r="AG199" s="219" t="s">
        <v>33</v>
      </c>
      <c r="AH199" s="219" t="s">
        <v>247</v>
      </c>
      <c r="AI199" s="219" t="s">
        <v>248</v>
      </c>
      <c r="AJ199" s="219"/>
    </row>
    <row r="200" spans="2:36" s="79" customFormat="1" ht="57" customHeight="1" x14ac:dyDescent="0.25">
      <c r="B200" s="215"/>
      <c r="C200" s="215"/>
      <c r="D200" s="215"/>
      <c r="E200" s="250"/>
      <c r="F200" s="250"/>
      <c r="G200" s="250"/>
      <c r="H200" s="215"/>
      <c r="I200" s="215"/>
      <c r="J200" s="11" t="s">
        <v>116</v>
      </c>
      <c r="K200" s="7" t="s">
        <v>117</v>
      </c>
      <c r="L200" s="7" t="s">
        <v>85</v>
      </c>
      <c r="M200" s="63">
        <v>3</v>
      </c>
      <c r="N200" s="220"/>
      <c r="O200" s="215"/>
      <c r="P200" s="215"/>
      <c r="Q200" s="215"/>
      <c r="R200" s="274"/>
      <c r="S200" s="274"/>
      <c r="T200" s="255"/>
      <c r="U200" s="255"/>
      <c r="V200" s="252"/>
      <c r="W200" s="252"/>
      <c r="X200" s="252"/>
      <c r="Y200" s="252"/>
      <c r="Z200" s="252"/>
      <c r="AA200" s="252"/>
      <c r="AB200" s="252"/>
      <c r="AC200" s="220"/>
      <c r="AD200" s="224"/>
      <c r="AE200" s="224"/>
      <c r="AF200" s="215"/>
      <c r="AG200" s="220"/>
      <c r="AH200" s="220"/>
      <c r="AI200" s="220"/>
      <c r="AJ200" s="215"/>
    </row>
    <row r="201" spans="2:36" s="79" customFormat="1" ht="49.15" customHeight="1" x14ac:dyDescent="0.25">
      <c r="B201" s="215"/>
      <c r="C201" s="215"/>
      <c r="D201" s="215"/>
      <c r="E201" s="250"/>
      <c r="F201" s="250"/>
      <c r="G201" s="250"/>
      <c r="H201" s="215"/>
      <c r="I201" s="215"/>
      <c r="J201" s="11" t="s">
        <v>209</v>
      </c>
      <c r="K201" s="7" t="s">
        <v>118</v>
      </c>
      <c r="L201" s="7" t="s">
        <v>119</v>
      </c>
      <c r="M201" s="63">
        <v>3</v>
      </c>
      <c r="N201" s="220"/>
      <c r="O201" s="215"/>
      <c r="P201" s="215"/>
      <c r="Q201" s="215"/>
      <c r="R201" s="274"/>
      <c r="S201" s="274"/>
      <c r="T201" s="255"/>
      <c r="U201" s="255"/>
      <c r="V201" s="252"/>
      <c r="W201" s="252"/>
      <c r="X201" s="252"/>
      <c r="Y201" s="252"/>
      <c r="Z201" s="252"/>
      <c r="AA201" s="252"/>
      <c r="AB201" s="252"/>
      <c r="AC201" s="220"/>
      <c r="AD201" s="224"/>
      <c r="AE201" s="224"/>
      <c r="AF201" s="215"/>
      <c r="AG201" s="220"/>
      <c r="AH201" s="220"/>
      <c r="AI201" s="220"/>
      <c r="AJ201" s="215"/>
    </row>
    <row r="202" spans="2:36" s="79" customFormat="1" ht="44.1" customHeight="1" x14ac:dyDescent="0.25">
      <c r="B202" s="216"/>
      <c r="C202" s="216"/>
      <c r="D202" s="216"/>
      <c r="E202" s="291"/>
      <c r="F202" s="291"/>
      <c r="G202" s="291"/>
      <c r="H202" s="216"/>
      <c r="I202" s="216"/>
      <c r="J202" s="11" t="s">
        <v>120</v>
      </c>
      <c r="K202" s="7" t="s">
        <v>121</v>
      </c>
      <c r="L202" s="7" t="s">
        <v>119</v>
      </c>
      <c r="M202" s="63">
        <v>3</v>
      </c>
      <c r="N202" s="221"/>
      <c r="O202" s="216"/>
      <c r="P202" s="216"/>
      <c r="Q202" s="216"/>
      <c r="R202" s="236"/>
      <c r="S202" s="236"/>
      <c r="T202" s="256"/>
      <c r="U202" s="256"/>
      <c r="V202" s="253"/>
      <c r="W202" s="253"/>
      <c r="X202" s="253"/>
      <c r="Y202" s="253"/>
      <c r="Z202" s="253"/>
      <c r="AA202" s="253"/>
      <c r="AB202" s="253"/>
      <c r="AC202" s="221"/>
      <c r="AD202" s="225"/>
      <c r="AE202" s="225"/>
      <c r="AF202" s="216"/>
      <c r="AG202" s="221"/>
      <c r="AH202" s="221"/>
      <c r="AI202" s="221"/>
      <c r="AJ202" s="216"/>
    </row>
    <row r="203" spans="2:36" s="79" customFormat="1" ht="89.25" x14ac:dyDescent="0.25">
      <c r="B203" s="257" t="s">
        <v>1065</v>
      </c>
      <c r="C203" s="257" t="s">
        <v>937</v>
      </c>
      <c r="D203" s="257" t="s">
        <v>66</v>
      </c>
      <c r="E203" s="293" t="s">
        <v>67</v>
      </c>
      <c r="F203" s="293" t="s">
        <v>134</v>
      </c>
      <c r="G203" s="293" t="s">
        <v>147</v>
      </c>
      <c r="H203" s="257" t="s">
        <v>70</v>
      </c>
      <c r="I203" s="257" t="s">
        <v>79</v>
      </c>
      <c r="J203" s="56" t="s">
        <v>208</v>
      </c>
      <c r="K203" s="57" t="s">
        <v>107</v>
      </c>
      <c r="L203" s="57" t="s">
        <v>86</v>
      </c>
      <c r="M203" s="61">
        <v>40</v>
      </c>
      <c r="N203" s="260" t="s">
        <v>108</v>
      </c>
      <c r="O203" s="257" t="s">
        <v>312</v>
      </c>
      <c r="P203" s="257" t="s">
        <v>75</v>
      </c>
      <c r="Q203" s="257" t="s">
        <v>76</v>
      </c>
      <c r="R203" s="345" t="s">
        <v>77</v>
      </c>
      <c r="S203" s="345" t="s">
        <v>109</v>
      </c>
      <c r="T203" s="355">
        <f>V203+Y203</f>
        <v>155011.85</v>
      </c>
      <c r="U203" s="355">
        <f>T203/M204</f>
        <v>77505.925000000003</v>
      </c>
      <c r="V203" s="323">
        <v>131760.07</v>
      </c>
      <c r="W203" s="323" t="s">
        <v>79</v>
      </c>
      <c r="X203" s="323" t="s">
        <v>79</v>
      </c>
      <c r="Y203" s="323">
        <v>23251.78</v>
      </c>
      <c r="Z203" s="323" t="s">
        <v>79</v>
      </c>
      <c r="AA203" s="323" t="s">
        <v>79</v>
      </c>
      <c r="AB203" s="323">
        <v>27355.040000000001</v>
      </c>
      <c r="AC203" s="260" t="s">
        <v>110</v>
      </c>
      <c r="AD203" s="352" t="s">
        <v>79</v>
      </c>
      <c r="AE203" s="352">
        <f>V203+Y203</f>
        <v>155011.85</v>
      </c>
      <c r="AF203" s="260" t="s">
        <v>79</v>
      </c>
      <c r="AG203" s="260" t="s">
        <v>33</v>
      </c>
      <c r="AH203" s="295" t="s">
        <v>176</v>
      </c>
      <c r="AI203" s="295" t="s">
        <v>160</v>
      </c>
      <c r="AJ203" s="260"/>
    </row>
    <row r="204" spans="2:36" s="79" customFormat="1" ht="38.25" x14ac:dyDescent="0.25">
      <c r="B204" s="281"/>
      <c r="C204" s="281"/>
      <c r="D204" s="281"/>
      <c r="E204" s="289"/>
      <c r="F204" s="289"/>
      <c r="G204" s="289"/>
      <c r="H204" s="258"/>
      <c r="I204" s="281"/>
      <c r="J204" s="20" t="s">
        <v>111</v>
      </c>
      <c r="K204" s="27" t="s">
        <v>112</v>
      </c>
      <c r="L204" s="27" t="s">
        <v>85</v>
      </c>
      <c r="M204" s="61">
        <v>2</v>
      </c>
      <c r="N204" s="261"/>
      <c r="O204" s="258"/>
      <c r="P204" s="258"/>
      <c r="Q204" s="258"/>
      <c r="R204" s="346"/>
      <c r="S204" s="346"/>
      <c r="T204" s="356"/>
      <c r="U204" s="356"/>
      <c r="V204" s="324"/>
      <c r="W204" s="324"/>
      <c r="X204" s="324"/>
      <c r="Y204" s="324"/>
      <c r="Z204" s="324"/>
      <c r="AA204" s="324"/>
      <c r="AB204" s="324"/>
      <c r="AC204" s="261"/>
      <c r="AD204" s="353"/>
      <c r="AE204" s="353"/>
      <c r="AF204" s="258"/>
      <c r="AG204" s="261"/>
      <c r="AH204" s="295"/>
      <c r="AI204" s="295"/>
      <c r="AJ204" s="258"/>
    </row>
    <row r="205" spans="2:36" s="79" customFormat="1" ht="55.15" customHeight="1" x14ac:dyDescent="0.25">
      <c r="B205" s="281"/>
      <c r="C205" s="281"/>
      <c r="D205" s="281"/>
      <c r="E205" s="289"/>
      <c r="F205" s="289"/>
      <c r="G205" s="289"/>
      <c r="H205" s="259"/>
      <c r="I205" s="281"/>
      <c r="J205" s="20" t="s">
        <v>127</v>
      </c>
      <c r="K205" s="27" t="s">
        <v>128</v>
      </c>
      <c r="L205" s="27" t="s">
        <v>85</v>
      </c>
      <c r="M205" s="61">
        <v>76</v>
      </c>
      <c r="N205" s="262"/>
      <c r="O205" s="259"/>
      <c r="P205" s="259"/>
      <c r="Q205" s="259"/>
      <c r="R205" s="347"/>
      <c r="S205" s="347"/>
      <c r="T205" s="305"/>
      <c r="U205" s="305"/>
      <c r="V205" s="325"/>
      <c r="W205" s="325"/>
      <c r="X205" s="325"/>
      <c r="Y205" s="325"/>
      <c r="Z205" s="325"/>
      <c r="AA205" s="325"/>
      <c r="AB205" s="325"/>
      <c r="AC205" s="262"/>
      <c r="AD205" s="354"/>
      <c r="AE205" s="354"/>
      <c r="AF205" s="259"/>
      <c r="AG205" s="262"/>
      <c r="AH205" s="295"/>
      <c r="AI205" s="295"/>
      <c r="AJ205" s="259"/>
    </row>
    <row r="206" spans="2:36" s="79" customFormat="1" ht="101.1" customHeight="1" x14ac:dyDescent="0.25">
      <c r="B206" s="230" t="s">
        <v>971</v>
      </c>
      <c r="C206" s="230" t="s">
        <v>313</v>
      </c>
      <c r="D206" s="230" t="s">
        <v>106</v>
      </c>
      <c r="E206" s="290" t="s">
        <v>67</v>
      </c>
      <c r="F206" s="290" t="s">
        <v>134</v>
      </c>
      <c r="G206" s="290" t="s">
        <v>147</v>
      </c>
      <c r="H206" s="230" t="s">
        <v>70</v>
      </c>
      <c r="I206" s="230" t="s">
        <v>79</v>
      </c>
      <c r="J206" s="11" t="s">
        <v>208</v>
      </c>
      <c r="K206" s="7" t="s">
        <v>107</v>
      </c>
      <c r="L206" s="7" t="s">
        <v>86</v>
      </c>
      <c r="M206" s="63">
        <v>40</v>
      </c>
      <c r="N206" s="219" t="s">
        <v>108</v>
      </c>
      <c r="O206" s="230" t="s">
        <v>312</v>
      </c>
      <c r="P206" s="230" t="s">
        <v>75</v>
      </c>
      <c r="Q206" s="230" t="s">
        <v>76</v>
      </c>
      <c r="R206" s="242" t="s">
        <v>77</v>
      </c>
      <c r="S206" s="242" t="s">
        <v>109</v>
      </c>
      <c r="T206" s="254">
        <f>V206+Y206</f>
        <v>57778.05</v>
      </c>
      <c r="U206" s="254">
        <f>T206/M207</f>
        <v>57778.05</v>
      </c>
      <c r="V206" s="251">
        <v>49111.35</v>
      </c>
      <c r="W206" s="251" t="s">
        <v>79</v>
      </c>
      <c r="X206" s="251" t="s">
        <v>79</v>
      </c>
      <c r="Y206" s="251">
        <v>8666.7000000000007</v>
      </c>
      <c r="Z206" s="251" t="s">
        <v>79</v>
      </c>
      <c r="AA206" s="251" t="s">
        <v>79</v>
      </c>
      <c r="AB206" s="251">
        <v>10196.129999999999</v>
      </c>
      <c r="AC206" s="219" t="s">
        <v>110</v>
      </c>
      <c r="AD206" s="223" t="s">
        <v>79</v>
      </c>
      <c r="AE206" s="223">
        <f>V206+Y206</f>
        <v>57778.05</v>
      </c>
      <c r="AF206" s="219" t="s">
        <v>79</v>
      </c>
      <c r="AG206" s="217" t="s">
        <v>33</v>
      </c>
      <c r="AH206" s="217" t="s">
        <v>248</v>
      </c>
      <c r="AI206" s="217" t="s">
        <v>251</v>
      </c>
      <c r="AJ206" s="219"/>
    </row>
    <row r="207" spans="2:36" s="79" customFormat="1" ht="75.599999999999994" customHeight="1" x14ac:dyDescent="0.25">
      <c r="B207" s="215"/>
      <c r="C207" s="215"/>
      <c r="D207" s="215"/>
      <c r="E207" s="250"/>
      <c r="F207" s="250"/>
      <c r="G207" s="250"/>
      <c r="H207" s="215"/>
      <c r="I207" s="215"/>
      <c r="J207" s="11" t="s">
        <v>111</v>
      </c>
      <c r="K207" s="7" t="s">
        <v>112</v>
      </c>
      <c r="L207" s="7" t="s">
        <v>85</v>
      </c>
      <c r="M207" s="63">
        <v>1</v>
      </c>
      <c r="N207" s="220"/>
      <c r="O207" s="215"/>
      <c r="P207" s="215"/>
      <c r="Q207" s="215"/>
      <c r="R207" s="274"/>
      <c r="S207" s="274"/>
      <c r="T207" s="255"/>
      <c r="U207" s="255"/>
      <c r="V207" s="252"/>
      <c r="W207" s="252"/>
      <c r="X207" s="252"/>
      <c r="Y207" s="252"/>
      <c r="Z207" s="252"/>
      <c r="AA207" s="252"/>
      <c r="AB207" s="252"/>
      <c r="AC207" s="220"/>
      <c r="AD207" s="224"/>
      <c r="AE207" s="224"/>
      <c r="AF207" s="215"/>
      <c r="AG207" s="217"/>
      <c r="AH207" s="217"/>
      <c r="AI207" s="217"/>
      <c r="AJ207" s="215"/>
    </row>
    <row r="208" spans="2:36" s="79" customFormat="1" ht="56.1" customHeight="1" x14ac:dyDescent="0.25">
      <c r="B208" s="216"/>
      <c r="C208" s="216"/>
      <c r="D208" s="216"/>
      <c r="E208" s="291"/>
      <c r="F208" s="291"/>
      <c r="G208" s="291"/>
      <c r="H208" s="216"/>
      <c r="I208" s="216"/>
      <c r="J208" s="11" t="s">
        <v>127</v>
      </c>
      <c r="K208" s="7" t="s">
        <v>128</v>
      </c>
      <c r="L208" s="7" t="s">
        <v>85</v>
      </c>
      <c r="M208" s="63">
        <v>30</v>
      </c>
      <c r="N208" s="221"/>
      <c r="O208" s="216"/>
      <c r="P208" s="216"/>
      <c r="Q208" s="216"/>
      <c r="R208" s="236"/>
      <c r="S208" s="236"/>
      <c r="T208" s="256"/>
      <c r="U208" s="256"/>
      <c r="V208" s="253"/>
      <c r="W208" s="253"/>
      <c r="X208" s="253"/>
      <c r="Y208" s="253"/>
      <c r="Z208" s="253"/>
      <c r="AA208" s="253"/>
      <c r="AB208" s="253"/>
      <c r="AC208" s="221"/>
      <c r="AD208" s="225"/>
      <c r="AE208" s="225"/>
      <c r="AF208" s="216"/>
      <c r="AG208" s="217"/>
      <c r="AH208" s="217"/>
      <c r="AI208" s="217"/>
      <c r="AJ208" s="216"/>
    </row>
    <row r="209" spans="2:36" s="79" customFormat="1" ht="89.25" x14ac:dyDescent="0.25">
      <c r="B209" s="230" t="s">
        <v>1011</v>
      </c>
      <c r="C209" s="230" t="s">
        <v>937</v>
      </c>
      <c r="D209" s="230" t="s">
        <v>66</v>
      </c>
      <c r="E209" s="290" t="s">
        <v>67</v>
      </c>
      <c r="F209" s="290" t="s">
        <v>134</v>
      </c>
      <c r="G209" s="290" t="s">
        <v>147</v>
      </c>
      <c r="H209" s="230" t="s">
        <v>70</v>
      </c>
      <c r="I209" s="230" t="s">
        <v>79</v>
      </c>
      <c r="J209" s="28" t="s">
        <v>208</v>
      </c>
      <c r="K209" s="14" t="s">
        <v>107</v>
      </c>
      <c r="L209" s="14" t="s">
        <v>86</v>
      </c>
      <c r="M209" s="63">
        <v>40</v>
      </c>
      <c r="N209" s="219" t="s">
        <v>108</v>
      </c>
      <c r="O209" s="230" t="s">
        <v>312</v>
      </c>
      <c r="P209" s="230" t="s">
        <v>75</v>
      </c>
      <c r="Q209" s="230" t="s">
        <v>76</v>
      </c>
      <c r="R209" s="242" t="s">
        <v>77</v>
      </c>
      <c r="S209" s="242" t="s">
        <v>109</v>
      </c>
      <c r="T209" s="254">
        <f>V209+Y209</f>
        <v>154525.31</v>
      </c>
      <c r="U209" s="254">
        <f>T209/M210</f>
        <v>77262.654999999999</v>
      </c>
      <c r="V209" s="251">
        <v>131346.51</v>
      </c>
      <c r="W209" s="251" t="s">
        <v>79</v>
      </c>
      <c r="X209" s="251" t="s">
        <v>79</v>
      </c>
      <c r="Y209" s="251">
        <v>23178.799999999999</v>
      </c>
      <c r="Z209" s="251" t="s">
        <v>79</v>
      </c>
      <c r="AA209" s="251" t="s">
        <v>79</v>
      </c>
      <c r="AB209" s="251">
        <v>27269.17</v>
      </c>
      <c r="AC209" s="219" t="s">
        <v>110</v>
      </c>
      <c r="AD209" s="223" t="s">
        <v>79</v>
      </c>
      <c r="AE209" s="223">
        <f>V209+Y209</f>
        <v>154525.31</v>
      </c>
      <c r="AF209" s="219" t="s">
        <v>79</v>
      </c>
      <c r="AG209" s="219" t="s">
        <v>33</v>
      </c>
      <c r="AH209" s="265" t="s">
        <v>248</v>
      </c>
      <c r="AI209" s="265" t="s">
        <v>251</v>
      </c>
      <c r="AJ209" s="219"/>
    </row>
    <row r="210" spans="2:36" s="79" customFormat="1" ht="38.25" x14ac:dyDescent="0.25">
      <c r="B210" s="218"/>
      <c r="C210" s="218"/>
      <c r="D210" s="218"/>
      <c r="E210" s="238"/>
      <c r="F210" s="238"/>
      <c r="G210" s="238"/>
      <c r="H210" s="215"/>
      <c r="I210" s="218"/>
      <c r="J210" s="11" t="s">
        <v>111</v>
      </c>
      <c r="K210" s="7" t="s">
        <v>112</v>
      </c>
      <c r="L210" s="7" t="s">
        <v>85</v>
      </c>
      <c r="M210" s="63">
        <v>2</v>
      </c>
      <c r="N210" s="220"/>
      <c r="O210" s="215"/>
      <c r="P210" s="215"/>
      <c r="Q210" s="215"/>
      <c r="R210" s="274"/>
      <c r="S210" s="274"/>
      <c r="T210" s="255"/>
      <c r="U210" s="255"/>
      <c r="V210" s="252"/>
      <c r="W210" s="252"/>
      <c r="X210" s="252"/>
      <c r="Y210" s="252"/>
      <c r="Z210" s="252"/>
      <c r="AA210" s="252"/>
      <c r="AB210" s="252"/>
      <c r="AC210" s="220"/>
      <c r="AD210" s="224"/>
      <c r="AE210" s="224"/>
      <c r="AF210" s="215"/>
      <c r="AG210" s="220"/>
      <c r="AH210" s="265"/>
      <c r="AI210" s="265"/>
      <c r="AJ210" s="215"/>
    </row>
    <row r="211" spans="2:36" s="79" customFormat="1" ht="55.15" customHeight="1" x14ac:dyDescent="0.25">
      <c r="B211" s="218"/>
      <c r="C211" s="218"/>
      <c r="D211" s="218"/>
      <c r="E211" s="238"/>
      <c r="F211" s="238"/>
      <c r="G211" s="238"/>
      <c r="H211" s="216"/>
      <c r="I211" s="218"/>
      <c r="J211" s="11" t="s">
        <v>127</v>
      </c>
      <c r="K211" s="7" t="s">
        <v>128</v>
      </c>
      <c r="L211" s="7" t="s">
        <v>85</v>
      </c>
      <c r="M211" s="63">
        <v>76</v>
      </c>
      <c r="N211" s="221"/>
      <c r="O211" s="216"/>
      <c r="P211" s="216"/>
      <c r="Q211" s="216"/>
      <c r="R211" s="236"/>
      <c r="S211" s="236"/>
      <c r="T211" s="256"/>
      <c r="U211" s="256"/>
      <c r="V211" s="253"/>
      <c r="W211" s="253"/>
      <c r="X211" s="253"/>
      <c r="Y211" s="253"/>
      <c r="Z211" s="253"/>
      <c r="AA211" s="253"/>
      <c r="AB211" s="253"/>
      <c r="AC211" s="221"/>
      <c r="AD211" s="225"/>
      <c r="AE211" s="225"/>
      <c r="AF211" s="216"/>
      <c r="AG211" s="221"/>
      <c r="AH211" s="265"/>
      <c r="AI211" s="265"/>
      <c r="AJ211" s="216"/>
    </row>
    <row r="212" spans="2:36" s="183" customFormat="1" ht="53.1" hidden="1" customHeight="1" x14ac:dyDescent="0.25">
      <c r="B212" s="230" t="s">
        <v>1155</v>
      </c>
      <c r="C212" s="230" t="s">
        <v>320</v>
      </c>
      <c r="D212" s="230" t="s">
        <v>66</v>
      </c>
      <c r="E212" s="290" t="s">
        <v>67</v>
      </c>
      <c r="F212" s="290" t="s">
        <v>132</v>
      </c>
      <c r="G212" s="290" t="s">
        <v>69</v>
      </c>
      <c r="H212" s="230" t="s">
        <v>70</v>
      </c>
      <c r="I212" s="230" t="s">
        <v>79</v>
      </c>
      <c r="J212" s="178" t="s">
        <v>113</v>
      </c>
      <c r="K212" s="179" t="s">
        <v>114</v>
      </c>
      <c r="L212" s="179" t="s">
        <v>115</v>
      </c>
      <c r="M212" s="181">
        <v>2</v>
      </c>
      <c r="N212" s="219" t="s">
        <v>108</v>
      </c>
      <c r="O212" s="230" t="s">
        <v>164</v>
      </c>
      <c r="P212" s="230" t="s">
        <v>75</v>
      </c>
      <c r="Q212" s="230" t="s">
        <v>76</v>
      </c>
      <c r="R212" s="242" t="s">
        <v>77</v>
      </c>
      <c r="S212" s="242" t="s">
        <v>109</v>
      </c>
      <c r="T212" s="254">
        <f>V212+Y212</f>
        <v>151940</v>
      </c>
      <c r="U212" s="254">
        <f>T212/M213</f>
        <v>75970</v>
      </c>
      <c r="V212" s="251">
        <v>129149</v>
      </c>
      <c r="W212" s="251" t="s">
        <v>79</v>
      </c>
      <c r="X212" s="251" t="s">
        <v>79</v>
      </c>
      <c r="Y212" s="251">
        <v>22791</v>
      </c>
      <c r="Z212" s="251" t="s">
        <v>79</v>
      </c>
      <c r="AA212" s="251" t="s">
        <v>79</v>
      </c>
      <c r="AB212" s="251">
        <v>26812.94</v>
      </c>
      <c r="AC212" s="219" t="s">
        <v>80</v>
      </c>
      <c r="AD212" s="223" t="s">
        <v>79</v>
      </c>
      <c r="AE212" s="223">
        <f>V212+Y212</f>
        <v>151940</v>
      </c>
      <c r="AF212" s="219" t="s">
        <v>79</v>
      </c>
      <c r="AG212" s="219" t="s">
        <v>33</v>
      </c>
      <c r="AH212" s="219" t="s">
        <v>166</v>
      </c>
      <c r="AI212" s="219" t="s">
        <v>233</v>
      </c>
      <c r="AJ212" s="219"/>
    </row>
    <row r="213" spans="2:36" s="79" customFormat="1" ht="57" customHeight="1" x14ac:dyDescent="0.25">
      <c r="B213" s="215"/>
      <c r="C213" s="215"/>
      <c r="D213" s="215"/>
      <c r="E213" s="250"/>
      <c r="F213" s="250"/>
      <c r="G213" s="250"/>
      <c r="H213" s="215"/>
      <c r="I213" s="215"/>
      <c r="J213" s="11" t="s">
        <v>116</v>
      </c>
      <c r="K213" s="7" t="s">
        <v>117</v>
      </c>
      <c r="L213" s="7" t="s">
        <v>85</v>
      </c>
      <c r="M213" s="63">
        <v>2</v>
      </c>
      <c r="N213" s="220"/>
      <c r="O213" s="215"/>
      <c r="P213" s="215"/>
      <c r="Q213" s="215"/>
      <c r="R213" s="274"/>
      <c r="S213" s="274"/>
      <c r="T213" s="255"/>
      <c r="U213" s="255"/>
      <c r="V213" s="252"/>
      <c r="W213" s="252"/>
      <c r="X213" s="252"/>
      <c r="Y213" s="252"/>
      <c r="Z213" s="252"/>
      <c r="AA213" s="252"/>
      <c r="AB213" s="252"/>
      <c r="AC213" s="220"/>
      <c r="AD213" s="224"/>
      <c r="AE213" s="224"/>
      <c r="AF213" s="215"/>
      <c r="AG213" s="220"/>
      <c r="AH213" s="220"/>
      <c r="AI213" s="220"/>
      <c r="AJ213" s="215"/>
    </row>
    <row r="214" spans="2:36" s="79" customFormat="1" ht="49.15" customHeight="1" x14ac:dyDescent="0.25">
      <c r="B214" s="215"/>
      <c r="C214" s="215"/>
      <c r="D214" s="215"/>
      <c r="E214" s="250"/>
      <c r="F214" s="250"/>
      <c r="G214" s="250"/>
      <c r="H214" s="215"/>
      <c r="I214" s="215"/>
      <c r="J214" s="11" t="s">
        <v>209</v>
      </c>
      <c r="K214" s="7" t="s">
        <v>118</v>
      </c>
      <c r="L214" s="7" t="s">
        <v>119</v>
      </c>
      <c r="M214" s="63">
        <v>2</v>
      </c>
      <c r="N214" s="220"/>
      <c r="O214" s="215"/>
      <c r="P214" s="215"/>
      <c r="Q214" s="215"/>
      <c r="R214" s="274"/>
      <c r="S214" s="274"/>
      <c r="T214" s="255"/>
      <c r="U214" s="255"/>
      <c r="V214" s="252"/>
      <c r="W214" s="252"/>
      <c r="X214" s="252"/>
      <c r="Y214" s="252"/>
      <c r="Z214" s="252"/>
      <c r="AA214" s="252"/>
      <c r="AB214" s="252"/>
      <c r="AC214" s="220"/>
      <c r="AD214" s="224"/>
      <c r="AE214" s="224"/>
      <c r="AF214" s="215"/>
      <c r="AG214" s="220"/>
      <c r="AH214" s="220"/>
      <c r="AI214" s="220"/>
      <c r="AJ214" s="215"/>
    </row>
    <row r="215" spans="2:36" s="79" customFormat="1" ht="44.1" customHeight="1" x14ac:dyDescent="0.25">
      <c r="B215" s="216"/>
      <c r="C215" s="216"/>
      <c r="D215" s="216"/>
      <c r="E215" s="291"/>
      <c r="F215" s="291"/>
      <c r="G215" s="291"/>
      <c r="H215" s="216"/>
      <c r="I215" s="216"/>
      <c r="J215" s="11" t="s">
        <v>120</v>
      </c>
      <c r="K215" s="7" t="s">
        <v>121</v>
      </c>
      <c r="L215" s="7" t="s">
        <v>119</v>
      </c>
      <c r="M215" s="63">
        <v>2</v>
      </c>
      <c r="N215" s="221"/>
      <c r="O215" s="216"/>
      <c r="P215" s="216"/>
      <c r="Q215" s="216"/>
      <c r="R215" s="236"/>
      <c r="S215" s="236"/>
      <c r="T215" s="256"/>
      <c r="U215" s="256"/>
      <c r="V215" s="253"/>
      <c r="W215" s="253"/>
      <c r="X215" s="253"/>
      <c r="Y215" s="253"/>
      <c r="Z215" s="253"/>
      <c r="AA215" s="253"/>
      <c r="AB215" s="253"/>
      <c r="AC215" s="221"/>
      <c r="AD215" s="225"/>
      <c r="AE215" s="225"/>
      <c r="AF215" s="216"/>
      <c r="AG215" s="221"/>
      <c r="AH215" s="221"/>
      <c r="AI215" s="221"/>
      <c r="AJ215" s="216"/>
    </row>
    <row r="216" spans="2:36" s="36" customFormat="1" ht="132" customHeight="1" x14ac:dyDescent="0.25">
      <c r="B216" s="230" t="s">
        <v>359</v>
      </c>
      <c r="C216" s="230" t="s">
        <v>360</v>
      </c>
      <c r="D216" s="230" t="s">
        <v>106</v>
      </c>
      <c r="E216" s="290" t="s">
        <v>67</v>
      </c>
      <c r="F216" s="370" t="s">
        <v>134</v>
      </c>
      <c r="G216" s="290" t="s">
        <v>147</v>
      </c>
      <c r="H216" s="214" t="s">
        <v>70</v>
      </c>
      <c r="I216" s="214" t="s">
        <v>79</v>
      </c>
      <c r="J216" s="11" t="s">
        <v>208</v>
      </c>
      <c r="K216" s="7" t="s">
        <v>107</v>
      </c>
      <c r="L216" s="7" t="s">
        <v>86</v>
      </c>
      <c r="M216" s="7">
        <v>40</v>
      </c>
      <c r="N216" s="269" t="s">
        <v>108</v>
      </c>
      <c r="O216" s="230" t="s">
        <v>361</v>
      </c>
      <c r="P216" s="230" t="s">
        <v>75</v>
      </c>
      <c r="Q216" s="230" t="s">
        <v>76</v>
      </c>
      <c r="R216" s="242" t="s">
        <v>77</v>
      </c>
      <c r="S216" s="242" t="s">
        <v>109</v>
      </c>
      <c r="T216" s="254">
        <f>V216+Y216</f>
        <v>492200</v>
      </c>
      <c r="U216" s="355" t="s">
        <v>98</v>
      </c>
      <c r="V216" s="251">
        <v>418370</v>
      </c>
      <c r="W216" s="251" t="s">
        <v>79</v>
      </c>
      <c r="X216" s="251" t="s">
        <v>79</v>
      </c>
      <c r="Y216" s="251">
        <v>73830</v>
      </c>
      <c r="Z216" s="251" t="s">
        <v>98</v>
      </c>
      <c r="AA216" s="251" t="s">
        <v>79</v>
      </c>
      <c r="AB216" s="251">
        <v>221133.32</v>
      </c>
      <c r="AC216" s="219" t="s">
        <v>149</v>
      </c>
      <c r="AD216" s="223" t="s">
        <v>79</v>
      </c>
      <c r="AE216" s="223">
        <f>V216+Y216</f>
        <v>492200</v>
      </c>
      <c r="AF216" s="219" t="s">
        <v>79</v>
      </c>
      <c r="AG216" s="219" t="s">
        <v>33</v>
      </c>
      <c r="AH216" s="335" t="s">
        <v>174</v>
      </c>
      <c r="AI216" s="335" t="s">
        <v>157</v>
      </c>
      <c r="AJ216" s="219"/>
    </row>
    <row r="217" spans="2:36" s="36" customFormat="1" ht="86.1" customHeight="1" x14ac:dyDescent="0.25">
      <c r="B217" s="215"/>
      <c r="C217" s="215"/>
      <c r="D217" s="215"/>
      <c r="E217" s="250"/>
      <c r="F217" s="250"/>
      <c r="G217" s="250"/>
      <c r="H217" s="215"/>
      <c r="I217" s="215"/>
      <c r="J217" s="11" t="s">
        <v>111</v>
      </c>
      <c r="K217" s="7" t="s">
        <v>112</v>
      </c>
      <c r="L217" s="7" t="s">
        <v>85</v>
      </c>
      <c r="M217" s="7">
        <v>4</v>
      </c>
      <c r="N217" s="220"/>
      <c r="O217" s="215"/>
      <c r="P217" s="215"/>
      <c r="Q217" s="215"/>
      <c r="R217" s="274"/>
      <c r="S217" s="274"/>
      <c r="T217" s="255"/>
      <c r="U217" s="356"/>
      <c r="V217" s="252"/>
      <c r="W217" s="252"/>
      <c r="X217" s="252"/>
      <c r="Y217" s="252"/>
      <c r="Z217" s="252"/>
      <c r="AA217" s="252"/>
      <c r="AB217" s="252"/>
      <c r="AC217" s="220"/>
      <c r="AD217" s="224"/>
      <c r="AE217" s="224"/>
      <c r="AF217" s="215"/>
      <c r="AG217" s="220"/>
      <c r="AH217" s="336"/>
      <c r="AI217" s="336"/>
      <c r="AJ217" s="215"/>
    </row>
    <row r="218" spans="2:36" s="36" customFormat="1" ht="59.1" customHeight="1" x14ac:dyDescent="0.25">
      <c r="B218" s="216"/>
      <c r="C218" s="216"/>
      <c r="D218" s="216"/>
      <c r="E218" s="291"/>
      <c r="F218" s="291"/>
      <c r="G218" s="291"/>
      <c r="H218" s="216"/>
      <c r="I218" s="216"/>
      <c r="J218" s="11" t="s">
        <v>127</v>
      </c>
      <c r="K218" s="7" t="s">
        <v>128</v>
      </c>
      <c r="L218" s="7" t="s">
        <v>85</v>
      </c>
      <c r="M218" s="63">
        <v>230</v>
      </c>
      <c r="N218" s="221"/>
      <c r="O218" s="216"/>
      <c r="P218" s="216"/>
      <c r="Q218" s="216"/>
      <c r="R218" s="236"/>
      <c r="S218" s="236"/>
      <c r="T218" s="256"/>
      <c r="U218" s="305"/>
      <c r="V218" s="253"/>
      <c r="W218" s="253"/>
      <c r="X218" s="253"/>
      <c r="Y218" s="253"/>
      <c r="Z218" s="253"/>
      <c r="AA218" s="253"/>
      <c r="AB218" s="253"/>
      <c r="AC218" s="221"/>
      <c r="AD218" s="225"/>
      <c r="AE218" s="225"/>
      <c r="AF218" s="216"/>
      <c r="AG218" s="221"/>
      <c r="AH218" s="337"/>
      <c r="AI218" s="337"/>
      <c r="AJ218" s="216"/>
    </row>
    <row r="219" spans="2:36" s="36" customFormat="1" ht="132" customHeight="1" x14ac:dyDescent="0.25">
      <c r="B219" s="218" t="s">
        <v>362</v>
      </c>
      <c r="C219" s="218" t="s">
        <v>363</v>
      </c>
      <c r="D219" s="218" t="s">
        <v>106</v>
      </c>
      <c r="E219" s="238" t="s">
        <v>67</v>
      </c>
      <c r="F219" s="238" t="s">
        <v>134</v>
      </c>
      <c r="G219" s="238" t="s">
        <v>147</v>
      </c>
      <c r="H219" s="218" t="s">
        <v>70</v>
      </c>
      <c r="I219" s="218" t="s">
        <v>79</v>
      </c>
      <c r="J219" s="11" t="s">
        <v>208</v>
      </c>
      <c r="K219" s="7" t="s">
        <v>107</v>
      </c>
      <c r="L219" s="7" t="s">
        <v>86</v>
      </c>
      <c r="M219" s="7">
        <v>40</v>
      </c>
      <c r="N219" s="217" t="s">
        <v>108</v>
      </c>
      <c r="O219" s="218" t="s">
        <v>361</v>
      </c>
      <c r="P219" s="218" t="s">
        <v>75</v>
      </c>
      <c r="Q219" s="218" t="s">
        <v>76</v>
      </c>
      <c r="R219" s="237" t="s">
        <v>77</v>
      </c>
      <c r="S219" s="237" t="s">
        <v>109</v>
      </c>
      <c r="T219" s="247">
        <f>V219+Y219</f>
        <v>235400</v>
      </c>
      <c r="U219" s="355" t="s">
        <v>98</v>
      </c>
      <c r="V219" s="251">
        <v>200090</v>
      </c>
      <c r="W219" s="246" t="s">
        <v>79</v>
      </c>
      <c r="X219" s="246" t="s">
        <v>79</v>
      </c>
      <c r="Y219" s="246">
        <v>35310</v>
      </c>
      <c r="Z219" s="246" t="s">
        <v>98</v>
      </c>
      <c r="AA219" s="246" t="s">
        <v>79</v>
      </c>
      <c r="AB219" s="246">
        <v>105759.42</v>
      </c>
      <c r="AC219" s="217" t="s">
        <v>149</v>
      </c>
      <c r="AD219" s="235" t="s">
        <v>79</v>
      </c>
      <c r="AE219" s="235">
        <f>V219+Y219</f>
        <v>235400</v>
      </c>
      <c r="AF219" s="217" t="s">
        <v>79</v>
      </c>
      <c r="AG219" s="217" t="s">
        <v>33</v>
      </c>
      <c r="AH219" s="217" t="s">
        <v>157</v>
      </c>
      <c r="AI219" s="335" t="s">
        <v>176</v>
      </c>
      <c r="AJ219" s="217"/>
    </row>
    <row r="220" spans="2:36" s="36" customFormat="1" ht="86.1" customHeight="1" x14ac:dyDescent="0.25">
      <c r="B220" s="218"/>
      <c r="C220" s="218"/>
      <c r="D220" s="218"/>
      <c r="E220" s="238"/>
      <c r="F220" s="238"/>
      <c r="G220" s="238"/>
      <c r="H220" s="218"/>
      <c r="I220" s="218"/>
      <c r="J220" s="11" t="s">
        <v>111</v>
      </c>
      <c r="K220" s="7" t="s">
        <v>112</v>
      </c>
      <c r="L220" s="7" t="s">
        <v>85</v>
      </c>
      <c r="M220" s="7">
        <v>2</v>
      </c>
      <c r="N220" s="217"/>
      <c r="O220" s="218"/>
      <c r="P220" s="218"/>
      <c r="Q220" s="218"/>
      <c r="R220" s="237"/>
      <c r="S220" s="237"/>
      <c r="T220" s="247"/>
      <c r="U220" s="356"/>
      <c r="V220" s="252"/>
      <c r="W220" s="246"/>
      <c r="X220" s="246"/>
      <c r="Y220" s="246"/>
      <c r="Z220" s="246"/>
      <c r="AA220" s="246"/>
      <c r="AB220" s="246"/>
      <c r="AC220" s="217"/>
      <c r="AD220" s="235"/>
      <c r="AE220" s="235"/>
      <c r="AF220" s="218"/>
      <c r="AG220" s="217"/>
      <c r="AH220" s="217"/>
      <c r="AI220" s="336"/>
      <c r="AJ220" s="218"/>
    </row>
    <row r="221" spans="2:36" s="36" customFormat="1" ht="59.1" customHeight="1" x14ac:dyDescent="0.25">
      <c r="B221" s="218"/>
      <c r="C221" s="218"/>
      <c r="D221" s="218"/>
      <c r="E221" s="238"/>
      <c r="F221" s="238"/>
      <c r="G221" s="238"/>
      <c r="H221" s="218"/>
      <c r="I221" s="218"/>
      <c r="J221" s="11" t="s">
        <v>127</v>
      </c>
      <c r="K221" s="7" t="s">
        <v>128</v>
      </c>
      <c r="L221" s="7" t="s">
        <v>85</v>
      </c>
      <c r="M221" s="63">
        <v>110</v>
      </c>
      <c r="N221" s="217"/>
      <c r="O221" s="218"/>
      <c r="P221" s="218"/>
      <c r="Q221" s="218"/>
      <c r="R221" s="237"/>
      <c r="S221" s="237"/>
      <c r="T221" s="247"/>
      <c r="U221" s="305"/>
      <c r="V221" s="253"/>
      <c r="W221" s="246"/>
      <c r="X221" s="246"/>
      <c r="Y221" s="246"/>
      <c r="Z221" s="246"/>
      <c r="AA221" s="246"/>
      <c r="AB221" s="246"/>
      <c r="AC221" s="217"/>
      <c r="AD221" s="235"/>
      <c r="AE221" s="235"/>
      <c r="AF221" s="218"/>
      <c r="AG221" s="217"/>
      <c r="AH221" s="217"/>
      <c r="AI221" s="337"/>
      <c r="AJ221" s="218"/>
    </row>
    <row r="222" spans="2:36" ht="52.15" customHeight="1" x14ac:dyDescent="0.2">
      <c r="B222" s="218" t="s">
        <v>364</v>
      </c>
      <c r="C222" s="218" t="s">
        <v>365</v>
      </c>
      <c r="D222" s="218" t="s">
        <v>66</v>
      </c>
      <c r="E222" s="238" t="s">
        <v>67</v>
      </c>
      <c r="F222" s="238" t="s">
        <v>132</v>
      </c>
      <c r="G222" s="238" t="s">
        <v>69</v>
      </c>
      <c r="H222" s="218" t="s">
        <v>70</v>
      </c>
      <c r="I222" s="218" t="s">
        <v>79</v>
      </c>
      <c r="J222" s="11" t="s">
        <v>113</v>
      </c>
      <c r="K222" s="7" t="s">
        <v>114</v>
      </c>
      <c r="L222" s="7" t="s">
        <v>115</v>
      </c>
      <c r="M222" s="7">
        <v>2</v>
      </c>
      <c r="N222" s="217" t="s">
        <v>108</v>
      </c>
      <c r="O222" s="218" t="s">
        <v>361</v>
      </c>
      <c r="P222" s="218" t="s">
        <v>75</v>
      </c>
      <c r="Q222" s="218" t="s">
        <v>76</v>
      </c>
      <c r="R222" s="237" t="s">
        <v>77</v>
      </c>
      <c r="S222" s="237" t="s">
        <v>109</v>
      </c>
      <c r="T222" s="247">
        <f>V222+Y222</f>
        <v>151940</v>
      </c>
      <c r="U222" s="306" t="s">
        <v>98</v>
      </c>
      <c r="V222" s="246">
        <v>129149</v>
      </c>
      <c r="W222" s="246" t="s">
        <v>79</v>
      </c>
      <c r="X222" s="246" t="s">
        <v>79</v>
      </c>
      <c r="Y222" s="246">
        <v>22791</v>
      </c>
      <c r="Z222" s="246" t="s">
        <v>79</v>
      </c>
      <c r="AA222" s="246" t="s">
        <v>79</v>
      </c>
      <c r="AB222" s="246">
        <v>65117.15</v>
      </c>
      <c r="AC222" s="217" t="s">
        <v>80</v>
      </c>
      <c r="AD222" s="235" t="s">
        <v>79</v>
      </c>
      <c r="AE222" s="235">
        <f>V222+Y222</f>
        <v>151940</v>
      </c>
      <c r="AF222" s="217" t="s">
        <v>79</v>
      </c>
      <c r="AG222" s="217" t="s">
        <v>33</v>
      </c>
      <c r="AH222" s="217" t="s">
        <v>161</v>
      </c>
      <c r="AI222" s="217" t="s">
        <v>251</v>
      </c>
      <c r="AJ222" s="217"/>
    </row>
    <row r="223" spans="2:36" ht="51" x14ac:dyDescent="0.2">
      <c r="B223" s="218"/>
      <c r="C223" s="218"/>
      <c r="D223" s="218"/>
      <c r="E223" s="238"/>
      <c r="F223" s="238"/>
      <c r="G223" s="238"/>
      <c r="H223" s="218"/>
      <c r="I223" s="218"/>
      <c r="J223" s="11" t="s">
        <v>116</v>
      </c>
      <c r="K223" s="7" t="s">
        <v>117</v>
      </c>
      <c r="L223" s="7" t="s">
        <v>85</v>
      </c>
      <c r="M223" s="7">
        <v>2</v>
      </c>
      <c r="N223" s="217"/>
      <c r="O223" s="218"/>
      <c r="P223" s="218"/>
      <c r="Q223" s="218"/>
      <c r="R223" s="237"/>
      <c r="S223" s="237"/>
      <c r="T223" s="247"/>
      <c r="U223" s="306"/>
      <c r="V223" s="246"/>
      <c r="W223" s="246"/>
      <c r="X223" s="246"/>
      <c r="Y223" s="246"/>
      <c r="Z223" s="246"/>
      <c r="AA223" s="246"/>
      <c r="AB223" s="246"/>
      <c r="AC223" s="217"/>
      <c r="AD223" s="235"/>
      <c r="AE223" s="235"/>
      <c r="AF223" s="218"/>
      <c r="AG223" s="217"/>
      <c r="AH223" s="217"/>
      <c r="AI223" s="217"/>
      <c r="AJ223" s="218"/>
    </row>
    <row r="224" spans="2:36" ht="38.25" x14ac:dyDescent="0.2">
      <c r="B224" s="218"/>
      <c r="C224" s="218"/>
      <c r="D224" s="218"/>
      <c r="E224" s="238"/>
      <c r="F224" s="238"/>
      <c r="G224" s="238"/>
      <c r="H224" s="218"/>
      <c r="I224" s="218"/>
      <c r="J224" s="11" t="s">
        <v>209</v>
      </c>
      <c r="K224" s="7" t="s">
        <v>118</v>
      </c>
      <c r="L224" s="7" t="s">
        <v>119</v>
      </c>
      <c r="M224" s="7">
        <v>2</v>
      </c>
      <c r="N224" s="217"/>
      <c r="O224" s="218"/>
      <c r="P224" s="218"/>
      <c r="Q224" s="218"/>
      <c r="R224" s="237"/>
      <c r="S224" s="237"/>
      <c r="T224" s="247"/>
      <c r="U224" s="306"/>
      <c r="V224" s="246"/>
      <c r="W224" s="246"/>
      <c r="X224" s="246"/>
      <c r="Y224" s="246"/>
      <c r="Z224" s="246"/>
      <c r="AA224" s="246"/>
      <c r="AB224" s="246"/>
      <c r="AC224" s="217"/>
      <c r="AD224" s="235"/>
      <c r="AE224" s="235"/>
      <c r="AF224" s="218"/>
      <c r="AG224" s="217"/>
      <c r="AH224" s="217"/>
      <c r="AI224" s="217"/>
      <c r="AJ224" s="218"/>
    </row>
    <row r="225" spans="2:36" ht="25.5" x14ac:dyDescent="0.2">
      <c r="B225" s="218"/>
      <c r="C225" s="218"/>
      <c r="D225" s="218"/>
      <c r="E225" s="238"/>
      <c r="F225" s="238"/>
      <c r="G225" s="238"/>
      <c r="H225" s="218"/>
      <c r="I225" s="218"/>
      <c r="J225" s="11" t="s">
        <v>120</v>
      </c>
      <c r="K225" s="7" t="s">
        <v>121</v>
      </c>
      <c r="L225" s="7" t="s">
        <v>119</v>
      </c>
      <c r="M225" s="63">
        <v>2</v>
      </c>
      <c r="N225" s="217"/>
      <c r="O225" s="218"/>
      <c r="P225" s="218"/>
      <c r="Q225" s="218"/>
      <c r="R225" s="237"/>
      <c r="S225" s="237"/>
      <c r="T225" s="247"/>
      <c r="U225" s="306"/>
      <c r="V225" s="246"/>
      <c r="W225" s="246"/>
      <c r="X225" s="246"/>
      <c r="Y225" s="246"/>
      <c r="Z225" s="246"/>
      <c r="AA225" s="246"/>
      <c r="AB225" s="246"/>
      <c r="AC225" s="217"/>
      <c r="AD225" s="235"/>
      <c r="AE225" s="235"/>
      <c r="AF225" s="218"/>
      <c r="AG225" s="217"/>
      <c r="AH225" s="217"/>
      <c r="AI225" s="217"/>
      <c r="AJ225" s="218"/>
    </row>
    <row r="226" spans="2:36" s="182" customFormat="1" ht="95.1" hidden="1" customHeight="1" x14ac:dyDescent="0.25">
      <c r="B226" s="218" t="s">
        <v>366</v>
      </c>
      <c r="C226" s="218" t="s">
        <v>367</v>
      </c>
      <c r="D226" s="218" t="s">
        <v>106</v>
      </c>
      <c r="E226" s="238" t="s">
        <v>67</v>
      </c>
      <c r="F226" s="238" t="s">
        <v>134</v>
      </c>
      <c r="G226" s="238" t="s">
        <v>147</v>
      </c>
      <c r="H226" s="218" t="s">
        <v>70</v>
      </c>
      <c r="I226" s="218" t="s">
        <v>79</v>
      </c>
      <c r="J226" s="396" t="s">
        <v>111</v>
      </c>
      <c r="K226" s="230" t="s">
        <v>112</v>
      </c>
      <c r="L226" s="230" t="s">
        <v>85</v>
      </c>
      <c r="M226" s="230">
        <v>2</v>
      </c>
      <c r="N226" s="217" t="s">
        <v>108</v>
      </c>
      <c r="O226" s="218" t="s">
        <v>361</v>
      </c>
      <c r="P226" s="218" t="s">
        <v>75</v>
      </c>
      <c r="Q226" s="218" t="s">
        <v>76</v>
      </c>
      <c r="R226" s="237" t="s">
        <v>77</v>
      </c>
      <c r="S226" s="237" t="s">
        <v>109</v>
      </c>
      <c r="T226" s="247">
        <f>V226+Y226</f>
        <v>117700</v>
      </c>
      <c r="U226" s="306" t="s">
        <v>98</v>
      </c>
      <c r="V226" s="251">
        <v>100045</v>
      </c>
      <c r="W226" s="246" t="s">
        <v>79</v>
      </c>
      <c r="X226" s="246" t="s">
        <v>79</v>
      </c>
      <c r="Y226" s="246">
        <v>17655</v>
      </c>
      <c r="Z226" s="246" t="s">
        <v>98</v>
      </c>
      <c r="AA226" s="246" t="s">
        <v>79</v>
      </c>
      <c r="AB226" s="246">
        <v>50442.86</v>
      </c>
      <c r="AC226" s="217" t="s">
        <v>149</v>
      </c>
      <c r="AD226" s="235" t="s">
        <v>79</v>
      </c>
      <c r="AE226" s="235">
        <f>V226+Y226</f>
        <v>117700</v>
      </c>
      <c r="AF226" s="217" t="s">
        <v>79</v>
      </c>
      <c r="AG226" s="217" t="s">
        <v>33</v>
      </c>
      <c r="AH226" s="217" t="s">
        <v>233</v>
      </c>
      <c r="AI226" s="217" t="s">
        <v>408</v>
      </c>
      <c r="AJ226" s="217"/>
    </row>
    <row r="227" spans="2:36" s="36" customFormat="1" ht="86.1" customHeight="1" x14ac:dyDescent="0.25">
      <c r="B227" s="209"/>
      <c r="C227" s="218"/>
      <c r="D227" s="218"/>
      <c r="E227" s="238"/>
      <c r="F227" s="238"/>
      <c r="G227" s="238"/>
      <c r="H227" s="218"/>
      <c r="I227" s="218"/>
      <c r="J227" s="397"/>
      <c r="K227" s="216"/>
      <c r="L227" s="216"/>
      <c r="M227" s="216"/>
      <c r="N227" s="217"/>
      <c r="O227" s="218"/>
      <c r="P227" s="218"/>
      <c r="Q227" s="218"/>
      <c r="R227" s="237"/>
      <c r="S227" s="237"/>
      <c r="T227" s="247"/>
      <c r="U227" s="306"/>
      <c r="V227" s="252"/>
      <c r="W227" s="246"/>
      <c r="X227" s="246"/>
      <c r="Y227" s="246"/>
      <c r="Z227" s="246"/>
      <c r="AA227" s="246"/>
      <c r="AB227" s="246"/>
      <c r="AC227" s="217"/>
      <c r="AD227" s="235"/>
      <c r="AE227" s="235"/>
      <c r="AF227" s="218"/>
      <c r="AG227" s="217"/>
      <c r="AH227" s="210"/>
      <c r="AI227" s="210"/>
      <c r="AJ227" s="218"/>
    </row>
    <row r="228" spans="2:36" s="36" customFormat="1" ht="77.650000000000006" customHeight="1" x14ac:dyDescent="0.25">
      <c r="B228" s="209"/>
      <c r="C228" s="218"/>
      <c r="D228" s="218"/>
      <c r="E228" s="238"/>
      <c r="F228" s="238"/>
      <c r="G228" s="238"/>
      <c r="H228" s="218"/>
      <c r="I228" s="218"/>
      <c r="J228" s="11" t="s">
        <v>127</v>
      </c>
      <c r="K228" s="7" t="s">
        <v>128</v>
      </c>
      <c r="L228" s="7" t="s">
        <v>85</v>
      </c>
      <c r="M228" s="63">
        <v>12</v>
      </c>
      <c r="N228" s="217"/>
      <c r="O228" s="218"/>
      <c r="P228" s="218"/>
      <c r="Q228" s="218"/>
      <c r="R228" s="237"/>
      <c r="S228" s="237"/>
      <c r="T228" s="247"/>
      <c r="U228" s="306"/>
      <c r="V228" s="253"/>
      <c r="W228" s="246"/>
      <c r="X228" s="246"/>
      <c r="Y228" s="246"/>
      <c r="Z228" s="246"/>
      <c r="AA228" s="246"/>
      <c r="AB228" s="246"/>
      <c r="AC228" s="217"/>
      <c r="AD228" s="235"/>
      <c r="AE228" s="235"/>
      <c r="AF228" s="218"/>
      <c r="AG228" s="217"/>
      <c r="AH228" s="210"/>
      <c r="AI228" s="210"/>
      <c r="AJ228" s="218"/>
    </row>
    <row r="229" spans="2:36" s="36" customFormat="1" ht="132" customHeight="1" x14ac:dyDescent="0.25">
      <c r="B229" s="230" t="s">
        <v>468</v>
      </c>
      <c r="C229" s="218" t="s">
        <v>474</v>
      </c>
      <c r="D229" s="230" t="s">
        <v>106</v>
      </c>
      <c r="E229" s="290" t="s">
        <v>67</v>
      </c>
      <c r="F229" s="370" t="s">
        <v>134</v>
      </c>
      <c r="G229" s="290" t="s">
        <v>147</v>
      </c>
      <c r="H229" s="214" t="s">
        <v>70</v>
      </c>
      <c r="I229" s="214" t="s">
        <v>79</v>
      </c>
      <c r="J229" s="11" t="s">
        <v>208</v>
      </c>
      <c r="K229" s="7" t="s">
        <v>107</v>
      </c>
      <c r="L229" s="7" t="s">
        <v>86</v>
      </c>
      <c r="M229" s="7">
        <v>40</v>
      </c>
      <c r="N229" s="269" t="s">
        <v>108</v>
      </c>
      <c r="O229" s="238" t="s">
        <v>473</v>
      </c>
      <c r="P229" s="230" t="s">
        <v>75</v>
      </c>
      <c r="Q229" s="230" t="s">
        <v>76</v>
      </c>
      <c r="R229" s="242" t="s">
        <v>77</v>
      </c>
      <c r="S229" s="242" t="s">
        <v>109</v>
      </c>
      <c r="T229" s="254">
        <f>V229+Y229</f>
        <v>41084.17</v>
      </c>
      <c r="U229" s="254" t="s">
        <v>98</v>
      </c>
      <c r="V229" s="246">
        <v>34921.54</v>
      </c>
      <c r="W229" s="246" t="s">
        <v>98</v>
      </c>
      <c r="X229" s="246" t="s">
        <v>98</v>
      </c>
      <c r="Y229" s="483">
        <v>6162.63</v>
      </c>
      <c r="Z229" s="251"/>
      <c r="AA229" s="251"/>
      <c r="AB229" s="251">
        <v>10594.03</v>
      </c>
      <c r="AC229" s="219" t="s">
        <v>149</v>
      </c>
      <c r="AD229" s="223" t="s">
        <v>79</v>
      </c>
      <c r="AE229" s="223">
        <f>V229+Y229</f>
        <v>41084.17</v>
      </c>
      <c r="AF229" s="219" t="s">
        <v>79</v>
      </c>
      <c r="AG229" s="219" t="s">
        <v>33</v>
      </c>
      <c r="AH229" s="217" t="s">
        <v>174</v>
      </c>
      <c r="AI229" s="217" t="s">
        <v>158</v>
      </c>
      <c r="AJ229" s="219"/>
    </row>
    <row r="230" spans="2:36" s="36" customFormat="1" ht="86.1" customHeight="1" x14ac:dyDescent="0.25">
      <c r="B230" s="215"/>
      <c r="C230" s="218"/>
      <c r="D230" s="215"/>
      <c r="E230" s="250"/>
      <c r="F230" s="250"/>
      <c r="G230" s="250"/>
      <c r="H230" s="215"/>
      <c r="I230" s="215"/>
      <c r="J230" s="11" t="s">
        <v>111</v>
      </c>
      <c r="K230" s="7" t="s">
        <v>112</v>
      </c>
      <c r="L230" s="7" t="s">
        <v>85</v>
      </c>
      <c r="M230" s="7">
        <v>1</v>
      </c>
      <c r="N230" s="220"/>
      <c r="O230" s="238"/>
      <c r="P230" s="215"/>
      <c r="Q230" s="215"/>
      <c r="R230" s="274"/>
      <c r="S230" s="274"/>
      <c r="T230" s="255"/>
      <c r="U230" s="255"/>
      <c r="V230" s="246"/>
      <c r="W230" s="246"/>
      <c r="X230" s="246"/>
      <c r="Y230" s="484"/>
      <c r="Z230" s="252"/>
      <c r="AA230" s="252"/>
      <c r="AB230" s="252"/>
      <c r="AC230" s="220"/>
      <c r="AD230" s="224"/>
      <c r="AE230" s="224"/>
      <c r="AF230" s="215"/>
      <c r="AG230" s="220"/>
      <c r="AH230" s="217"/>
      <c r="AI230" s="217"/>
      <c r="AJ230" s="215"/>
    </row>
    <row r="231" spans="2:36" s="36" customFormat="1" ht="59.1" customHeight="1" x14ac:dyDescent="0.25">
      <c r="B231" s="216"/>
      <c r="C231" s="218"/>
      <c r="D231" s="216"/>
      <c r="E231" s="291"/>
      <c r="F231" s="291"/>
      <c r="G231" s="291"/>
      <c r="H231" s="216"/>
      <c r="I231" s="216"/>
      <c r="J231" s="11" t="s">
        <v>127</v>
      </c>
      <c r="K231" s="7" t="s">
        <v>128</v>
      </c>
      <c r="L231" s="7" t="s">
        <v>85</v>
      </c>
      <c r="M231" s="63">
        <v>21</v>
      </c>
      <c r="N231" s="221"/>
      <c r="O231" s="238"/>
      <c r="P231" s="216"/>
      <c r="Q231" s="216"/>
      <c r="R231" s="236"/>
      <c r="S231" s="236"/>
      <c r="T231" s="256"/>
      <c r="U231" s="256"/>
      <c r="V231" s="246"/>
      <c r="W231" s="246"/>
      <c r="X231" s="246"/>
      <c r="Y231" s="485"/>
      <c r="Z231" s="253"/>
      <c r="AA231" s="253"/>
      <c r="AB231" s="253"/>
      <c r="AC231" s="221"/>
      <c r="AD231" s="225"/>
      <c r="AE231" s="225"/>
      <c r="AF231" s="216"/>
      <c r="AG231" s="221"/>
      <c r="AH231" s="217"/>
      <c r="AI231" s="217"/>
      <c r="AJ231" s="216"/>
    </row>
    <row r="232" spans="2:36" s="36" customFormat="1" ht="132" customHeight="1" x14ac:dyDescent="0.25">
      <c r="B232" s="230" t="s">
        <v>469</v>
      </c>
      <c r="C232" s="218" t="s">
        <v>479</v>
      </c>
      <c r="D232" s="230" t="s">
        <v>106</v>
      </c>
      <c r="E232" s="290" t="s">
        <v>67</v>
      </c>
      <c r="F232" s="370" t="s">
        <v>134</v>
      </c>
      <c r="G232" s="290" t="s">
        <v>147</v>
      </c>
      <c r="H232" s="214" t="s">
        <v>70</v>
      </c>
      <c r="I232" s="214" t="s">
        <v>79</v>
      </c>
      <c r="J232" s="11" t="s">
        <v>208</v>
      </c>
      <c r="K232" s="7" t="s">
        <v>107</v>
      </c>
      <c r="L232" s="7" t="s">
        <v>86</v>
      </c>
      <c r="M232" s="7">
        <v>40</v>
      </c>
      <c r="N232" s="269" t="s">
        <v>108</v>
      </c>
      <c r="O232" s="230" t="s">
        <v>475</v>
      </c>
      <c r="P232" s="230" t="s">
        <v>75</v>
      </c>
      <c r="Q232" s="230" t="s">
        <v>76</v>
      </c>
      <c r="R232" s="242" t="s">
        <v>77</v>
      </c>
      <c r="S232" s="242" t="s">
        <v>109</v>
      </c>
      <c r="T232" s="254">
        <f>V232+Y232</f>
        <v>486989.2</v>
      </c>
      <c r="U232" s="254" t="s">
        <v>98</v>
      </c>
      <c r="V232" s="251">
        <v>413940.82</v>
      </c>
      <c r="W232" s="251" t="s">
        <v>98</v>
      </c>
      <c r="X232" s="251" t="s">
        <v>98</v>
      </c>
      <c r="Y232" s="251">
        <v>73048.38</v>
      </c>
      <c r="Z232" s="251" t="s">
        <v>98</v>
      </c>
      <c r="AA232" s="251" t="s">
        <v>98</v>
      </c>
      <c r="AB232" s="246">
        <v>125575.86</v>
      </c>
      <c r="AC232" s="219" t="s">
        <v>149</v>
      </c>
      <c r="AD232" s="223" t="s">
        <v>79</v>
      </c>
      <c r="AE232" s="223">
        <f>V232+Y232</f>
        <v>486989.2</v>
      </c>
      <c r="AF232" s="219" t="s">
        <v>79</v>
      </c>
      <c r="AG232" s="219" t="s">
        <v>33</v>
      </c>
      <c r="AH232" s="217" t="s">
        <v>174</v>
      </c>
      <c r="AI232" s="217" t="s">
        <v>158</v>
      </c>
      <c r="AJ232" s="219"/>
    </row>
    <row r="233" spans="2:36" s="36" customFormat="1" ht="86.1" customHeight="1" x14ac:dyDescent="0.25">
      <c r="B233" s="215"/>
      <c r="C233" s="265"/>
      <c r="D233" s="215"/>
      <c r="E233" s="250"/>
      <c r="F233" s="250"/>
      <c r="G233" s="250"/>
      <c r="H233" s="215"/>
      <c r="I233" s="215"/>
      <c r="J233" s="11" t="s">
        <v>111</v>
      </c>
      <c r="K233" s="7" t="s">
        <v>112</v>
      </c>
      <c r="L233" s="7" t="s">
        <v>85</v>
      </c>
      <c r="M233" s="7">
        <v>8</v>
      </c>
      <c r="N233" s="220"/>
      <c r="O233" s="215"/>
      <c r="P233" s="215"/>
      <c r="Q233" s="215"/>
      <c r="R233" s="274"/>
      <c r="S233" s="274"/>
      <c r="T233" s="255"/>
      <c r="U233" s="255"/>
      <c r="V233" s="252"/>
      <c r="W233" s="252"/>
      <c r="X233" s="252"/>
      <c r="Y233" s="252"/>
      <c r="Z233" s="252"/>
      <c r="AA233" s="252"/>
      <c r="AB233" s="246"/>
      <c r="AC233" s="220"/>
      <c r="AD233" s="224"/>
      <c r="AE233" s="224"/>
      <c r="AF233" s="215"/>
      <c r="AG233" s="220"/>
      <c r="AH233" s="217"/>
      <c r="AI233" s="217"/>
      <c r="AJ233" s="215"/>
    </row>
    <row r="234" spans="2:36" s="36" customFormat="1" ht="59.1" customHeight="1" x14ac:dyDescent="0.25">
      <c r="B234" s="216"/>
      <c r="C234" s="265"/>
      <c r="D234" s="216"/>
      <c r="E234" s="291"/>
      <c r="F234" s="291"/>
      <c r="G234" s="291"/>
      <c r="H234" s="216"/>
      <c r="I234" s="216"/>
      <c r="J234" s="11" t="s">
        <v>127</v>
      </c>
      <c r="K234" s="7" t="s">
        <v>128</v>
      </c>
      <c r="L234" s="7" t="s">
        <v>85</v>
      </c>
      <c r="M234" s="63">
        <v>269</v>
      </c>
      <c r="N234" s="221"/>
      <c r="O234" s="216"/>
      <c r="P234" s="216"/>
      <c r="Q234" s="216"/>
      <c r="R234" s="236"/>
      <c r="S234" s="236"/>
      <c r="T234" s="256"/>
      <c r="U234" s="256"/>
      <c r="V234" s="253"/>
      <c r="W234" s="253"/>
      <c r="X234" s="253"/>
      <c r="Y234" s="253"/>
      <c r="Z234" s="253"/>
      <c r="AA234" s="253"/>
      <c r="AB234" s="246"/>
      <c r="AC234" s="221"/>
      <c r="AD234" s="225"/>
      <c r="AE234" s="225"/>
      <c r="AF234" s="216"/>
      <c r="AG234" s="221"/>
      <c r="AH234" s="217"/>
      <c r="AI234" s="217"/>
      <c r="AJ234" s="216"/>
    </row>
    <row r="235" spans="2:36" s="36" customFormat="1" ht="132" customHeight="1" x14ac:dyDescent="0.25">
      <c r="B235" s="230" t="s">
        <v>470</v>
      </c>
      <c r="C235" s="230" t="s">
        <v>480</v>
      </c>
      <c r="D235" s="230" t="s">
        <v>106</v>
      </c>
      <c r="E235" s="290" t="s">
        <v>67</v>
      </c>
      <c r="F235" s="370" t="s">
        <v>134</v>
      </c>
      <c r="G235" s="290" t="s">
        <v>147</v>
      </c>
      <c r="H235" s="214" t="s">
        <v>70</v>
      </c>
      <c r="I235" s="214" t="s">
        <v>79</v>
      </c>
      <c r="J235" s="11" t="s">
        <v>208</v>
      </c>
      <c r="K235" s="7" t="s">
        <v>107</v>
      </c>
      <c r="L235" s="7" t="s">
        <v>86</v>
      </c>
      <c r="M235" s="7">
        <v>40</v>
      </c>
      <c r="N235" s="269" t="s">
        <v>108</v>
      </c>
      <c r="O235" s="230" t="s">
        <v>476</v>
      </c>
      <c r="P235" s="230" t="s">
        <v>75</v>
      </c>
      <c r="Q235" s="230" t="s">
        <v>76</v>
      </c>
      <c r="R235" s="242" t="s">
        <v>77</v>
      </c>
      <c r="S235" s="242" t="s">
        <v>109</v>
      </c>
      <c r="T235" s="254">
        <f>V235+Y235</f>
        <v>120000</v>
      </c>
      <c r="U235" s="254" t="s">
        <v>98</v>
      </c>
      <c r="V235" s="251">
        <v>102000</v>
      </c>
      <c r="W235" s="251" t="s">
        <v>98</v>
      </c>
      <c r="X235" s="246" t="s">
        <v>98</v>
      </c>
      <c r="Y235" s="251">
        <v>18000</v>
      </c>
      <c r="Z235" s="251" t="s">
        <v>98</v>
      </c>
      <c r="AA235" s="251" t="s">
        <v>98</v>
      </c>
      <c r="AB235" s="246">
        <v>30943.4</v>
      </c>
      <c r="AC235" s="219" t="s">
        <v>149</v>
      </c>
      <c r="AD235" s="223" t="s">
        <v>79</v>
      </c>
      <c r="AE235" s="223">
        <f>V235+Y235</f>
        <v>120000</v>
      </c>
      <c r="AF235" s="219" t="s">
        <v>79</v>
      </c>
      <c r="AG235" s="219" t="s">
        <v>33</v>
      </c>
      <c r="AH235" s="219" t="s">
        <v>160</v>
      </c>
      <c r="AI235" s="219" t="s">
        <v>161</v>
      </c>
      <c r="AJ235" s="219"/>
    </row>
    <row r="236" spans="2:36" s="36" customFormat="1" ht="86.1" customHeight="1" x14ac:dyDescent="0.25">
      <c r="B236" s="215"/>
      <c r="C236" s="215"/>
      <c r="D236" s="215"/>
      <c r="E236" s="250"/>
      <c r="F236" s="250"/>
      <c r="G236" s="250"/>
      <c r="H236" s="215"/>
      <c r="I236" s="215"/>
      <c r="J236" s="11" t="s">
        <v>111</v>
      </c>
      <c r="K236" s="7" t="s">
        <v>112</v>
      </c>
      <c r="L236" s="7" t="s">
        <v>85</v>
      </c>
      <c r="M236" s="7">
        <v>2</v>
      </c>
      <c r="N236" s="220"/>
      <c r="O236" s="215"/>
      <c r="P236" s="215"/>
      <c r="Q236" s="215"/>
      <c r="R236" s="274"/>
      <c r="S236" s="274"/>
      <c r="T236" s="255"/>
      <c r="U236" s="255"/>
      <c r="V236" s="252"/>
      <c r="W236" s="252"/>
      <c r="X236" s="246"/>
      <c r="Y236" s="252"/>
      <c r="Z236" s="252"/>
      <c r="AA236" s="252"/>
      <c r="AB236" s="246"/>
      <c r="AC236" s="220"/>
      <c r="AD236" s="224"/>
      <c r="AE236" s="224"/>
      <c r="AF236" s="215"/>
      <c r="AG236" s="220"/>
      <c r="AH236" s="220"/>
      <c r="AI236" s="220"/>
      <c r="AJ236" s="215"/>
    </row>
    <row r="237" spans="2:36" s="36" customFormat="1" ht="59.1" customHeight="1" x14ac:dyDescent="0.25">
      <c r="B237" s="216"/>
      <c r="C237" s="216"/>
      <c r="D237" s="216"/>
      <c r="E237" s="291"/>
      <c r="F237" s="291"/>
      <c r="G237" s="291"/>
      <c r="H237" s="216"/>
      <c r="I237" s="216"/>
      <c r="J237" s="11" t="s">
        <v>127</v>
      </c>
      <c r="K237" s="7" t="s">
        <v>128</v>
      </c>
      <c r="L237" s="7" t="s">
        <v>85</v>
      </c>
      <c r="M237" s="63">
        <v>10</v>
      </c>
      <c r="N237" s="221"/>
      <c r="O237" s="216"/>
      <c r="P237" s="216"/>
      <c r="Q237" s="216"/>
      <c r="R237" s="236"/>
      <c r="S237" s="236"/>
      <c r="T237" s="256"/>
      <c r="U237" s="256"/>
      <c r="V237" s="253"/>
      <c r="W237" s="253"/>
      <c r="X237" s="246"/>
      <c r="Y237" s="253"/>
      <c r="Z237" s="253"/>
      <c r="AA237" s="253"/>
      <c r="AB237" s="246"/>
      <c r="AC237" s="221"/>
      <c r="AD237" s="225"/>
      <c r="AE237" s="225"/>
      <c r="AF237" s="216"/>
      <c r="AG237" s="221"/>
      <c r="AH237" s="221"/>
      <c r="AI237" s="221"/>
      <c r="AJ237" s="216"/>
    </row>
    <row r="238" spans="2:36" s="36" customFormat="1" ht="132" customHeight="1" x14ac:dyDescent="0.25">
      <c r="B238" s="230" t="s">
        <v>471</v>
      </c>
      <c r="C238" s="218" t="s">
        <v>481</v>
      </c>
      <c r="D238" s="230" t="s">
        <v>106</v>
      </c>
      <c r="E238" s="290" t="s">
        <v>67</v>
      </c>
      <c r="F238" s="370" t="s">
        <v>134</v>
      </c>
      <c r="G238" s="290" t="s">
        <v>147</v>
      </c>
      <c r="H238" s="214" t="s">
        <v>70</v>
      </c>
      <c r="I238" s="214" t="s">
        <v>79</v>
      </c>
      <c r="J238" s="11" t="s">
        <v>208</v>
      </c>
      <c r="K238" s="7" t="s">
        <v>107</v>
      </c>
      <c r="L238" s="7" t="s">
        <v>86</v>
      </c>
      <c r="M238" s="7">
        <v>40</v>
      </c>
      <c r="N238" s="269" t="s">
        <v>108</v>
      </c>
      <c r="O238" s="230" t="s">
        <v>477</v>
      </c>
      <c r="P238" s="230" t="s">
        <v>75</v>
      </c>
      <c r="Q238" s="230" t="s">
        <v>76</v>
      </c>
      <c r="R238" s="242" t="s">
        <v>77</v>
      </c>
      <c r="S238" s="242" t="s">
        <v>109</v>
      </c>
      <c r="T238" s="254">
        <f>V238+Y238</f>
        <v>20000</v>
      </c>
      <c r="U238" s="254" t="s">
        <v>98</v>
      </c>
      <c r="V238" s="251">
        <v>17000</v>
      </c>
      <c r="W238" s="251" t="s">
        <v>98</v>
      </c>
      <c r="X238" s="251" t="s">
        <v>98</v>
      </c>
      <c r="Y238" s="251">
        <v>3000</v>
      </c>
      <c r="Z238" s="251" t="s">
        <v>98</v>
      </c>
      <c r="AA238" s="251" t="s">
        <v>98</v>
      </c>
      <c r="AB238" s="251">
        <v>5157.2299999999996</v>
      </c>
      <c r="AC238" s="219" t="s">
        <v>149</v>
      </c>
      <c r="AD238" s="223" t="s">
        <v>79</v>
      </c>
      <c r="AE238" s="223">
        <f>V238+Y238</f>
        <v>20000</v>
      </c>
      <c r="AF238" s="219" t="s">
        <v>79</v>
      </c>
      <c r="AG238" s="219" t="s">
        <v>33</v>
      </c>
      <c r="AH238" s="219" t="s">
        <v>160</v>
      </c>
      <c r="AI238" s="219" t="s">
        <v>161</v>
      </c>
      <c r="AJ238" s="219"/>
    </row>
    <row r="239" spans="2:36" s="36" customFormat="1" ht="86.1" customHeight="1" x14ac:dyDescent="0.25">
      <c r="B239" s="215"/>
      <c r="C239" s="541"/>
      <c r="D239" s="215"/>
      <c r="E239" s="250"/>
      <c r="F239" s="250"/>
      <c r="G239" s="250"/>
      <c r="H239" s="215"/>
      <c r="I239" s="215"/>
      <c r="J239" s="11" t="s">
        <v>111</v>
      </c>
      <c r="K239" s="7" t="s">
        <v>112</v>
      </c>
      <c r="L239" s="7" t="s">
        <v>85</v>
      </c>
      <c r="M239" s="7">
        <v>1</v>
      </c>
      <c r="N239" s="220"/>
      <c r="O239" s="215"/>
      <c r="P239" s="215"/>
      <c r="Q239" s="215"/>
      <c r="R239" s="274"/>
      <c r="S239" s="274"/>
      <c r="T239" s="255"/>
      <c r="U239" s="255"/>
      <c r="V239" s="252"/>
      <c r="W239" s="252"/>
      <c r="X239" s="252"/>
      <c r="Y239" s="252"/>
      <c r="Z239" s="252"/>
      <c r="AA239" s="252"/>
      <c r="AB239" s="252"/>
      <c r="AC239" s="220"/>
      <c r="AD239" s="224"/>
      <c r="AE239" s="224"/>
      <c r="AF239" s="215"/>
      <c r="AG239" s="220"/>
      <c r="AH239" s="220"/>
      <c r="AI239" s="220"/>
      <c r="AJ239" s="215"/>
    </row>
    <row r="240" spans="2:36" s="36" customFormat="1" ht="59.1" customHeight="1" x14ac:dyDescent="0.25">
      <c r="B240" s="216"/>
      <c r="C240" s="541"/>
      <c r="D240" s="216"/>
      <c r="E240" s="291"/>
      <c r="F240" s="291"/>
      <c r="G240" s="291"/>
      <c r="H240" s="216"/>
      <c r="I240" s="216"/>
      <c r="J240" s="11" t="s">
        <v>127</v>
      </c>
      <c r="K240" s="7" t="s">
        <v>128</v>
      </c>
      <c r="L240" s="7" t="s">
        <v>85</v>
      </c>
      <c r="M240" s="63">
        <v>20</v>
      </c>
      <c r="N240" s="221"/>
      <c r="O240" s="216"/>
      <c r="P240" s="216"/>
      <c r="Q240" s="216"/>
      <c r="R240" s="236"/>
      <c r="S240" s="236"/>
      <c r="T240" s="256"/>
      <c r="U240" s="256"/>
      <c r="V240" s="253"/>
      <c r="W240" s="253"/>
      <c r="X240" s="253"/>
      <c r="Y240" s="253"/>
      <c r="Z240" s="253"/>
      <c r="AA240" s="253"/>
      <c r="AB240" s="253"/>
      <c r="AC240" s="221"/>
      <c r="AD240" s="225"/>
      <c r="AE240" s="225"/>
      <c r="AF240" s="216"/>
      <c r="AG240" s="221"/>
      <c r="AH240" s="221"/>
      <c r="AI240" s="221"/>
      <c r="AJ240" s="216"/>
    </row>
    <row r="241" spans="2:36" ht="52.15" customHeight="1" x14ac:dyDescent="0.2">
      <c r="B241" s="218" t="s">
        <v>472</v>
      </c>
      <c r="C241" s="218" t="s">
        <v>482</v>
      </c>
      <c r="D241" s="218" t="s">
        <v>66</v>
      </c>
      <c r="E241" s="238" t="s">
        <v>67</v>
      </c>
      <c r="F241" s="238" t="s">
        <v>132</v>
      </c>
      <c r="G241" s="238" t="s">
        <v>69</v>
      </c>
      <c r="H241" s="218" t="s">
        <v>70</v>
      </c>
      <c r="I241" s="218" t="s">
        <v>79</v>
      </c>
      <c r="J241" s="11" t="s">
        <v>113</v>
      </c>
      <c r="K241" s="7" t="s">
        <v>114</v>
      </c>
      <c r="L241" s="7" t="s">
        <v>115</v>
      </c>
      <c r="M241" s="7">
        <v>3</v>
      </c>
      <c r="N241" s="217" t="s">
        <v>108</v>
      </c>
      <c r="O241" s="218" t="s">
        <v>478</v>
      </c>
      <c r="P241" s="218" t="s">
        <v>75</v>
      </c>
      <c r="Q241" s="218" t="s">
        <v>76</v>
      </c>
      <c r="R241" s="237" t="s">
        <v>77</v>
      </c>
      <c r="S241" s="237" t="s">
        <v>109</v>
      </c>
      <c r="T241" s="247">
        <f>V241+Y241</f>
        <v>212250</v>
      </c>
      <c r="U241" s="247" t="s">
        <v>98</v>
      </c>
      <c r="V241" s="246">
        <v>180412.5</v>
      </c>
      <c r="W241" s="246" t="s">
        <v>98</v>
      </c>
      <c r="X241" s="246" t="s">
        <v>98</v>
      </c>
      <c r="Y241" s="315">
        <v>31837.5</v>
      </c>
      <c r="Z241" s="246" t="s">
        <v>98</v>
      </c>
      <c r="AA241" s="246" t="s">
        <v>98</v>
      </c>
      <c r="AB241" s="275">
        <v>54731.13</v>
      </c>
      <c r="AC241" s="217" t="s">
        <v>80</v>
      </c>
      <c r="AD241" s="235" t="s">
        <v>79</v>
      </c>
      <c r="AE241" s="235">
        <f>V241+Y241</f>
        <v>212250</v>
      </c>
      <c r="AF241" s="217" t="s">
        <v>79</v>
      </c>
      <c r="AG241" s="217" t="s">
        <v>33</v>
      </c>
      <c r="AH241" s="217" t="s">
        <v>247</v>
      </c>
      <c r="AI241" s="217" t="s">
        <v>248</v>
      </c>
      <c r="AJ241" s="217"/>
    </row>
    <row r="242" spans="2:36" ht="59.65" customHeight="1" x14ac:dyDescent="0.2">
      <c r="B242" s="218"/>
      <c r="C242" s="218"/>
      <c r="D242" s="218"/>
      <c r="E242" s="238"/>
      <c r="F242" s="238"/>
      <c r="G242" s="238"/>
      <c r="H242" s="218"/>
      <c r="I242" s="218"/>
      <c r="J242" s="11" t="s">
        <v>116</v>
      </c>
      <c r="K242" s="7" t="s">
        <v>117</v>
      </c>
      <c r="L242" s="7" t="s">
        <v>85</v>
      </c>
      <c r="M242" s="7">
        <v>3</v>
      </c>
      <c r="N242" s="217"/>
      <c r="O242" s="218"/>
      <c r="P242" s="218"/>
      <c r="Q242" s="218"/>
      <c r="R242" s="237"/>
      <c r="S242" s="237"/>
      <c r="T242" s="247"/>
      <c r="U242" s="247"/>
      <c r="V242" s="246"/>
      <c r="W242" s="246"/>
      <c r="X242" s="246"/>
      <c r="Y242" s="315"/>
      <c r="Z242" s="246"/>
      <c r="AA242" s="246"/>
      <c r="AB242" s="276"/>
      <c r="AC242" s="217"/>
      <c r="AD242" s="235"/>
      <c r="AE242" s="235"/>
      <c r="AF242" s="218"/>
      <c r="AG242" s="217"/>
      <c r="AH242" s="217"/>
      <c r="AI242" s="217"/>
      <c r="AJ242" s="218"/>
    </row>
    <row r="243" spans="2:36" ht="57.6" customHeight="1" x14ac:dyDescent="0.2">
      <c r="B243" s="218"/>
      <c r="C243" s="218"/>
      <c r="D243" s="218"/>
      <c r="E243" s="238"/>
      <c r="F243" s="238"/>
      <c r="G243" s="238"/>
      <c r="H243" s="218"/>
      <c r="I243" s="218"/>
      <c r="J243" s="11" t="s">
        <v>209</v>
      </c>
      <c r="K243" s="7" t="s">
        <v>118</v>
      </c>
      <c r="L243" s="7" t="s">
        <v>119</v>
      </c>
      <c r="M243" s="7">
        <v>3</v>
      </c>
      <c r="N243" s="217"/>
      <c r="O243" s="218"/>
      <c r="P243" s="218"/>
      <c r="Q243" s="218"/>
      <c r="R243" s="237"/>
      <c r="S243" s="237"/>
      <c r="T243" s="247"/>
      <c r="U243" s="247"/>
      <c r="V243" s="246"/>
      <c r="W243" s="246"/>
      <c r="X243" s="246"/>
      <c r="Y243" s="315"/>
      <c r="Z243" s="246"/>
      <c r="AA243" s="246"/>
      <c r="AB243" s="276"/>
      <c r="AC243" s="217"/>
      <c r="AD243" s="235"/>
      <c r="AE243" s="235"/>
      <c r="AF243" s="218"/>
      <c r="AG243" s="217"/>
      <c r="AH243" s="217"/>
      <c r="AI243" s="217"/>
      <c r="AJ243" s="218"/>
    </row>
    <row r="244" spans="2:36" ht="39" customHeight="1" x14ac:dyDescent="0.2">
      <c r="B244" s="218"/>
      <c r="C244" s="218"/>
      <c r="D244" s="218"/>
      <c r="E244" s="238"/>
      <c r="F244" s="238"/>
      <c r="G244" s="238"/>
      <c r="H244" s="218"/>
      <c r="I244" s="218"/>
      <c r="J244" s="11" t="s">
        <v>120</v>
      </c>
      <c r="K244" s="7" t="s">
        <v>121</v>
      </c>
      <c r="L244" s="7" t="s">
        <v>119</v>
      </c>
      <c r="M244" s="63">
        <v>3</v>
      </c>
      <c r="N244" s="217"/>
      <c r="O244" s="218"/>
      <c r="P244" s="218"/>
      <c r="Q244" s="218"/>
      <c r="R244" s="237"/>
      <c r="S244" s="237"/>
      <c r="T244" s="247"/>
      <c r="U244" s="247"/>
      <c r="V244" s="246"/>
      <c r="W244" s="246"/>
      <c r="X244" s="246"/>
      <c r="Y244" s="315"/>
      <c r="Z244" s="246"/>
      <c r="AA244" s="246"/>
      <c r="AB244" s="277"/>
      <c r="AC244" s="217"/>
      <c r="AD244" s="235"/>
      <c r="AE244" s="235"/>
      <c r="AF244" s="218"/>
      <c r="AG244" s="217"/>
      <c r="AH244" s="217"/>
      <c r="AI244" s="217"/>
      <c r="AJ244" s="218"/>
    </row>
    <row r="245" spans="2:36" s="36" customFormat="1" ht="132" customHeight="1" x14ac:dyDescent="0.25">
      <c r="B245" s="230" t="s">
        <v>950</v>
      </c>
      <c r="C245" s="218" t="s">
        <v>474</v>
      </c>
      <c r="D245" s="230" t="s">
        <v>106</v>
      </c>
      <c r="E245" s="290" t="s">
        <v>67</v>
      </c>
      <c r="F245" s="370" t="s">
        <v>134</v>
      </c>
      <c r="G245" s="290" t="s">
        <v>147</v>
      </c>
      <c r="H245" s="214" t="s">
        <v>70</v>
      </c>
      <c r="I245" s="214" t="s">
        <v>79</v>
      </c>
      <c r="J245" s="11" t="s">
        <v>208</v>
      </c>
      <c r="K245" s="7" t="s">
        <v>107</v>
      </c>
      <c r="L245" s="7" t="s">
        <v>86</v>
      </c>
      <c r="M245" s="7">
        <v>40</v>
      </c>
      <c r="N245" s="269" t="s">
        <v>108</v>
      </c>
      <c r="O245" s="238" t="s">
        <v>473</v>
      </c>
      <c r="P245" s="230" t="s">
        <v>75</v>
      </c>
      <c r="Q245" s="230" t="s">
        <v>76</v>
      </c>
      <c r="R245" s="242" t="s">
        <v>77</v>
      </c>
      <c r="S245" s="242" t="s">
        <v>109</v>
      </c>
      <c r="T245" s="254">
        <f>V245+Y245</f>
        <v>82179.83</v>
      </c>
      <c r="U245" s="254" t="s">
        <v>98</v>
      </c>
      <c r="V245" s="246">
        <v>69852.86</v>
      </c>
      <c r="W245" s="246" t="s">
        <v>98</v>
      </c>
      <c r="X245" s="246" t="s">
        <v>98</v>
      </c>
      <c r="Y245" s="483">
        <v>12326.97</v>
      </c>
      <c r="Z245" s="251" t="s">
        <v>98</v>
      </c>
      <c r="AA245" s="251" t="s">
        <v>98</v>
      </c>
      <c r="AB245" s="251">
        <v>21191.03</v>
      </c>
      <c r="AC245" s="219" t="s">
        <v>149</v>
      </c>
      <c r="AD245" s="223" t="s">
        <v>79</v>
      </c>
      <c r="AE245" s="223">
        <f>V245+Y245</f>
        <v>82179.83</v>
      </c>
      <c r="AF245" s="219" t="s">
        <v>79</v>
      </c>
      <c r="AG245" s="219" t="s">
        <v>33</v>
      </c>
      <c r="AH245" s="217" t="s">
        <v>356</v>
      </c>
      <c r="AI245" s="217" t="s">
        <v>247</v>
      </c>
      <c r="AJ245" s="219"/>
    </row>
    <row r="246" spans="2:36" s="36" customFormat="1" ht="86.1" customHeight="1" x14ac:dyDescent="0.25">
      <c r="B246" s="215"/>
      <c r="C246" s="218"/>
      <c r="D246" s="215"/>
      <c r="E246" s="250"/>
      <c r="F246" s="250"/>
      <c r="G246" s="250"/>
      <c r="H246" s="215"/>
      <c r="I246" s="215"/>
      <c r="J246" s="11" t="s">
        <v>111</v>
      </c>
      <c r="K246" s="7" t="s">
        <v>112</v>
      </c>
      <c r="L246" s="7" t="s">
        <v>85</v>
      </c>
      <c r="M246" s="7">
        <v>2</v>
      </c>
      <c r="N246" s="220"/>
      <c r="O246" s="238"/>
      <c r="P246" s="215"/>
      <c r="Q246" s="215"/>
      <c r="R246" s="274"/>
      <c r="S246" s="274"/>
      <c r="T246" s="255"/>
      <c r="U246" s="255"/>
      <c r="V246" s="246"/>
      <c r="W246" s="246"/>
      <c r="X246" s="246"/>
      <c r="Y246" s="484"/>
      <c r="Z246" s="252"/>
      <c r="AA246" s="252"/>
      <c r="AB246" s="252"/>
      <c r="AC246" s="220"/>
      <c r="AD246" s="224"/>
      <c r="AE246" s="224"/>
      <c r="AF246" s="215"/>
      <c r="AG246" s="220"/>
      <c r="AH246" s="217"/>
      <c r="AI246" s="217"/>
      <c r="AJ246" s="215"/>
    </row>
    <row r="247" spans="2:36" s="36" customFormat="1" ht="59.1" customHeight="1" x14ac:dyDescent="0.25">
      <c r="B247" s="216"/>
      <c r="C247" s="218"/>
      <c r="D247" s="216"/>
      <c r="E247" s="291"/>
      <c r="F247" s="291"/>
      <c r="G247" s="291"/>
      <c r="H247" s="216"/>
      <c r="I247" s="216"/>
      <c r="J247" s="11" t="s">
        <v>127</v>
      </c>
      <c r="K247" s="7" t="s">
        <v>128</v>
      </c>
      <c r="L247" s="7" t="s">
        <v>85</v>
      </c>
      <c r="M247" s="63">
        <v>43</v>
      </c>
      <c r="N247" s="221"/>
      <c r="O247" s="238"/>
      <c r="P247" s="216"/>
      <c r="Q247" s="216"/>
      <c r="R247" s="236"/>
      <c r="S247" s="236"/>
      <c r="T247" s="256"/>
      <c r="U247" s="256"/>
      <c r="V247" s="246"/>
      <c r="W247" s="246"/>
      <c r="X247" s="246"/>
      <c r="Y247" s="485"/>
      <c r="Z247" s="253"/>
      <c r="AA247" s="253"/>
      <c r="AB247" s="253"/>
      <c r="AC247" s="221"/>
      <c r="AD247" s="225"/>
      <c r="AE247" s="225"/>
      <c r="AF247" s="216"/>
      <c r="AG247" s="221"/>
      <c r="AH247" s="217"/>
      <c r="AI247" s="217"/>
      <c r="AJ247" s="216"/>
    </row>
    <row r="248" spans="2:36" s="36" customFormat="1" ht="132" customHeight="1" x14ac:dyDescent="0.25">
      <c r="B248" s="230" t="s">
        <v>951</v>
      </c>
      <c r="C248" s="218" t="s">
        <v>479</v>
      </c>
      <c r="D248" s="230" t="s">
        <v>106</v>
      </c>
      <c r="E248" s="290" t="s">
        <v>67</v>
      </c>
      <c r="F248" s="370" t="s">
        <v>134</v>
      </c>
      <c r="G248" s="290" t="s">
        <v>147</v>
      </c>
      <c r="H248" s="214" t="s">
        <v>70</v>
      </c>
      <c r="I248" s="214" t="s">
        <v>79</v>
      </c>
      <c r="J248" s="11" t="s">
        <v>208</v>
      </c>
      <c r="K248" s="7" t="s">
        <v>107</v>
      </c>
      <c r="L248" s="7" t="s">
        <v>86</v>
      </c>
      <c r="M248" s="7">
        <v>40</v>
      </c>
      <c r="N248" s="269" t="s">
        <v>108</v>
      </c>
      <c r="O248" s="230" t="s">
        <v>475</v>
      </c>
      <c r="P248" s="230" t="s">
        <v>75</v>
      </c>
      <c r="Q248" s="230" t="s">
        <v>76</v>
      </c>
      <c r="R248" s="242" t="s">
        <v>77</v>
      </c>
      <c r="S248" s="242" t="s">
        <v>109</v>
      </c>
      <c r="T248" s="254">
        <f>V248+Y248</f>
        <v>37493.199999999997</v>
      </c>
      <c r="U248" s="254" t="s">
        <v>98</v>
      </c>
      <c r="V248" s="251">
        <v>31869.22</v>
      </c>
      <c r="W248" s="251" t="s">
        <v>98</v>
      </c>
      <c r="X248" s="251" t="s">
        <v>98</v>
      </c>
      <c r="Y248" s="251">
        <v>5623.98</v>
      </c>
      <c r="Z248" s="251" t="s">
        <v>98</v>
      </c>
      <c r="AA248" s="251" t="s">
        <v>98</v>
      </c>
      <c r="AB248" s="246">
        <v>9668.0300000000007</v>
      </c>
      <c r="AC248" s="219" t="s">
        <v>149</v>
      </c>
      <c r="AD248" s="223" t="s">
        <v>79</v>
      </c>
      <c r="AE248" s="223">
        <f>V248+Y248</f>
        <v>37493.199999999997</v>
      </c>
      <c r="AF248" s="219" t="s">
        <v>79</v>
      </c>
      <c r="AG248" s="219" t="s">
        <v>33</v>
      </c>
      <c r="AH248" s="217" t="s">
        <v>356</v>
      </c>
      <c r="AI248" s="217" t="s">
        <v>247</v>
      </c>
      <c r="AJ248" s="219"/>
    </row>
    <row r="249" spans="2:36" s="36" customFormat="1" ht="86.1" customHeight="1" x14ac:dyDescent="0.25">
      <c r="B249" s="215"/>
      <c r="C249" s="265"/>
      <c r="D249" s="215"/>
      <c r="E249" s="250"/>
      <c r="F249" s="250"/>
      <c r="G249" s="250"/>
      <c r="H249" s="215"/>
      <c r="I249" s="215"/>
      <c r="J249" s="11" t="s">
        <v>111</v>
      </c>
      <c r="K249" s="7" t="s">
        <v>112</v>
      </c>
      <c r="L249" s="7" t="s">
        <v>85</v>
      </c>
      <c r="M249" s="7">
        <v>1</v>
      </c>
      <c r="N249" s="220"/>
      <c r="O249" s="215"/>
      <c r="P249" s="215"/>
      <c r="Q249" s="215"/>
      <c r="R249" s="274"/>
      <c r="S249" s="274"/>
      <c r="T249" s="255"/>
      <c r="U249" s="255"/>
      <c r="V249" s="252"/>
      <c r="W249" s="252"/>
      <c r="X249" s="252"/>
      <c r="Y249" s="252"/>
      <c r="Z249" s="252"/>
      <c r="AA249" s="252"/>
      <c r="AB249" s="246"/>
      <c r="AC249" s="220"/>
      <c r="AD249" s="224"/>
      <c r="AE249" s="224"/>
      <c r="AF249" s="215"/>
      <c r="AG249" s="220"/>
      <c r="AH249" s="217"/>
      <c r="AI249" s="217"/>
      <c r="AJ249" s="215"/>
    </row>
    <row r="250" spans="2:36" s="36" customFormat="1" ht="59.1" customHeight="1" x14ac:dyDescent="0.25">
      <c r="B250" s="216"/>
      <c r="C250" s="265"/>
      <c r="D250" s="216"/>
      <c r="E250" s="291"/>
      <c r="F250" s="291"/>
      <c r="G250" s="291"/>
      <c r="H250" s="216"/>
      <c r="I250" s="216"/>
      <c r="J250" s="11" t="s">
        <v>127</v>
      </c>
      <c r="K250" s="7" t="s">
        <v>128</v>
      </c>
      <c r="L250" s="7" t="s">
        <v>85</v>
      </c>
      <c r="M250" s="63">
        <v>21</v>
      </c>
      <c r="N250" s="221"/>
      <c r="O250" s="216"/>
      <c r="P250" s="216"/>
      <c r="Q250" s="216"/>
      <c r="R250" s="236"/>
      <c r="S250" s="236"/>
      <c r="T250" s="256"/>
      <c r="U250" s="256"/>
      <c r="V250" s="253"/>
      <c r="W250" s="253"/>
      <c r="X250" s="253"/>
      <c r="Y250" s="253"/>
      <c r="Z250" s="253"/>
      <c r="AA250" s="253"/>
      <c r="AB250" s="246"/>
      <c r="AC250" s="221"/>
      <c r="AD250" s="225"/>
      <c r="AE250" s="225"/>
      <c r="AF250" s="216"/>
      <c r="AG250" s="221"/>
      <c r="AH250" s="217"/>
      <c r="AI250" s="217"/>
      <c r="AJ250" s="216"/>
    </row>
    <row r="251" spans="2:36" s="36" customFormat="1" ht="132" customHeight="1" x14ac:dyDescent="0.25">
      <c r="B251" s="230" t="s">
        <v>210</v>
      </c>
      <c r="C251" s="230" t="s">
        <v>211</v>
      </c>
      <c r="D251" s="230" t="s">
        <v>106</v>
      </c>
      <c r="E251" s="290" t="s">
        <v>67</v>
      </c>
      <c r="F251" s="370" t="s">
        <v>134</v>
      </c>
      <c r="G251" s="290" t="s">
        <v>147</v>
      </c>
      <c r="H251" s="214" t="s">
        <v>70</v>
      </c>
      <c r="I251" s="214" t="s">
        <v>79</v>
      </c>
      <c r="J251" s="11" t="s">
        <v>208</v>
      </c>
      <c r="K251" s="7" t="s">
        <v>107</v>
      </c>
      <c r="L251" s="7" t="s">
        <v>86</v>
      </c>
      <c r="M251" s="7">
        <v>40</v>
      </c>
      <c r="N251" s="269" t="s">
        <v>108</v>
      </c>
      <c r="O251" s="230" t="s">
        <v>217</v>
      </c>
      <c r="P251" s="230" t="s">
        <v>75</v>
      </c>
      <c r="Q251" s="230" t="s">
        <v>76</v>
      </c>
      <c r="R251" s="242" t="s">
        <v>77</v>
      </c>
      <c r="S251" s="242" t="s">
        <v>109</v>
      </c>
      <c r="T251" s="254">
        <f>V251+Y251</f>
        <v>330505.10000000003</v>
      </c>
      <c r="U251" s="254">
        <f>T251/M252</f>
        <v>165252.55000000002</v>
      </c>
      <c r="V251" s="251">
        <v>280929.34000000003</v>
      </c>
      <c r="W251" s="251" t="s">
        <v>79</v>
      </c>
      <c r="X251" s="251" t="s">
        <v>79</v>
      </c>
      <c r="Y251" s="251">
        <v>49575.76</v>
      </c>
      <c r="Z251" s="251" t="s">
        <v>98</v>
      </c>
      <c r="AA251" s="251" t="s">
        <v>79</v>
      </c>
      <c r="AB251" s="251">
        <v>26797.72</v>
      </c>
      <c r="AC251" s="219" t="s">
        <v>149</v>
      </c>
      <c r="AD251" s="223" t="s">
        <v>79</v>
      </c>
      <c r="AE251" s="223">
        <f>V251+Y251</f>
        <v>330505.10000000003</v>
      </c>
      <c r="AF251" s="219" t="s">
        <v>79</v>
      </c>
      <c r="AG251" s="219" t="s">
        <v>33</v>
      </c>
      <c r="AH251" s="269" t="s">
        <v>174</v>
      </c>
      <c r="AI251" s="219" t="s">
        <v>157</v>
      </c>
      <c r="AJ251" s="219"/>
    </row>
    <row r="252" spans="2:36" s="36" customFormat="1" ht="86.1" customHeight="1" x14ac:dyDescent="0.25">
      <c r="B252" s="215"/>
      <c r="C252" s="215"/>
      <c r="D252" s="215"/>
      <c r="E252" s="250"/>
      <c r="F252" s="250"/>
      <c r="G252" s="250"/>
      <c r="H252" s="215"/>
      <c r="I252" s="215"/>
      <c r="J252" s="11" t="s">
        <v>111</v>
      </c>
      <c r="K252" s="7" t="s">
        <v>112</v>
      </c>
      <c r="L252" s="7" t="s">
        <v>85</v>
      </c>
      <c r="M252" s="7">
        <v>2</v>
      </c>
      <c r="N252" s="220"/>
      <c r="O252" s="215"/>
      <c r="P252" s="215"/>
      <c r="Q252" s="215"/>
      <c r="R252" s="274"/>
      <c r="S252" s="274"/>
      <c r="T252" s="255"/>
      <c r="U252" s="255"/>
      <c r="V252" s="252"/>
      <c r="W252" s="252"/>
      <c r="X252" s="252"/>
      <c r="Y252" s="252"/>
      <c r="Z252" s="252"/>
      <c r="AA252" s="252"/>
      <c r="AB252" s="252"/>
      <c r="AC252" s="220"/>
      <c r="AD252" s="224"/>
      <c r="AE252" s="224"/>
      <c r="AF252" s="215"/>
      <c r="AG252" s="220"/>
      <c r="AH252" s="220"/>
      <c r="AI252" s="220"/>
      <c r="AJ252" s="215"/>
    </row>
    <row r="253" spans="2:36" s="36" customFormat="1" ht="59.1" customHeight="1" x14ac:dyDescent="0.25">
      <c r="B253" s="216"/>
      <c r="C253" s="216"/>
      <c r="D253" s="216"/>
      <c r="E253" s="291"/>
      <c r="F253" s="291"/>
      <c r="G253" s="291"/>
      <c r="H253" s="216"/>
      <c r="I253" s="216"/>
      <c r="J253" s="11" t="s">
        <v>127</v>
      </c>
      <c r="K253" s="7" t="s">
        <v>128</v>
      </c>
      <c r="L253" s="7" t="s">
        <v>85</v>
      </c>
      <c r="M253" s="63">
        <v>240</v>
      </c>
      <c r="N253" s="221"/>
      <c r="O253" s="216"/>
      <c r="P253" s="216"/>
      <c r="Q253" s="216"/>
      <c r="R253" s="236"/>
      <c r="S253" s="236"/>
      <c r="T253" s="256"/>
      <c r="U253" s="256"/>
      <c r="V253" s="253"/>
      <c r="W253" s="253"/>
      <c r="X253" s="253"/>
      <c r="Y253" s="253"/>
      <c r="Z253" s="253"/>
      <c r="AA253" s="253"/>
      <c r="AB253" s="253"/>
      <c r="AC253" s="221"/>
      <c r="AD253" s="225"/>
      <c r="AE253" s="225"/>
      <c r="AF253" s="216"/>
      <c r="AG253" s="221"/>
      <c r="AH253" s="221"/>
      <c r="AI253" s="221"/>
      <c r="AJ253" s="216"/>
    </row>
    <row r="254" spans="2:36" s="36" customFormat="1" ht="132" customHeight="1" x14ac:dyDescent="0.25">
      <c r="B254" s="218" t="s">
        <v>1066</v>
      </c>
      <c r="C254" s="281" t="s">
        <v>214</v>
      </c>
      <c r="D254" s="281" t="s">
        <v>106</v>
      </c>
      <c r="E254" s="289" t="s">
        <v>67</v>
      </c>
      <c r="F254" s="289" t="s">
        <v>134</v>
      </c>
      <c r="G254" s="289" t="s">
        <v>147</v>
      </c>
      <c r="H254" s="281" t="s">
        <v>70</v>
      </c>
      <c r="I254" s="281" t="s">
        <v>79</v>
      </c>
      <c r="J254" s="20" t="s">
        <v>208</v>
      </c>
      <c r="K254" s="27" t="s">
        <v>107</v>
      </c>
      <c r="L254" s="27" t="s">
        <v>86</v>
      </c>
      <c r="M254" s="27">
        <v>40</v>
      </c>
      <c r="N254" s="294" t="s">
        <v>108</v>
      </c>
      <c r="O254" s="281" t="s">
        <v>217</v>
      </c>
      <c r="P254" s="281" t="s">
        <v>75</v>
      </c>
      <c r="Q254" s="281" t="s">
        <v>76</v>
      </c>
      <c r="R254" s="319" t="s">
        <v>77</v>
      </c>
      <c r="S254" s="319" t="s">
        <v>109</v>
      </c>
      <c r="T254" s="306">
        <f>V254+Y254</f>
        <v>32099.99</v>
      </c>
      <c r="U254" s="306">
        <f>T254</f>
        <v>32099.99</v>
      </c>
      <c r="V254" s="323">
        <v>27284.99</v>
      </c>
      <c r="W254" s="313" t="s">
        <v>79</v>
      </c>
      <c r="X254" s="313" t="s">
        <v>79</v>
      </c>
      <c r="Y254" s="313">
        <v>4815</v>
      </c>
      <c r="Z254" s="313" t="s">
        <v>98</v>
      </c>
      <c r="AA254" s="313" t="s">
        <v>79</v>
      </c>
      <c r="AB254" s="313">
        <v>2602.71</v>
      </c>
      <c r="AC254" s="294" t="s">
        <v>149</v>
      </c>
      <c r="AD254" s="314" t="s">
        <v>79</v>
      </c>
      <c r="AE254" s="314">
        <f>V254+Y254</f>
        <v>32099.99</v>
      </c>
      <c r="AF254" s="294" t="s">
        <v>79</v>
      </c>
      <c r="AG254" s="294" t="s">
        <v>33</v>
      </c>
      <c r="AH254" s="312" t="s">
        <v>174</v>
      </c>
      <c r="AI254" s="260" t="s">
        <v>157</v>
      </c>
      <c r="AJ254" s="294"/>
    </row>
    <row r="255" spans="2:36" s="36" customFormat="1" ht="86.1" customHeight="1" x14ac:dyDescent="0.25">
      <c r="B255" s="218"/>
      <c r="C255" s="281"/>
      <c r="D255" s="281"/>
      <c r="E255" s="289"/>
      <c r="F255" s="289"/>
      <c r="G255" s="289"/>
      <c r="H255" s="281"/>
      <c r="I255" s="281"/>
      <c r="J255" s="20" t="s">
        <v>111</v>
      </c>
      <c r="K255" s="27" t="s">
        <v>112</v>
      </c>
      <c r="L255" s="27" t="s">
        <v>85</v>
      </c>
      <c r="M255" s="27">
        <v>1</v>
      </c>
      <c r="N255" s="294"/>
      <c r="O255" s="281"/>
      <c r="P255" s="281"/>
      <c r="Q255" s="281"/>
      <c r="R255" s="319"/>
      <c r="S255" s="319"/>
      <c r="T255" s="306"/>
      <c r="U255" s="306"/>
      <c r="V255" s="324"/>
      <c r="W255" s="313"/>
      <c r="X255" s="313"/>
      <c r="Y255" s="313"/>
      <c r="Z255" s="313"/>
      <c r="AA255" s="313"/>
      <c r="AB255" s="313"/>
      <c r="AC255" s="294"/>
      <c r="AD255" s="314"/>
      <c r="AE255" s="314"/>
      <c r="AF255" s="281"/>
      <c r="AG255" s="294"/>
      <c r="AH255" s="261"/>
      <c r="AI255" s="261"/>
      <c r="AJ255" s="281"/>
    </row>
    <row r="256" spans="2:36" s="36" customFormat="1" ht="59.1" customHeight="1" x14ac:dyDescent="0.25">
      <c r="B256" s="218"/>
      <c r="C256" s="281"/>
      <c r="D256" s="281"/>
      <c r="E256" s="289"/>
      <c r="F256" s="289"/>
      <c r="G256" s="289"/>
      <c r="H256" s="281"/>
      <c r="I256" s="281"/>
      <c r="J256" s="20" t="s">
        <v>127</v>
      </c>
      <c r="K256" s="27" t="s">
        <v>128</v>
      </c>
      <c r="L256" s="27" t="s">
        <v>85</v>
      </c>
      <c r="M256" s="61">
        <v>40</v>
      </c>
      <c r="N256" s="294"/>
      <c r="O256" s="281"/>
      <c r="P256" s="281"/>
      <c r="Q256" s="281"/>
      <c r="R256" s="319"/>
      <c r="S256" s="319"/>
      <c r="T256" s="306"/>
      <c r="U256" s="306"/>
      <c r="V256" s="325"/>
      <c r="W256" s="313"/>
      <c r="X256" s="313"/>
      <c r="Y256" s="313"/>
      <c r="Z256" s="313"/>
      <c r="AA256" s="313"/>
      <c r="AB256" s="313"/>
      <c r="AC256" s="294"/>
      <c r="AD256" s="314"/>
      <c r="AE256" s="314"/>
      <c r="AF256" s="281"/>
      <c r="AG256" s="294"/>
      <c r="AH256" s="262"/>
      <c r="AI256" s="262"/>
      <c r="AJ256" s="281"/>
    </row>
    <row r="257" spans="2:36" s="36" customFormat="1" ht="132" customHeight="1" x14ac:dyDescent="0.25">
      <c r="B257" s="218" t="s">
        <v>212</v>
      </c>
      <c r="C257" s="218" t="s">
        <v>215</v>
      </c>
      <c r="D257" s="218" t="s">
        <v>106</v>
      </c>
      <c r="E257" s="238" t="s">
        <v>67</v>
      </c>
      <c r="F257" s="238" t="s">
        <v>134</v>
      </c>
      <c r="G257" s="238" t="s">
        <v>147</v>
      </c>
      <c r="H257" s="218" t="s">
        <v>70</v>
      </c>
      <c r="I257" s="218" t="s">
        <v>79</v>
      </c>
      <c r="J257" s="11" t="s">
        <v>208</v>
      </c>
      <c r="K257" s="7" t="s">
        <v>107</v>
      </c>
      <c r="L257" s="7" t="s">
        <v>86</v>
      </c>
      <c r="M257" s="7">
        <v>40</v>
      </c>
      <c r="N257" s="217" t="s">
        <v>108</v>
      </c>
      <c r="O257" s="218" t="s">
        <v>217</v>
      </c>
      <c r="P257" s="218" t="s">
        <v>75</v>
      </c>
      <c r="Q257" s="218" t="s">
        <v>76</v>
      </c>
      <c r="R257" s="237" t="s">
        <v>77</v>
      </c>
      <c r="S257" s="237" t="s">
        <v>109</v>
      </c>
      <c r="T257" s="247">
        <f>V257+Y257</f>
        <v>106999.99</v>
      </c>
      <c r="U257" s="247">
        <v>106999.99</v>
      </c>
      <c r="V257" s="251">
        <v>90949.99</v>
      </c>
      <c r="W257" s="246" t="s">
        <v>79</v>
      </c>
      <c r="X257" s="246" t="s">
        <v>79</v>
      </c>
      <c r="Y257" s="246">
        <v>16050</v>
      </c>
      <c r="Z257" s="246" t="s">
        <v>98</v>
      </c>
      <c r="AA257" s="246" t="s">
        <v>79</v>
      </c>
      <c r="AB257" s="246">
        <v>8675.68</v>
      </c>
      <c r="AC257" s="217" t="s">
        <v>149</v>
      </c>
      <c r="AD257" s="235" t="s">
        <v>79</v>
      </c>
      <c r="AE257" s="235">
        <f>V257+Y257</f>
        <v>106999.99</v>
      </c>
      <c r="AF257" s="217" t="s">
        <v>79</v>
      </c>
      <c r="AG257" s="217" t="s">
        <v>33</v>
      </c>
      <c r="AH257" s="217" t="s">
        <v>157</v>
      </c>
      <c r="AI257" s="217" t="s">
        <v>158</v>
      </c>
      <c r="AJ257" s="217"/>
    </row>
    <row r="258" spans="2:36" s="36" customFormat="1" ht="86.1" customHeight="1" x14ac:dyDescent="0.25">
      <c r="B258" s="218"/>
      <c r="C258" s="218"/>
      <c r="D258" s="218"/>
      <c r="E258" s="238"/>
      <c r="F258" s="238"/>
      <c r="G258" s="238"/>
      <c r="H258" s="218"/>
      <c r="I258" s="218"/>
      <c r="J258" s="11" t="s">
        <v>111</v>
      </c>
      <c r="K258" s="7" t="s">
        <v>112</v>
      </c>
      <c r="L258" s="7" t="s">
        <v>85</v>
      </c>
      <c r="M258" s="7">
        <v>1</v>
      </c>
      <c r="N258" s="217"/>
      <c r="O258" s="218"/>
      <c r="P258" s="218"/>
      <c r="Q258" s="218"/>
      <c r="R258" s="237"/>
      <c r="S258" s="237"/>
      <c r="T258" s="247"/>
      <c r="U258" s="247"/>
      <c r="V258" s="252"/>
      <c r="W258" s="246"/>
      <c r="X258" s="246"/>
      <c r="Y258" s="246"/>
      <c r="Z258" s="246"/>
      <c r="AA258" s="246"/>
      <c r="AB258" s="246"/>
      <c r="AC258" s="217"/>
      <c r="AD258" s="235"/>
      <c r="AE258" s="235"/>
      <c r="AF258" s="218"/>
      <c r="AG258" s="217"/>
      <c r="AH258" s="217"/>
      <c r="AI258" s="217"/>
      <c r="AJ258" s="218"/>
    </row>
    <row r="259" spans="2:36" s="36" customFormat="1" ht="59.1" customHeight="1" x14ac:dyDescent="0.25">
      <c r="B259" s="218"/>
      <c r="C259" s="218"/>
      <c r="D259" s="218"/>
      <c r="E259" s="238"/>
      <c r="F259" s="238"/>
      <c r="G259" s="238"/>
      <c r="H259" s="218"/>
      <c r="I259" s="218"/>
      <c r="J259" s="11" t="s">
        <v>127</v>
      </c>
      <c r="K259" s="7" t="s">
        <v>128</v>
      </c>
      <c r="L259" s="7" t="s">
        <v>85</v>
      </c>
      <c r="M259" s="63">
        <v>36</v>
      </c>
      <c r="N259" s="217"/>
      <c r="O259" s="218"/>
      <c r="P259" s="218"/>
      <c r="Q259" s="218"/>
      <c r="R259" s="237"/>
      <c r="S259" s="237"/>
      <c r="T259" s="247"/>
      <c r="U259" s="247"/>
      <c r="V259" s="253"/>
      <c r="W259" s="246"/>
      <c r="X259" s="246"/>
      <c r="Y259" s="246"/>
      <c r="Z259" s="246"/>
      <c r="AA259" s="246"/>
      <c r="AB259" s="246"/>
      <c r="AC259" s="217"/>
      <c r="AD259" s="235"/>
      <c r="AE259" s="235"/>
      <c r="AF259" s="218"/>
      <c r="AG259" s="217"/>
      <c r="AH259" s="217"/>
      <c r="AI259" s="217"/>
      <c r="AJ259" s="218"/>
    </row>
    <row r="260" spans="2:36" s="36" customFormat="1" ht="89.1" customHeight="1" x14ac:dyDescent="0.25">
      <c r="B260" s="218" t="s">
        <v>1067</v>
      </c>
      <c r="C260" s="281" t="s">
        <v>218</v>
      </c>
      <c r="D260" s="281" t="s">
        <v>106</v>
      </c>
      <c r="E260" s="289" t="s">
        <v>67</v>
      </c>
      <c r="F260" s="289" t="s">
        <v>134</v>
      </c>
      <c r="G260" s="289" t="s">
        <v>147</v>
      </c>
      <c r="H260" s="281" t="s">
        <v>70</v>
      </c>
      <c r="I260" s="281" t="s">
        <v>79</v>
      </c>
      <c r="J260" s="398" t="s">
        <v>208</v>
      </c>
      <c r="K260" s="257" t="s">
        <v>107</v>
      </c>
      <c r="L260" s="257" t="s">
        <v>86</v>
      </c>
      <c r="M260" s="257">
        <v>40</v>
      </c>
      <c r="N260" s="294" t="s">
        <v>108</v>
      </c>
      <c r="O260" s="281" t="s">
        <v>217</v>
      </c>
      <c r="P260" s="281" t="s">
        <v>75</v>
      </c>
      <c r="Q260" s="281" t="s">
        <v>76</v>
      </c>
      <c r="R260" s="319" t="s">
        <v>77</v>
      </c>
      <c r="S260" s="319" t="s">
        <v>109</v>
      </c>
      <c r="T260" s="306">
        <f>V260+Y260</f>
        <v>21400</v>
      </c>
      <c r="U260" s="306">
        <f>T260</f>
        <v>21400</v>
      </c>
      <c r="V260" s="323">
        <v>18190</v>
      </c>
      <c r="W260" s="313" t="s">
        <v>79</v>
      </c>
      <c r="X260" s="313" t="s">
        <v>79</v>
      </c>
      <c r="Y260" s="313">
        <v>3210</v>
      </c>
      <c r="Z260" s="313" t="s">
        <v>98</v>
      </c>
      <c r="AA260" s="313" t="s">
        <v>79</v>
      </c>
      <c r="AB260" s="313">
        <v>1735.14</v>
      </c>
      <c r="AC260" s="294" t="s">
        <v>149</v>
      </c>
      <c r="AD260" s="314" t="s">
        <v>79</v>
      </c>
      <c r="AE260" s="314">
        <f>V260+Y260</f>
        <v>21400</v>
      </c>
      <c r="AF260" s="294" t="s">
        <v>79</v>
      </c>
      <c r="AG260" s="294" t="s">
        <v>33</v>
      </c>
      <c r="AH260" s="294" t="s">
        <v>157</v>
      </c>
      <c r="AI260" s="294" t="s">
        <v>158</v>
      </c>
      <c r="AJ260" s="294"/>
    </row>
    <row r="261" spans="2:36" s="36" customFormat="1" ht="86.1" customHeight="1" x14ac:dyDescent="0.25">
      <c r="B261" s="218"/>
      <c r="C261" s="281"/>
      <c r="D261" s="281"/>
      <c r="E261" s="289"/>
      <c r="F261" s="289"/>
      <c r="G261" s="289"/>
      <c r="H261" s="281"/>
      <c r="I261" s="281"/>
      <c r="J261" s="400"/>
      <c r="K261" s="259"/>
      <c r="L261" s="259"/>
      <c r="M261" s="259"/>
      <c r="N261" s="294"/>
      <c r="O261" s="281"/>
      <c r="P261" s="281"/>
      <c r="Q261" s="281"/>
      <c r="R261" s="319"/>
      <c r="S261" s="319"/>
      <c r="T261" s="306"/>
      <c r="U261" s="306"/>
      <c r="V261" s="324"/>
      <c r="W261" s="313"/>
      <c r="X261" s="313"/>
      <c r="Y261" s="313"/>
      <c r="Z261" s="313"/>
      <c r="AA261" s="313"/>
      <c r="AB261" s="313"/>
      <c r="AC261" s="294"/>
      <c r="AD261" s="314"/>
      <c r="AE261" s="314"/>
      <c r="AF261" s="281"/>
      <c r="AG261" s="294"/>
      <c r="AH261" s="294"/>
      <c r="AI261" s="294"/>
      <c r="AJ261" s="281"/>
    </row>
    <row r="262" spans="2:36" s="36" customFormat="1" ht="59.1" customHeight="1" x14ac:dyDescent="0.25">
      <c r="B262" s="218"/>
      <c r="C262" s="281"/>
      <c r="D262" s="281"/>
      <c r="E262" s="289"/>
      <c r="F262" s="289"/>
      <c r="G262" s="289"/>
      <c r="H262" s="281"/>
      <c r="I262" s="281"/>
      <c r="J262" s="20" t="s">
        <v>127</v>
      </c>
      <c r="K262" s="27" t="s">
        <v>128</v>
      </c>
      <c r="L262" s="27" t="s">
        <v>85</v>
      </c>
      <c r="M262" s="61">
        <v>15</v>
      </c>
      <c r="N262" s="294"/>
      <c r="O262" s="281"/>
      <c r="P262" s="281"/>
      <c r="Q262" s="281"/>
      <c r="R262" s="319"/>
      <c r="S262" s="319"/>
      <c r="T262" s="306"/>
      <c r="U262" s="306"/>
      <c r="V262" s="325"/>
      <c r="W262" s="313"/>
      <c r="X262" s="313"/>
      <c r="Y262" s="313"/>
      <c r="Z262" s="313"/>
      <c r="AA262" s="313"/>
      <c r="AB262" s="313"/>
      <c r="AC262" s="294"/>
      <c r="AD262" s="314"/>
      <c r="AE262" s="314"/>
      <c r="AF262" s="281"/>
      <c r="AG262" s="294"/>
      <c r="AH262" s="294"/>
      <c r="AI262" s="294"/>
      <c r="AJ262" s="281"/>
    </row>
    <row r="263" spans="2:36" ht="52.15" customHeight="1" x14ac:dyDescent="0.2">
      <c r="B263" s="218" t="s">
        <v>213</v>
      </c>
      <c r="C263" s="218" t="s">
        <v>216</v>
      </c>
      <c r="D263" s="218" t="s">
        <v>66</v>
      </c>
      <c r="E263" s="238" t="s">
        <v>67</v>
      </c>
      <c r="F263" s="238" t="s">
        <v>132</v>
      </c>
      <c r="G263" s="238" t="s">
        <v>69</v>
      </c>
      <c r="H263" s="218" t="s">
        <v>70</v>
      </c>
      <c r="I263" s="218" t="s">
        <v>79</v>
      </c>
      <c r="J263" s="11" t="s">
        <v>113</v>
      </c>
      <c r="K263" s="7" t="s">
        <v>114</v>
      </c>
      <c r="L263" s="7" t="s">
        <v>115</v>
      </c>
      <c r="M263" s="7">
        <v>2</v>
      </c>
      <c r="N263" s="217" t="s">
        <v>108</v>
      </c>
      <c r="O263" s="218" t="s">
        <v>217</v>
      </c>
      <c r="P263" s="218" t="s">
        <v>75</v>
      </c>
      <c r="Q263" s="218" t="s">
        <v>76</v>
      </c>
      <c r="R263" s="237" t="s">
        <v>77</v>
      </c>
      <c r="S263" s="237" t="s">
        <v>109</v>
      </c>
      <c r="T263" s="247">
        <f>V263+Y263</f>
        <v>130356.23000000001</v>
      </c>
      <c r="U263" s="247">
        <v>151940</v>
      </c>
      <c r="V263" s="246">
        <v>110802.8</v>
      </c>
      <c r="W263" s="246" t="s">
        <v>79</v>
      </c>
      <c r="X263" s="246" t="s">
        <v>79</v>
      </c>
      <c r="Y263" s="246">
        <v>19553.43</v>
      </c>
      <c r="Z263" s="246" t="s">
        <v>79</v>
      </c>
      <c r="AA263" s="246" t="s">
        <v>79</v>
      </c>
      <c r="AB263" s="246">
        <v>10569.45</v>
      </c>
      <c r="AC263" s="217" t="s">
        <v>80</v>
      </c>
      <c r="AD263" s="235" t="s">
        <v>79</v>
      </c>
      <c r="AE263" s="235">
        <f>V263+Y263</f>
        <v>130356.23000000001</v>
      </c>
      <c r="AF263" s="217" t="s">
        <v>79</v>
      </c>
      <c r="AG263" s="217" t="s">
        <v>33</v>
      </c>
      <c r="AH263" s="217" t="s">
        <v>158</v>
      </c>
      <c r="AI263" s="217" t="s">
        <v>176</v>
      </c>
      <c r="AJ263" s="217"/>
    </row>
    <row r="264" spans="2:36" ht="51" x14ac:dyDescent="0.2">
      <c r="B264" s="218"/>
      <c r="C264" s="218"/>
      <c r="D264" s="218"/>
      <c r="E264" s="238"/>
      <c r="F264" s="238"/>
      <c r="G264" s="238"/>
      <c r="H264" s="218"/>
      <c r="I264" s="218"/>
      <c r="J264" s="11" t="s">
        <v>116</v>
      </c>
      <c r="K264" s="7" t="s">
        <v>117</v>
      </c>
      <c r="L264" s="7" t="s">
        <v>85</v>
      </c>
      <c r="M264" s="7">
        <v>1</v>
      </c>
      <c r="N264" s="217"/>
      <c r="O264" s="218"/>
      <c r="P264" s="218"/>
      <c r="Q264" s="218"/>
      <c r="R264" s="237"/>
      <c r="S264" s="237"/>
      <c r="T264" s="247"/>
      <c r="U264" s="247"/>
      <c r="V264" s="246"/>
      <c r="W264" s="246"/>
      <c r="X264" s="246"/>
      <c r="Y264" s="246"/>
      <c r="Z264" s="246"/>
      <c r="AA264" s="246"/>
      <c r="AB264" s="246"/>
      <c r="AC264" s="217"/>
      <c r="AD264" s="235"/>
      <c r="AE264" s="235"/>
      <c r="AF264" s="218"/>
      <c r="AG264" s="217"/>
      <c r="AH264" s="217"/>
      <c r="AI264" s="217"/>
      <c r="AJ264" s="218"/>
    </row>
    <row r="265" spans="2:36" ht="38.25" x14ac:dyDescent="0.2">
      <c r="B265" s="218"/>
      <c r="C265" s="218"/>
      <c r="D265" s="218"/>
      <c r="E265" s="238"/>
      <c r="F265" s="238"/>
      <c r="G265" s="238"/>
      <c r="H265" s="218"/>
      <c r="I265" s="218"/>
      <c r="J265" s="11" t="s">
        <v>209</v>
      </c>
      <c r="K265" s="7" t="s">
        <v>118</v>
      </c>
      <c r="L265" s="7" t="s">
        <v>119</v>
      </c>
      <c r="M265" s="7">
        <v>1</v>
      </c>
      <c r="N265" s="217"/>
      <c r="O265" s="218"/>
      <c r="P265" s="218"/>
      <c r="Q265" s="218"/>
      <c r="R265" s="237"/>
      <c r="S265" s="237"/>
      <c r="T265" s="247"/>
      <c r="U265" s="247"/>
      <c r="V265" s="246"/>
      <c r="W265" s="246"/>
      <c r="X265" s="246"/>
      <c r="Y265" s="246"/>
      <c r="Z265" s="246"/>
      <c r="AA265" s="246"/>
      <c r="AB265" s="246"/>
      <c r="AC265" s="217"/>
      <c r="AD265" s="235"/>
      <c r="AE265" s="235"/>
      <c r="AF265" s="218"/>
      <c r="AG265" s="217"/>
      <c r="AH265" s="217"/>
      <c r="AI265" s="217"/>
      <c r="AJ265" s="218"/>
    </row>
    <row r="266" spans="2:36" ht="25.5" x14ac:dyDescent="0.2">
      <c r="B266" s="218"/>
      <c r="C266" s="218"/>
      <c r="D266" s="218"/>
      <c r="E266" s="238"/>
      <c r="F266" s="238"/>
      <c r="G266" s="238"/>
      <c r="H266" s="218"/>
      <c r="I266" s="218"/>
      <c r="J266" s="11" t="s">
        <v>120</v>
      </c>
      <c r="K266" s="7" t="s">
        <v>121</v>
      </c>
      <c r="L266" s="7" t="s">
        <v>119</v>
      </c>
      <c r="M266" s="7">
        <v>1</v>
      </c>
      <c r="N266" s="217"/>
      <c r="O266" s="218"/>
      <c r="P266" s="218"/>
      <c r="Q266" s="218"/>
      <c r="R266" s="237"/>
      <c r="S266" s="237"/>
      <c r="T266" s="247"/>
      <c r="U266" s="247"/>
      <c r="V266" s="246"/>
      <c r="W266" s="246"/>
      <c r="X266" s="246"/>
      <c r="Y266" s="246"/>
      <c r="Z266" s="246"/>
      <c r="AA266" s="246"/>
      <c r="AB266" s="246"/>
      <c r="AC266" s="217"/>
      <c r="AD266" s="235"/>
      <c r="AE266" s="235"/>
      <c r="AF266" s="218"/>
      <c r="AG266" s="217"/>
      <c r="AH266" s="217"/>
      <c r="AI266" s="217"/>
      <c r="AJ266" s="218"/>
    </row>
    <row r="267" spans="2:36" s="36" customFormat="1" ht="132" customHeight="1" x14ac:dyDescent="0.25">
      <c r="B267" s="230" t="s">
        <v>946</v>
      </c>
      <c r="C267" s="230" t="s">
        <v>211</v>
      </c>
      <c r="D267" s="230" t="s">
        <v>106</v>
      </c>
      <c r="E267" s="290" t="s">
        <v>67</v>
      </c>
      <c r="F267" s="370" t="s">
        <v>134</v>
      </c>
      <c r="G267" s="290" t="s">
        <v>147</v>
      </c>
      <c r="H267" s="214" t="s">
        <v>70</v>
      </c>
      <c r="I267" s="214" t="s">
        <v>79</v>
      </c>
      <c r="J267" s="11" t="s">
        <v>208</v>
      </c>
      <c r="K267" s="7" t="s">
        <v>107</v>
      </c>
      <c r="L267" s="7" t="s">
        <v>86</v>
      </c>
      <c r="M267" s="7">
        <v>40</v>
      </c>
      <c r="N267" s="269" t="s">
        <v>108</v>
      </c>
      <c r="O267" s="230" t="s">
        <v>217</v>
      </c>
      <c r="P267" s="230" t="s">
        <v>75</v>
      </c>
      <c r="Q267" s="230" t="s">
        <v>76</v>
      </c>
      <c r="R267" s="242" t="s">
        <v>77</v>
      </c>
      <c r="S267" s="242" t="s">
        <v>109</v>
      </c>
      <c r="T267" s="254">
        <f>V267+Y267</f>
        <v>174083.52</v>
      </c>
      <c r="U267" s="254">
        <f>T267/M268</f>
        <v>174083.52</v>
      </c>
      <c r="V267" s="251">
        <v>147970.99</v>
      </c>
      <c r="W267" s="251" t="s">
        <v>79</v>
      </c>
      <c r="X267" s="251" t="s">
        <v>79</v>
      </c>
      <c r="Y267" s="251">
        <v>26112.53</v>
      </c>
      <c r="Z267" s="251" t="s">
        <v>98</v>
      </c>
      <c r="AA267" s="251" t="s">
        <v>79</v>
      </c>
      <c r="AB267" s="251">
        <v>14114.88</v>
      </c>
      <c r="AC267" s="219" t="s">
        <v>149</v>
      </c>
      <c r="AD267" s="223" t="s">
        <v>79</v>
      </c>
      <c r="AE267" s="223">
        <f>V267+Y267</f>
        <v>174083.52</v>
      </c>
      <c r="AF267" s="219" t="s">
        <v>79</v>
      </c>
      <c r="AG267" s="219" t="s">
        <v>33</v>
      </c>
      <c r="AH267" s="269" t="s">
        <v>160</v>
      </c>
      <c r="AI267" s="219" t="s">
        <v>161</v>
      </c>
      <c r="AJ267" s="219"/>
    </row>
    <row r="268" spans="2:36" s="36" customFormat="1" ht="86.1" customHeight="1" x14ac:dyDescent="0.25">
      <c r="B268" s="215"/>
      <c r="C268" s="215"/>
      <c r="D268" s="215"/>
      <c r="E268" s="250"/>
      <c r="F268" s="250"/>
      <c r="G268" s="250"/>
      <c r="H268" s="215"/>
      <c r="I268" s="215"/>
      <c r="J268" s="11" t="s">
        <v>111</v>
      </c>
      <c r="K268" s="7" t="s">
        <v>112</v>
      </c>
      <c r="L268" s="7" t="s">
        <v>85</v>
      </c>
      <c r="M268" s="7">
        <v>1</v>
      </c>
      <c r="N268" s="220"/>
      <c r="O268" s="215"/>
      <c r="P268" s="215"/>
      <c r="Q268" s="215"/>
      <c r="R268" s="274"/>
      <c r="S268" s="274"/>
      <c r="T268" s="255"/>
      <c r="U268" s="255"/>
      <c r="V268" s="252"/>
      <c r="W268" s="252"/>
      <c r="X268" s="252"/>
      <c r="Y268" s="252"/>
      <c r="Z268" s="252"/>
      <c r="AA268" s="252"/>
      <c r="AB268" s="252"/>
      <c r="AC268" s="220"/>
      <c r="AD268" s="224"/>
      <c r="AE268" s="224"/>
      <c r="AF268" s="215"/>
      <c r="AG268" s="220"/>
      <c r="AH268" s="220"/>
      <c r="AI268" s="220"/>
      <c r="AJ268" s="215"/>
    </row>
    <row r="269" spans="2:36" s="36" customFormat="1" ht="59.1" customHeight="1" x14ac:dyDescent="0.25">
      <c r="B269" s="216"/>
      <c r="C269" s="216"/>
      <c r="D269" s="216"/>
      <c r="E269" s="291"/>
      <c r="F269" s="291"/>
      <c r="G269" s="291"/>
      <c r="H269" s="216"/>
      <c r="I269" s="216"/>
      <c r="J269" s="11" t="s">
        <v>127</v>
      </c>
      <c r="K269" s="7" t="s">
        <v>128</v>
      </c>
      <c r="L269" s="7" t="s">
        <v>85</v>
      </c>
      <c r="M269" s="63">
        <v>120</v>
      </c>
      <c r="N269" s="221"/>
      <c r="O269" s="216"/>
      <c r="P269" s="216"/>
      <c r="Q269" s="216"/>
      <c r="R269" s="236"/>
      <c r="S269" s="236"/>
      <c r="T269" s="256"/>
      <c r="U269" s="256"/>
      <c r="V269" s="253"/>
      <c r="W269" s="253"/>
      <c r="X269" s="253"/>
      <c r="Y269" s="253"/>
      <c r="Z269" s="253"/>
      <c r="AA269" s="253"/>
      <c r="AB269" s="253"/>
      <c r="AC269" s="221"/>
      <c r="AD269" s="225"/>
      <c r="AE269" s="225"/>
      <c r="AF269" s="216"/>
      <c r="AG269" s="221"/>
      <c r="AH269" s="221"/>
      <c r="AI269" s="221"/>
      <c r="AJ269" s="216"/>
    </row>
    <row r="270" spans="2:36" s="36" customFormat="1" ht="132" customHeight="1" x14ac:dyDescent="0.25">
      <c r="B270" s="281" t="s">
        <v>1157</v>
      </c>
      <c r="C270" s="281" t="s">
        <v>214</v>
      </c>
      <c r="D270" s="281" t="s">
        <v>106</v>
      </c>
      <c r="E270" s="289" t="s">
        <v>67</v>
      </c>
      <c r="F270" s="289" t="s">
        <v>134</v>
      </c>
      <c r="G270" s="289" t="s">
        <v>147</v>
      </c>
      <c r="H270" s="281" t="s">
        <v>70</v>
      </c>
      <c r="I270" s="281" t="s">
        <v>79</v>
      </c>
      <c r="J270" s="20" t="s">
        <v>208</v>
      </c>
      <c r="K270" s="27" t="s">
        <v>107</v>
      </c>
      <c r="L270" s="27" t="s">
        <v>86</v>
      </c>
      <c r="M270" s="27">
        <v>40</v>
      </c>
      <c r="N270" s="294" t="s">
        <v>108</v>
      </c>
      <c r="O270" s="281" t="s">
        <v>217</v>
      </c>
      <c r="P270" s="281" t="s">
        <v>75</v>
      </c>
      <c r="Q270" s="281" t="s">
        <v>76</v>
      </c>
      <c r="R270" s="319" t="s">
        <v>77</v>
      </c>
      <c r="S270" s="319" t="s">
        <v>109</v>
      </c>
      <c r="T270" s="306">
        <f>V270+Y270</f>
        <v>32099.99</v>
      </c>
      <c r="U270" s="306">
        <f>T270</f>
        <v>32099.99</v>
      </c>
      <c r="V270" s="323">
        <v>27284.99</v>
      </c>
      <c r="W270" s="313" t="s">
        <v>79</v>
      </c>
      <c r="X270" s="313" t="s">
        <v>79</v>
      </c>
      <c r="Y270" s="313">
        <v>4815</v>
      </c>
      <c r="Z270" s="313" t="s">
        <v>98</v>
      </c>
      <c r="AA270" s="313" t="s">
        <v>79</v>
      </c>
      <c r="AB270" s="313">
        <v>2602.71</v>
      </c>
      <c r="AC270" s="294" t="s">
        <v>149</v>
      </c>
      <c r="AD270" s="314" t="s">
        <v>79</v>
      </c>
      <c r="AE270" s="314">
        <f>V270+Y270</f>
        <v>32099.99</v>
      </c>
      <c r="AF270" s="294" t="s">
        <v>79</v>
      </c>
      <c r="AG270" s="294" t="s">
        <v>33</v>
      </c>
      <c r="AH270" s="312" t="s">
        <v>160</v>
      </c>
      <c r="AI270" s="260" t="s">
        <v>161</v>
      </c>
      <c r="AJ270" s="294"/>
    </row>
    <row r="271" spans="2:36" s="36" customFormat="1" ht="86.1" customHeight="1" x14ac:dyDescent="0.25">
      <c r="B271" s="281"/>
      <c r="C271" s="281"/>
      <c r="D271" s="281"/>
      <c r="E271" s="289"/>
      <c r="F271" s="289"/>
      <c r="G271" s="289"/>
      <c r="H271" s="281"/>
      <c r="I271" s="281"/>
      <c r="J271" s="20" t="s">
        <v>111</v>
      </c>
      <c r="K271" s="27" t="s">
        <v>112</v>
      </c>
      <c r="L271" s="27" t="s">
        <v>85</v>
      </c>
      <c r="M271" s="27">
        <v>1</v>
      </c>
      <c r="N271" s="294"/>
      <c r="O271" s="281"/>
      <c r="P271" s="281"/>
      <c r="Q271" s="281"/>
      <c r="R271" s="319"/>
      <c r="S271" s="319"/>
      <c r="T271" s="306"/>
      <c r="U271" s="306"/>
      <c r="V271" s="324"/>
      <c r="W271" s="313"/>
      <c r="X271" s="313"/>
      <c r="Y271" s="313"/>
      <c r="Z271" s="313"/>
      <c r="AA271" s="313"/>
      <c r="AB271" s="313"/>
      <c r="AC271" s="294"/>
      <c r="AD271" s="314"/>
      <c r="AE271" s="314"/>
      <c r="AF271" s="281"/>
      <c r="AG271" s="294"/>
      <c r="AH271" s="261"/>
      <c r="AI271" s="261"/>
      <c r="AJ271" s="281"/>
    </row>
    <row r="272" spans="2:36" s="36" customFormat="1" ht="59.1" customHeight="1" x14ac:dyDescent="0.25">
      <c r="B272" s="281"/>
      <c r="C272" s="281"/>
      <c r="D272" s="281"/>
      <c r="E272" s="289"/>
      <c r="F272" s="289"/>
      <c r="G272" s="289"/>
      <c r="H272" s="281"/>
      <c r="I272" s="281"/>
      <c r="J272" s="20" t="s">
        <v>127</v>
      </c>
      <c r="K272" s="27" t="s">
        <v>128</v>
      </c>
      <c r="L272" s="27" t="s">
        <v>85</v>
      </c>
      <c r="M272" s="61">
        <v>40</v>
      </c>
      <c r="N272" s="294"/>
      <c r="O272" s="281"/>
      <c r="P272" s="281"/>
      <c r="Q272" s="281"/>
      <c r="R272" s="319"/>
      <c r="S272" s="319"/>
      <c r="T272" s="306"/>
      <c r="U272" s="306"/>
      <c r="V272" s="325"/>
      <c r="W272" s="313"/>
      <c r="X272" s="313"/>
      <c r="Y272" s="313"/>
      <c r="Z272" s="313"/>
      <c r="AA272" s="313"/>
      <c r="AB272" s="313"/>
      <c r="AC272" s="294"/>
      <c r="AD272" s="314"/>
      <c r="AE272" s="314"/>
      <c r="AF272" s="281"/>
      <c r="AG272" s="294"/>
      <c r="AH272" s="262"/>
      <c r="AI272" s="262"/>
      <c r="AJ272" s="281"/>
    </row>
    <row r="273" spans="2:36" s="36" customFormat="1" ht="132" customHeight="1" x14ac:dyDescent="0.25">
      <c r="B273" s="218" t="s">
        <v>947</v>
      </c>
      <c r="C273" s="218" t="s">
        <v>215</v>
      </c>
      <c r="D273" s="218" t="s">
        <v>106</v>
      </c>
      <c r="E273" s="238" t="s">
        <v>67</v>
      </c>
      <c r="F273" s="238" t="s">
        <v>134</v>
      </c>
      <c r="G273" s="238" t="s">
        <v>147</v>
      </c>
      <c r="H273" s="218" t="s">
        <v>70</v>
      </c>
      <c r="I273" s="218" t="s">
        <v>79</v>
      </c>
      <c r="J273" s="11" t="s">
        <v>208</v>
      </c>
      <c r="K273" s="7" t="s">
        <v>107</v>
      </c>
      <c r="L273" s="7" t="s">
        <v>86</v>
      </c>
      <c r="M273" s="7">
        <v>40</v>
      </c>
      <c r="N273" s="217" t="s">
        <v>108</v>
      </c>
      <c r="O273" s="218" t="s">
        <v>217</v>
      </c>
      <c r="P273" s="218" t="s">
        <v>75</v>
      </c>
      <c r="Q273" s="218" t="s">
        <v>76</v>
      </c>
      <c r="R273" s="237" t="s">
        <v>77</v>
      </c>
      <c r="S273" s="237" t="s">
        <v>109</v>
      </c>
      <c r="T273" s="247">
        <f>V273+Y273</f>
        <v>107000</v>
      </c>
      <c r="U273" s="247">
        <f>+T273</f>
        <v>107000</v>
      </c>
      <c r="V273" s="251">
        <v>90950</v>
      </c>
      <c r="W273" s="246" t="s">
        <v>79</v>
      </c>
      <c r="X273" s="246" t="s">
        <v>79</v>
      </c>
      <c r="Y273" s="246">
        <v>16050</v>
      </c>
      <c r="Z273" s="246" t="s">
        <v>98</v>
      </c>
      <c r="AA273" s="246" t="s">
        <v>79</v>
      </c>
      <c r="AB273" s="246">
        <v>8675.68</v>
      </c>
      <c r="AC273" s="217" t="s">
        <v>149</v>
      </c>
      <c r="AD273" s="235" t="s">
        <v>79</v>
      </c>
      <c r="AE273" s="235">
        <f>V273+Y273</f>
        <v>107000</v>
      </c>
      <c r="AF273" s="217" t="s">
        <v>79</v>
      </c>
      <c r="AG273" s="217" t="s">
        <v>33</v>
      </c>
      <c r="AH273" s="217" t="s">
        <v>160</v>
      </c>
      <c r="AI273" s="217" t="s">
        <v>161</v>
      </c>
      <c r="AJ273" s="217"/>
    </row>
    <row r="274" spans="2:36" s="36" customFormat="1" ht="59.1" customHeight="1" x14ac:dyDescent="0.25">
      <c r="B274" s="218"/>
      <c r="C274" s="218"/>
      <c r="D274" s="218"/>
      <c r="E274" s="238"/>
      <c r="F274" s="238"/>
      <c r="G274" s="238"/>
      <c r="H274" s="218"/>
      <c r="I274" s="218"/>
      <c r="J274" s="11" t="s">
        <v>127</v>
      </c>
      <c r="K274" s="7" t="s">
        <v>128</v>
      </c>
      <c r="L274" s="7" t="s">
        <v>85</v>
      </c>
      <c r="M274" s="63">
        <v>9</v>
      </c>
      <c r="N274" s="217"/>
      <c r="O274" s="218"/>
      <c r="P274" s="218"/>
      <c r="Q274" s="218"/>
      <c r="R274" s="237"/>
      <c r="S274" s="237"/>
      <c r="T274" s="247"/>
      <c r="U274" s="247"/>
      <c r="V274" s="253"/>
      <c r="W274" s="246"/>
      <c r="X274" s="246"/>
      <c r="Y274" s="246"/>
      <c r="Z274" s="246"/>
      <c r="AA274" s="246"/>
      <c r="AB274" s="246"/>
      <c r="AC274" s="217"/>
      <c r="AD274" s="235"/>
      <c r="AE274" s="235"/>
      <c r="AF274" s="218"/>
      <c r="AG274" s="217"/>
      <c r="AH274" s="217"/>
      <c r="AI274" s="217"/>
      <c r="AJ274" s="218"/>
    </row>
    <row r="275" spans="2:36" s="36" customFormat="1" ht="89.1" customHeight="1" x14ac:dyDescent="0.25">
      <c r="B275" s="218" t="s">
        <v>948</v>
      </c>
      <c r="C275" s="218" t="s">
        <v>218</v>
      </c>
      <c r="D275" s="218" t="s">
        <v>106</v>
      </c>
      <c r="E275" s="238" t="s">
        <v>67</v>
      </c>
      <c r="F275" s="238" t="s">
        <v>134</v>
      </c>
      <c r="G275" s="238" t="s">
        <v>147</v>
      </c>
      <c r="H275" s="218" t="s">
        <v>70</v>
      </c>
      <c r="I275" s="218" t="s">
        <v>79</v>
      </c>
      <c r="J275" s="396" t="s">
        <v>208</v>
      </c>
      <c r="K275" s="230" t="s">
        <v>107</v>
      </c>
      <c r="L275" s="230" t="s">
        <v>86</v>
      </c>
      <c r="M275" s="230">
        <v>40</v>
      </c>
      <c r="N275" s="217" t="s">
        <v>108</v>
      </c>
      <c r="O275" s="218" t="s">
        <v>217</v>
      </c>
      <c r="P275" s="218" t="s">
        <v>75</v>
      </c>
      <c r="Q275" s="218" t="s">
        <v>76</v>
      </c>
      <c r="R275" s="237" t="s">
        <v>77</v>
      </c>
      <c r="S275" s="237" t="s">
        <v>109</v>
      </c>
      <c r="T275" s="247">
        <f>V275+Y275</f>
        <v>21400</v>
      </c>
      <c r="U275" s="247">
        <f>T275</f>
        <v>21400</v>
      </c>
      <c r="V275" s="251">
        <v>18190</v>
      </c>
      <c r="W275" s="246" t="s">
        <v>79</v>
      </c>
      <c r="X275" s="246" t="s">
        <v>79</v>
      </c>
      <c r="Y275" s="246">
        <v>3210</v>
      </c>
      <c r="Z275" s="246" t="s">
        <v>98</v>
      </c>
      <c r="AA275" s="246" t="s">
        <v>79</v>
      </c>
      <c r="AB275" s="246">
        <v>1735.14</v>
      </c>
      <c r="AC275" s="217" t="s">
        <v>149</v>
      </c>
      <c r="AD275" s="235" t="s">
        <v>79</v>
      </c>
      <c r="AE275" s="235">
        <f>V275+Y275</f>
        <v>21400</v>
      </c>
      <c r="AF275" s="217" t="s">
        <v>79</v>
      </c>
      <c r="AG275" s="217" t="s">
        <v>33</v>
      </c>
      <c r="AH275" s="217" t="s">
        <v>160</v>
      </c>
      <c r="AI275" s="217" t="s">
        <v>161</v>
      </c>
      <c r="AJ275" s="217"/>
    </row>
    <row r="276" spans="2:36" s="36" customFormat="1" ht="86.1" customHeight="1" x14ac:dyDescent="0.25">
      <c r="B276" s="218"/>
      <c r="C276" s="218"/>
      <c r="D276" s="218"/>
      <c r="E276" s="238"/>
      <c r="F276" s="238"/>
      <c r="G276" s="238"/>
      <c r="H276" s="218"/>
      <c r="I276" s="218"/>
      <c r="J276" s="397"/>
      <c r="K276" s="216"/>
      <c r="L276" s="216"/>
      <c r="M276" s="216"/>
      <c r="N276" s="217"/>
      <c r="O276" s="218"/>
      <c r="P276" s="218"/>
      <c r="Q276" s="218"/>
      <c r="R276" s="237"/>
      <c r="S276" s="237"/>
      <c r="T276" s="247"/>
      <c r="U276" s="247"/>
      <c r="V276" s="252"/>
      <c r="W276" s="246"/>
      <c r="X276" s="246"/>
      <c r="Y276" s="246"/>
      <c r="Z276" s="246"/>
      <c r="AA276" s="246"/>
      <c r="AB276" s="246"/>
      <c r="AC276" s="217"/>
      <c r="AD276" s="235"/>
      <c r="AE276" s="235"/>
      <c r="AF276" s="218"/>
      <c r="AG276" s="217"/>
      <c r="AH276" s="217"/>
      <c r="AI276" s="217"/>
      <c r="AJ276" s="218"/>
    </row>
    <row r="277" spans="2:36" s="36" customFormat="1" ht="59.1" customHeight="1" x14ac:dyDescent="0.25">
      <c r="B277" s="218"/>
      <c r="C277" s="218"/>
      <c r="D277" s="218"/>
      <c r="E277" s="238"/>
      <c r="F277" s="238"/>
      <c r="G277" s="238"/>
      <c r="H277" s="218"/>
      <c r="I277" s="218"/>
      <c r="J277" s="11" t="s">
        <v>127</v>
      </c>
      <c r="K277" s="7" t="s">
        <v>128</v>
      </c>
      <c r="L277" s="7" t="s">
        <v>85</v>
      </c>
      <c r="M277" s="63">
        <v>15</v>
      </c>
      <c r="N277" s="217"/>
      <c r="O277" s="218"/>
      <c r="P277" s="218"/>
      <c r="Q277" s="218"/>
      <c r="R277" s="237"/>
      <c r="S277" s="237"/>
      <c r="T277" s="247"/>
      <c r="U277" s="247"/>
      <c r="V277" s="253"/>
      <c r="W277" s="246"/>
      <c r="X277" s="246"/>
      <c r="Y277" s="246"/>
      <c r="Z277" s="246"/>
      <c r="AA277" s="246"/>
      <c r="AB277" s="246"/>
      <c r="AC277" s="217"/>
      <c r="AD277" s="235"/>
      <c r="AE277" s="235"/>
      <c r="AF277" s="218"/>
      <c r="AG277" s="217"/>
      <c r="AH277" s="217"/>
      <c r="AI277" s="217"/>
      <c r="AJ277" s="218"/>
    </row>
    <row r="278" spans="2:36" ht="52.15" customHeight="1" x14ac:dyDescent="0.2">
      <c r="B278" s="218" t="s">
        <v>949</v>
      </c>
      <c r="C278" s="218" t="s">
        <v>216</v>
      </c>
      <c r="D278" s="218" t="s">
        <v>66</v>
      </c>
      <c r="E278" s="238" t="s">
        <v>67</v>
      </c>
      <c r="F278" s="238" t="s">
        <v>132</v>
      </c>
      <c r="G278" s="238" t="s">
        <v>69</v>
      </c>
      <c r="H278" s="218" t="s">
        <v>70</v>
      </c>
      <c r="I278" s="218" t="s">
        <v>79</v>
      </c>
      <c r="J278" s="11" t="s">
        <v>113</v>
      </c>
      <c r="K278" s="7" t="s">
        <v>114</v>
      </c>
      <c r="L278" s="7" t="s">
        <v>115</v>
      </c>
      <c r="M278" s="7">
        <v>1</v>
      </c>
      <c r="N278" s="217" t="s">
        <v>108</v>
      </c>
      <c r="O278" s="218" t="s">
        <v>217</v>
      </c>
      <c r="P278" s="218" t="s">
        <v>75</v>
      </c>
      <c r="Q278" s="218" t="s">
        <v>76</v>
      </c>
      <c r="R278" s="237" t="s">
        <v>77</v>
      </c>
      <c r="S278" s="237" t="s">
        <v>109</v>
      </c>
      <c r="T278" s="247">
        <f>V278+Y278</f>
        <v>97553.739999999991</v>
      </c>
      <c r="U278" s="247">
        <f>+T278</f>
        <v>97553.739999999991</v>
      </c>
      <c r="V278" s="246">
        <v>82920.67</v>
      </c>
      <c r="W278" s="246" t="s">
        <v>79</v>
      </c>
      <c r="X278" s="246" t="s">
        <v>79</v>
      </c>
      <c r="Y278" s="246">
        <v>14633.07</v>
      </c>
      <c r="Z278" s="246" t="s">
        <v>79</v>
      </c>
      <c r="AA278" s="246" t="s">
        <v>79</v>
      </c>
      <c r="AB278" s="246">
        <v>7909.77</v>
      </c>
      <c r="AC278" s="217" t="s">
        <v>80</v>
      </c>
      <c r="AD278" s="235" t="s">
        <v>79</v>
      </c>
      <c r="AE278" s="235">
        <f>V278+Y278</f>
        <v>97553.739999999991</v>
      </c>
      <c r="AF278" s="217" t="s">
        <v>79</v>
      </c>
      <c r="AG278" s="217" t="s">
        <v>33</v>
      </c>
      <c r="AH278" s="217" t="s">
        <v>160</v>
      </c>
      <c r="AI278" s="217" t="s">
        <v>161</v>
      </c>
      <c r="AJ278" s="217"/>
    </row>
    <row r="279" spans="2:36" ht="51" x14ac:dyDescent="0.2">
      <c r="B279" s="218"/>
      <c r="C279" s="218"/>
      <c r="D279" s="218"/>
      <c r="E279" s="238"/>
      <c r="F279" s="238"/>
      <c r="G279" s="238"/>
      <c r="H279" s="218"/>
      <c r="I279" s="218"/>
      <c r="J279" s="11" t="s">
        <v>116</v>
      </c>
      <c r="K279" s="7" t="s">
        <v>117</v>
      </c>
      <c r="L279" s="7" t="s">
        <v>85</v>
      </c>
      <c r="M279" s="7">
        <v>1</v>
      </c>
      <c r="N279" s="217"/>
      <c r="O279" s="218"/>
      <c r="P279" s="218"/>
      <c r="Q279" s="218"/>
      <c r="R279" s="237"/>
      <c r="S279" s="237"/>
      <c r="T279" s="247"/>
      <c r="U279" s="247"/>
      <c r="V279" s="246"/>
      <c r="W279" s="246"/>
      <c r="X279" s="246"/>
      <c r="Y279" s="246"/>
      <c r="Z279" s="246"/>
      <c r="AA279" s="246"/>
      <c r="AB279" s="246"/>
      <c r="AC279" s="217"/>
      <c r="AD279" s="235"/>
      <c r="AE279" s="235"/>
      <c r="AF279" s="218"/>
      <c r="AG279" s="217"/>
      <c r="AH279" s="217"/>
      <c r="AI279" s="217"/>
      <c r="AJ279" s="218"/>
    </row>
    <row r="280" spans="2:36" ht="38.25" x14ac:dyDescent="0.2">
      <c r="B280" s="218"/>
      <c r="C280" s="218"/>
      <c r="D280" s="218"/>
      <c r="E280" s="238"/>
      <c r="F280" s="238"/>
      <c r="G280" s="238"/>
      <c r="H280" s="218"/>
      <c r="I280" s="218"/>
      <c r="J280" s="11" t="s">
        <v>209</v>
      </c>
      <c r="K280" s="7" t="s">
        <v>118</v>
      </c>
      <c r="L280" s="7" t="s">
        <v>119</v>
      </c>
      <c r="M280" s="7">
        <v>1</v>
      </c>
      <c r="N280" s="217"/>
      <c r="O280" s="218"/>
      <c r="P280" s="218"/>
      <c r="Q280" s="218"/>
      <c r="R280" s="237"/>
      <c r="S280" s="237"/>
      <c r="T280" s="247"/>
      <c r="U280" s="247"/>
      <c r="V280" s="246"/>
      <c r="W280" s="246"/>
      <c r="X280" s="246"/>
      <c r="Y280" s="246"/>
      <c r="Z280" s="246"/>
      <c r="AA280" s="246"/>
      <c r="AB280" s="246"/>
      <c r="AC280" s="217"/>
      <c r="AD280" s="235"/>
      <c r="AE280" s="235"/>
      <c r="AF280" s="218"/>
      <c r="AG280" s="217"/>
      <c r="AH280" s="217"/>
      <c r="AI280" s="217"/>
      <c r="AJ280" s="218"/>
    </row>
    <row r="281" spans="2:36" ht="63" customHeight="1" x14ac:dyDescent="0.2">
      <c r="B281" s="218"/>
      <c r="C281" s="218"/>
      <c r="D281" s="218"/>
      <c r="E281" s="238"/>
      <c r="F281" s="238"/>
      <c r="G281" s="238"/>
      <c r="H281" s="218"/>
      <c r="I281" s="218"/>
      <c r="J281" s="11" t="s">
        <v>120</v>
      </c>
      <c r="K281" s="7" t="s">
        <v>121</v>
      </c>
      <c r="L281" s="7" t="s">
        <v>119</v>
      </c>
      <c r="M281" s="7">
        <v>1</v>
      </c>
      <c r="N281" s="217"/>
      <c r="O281" s="218"/>
      <c r="P281" s="218"/>
      <c r="Q281" s="218"/>
      <c r="R281" s="237"/>
      <c r="S281" s="237"/>
      <c r="T281" s="247"/>
      <c r="U281" s="247"/>
      <c r="V281" s="246"/>
      <c r="W281" s="246"/>
      <c r="X281" s="246"/>
      <c r="Y281" s="246"/>
      <c r="Z281" s="246"/>
      <c r="AA281" s="246"/>
      <c r="AB281" s="246"/>
      <c r="AC281" s="217"/>
      <c r="AD281" s="235"/>
      <c r="AE281" s="235"/>
      <c r="AF281" s="218"/>
      <c r="AG281" s="217"/>
      <c r="AH281" s="217"/>
      <c r="AI281" s="217"/>
      <c r="AJ281" s="218"/>
    </row>
    <row r="282" spans="2:36" s="186" customFormat="1" ht="132" hidden="1" customHeight="1" x14ac:dyDescent="0.25">
      <c r="B282" s="209" t="s">
        <v>1156</v>
      </c>
      <c r="C282" s="209" t="s">
        <v>214</v>
      </c>
      <c r="D282" s="209" t="s">
        <v>106</v>
      </c>
      <c r="E282" s="208" t="s">
        <v>67</v>
      </c>
      <c r="F282" s="208" t="s">
        <v>134</v>
      </c>
      <c r="G282" s="208" t="s">
        <v>147</v>
      </c>
      <c r="H282" s="209" t="s">
        <v>70</v>
      </c>
      <c r="I282" s="209" t="s">
        <v>79</v>
      </c>
      <c r="J282" s="184" t="s">
        <v>208</v>
      </c>
      <c r="K282" s="185" t="s">
        <v>107</v>
      </c>
      <c r="L282" s="185" t="s">
        <v>86</v>
      </c>
      <c r="M282" s="185">
        <v>40</v>
      </c>
      <c r="N282" s="210" t="s">
        <v>108</v>
      </c>
      <c r="O282" s="209" t="s">
        <v>217</v>
      </c>
      <c r="P282" s="209" t="s">
        <v>75</v>
      </c>
      <c r="Q282" s="209" t="s">
        <v>76</v>
      </c>
      <c r="R282" s="211" t="s">
        <v>77</v>
      </c>
      <c r="S282" s="211" t="s">
        <v>109</v>
      </c>
      <c r="T282" s="222">
        <f>V282+Y282</f>
        <v>32099.99</v>
      </c>
      <c r="U282" s="222">
        <f>T282</f>
        <v>32099.99</v>
      </c>
      <c r="V282" s="201">
        <v>27284.99</v>
      </c>
      <c r="W282" s="212" t="s">
        <v>79</v>
      </c>
      <c r="X282" s="212" t="s">
        <v>79</v>
      </c>
      <c r="Y282" s="212">
        <v>4815</v>
      </c>
      <c r="Z282" s="212" t="s">
        <v>98</v>
      </c>
      <c r="AA282" s="212" t="s">
        <v>79</v>
      </c>
      <c r="AB282" s="212">
        <v>2602.71</v>
      </c>
      <c r="AC282" s="210" t="s">
        <v>149</v>
      </c>
      <c r="AD282" s="213" t="s">
        <v>79</v>
      </c>
      <c r="AE282" s="213">
        <f>V282+Y282</f>
        <v>32099.99</v>
      </c>
      <c r="AF282" s="210" t="s">
        <v>79</v>
      </c>
      <c r="AG282" s="210" t="s">
        <v>33</v>
      </c>
      <c r="AH282" s="207" t="s">
        <v>166</v>
      </c>
      <c r="AI282" s="204" t="s">
        <v>167</v>
      </c>
      <c r="AJ282" s="210"/>
    </row>
    <row r="283" spans="2:36" s="36" customFormat="1" ht="62.45" customHeight="1" x14ac:dyDescent="0.25">
      <c r="B283" s="209"/>
      <c r="C283" s="209"/>
      <c r="D283" s="209"/>
      <c r="E283" s="208"/>
      <c r="F283" s="208"/>
      <c r="G283" s="208"/>
      <c r="H283" s="209"/>
      <c r="I283" s="209"/>
      <c r="J283" s="11" t="s">
        <v>111</v>
      </c>
      <c r="K283" s="7" t="s">
        <v>112</v>
      </c>
      <c r="L283" s="7" t="s">
        <v>85</v>
      </c>
      <c r="M283" s="7">
        <v>1</v>
      </c>
      <c r="N283" s="210"/>
      <c r="O283" s="209"/>
      <c r="P283" s="209"/>
      <c r="Q283" s="209"/>
      <c r="R283" s="211"/>
      <c r="S283" s="211"/>
      <c r="T283" s="222"/>
      <c r="U283" s="222"/>
      <c r="V283" s="202"/>
      <c r="W283" s="212"/>
      <c r="X283" s="212"/>
      <c r="Y283" s="212"/>
      <c r="Z283" s="212"/>
      <c r="AA283" s="212"/>
      <c r="AB283" s="212"/>
      <c r="AC283" s="210"/>
      <c r="AD283" s="213"/>
      <c r="AE283" s="213"/>
      <c r="AF283" s="209"/>
      <c r="AG283" s="210"/>
      <c r="AH283" s="205"/>
      <c r="AI283" s="205"/>
      <c r="AJ283" s="209"/>
    </row>
    <row r="284" spans="2:36" s="36" customFormat="1" ht="59.1" customHeight="1" x14ac:dyDescent="0.25">
      <c r="B284" s="209"/>
      <c r="C284" s="209"/>
      <c r="D284" s="209"/>
      <c r="E284" s="208"/>
      <c r="F284" s="208"/>
      <c r="G284" s="208"/>
      <c r="H284" s="209"/>
      <c r="I284" s="209"/>
      <c r="J284" s="11" t="s">
        <v>127</v>
      </c>
      <c r="K284" s="7" t="s">
        <v>128</v>
      </c>
      <c r="L284" s="7" t="s">
        <v>85</v>
      </c>
      <c r="M284" s="63">
        <v>40</v>
      </c>
      <c r="N284" s="210"/>
      <c r="O284" s="209"/>
      <c r="P284" s="209"/>
      <c r="Q284" s="209"/>
      <c r="R284" s="211"/>
      <c r="S284" s="211"/>
      <c r="T284" s="222"/>
      <c r="U284" s="222"/>
      <c r="V284" s="203"/>
      <c r="W284" s="212"/>
      <c r="X284" s="212"/>
      <c r="Y284" s="212"/>
      <c r="Z284" s="212"/>
      <c r="AA284" s="212"/>
      <c r="AB284" s="212"/>
      <c r="AC284" s="210"/>
      <c r="AD284" s="213"/>
      <c r="AE284" s="213"/>
      <c r="AF284" s="209"/>
      <c r="AG284" s="210"/>
      <c r="AH284" s="206"/>
      <c r="AI284" s="206"/>
      <c r="AJ284" s="209"/>
    </row>
    <row r="285" spans="2:36" s="36" customFormat="1" ht="132" customHeight="1" x14ac:dyDescent="0.25">
      <c r="B285" s="230" t="s">
        <v>284</v>
      </c>
      <c r="C285" s="230" t="s">
        <v>285</v>
      </c>
      <c r="D285" s="230" t="s">
        <v>106</v>
      </c>
      <c r="E285" s="290" t="s">
        <v>67</v>
      </c>
      <c r="F285" s="370" t="s">
        <v>134</v>
      </c>
      <c r="G285" s="290" t="s">
        <v>147</v>
      </c>
      <c r="H285" s="214" t="s">
        <v>70</v>
      </c>
      <c r="I285" s="214" t="s">
        <v>79</v>
      </c>
      <c r="J285" s="11" t="s">
        <v>208</v>
      </c>
      <c r="K285" s="7" t="s">
        <v>107</v>
      </c>
      <c r="L285" s="7" t="s">
        <v>86</v>
      </c>
      <c r="M285" s="7">
        <v>40</v>
      </c>
      <c r="N285" s="269" t="s">
        <v>108</v>
      </c>
      <c r="O285" s="230" t="s">
        <v>288</v>
      </c>
      <c r="P285" s="230" t="s">
        <v>75</v>
      </c>
      <c r="Q285" s="230" t="s">
        <v>76</v>
      </c>
      <c r="R285" s="242" t="s">
        <v>77</v>
      </c>
      <c r="S285" s="242" t="s">
        <v>109</v>
      </c>
      <c r="T285" s="254">
        <f>V285+Y285</f>
        <v>96904.05</v>
      </c>
      <c r="U285" s="254" t="s">
        <v>79</v>
      </c>
      <c r="V285" s="251">
        <v>82368.44</v>
      </c>
      <c r="W285" s="251" t="s">
        <v>79</v>
      </c>
      <c r="X285" s="251" t="s">
        <v>79</v>
      </c>
      <c r="Y285" s="251">
        <v>14535.61</v>
      </c>
      <c r="Z285" s="251" t="s">
        <v>98</v>
      </c>
      <c r="AA285" s="251" t="s">
        <v>79</v>
      </c>
      <c r="AB285" s="251">
        <v>10767.12</v>
      </c>
      <c r="AC285" s="219" t="s">
        <v>149</v>
      </c>
      <c r="AD285" s="223" t="s">
        <v>79</v>
      </c>
      <c r="AE285" s="223">
        <f>V285+Y285</f>
        <v>96904.05</v>
      </c>
      <c r="AF285" s="219" t="s">
        <v>79</v>
      </c>
      <c r="AG285" s="219" t="s">
        <v>33</v>
      </c>
      <c r="AH285" s="269" t="s">
        <v>150</v>
      </c>
      <c r="AI285" s="219" t="s">
        <v>157</v>
      </c>
      <c r="AJ285" s="219"/>
    </row>
    <row r="286" spans="2:36" s="36" customFormat="1" ht="64.150000000000006" customHeight="1" x14ac:dyDescent="0.25">
      <c r="B286" s="215"/>
      <c r="C286" s="215"/>
      <c r="D286" s="215"/>
      <c r="E286" s="250"/>
      <c r="F286" s="250"/>
      <c r="G286" s="250"/>
      <c r="H286" s="215"/>
      <c r="I286" s="215"/>
      <c r="J286" s="11" t="s">
        <v>111</v>
      </c>
      <c r="K286" s="7" t="s">
        <v>112</v>
      </c>
      <c r="L286" s="7" t="s">
        <v>85</v>
      </c>
      <c r="M286" s="7">
        <v>4</v>
      </c>
      <c r="N286" s="220"/>
      <c r="O286" s="215"/>
      <c r="P286" s="215"/>
      <c r="Q286" s="215"/>
      <c r="R286" s="274"/>
      <c r="S286" s="274"/>
      <c r="T286" s="255"/>
      <c r="U286" s="255"/>
      <c r="V286" s="252"/>
      <c r="W286" s="252"/>
      <c r="X286" s="252"/>
      <c r="Y286" s="252"/>
      <c r="Z286" s="252"/>
      <c r="AA286" s="252"/>
      <c r="AB286" s="252"/>
      <c r="AC286" s="220"/>
      <c r="AD286" s="224"/>
      <c r="AE286" s="224"/>
      <c r="AF286" s="215"/>
      <c r="AG286" s="220"/>
      <c r="AH286" s="220"/>
      <c r="AI286" s="220"/>
      <c r="AJ286" s="215"/>
    </row>
    <row r="287" spans="2:36" s="36" customFormat="1" ht="59.1" customHeight="1" x14ac:dyDescent="0.25">
      <c r="B287" s="216"/>
      <c r="C287" s="216"/>
      <c r="D287" s="216"/>
      <c r="E287" s="291"/>
      <c r="F287" s="291"/>
      <c r="G287" s="291"/>
      <c r="H287" s="216"/>
      <c r="I287" s="216"/>
      <c r="J287" s="11" t="s">
        <v>127</v>
      </c>
      <c r="K287" s="7" t="s">
        <v>128</v>
      </c>
      <c r="L287" s="7" t="s">
        <v>85</v>
      </c>
      <c r="M287" s="63">
        <v>120</v>
      </c>
      <c r="N287" s="221"/>
      <c r="O287" s="216"/>
      <c r="P287" s="216"/>
      <c r="Q287" s="216"/>
      <c r="R287" s="236"/>
      <c r="S287" s="236"/>
      <c r="T287" s="256"/>
      <c r="U287" s="256"/>
      <c r="V287" s="253"/>
      <c r="W287" s="253"/>
      <c r="X287" s="253"/>
      <c r="Y287" s="253"/>
      <c r="Z287" s="253"/>
      <c r="AA287" s="253"/>
      <c r="AB287" s="253"/>
      <c r="AC287" s="221"/>
      <c r="AD287" s="225"/>
      <c r="AE287" s="225"/>
      <c r="AF287" s="216"/>
      <c r="AG287" s="221"/>
      <c r="AH287" s="221"/>
      <c r="AI287" s="221"/>
      <c r="AJ287" s="216"/>
    </row>
    <row r="288" spans="2:36" s="36" customFormat="1" ht="112.5" customHeight="1" x14ac:dyDescent="0.25">
      <c r="B288" s="218" t="s">
        <v>286</v>
      </c>
      <c r="C288" s="218" t="s">
        <v>287</v>
      </c>
      <c r="D288" s="218" t="s">
        <v>106</v>
      </c>
      <c r="E288" s="238" t="s">
        <v>67</v>
      </c>
      <c r="F288" s="238" t="s">
        <v>134</v>
      </c>
      <c r="G288" s="238" t="s">
        <v>147</v>
      </c>
      <c r="H288" s="218" t="s">
        <v>70</v>
      </c>
      <c r="I288" s="218" t="s">
        <v>79</v>
      </c>
      <c r="J288" s="11" t="s">
        <v>208</v>
      </c>
      <c r="K288" s="7" t="s">
        <v>107</v>
      </c>
      <c r="L288" s="7" t="s">
        <v>86</v>
      </c>
      <c r="M288" s="7">
        <v>40</v>
      </c>
      <c r="N288" s="217" t="s">
        <v>108</v>
      </c>
      <c r="O288" s="218" t="s">
        <v>288</v>
      </c>
      <c r="P288" s="218" t="s">
        <v>75</v>
      </c>
      <c r="Q288" s="218" t="s">
        <v>76</v>
      </c>
      <c r="R288" s="237" t="s">
        <v>77</v>
      </c>
      <c r="S288" s="237" t="s">
        <v>109</v>
      </c>
      <c r="T288" s="247">
        <f>V288+Y288</f>
        <v>19624.909999999996</v>
      </c>
      <c r="U288" s="247" t="s">
        <v>79</v>
      </c>
      <c r="V288" s="251">
        <v>16681.169999999998</v>
      </c>
      <c r="W288" s="246" t="s">
        <v>79</v>
      </c>
      <c r="X288" s="246" t="s">
        <v>79</v>
      </c>
      <c r="Y288" s="246">
        <v>2943.74</v>
      </c>
      <c r="Z288" s="246" t="s">
        <v>98</v>
      </c>
      <c r="AA288" s="246" t="s">
        <v>79</v>
      </c>
      <c r="AB288" s="246">
        <v>2180.54</v>
      </c>
      <c r="AC288" s="217" t="s">
        <v>149</v>
      </c>
      <c r="AD288" s="235" t="s">
        <v>79</v>
      </c>
      <c r="AE288" s="235">
        <f>V288+Y288</f>
        <v>19624.909999999996</v>
      </c>
      <c r="AF288" s="217" t="s">
        <v>79</v>
      </c>
      <c r="AG288" s="217" t="s">
        <v>33</v>
      </c>
      <c r="AH288" s="217" t="s">
        <v>150</v>
      </c>
      <c r="AI288" s="217" t="s">
        <v>157</v>
      </c>
      <c r="AJ288" s="217"/>
    </row>
    <row r="289" spans="2:36" s="36" customFormat="1" ht="86.1" customHeight="1" x14ac:dyDescent="0.25">
      <c r="B289" s="218"/>
      <c r="C289" s="218"/>
      <c r="D289" s="218"/>
      <c r="E289" s="238"/>
      <c r="F289" s="238"/>
      <c r="G289" s="238"/>
      <c r="H289" s="218"/>
      <c r="I289" s="218"/>
      <c r="J289" s="11" t="s">
        <v>111</v>
      </c>
      <c r="K289" s="7" t="s">
        <v>112</v>
      </c>
      <c r="L289" s="7" t="s">
        <v>85</v>
      </c>
      <c r="M289" s="7">
        <v>2</v>
      </c>
      <c r="N289" s="217"/>
      <c r="O289" s="218"/>
      <c r="P289" s="218"/>
      <c r="Q289" s="218"/>
      <c r="R289" s="237"/>
      <c r="S289" s="237"/>
      <c r="T289" s="247"/>
      <c r="U289" s="247"/>
      <c r="V289" s="252"/>
      <c r="W289" s="246"/>
      <c r="X289" s="246"/>
      <c r="Y289" s="246"/>
      <c r="Z289" s="246"/>
      <c r="AA289" s="246"/>
      <c r="AB289" s="246"/>
      <c r="AC289" s="217"/>
      <c r="AD289" s="235"/>
      <c r="AE289" s="235"/>
      <c r="AF289" s="218"/>
      <c r="AG289" s="217"/>
      <c r="AH289" s="217"/>
      <c r="AI289" s="217"/>
      <c r="AJ289" s="218"/>
    </row>
    <row r="290" spans="2:36" s="36" customFormat="1" ht="59.1" customHeight="1" x14ac:dyDescent="0.25">
      <c r="B290" s="218"/>
      <c r="C290" s="218"/>
      <c r="D290" s="218"/>
      <c r="E290" s="238"/>
      <c r="F290" s="238"/>
      <c r="G290" s="238"/>
      <c r="H290" s="218"/>
      <c r="I290" s="218"/>
      <c r="J290" s="11" t="s">
        <v>127</v>
      </c>
      <c r="K290" s="7" t="s">
        <v>128</v>
      </c>
      <c r="L290" s="7" t="s">
        <v>85</v>
      </c>
      <c r="M290" s="63">
        <v>37</v>
      </c>
      <c r="N290" s="217"/>
      <c r="O290" s="218"/>
      <c r="P290" s="218"/>
      <c r="Q290" s="218"/>
      <c r="R290" s="237"/>
      <c r="S290" s="237"/>
      <c r="T290" s="247"/>
      <c r="U290" s="247"/>
      <c r="V290" s="253"/>
      <c r="W290" s="246"/>
      <c r="X290" s="246"/>
      <c r="Y290" s="246"/>
      <c r="Z290" s="246"/>
      <c r="AA290" s="246"/>
      <c r="AB290" s="246"/>
      <c r="AC290" s="217"/>
      <c r="AD290" s="235"/>
      <c r="AE290" s="235"/>
      <c r="AF290" s="218"/>
      <c r="AG290" s="217"/>
      <c r="AH290" s="217"/>
      <c r="AI290" s="217"/>
      <c r="AJ290" s="218"/>
    </row>
    <row r="291" spans="2:36" s="36" customFormat="1" ht="132" customHeight="1" x14ac:dyDescent="0.25">
      <c r="B291" s="218" t="s">
        <v>289</v>
      </c>
      <c r="C291" s="218" t="s">
        <v>290</v>
      </c>
      <c r="D291" s="218" t="s">
        <v>106</v>
      </c>
      <c r="E291" s="238" t="s">
        <v>67</v>
      </c>
      <c r="F291" s="238" t="s">
        <v>134</v>
      </c>
      <c r="G291" s="238" t="s">
        <v>147</v>
      </c>
      <c r="H291" s="218" t="s">
        <v>70</v>
      </c>
      <c r="I291" s="218" t="s">
        <v>79</v>
      </c>
      <c r="J291" s="11" t="s">
        <v>208</v>
      </c>
      <c r="K291" s="7" t="s">
        <v>107</v>
      </c>
      <c r="L291" s="7" t="s">
        <v>86</v>
      </c>
      <c r="M291" s="7">
        <v>40</v>
      </c>
      <c r="N291" s="217" t="s">
        <v>108</v>
      </c>
      <c r="O291" s="218" t="s">
        <v>288</v>
      </c>
      <c r="P291" s="218" t="s">
        <v>75</v>
      </c>
      <c r="Q291" s="218" t="s">
        <v>76</v>
      </c>
      <c r="R291" s="237" t="s">
        <v>77</v>
      </c>
      <c r="S291" s="237" t="s">
        <v>109</v>
      </c>
      <c r="T291" s="247">
        <f>V291+Y291</f>
        <v>27069.22</v>
      </c>
      <c r="U291" s="247" t="s">
        <v>79</v>
      </c>
      <c r="V291" s="251">
        <v>23008.84</v>
      </c>
      <c r="W291" s="246" t="s">
        <v>79</v>
      </c>
      <c r="X291" s="246" t="s">
        <v>79</v>
      </c>
      <c r="Y291" s="246">
        <v>4060.38</v>
      </c>
      <c r="Z291" s="246" t="s">
        <v>98</v>
      </c>
      <c r="AA291" s="246" t="s">
        <v>79</v>
      </c>
      <c r="AB291" s="246">
        <v>3007.69</v>
      </c>
      <c r="AC291" s="217" t="s">
        <v>149</v>
      </c>
      <c r="AD291" s="235" t="s">
        <v>79</v>
      </c>
      <c r="AE291" s="235">
        <f>V291+Y291</f>
        <v>27069.22</v>
      </c>
      <c r="AF291" s="217" t="s">
        <v>79</v>
      </c>
      <c r="AG291" s="217" t="s">
        <v>33</v>
      </c>
      <c r="AH291" s="217" t="s">
        <v>150</v>
      </c>
      <c r="AI291" s="217" t="s">
        <v>157</v>
      </c>
      <c r="AJ291" s="217"/>
    </row>
    <row r="292" spans="2:36" s="36" customFormat="1" ht="86.1" customHeight="1" x14ac:dyDescent="0.25">
      <c r="B292" s="218"/>
      <c r="C292" s="218"/>
      <c r="D292" s="218"/>
      <c r="E292" s="238"/>
      <c r="F292" s="238"/>
      <c r="G292" s="238"/>
      <c r="H292" s="218"/>
      <c r="I292" s="218"/>
      <c r="J292" s="11" t="s">
        <v>111</v>
      </c>
      <c r="K292" s="7" t="s">
        <v>112</v>
      </c>
      <c r="L292" s="7" t="s">
        <v>85</v>
      </c>
      <c r="M292" s="7">
        <v>2</v>
      </c>
      <c r="N292" s="217"/>
      <c r="O292" s="218"/>
      <c r="P292" s="218"/>
      <c r="Q292" s="218"/>
      <c r="R292" s="237"/>
      <c r="S292" s="237"/>
      <c r="T292" s="247"/>
      <c r="U292" s="247"/>
      <c r="V292" s="252"/>
      <c r="W292" s="246"/>
      <c r="X292" s="246"/>
      <c r="Y292" s="246"/>
      <c r="Z292" s="246"/>
      <c r="AA292" s="246"/>
      <c r="AB292" s="246"/>
      <c r="AC292" s="217"/>
      <c r="AD292" s="235"/>
      <c r="AE292" s="235"/>
      <c r="AF292" s="218"/>
      <c r="AG292" s="217"/>
      <c r="AH292" s="217"/>
      <c r="AI292" s="217"/>
      <c r="AJ292" s="218"/>
    </row>
    <row r="293" spans="2:36" s="36" customFormat="1" ht="59.1" customHeight="1" x14ac:dyDescent="0.25">
      <c r="B293" s="218"/>
      <c r="C293" s="218"/>
      <c r="D293" s="218"/>
      <c r="E293" s="238"/>
      <c r="F293" s="238"/>
      <c r="G293" s="238"/>
      <c r="H293" s="218"/>
      <c r="I293" s="218"/>
      <c r="J293" s="11" t="s">
        <v>127</v>
      </c>
      <c r="K293" s="7" t="s">
        <v>128</v>
      </c>
      <c r="L293" s="7" t="s">
        <v>85</v>
      </c>
      <c r="M293" s="63">
        <v>6</v>
      </c>
      <c r="N293" s="217"/>
      <c r="O293" s="218"/>
      <c r="P293" s="218"/>
      <c r="Q293" s="218"/>
      <c r="R293" s="237"/>
      <c r="S293" s="237"/>
      <c r="T293" s="247"/>
      <c r="U293" s="247"/>
      <c r="V293" s="253"/>
      <c r="W293" s="246"/>
      <c r="X293" s="246"/>
      <c r="Y293" s="246"/>
      <c r="Z293" s="246"/>
      <c r="AA293" s="246"/>
      <c r="AB293" s="246"/>
      <c r="AC293" s="217"/>
      <c r="AD293" s="235"/>
      <c r="AE293" s="235"/>
      <c r="AF293" s="218"/>
      <c r="AG293" s="217"/>
      <c r="AH293" s="217"/>
      <c r="AI293" s="217"/>
      <c r="AJ293" s="218"/>
    </row>
    <row r="294" spans="2:36" ht="52.15" customHeight="1" x14ac:dyDescent="0.2">
      <c r="B294" s="218" t="s">
        <v>291</v>
      </c>
      <c r="C294" s="218" t="s">
        <v>292</v>
      </c>
      <c r="D294" s="218" t="s">
        <v>66</v>
      </c>
      <c r="E294" s="238" t="s">
        <v>67</v>
      </c>
      <c r="F294" s="238" t="s">
        <v>132</v>
      </c>
      <c r="G294" s="238" t="s">
        <v>69</v>
      </c>
      <c r="H294" s="218" t="s">
        <v>70</v>
      </c>
      <c r="I294" s="218" t="s">
        <v>79</v>
      </c>
      <c r="J294" s="11" t="s">
        <v>113</v>
      </c>
      <c r="K294" s="7" t="s">
        <v>114</v>
      </c>
      <c r="L294" s="7" t="s">
        <v>115</v>
      </c>
      <c r="M294" s="7">
        <v>1.5</v>
      </c>
      <c r="N294" s="217" t="s">
        <v>108</v>
      </c>
      <c r="O294" s="218" t="s">
        <v>293</v>
      </c>
      <c r="P294" s="218" t="s">
        <v>75</v>
      </c>
      <c r="Q294" s="218" t="s">
        <v>76</v>
      </c>
      <c r="R294" s="237" t="s">
        <v>77</v>
      </c>
      <c r="S294" s="237" t="s">
        <v>109</v>
      </c>
      <c r="T294" s="247">
        <f>V294+Y294</f>
        <v>107998.52</v>
      </c>
      <c r="U294" s="247" t="s">
        <v>79</v>
      </c>
      <c r="V294" s="246">
        <v>91798.74</v>
      </c>
      <c r="W294" s="246" t="s">
        <v>79</v>
      </c>
      <c r="X294" s="246" t="s">
        <v>79</v>
      </c>
      <c r="Y294" s="246">
        <v>16199.78</v>
      </c>
      <c r="Z294" s="246" t="s">
        <v>79</v>
      </c>
      <c r="AA294" s="246" t="s">
        <v>79</v>
      </c>
      <c r="AB294" s="246">
        <v>11999.84</v>
      </c>
      <c r="AC294" s="217" t="s">
        <v>80</v>
      </c>
      <c r="AD294" s="235" t="s">
        <v>79</v>
      </c>
      <c r="AE294" s="235">
        <f>V294+Y294</f>
        <v>107998.52</v>
      </c>
      <c r="AF294" s="217" t="s">
        <v>79</v>
      </c>
      <c r="AG294" s="217" t="s">
        <v>33</v>
      </c>
      <c r="AH294" s="217" t="s">
        <v>150</v>
      </c>
      <c r="AI294" s="217" t="s">
        <v>157</v>
      </c>
      <c r="AJ294" s="217"/>
    </row>
    <row r="295" spans="2:36" ht="51" x14ac:dyDescent="0.2">
      <c r="B295" s="218"/>
      <c r="C295" s="218"/>
      <c r="D295" s="218"/>
      <c r="E295" s="238"/>
      <c r="F295" s="238"/>
      <c r="G295" s="238"/>
      <c r="H295" s="218"/>
      <c r="I295" s="218"/>
      <c r="J295" s="11" t="s">
        <v>116</v>
      </c>
      <c r="K295" s="7" t="s">
        <v>117</v>
      </c>
      <c r="L295" s="7" t="s">
        <v>85</v>
      </c>
      <c r="M295" s="7">
        <v>1</v>
      </c>
      <c r="N295" s="217"/>
      <c r="O295" s="218"/>
      <c r="P295" s="218"/>
      <c r="Q295" s="218"/>
      <c r="R295" s="237"/>
      <c r="S295" s="237"/>
      <c r="T295" s="247"/>
      <c r="U295" s="247"/>
      <c r="V295" s="246"/>
      <c r="W295" s="246"/>
      <c r="X295" s="246"/>
      <c r="Y295" s="246"/>
      <c r="Z295" s="246"/>
      <c r="AA295" s="246"/>
      <c r="AB295" s="246"/>
      <c r="AC295" s="217"/>
      <c r="AD295" s="235"/>
      <c r="AE295" s="235"/>
      <c r="AF295" s="218"/>
      <c r="AG295" s="217"/>
      <c r="AH295" s="217"/>
      <c r="AI295" s="217"/>
      <c r="AJ295" s="218"/>
    </row>
    <row r="296" spans="2:36" ht="38.25" x14ac:dyDescent="0.2">
      <c r="B296" s="218"/>
      <c r="C296" s="218"/>
      <c r="D296" s="218"/>
      <c r="E296" s="238"/>
      <c r="F296" s="238"/>
      <c r="G296" s="238"/>
      <c r="H296" s="218"/>
      <c r="I296" s="218"/>
      <c r="J296" s="11" t="s">
        <v>209</v>
      </c>
      <c r="K296" s="7" t="s">
        <v>118</v>
      </c>
      <c r="L296" s="7" t="s">
        <v>119</v>
      </c>
      <c r="M296" s="7">
        <v>1</v>
      </c>
      <c r="N296" s="217"/>
      <c r="O296" s="218"/>
      <c r="P296" s="218"/>
      <c r="Q296" s="218"/>
      <c r="R296" s="237"/>
      <c r="S296" s="237"/>
      <c r="T296" s="247"/>
      <c r="U296" s="247"/>
      <c r="V296" s="246"/>
      <c r="W296" s="246"/>
      <c r="X296" s="246"/>
      <c r="Y296" s="246"/>
      <c r="Z296" s="246"/>
      <c r="AA296" s="246"/>
      <c r="AB296" s="246"/>
      <c r="AC296" s="217"/>
      <c r="AD296" s="235"/>
      <c r="AE296" s="235"/>
      <c r="AF296" s="218"/>
      <c r="AG296" s="217"/>
      <c r="AH296" s="217"/>
      <c r="AI296" s="217"/>
      <c r="AJ296" s="218"/>
    </row>
    <row r="297" spans="2:36" ht="44.1" customHeight="1" x14ac:dyDescent="0.2">
      <c r="B297" s="218"/>
      <c r="C297" s="218"/>
      <c r="D297" s="218"/>
      <c r="E297" s="238"/>
      <c r="F297" s="238"/>
      <c r="G297" s="238"/>
      <c r="H297" s="218"/>
      <c r="I297" s="218"/>
      <c r="J297" s="11" t="s">
        <v>120</v>
      </c>
      <c r="K297" s="7" t="s">
        <v>121</v>
      </c>
      <c r="L297" s="7" t="s">
        <v>119</v>
      </c>
      <c r="M297" s="63">
        <v>1</v>
      </c>
      <c r="N297" s="217"/>
      <c r="O297" s="218"/>
      <c r="P297" s="218"/>
      <c r="Q297" s="218"/>
      <c r="R297" s="237"/>
      <c r="S297" s="237"/>
      <c r="T297" s="247"/>
      <c r="U297" s="247"/>
      <c r="V297" s="246"/>
      <c r="W297" s="246"/>
      <c r="X297" s="246"/>
      <c r="Y297" s="246"/>
      <c r="Z297" s="246"/>
      <c r="AA297" s="246"/>
      <c r="AB297" s="246"/>
      <c r="AC297" s="217"/>
      <c r="AD297" s="235"/>
      <c r="AE297" s="235"/>
      <c r="AF297" s="218"/>
      <c r="AG297" s="217"/>
      <c r="AH297" s="217"/>
      <c r="AI297" s="217"/>
      <c r="AJ297" s="218"/>
    </row>
    <row r="298" spans="2:36" s="36" customFormat="1" ht="89.1" customHeight="1" x14ac:dyDescent="0.25">
      <c r="B298" s="218" t="s">
        <v>294</v>
      </c>
      <c r="C298" s="218" t="s">
        <v>285</v>
      </c>
      <c r="D298" s="218" t="s">
        <v>106</v>
      </c>
      <c r="E298" s="238" t="s">
        <v>67</v>
      </c>
      <c r="F298" s="238" t="s">
        <v>134</v>
      </c>
      <c r="G298" s="238" t="s">
        <v>147</v>
      </c>
      <c r="H298" s="218" t="s">
        <v>70</v>
      </c>
      <c r="I298" s="218" t="s">
        <v>79</v>
      </c>
      <c r="J298" s="28" t="s">
        <v>208</v>
      </c>
      <c r="K298" s="14" t="s">
        <v>107</v>
      </c>
      <c r="L298" s="14" t="s">
        <v>86</v>
      </c>
      <c r="M298" s="14">
        <v>40</v>
      </c>
      <c r="N298" s="217" t="s">
        <v>108</v>
      </c>
      <c r="O298" s="218" t="s">
        <v>288</v>
      </c>
      <c r="P298" s="218" t="s">
        <v>75</v>
      </c>
      <c r="Q298" s="218" t="s">
        <v>76</v>
      </c>
      <c r="R298" s="237" t="s">
        <v>77</v>
      </c>
      <c r="S298" s="237" t="s">
        <v>109</v>
      </c>
      <c r="T298" s="247">
        <f>V298+Y298</f>
        <v>146095.95000000001</v>
      </c>
      <c r="U298" s="247" t="s">
        <v>79</v>
      </c>
      <c r="V298" s="251">
        <v>124181.56</v>
      </c>
      <c r="W298" s="246" t="s">
        <v>79</v>
      </c>
      <c r="X298" s="246" t="s">
        <v>79</v>
      </c>
      <c r="Y298" s="246">
        <v>21914.39</v>
      </c>
      <c r="Z298" s="246" t="s">
        <v>98</v>
      </c>
      <c r="AA298" s="246" t="s">
        <v>79</v>
      </c>
      <c r="AB298" s="246">
        <v>16232.88</v>
      </c>
      <c r="AC298" s="217" t="s">
        <v>149</v>
      </c>
      <c r="AD298" s="235" t="s">
        <v>79</v>
      </c>
      <c r="AE298" s="235">
        <f>V298+Y298</f>
        <v>146095.95000000001</v>
      </c>
      <c r="AF298" s="217" t="s">
        <v>79</v>
      </c>
      <c r="AG298" s="217" t="s">
        <v>33</v>
      </c>
      <c r="AH298" s="217" t="s">
        <v>161</v>
      </c>
      <c r="AI298" s="217" t="s">
        <v>179</v>
      </c>
      <c r="AJ298" s="217"/>
    </row>
    <row r="299" spans="2:36" s="36" customFormat="1" ht="86.1" customHeight="1" x14ac:dyDescent="0.25">
      <c r="B299" s="218"/>
      <c r="C299" s="218"/>
      <c r="D299" s="218"/>
      <c r="E299" s="238"/>
      <c r="F299" s="238"/>
      <c r="G299" s="238"/>
      <c r="H299" s="218"/>
      <c r="I299" s="218"/>
      <c r="J299" s="11" t="s">
        <v>111</v>
      </c>
      <c r="K299" s="7" t="s">
        <v>112</v>
      </c>
      <c r="L299" s="7" t="s">
        <v>85</v>
      </c>
      <c r="M299" s="7">
        <v>4</v>
      </c>
      <c r="N299" s="217"/>
      <c r="O299" s="218"/>
      <c r="P299" s="218"/>
      <c r="Q299" s="218"/>
      <c r="R299" s="237"/>
      <c r="S299" s="237"/>
      <c r="T299" s="247"/>
      <c r="U299" s="247"/>
      <c r="V299" s="252"/>
      <c r="W299" s="246"/>
      <c r="X299" s="246"/>
      <c r="Y299" s="246"/>
      <c r="Z299" s="246"/>
      <c r="AA299" s="246"/>
      <c r="AB299" s="246"/>
      <c r="AC299" s="217"/>
      <c r="AD299" s="235"/>
      <c r="AE299" s="235"/>
      <c r="AF299" s="218"/>
      <c r="AG299" s="217"/>
      <c r="AH299" s="217"/>
      <c r="AI299" s="217"/>
      <c r="AJ299" s="218"/>
    </row>
    <row r="300" spans="2:36" s="36" customFormat="1" ht="88.5" customHeight="1" x14ac:dyDescent="0.25">
      <c r="B300" s="218"/>
      <c r="C300" s="218"/>
      <c r="D300" s="218"/>
      <c r="E300" s="238"/>
      <c r="F300" s="238"/>
      <c r="G300" s="238"/>
      <c r="H300" s="218"/>
      <c r="I300" s="218"/>
      <c r="J300" s="11" t="s">
        <v>127</v>
      </c>
      <c r="K300" s="7" t="s">
        <v>128</v>
      </c>
      <c r="L300" s="7" t="s">
        <v>85</v>
      </c>
      <c r="M300" s="63">
        <v>116</v>
      </c>
      <c r="N300" s="217"/>
      <c r="O300" s="218"/>
      <c r="P300" s="218"/>
      <c r="Q300" s="218"/>
      <c r="R300" s="237"/>
      <c r="S300" s="237"/>
      <c r="T300" s="247"/>
      <c r="U300" s="247"/>
      <c r="V300" s="253"/>
      <c r="W300" s="246"/>
      <c r="X300" s="246"/>
      <c r="Y300" s="246"/>
      <c r="Z300" s="246"/>
      <c r="AA300" s="246"/>
      <c r="AB300" s="246"/>
      <c r="AC300" s="217"/>
      <c r="AD300" s="235"/>
      <c r="AE300" s="235"/>
      <c r="AF300" s="218"/>
      <c r="AG300" s="217"/>
      <c r="AH300" s="217"/>
      <c r="AI300" s="217"/>
      <c r="AJ300" s="218"/>
    </row>
    <row r="301" spans="2:36" s="36" customFormat="1" ht="89.1" customHeight="1" x14ac:dyDescent="0.25">
      <c r="B301" s="218" t="s">
        <v>296</v>
      </c>
      <c r="C301" s="218" t="s">
        <v>287</v>
      </c>
      <c r="D301" s="218" t="s">
        <v>106</v>
      </c>
      <c r="E301" s="238" t="s">
        <v>67</v>
      </c>
      <c r="F301" s="238" t="s">
        <v>134</v>
      </c>
      <c r="G301" s="238" t="s">
        <v>147</v>
      </c>
      <c r="H301" s="218" t="s">
        <v>70</v>
      </c>
      <c r="I301" s="218" t="s">
        <v>79</v>
      </c>
      <c r="J301" s="28" t="s">
        <v>208</v>
      </c>
      <c r="K301" s="14" t="s">
        <v>107</v>
      </c>
      <c r="L301" s="14" t="s">
        <v>86</v>
      </c>
      <c r="M301" s="14">
        <v>40</v>
      </c>
      <c r="N301" s="217" t="s">
        <v>108</v>
      </c>
      <c r="O301" s="218" t="s">
        <v>288</v>
      </c>
      <c r="P301" s="218" t="s">
        <v>75</v>
      </c>
      <c r="Q301" s="218" t="s">
        <v>76</v>
      </c>
      <c r="R301" s="237" t="s">
        <v>77</v>
      </c>
      <c r="S301" s="237" t="s">
        <v>109</v>
      </c>
      <c r="T301" s="247">
        <f>+V301+Y301</f>
        <v>56345.11</v>
      </c>
      <c r="U301" s="247" t="s">
        <v>79</v>
      </c>
      <c r="V301" s="251">
        <v>47893.34</v>
      </c>
      <c r="W301" s="246" t="s">
        <v>79</v>
      </c>
      <c r="X301" s="246" t="s">
        <v>79</v>
      </c>
      <c r="Y301" s="246">
        <v>8451.77</v>
      </c>
      <c r="Z301" s="246" t="s">
        <v>98</v>
      </c>
      <c r="AA301" s="246" t="s">
        <v>79</v>
      </c>
      <c r="AB301" s="246">
        <v>6260.57</v>
      </c>
      <c r="AC301" s="217" t="s">
        <v>149</v>
      </c>
      <c r="AD301" s="235" t="s">
        <v>79</v>
      </c>
      <c r="AE301" s="235">
        <f>V301+Y301</f>
        <v>56345.11</v>
      </c>
      <c r="AF301" s="217" t="s">
        <v>79</v>
      </c>
      <c r="AG301" s="217" t="s">
        <v>33</v>
      </c>
      <c r="AH301" s="217" t="s">
        <v>161</v>
      </c>
      <c r="AI301" s="217" t="s">
        <v>179</v>
      </c>
      <c r="AJ301" s="217"/>
    </row>
    <row r="302" spans="2:36" s="36" customFormat="1" ht="86.1" customHeight="1" x14ac:dyDescent="0.25">
      <c r="B302" s="218"/>
      <c r="C302" s="218"/>
      <c r="D302" s="218"/>
      <c r="E302" s="238"/>
      <c r="F302" s="238"/>
      <c r="G302" s="238"/>
      <c r="H302" s="218"/>
      <c r="I302" s="218"/>
      <c r="J302" s="11" t="s">
        <v>111</v>
      </c>
      <c r="K302" s="7" t="s">
        <v>112</v>
      </c>
      <c r="L302" s="7" t="s">
        <v>85</v>
      </c>
      <c r="M302" s="7">
        <v>2</v>
      </c>
      <c r="N302" s="217"/>
      <c r="O302" s="218"/>
      <c r="P302" s="218"/>
      <c r="Q302" s="218"/>
      <c r="R302" s="237"/>
      <c r="S302" s="237"/>
      <c r="T302" s="247"/>
      <c r="U302" s="247"/>
      <c r="V302" s="252"/>
      <c r="W302" s="246"/>
      <c r="X302" s="246"/>
      <c r="Y302" s="246"/>
      <c r="Z302" s="246"/>
      <c r="AA302" s="246"/>
      <c r="AB302" s="246"/>
      <c r="AC302" s="217"/>
      <c r="AD302" s="235"/>
      <c r="AE302" s="235"/>
      <c r="AF302" s="218"/>
      <c r="AG302" s="217"/>
      <c r="AH302" s="217"/>
      <c r="AI302" s="217"/>
      <c r="AJ302" s="218"/>
    </row>
    <row r="303" spans="2:36" s="36" customFormat="1" ht="50.65" customHeight="1" x14ac:dyDescent="0.25">
      <c r="B303" s="218"/>
      <c r="C303" s="218"/>
      <c r="D303" s="218"/>
      <c r="E303" s="238"/>
      <c r="F303" s="238"/>
      <c r="G303" s="238"/>
      <c r="H303" s="218"/>
      <c r="I303" s="218"/>
      <c r="J303" s="11" t="s">
        <v>127</v>
      </c>
      <c r="K303" s="7" t="s">
        <v>128</v>
      </c>
      <c r="L303" s="7" t="s">
        <v>85</v>
      </c>
      <c r="M303" s="63">
        <v>34</v>
      </c>
      <c r="N303" s="217"/>
      <c r="O303" s="218"/>
      <c r="P303" s="218"/>
      <c r="Q303" s="218"/>
      <c r="R303" s="237"/>
      <c r="S303" s="237"/>
      <c r="T303" s="247"/>
      <c r="U303" s="247"/>
      <c r="V303" s="253"/>
      <c r="W303" s="246"/>
      <c r="X303" s="246"/>
      <c r="Y303" s="246"/>
      <c r="Z303" s="246"/>
      <c r="AA303" s="246"/>
      <c r="AB303" s="246"/>
      <c r="AC303" s="217"/>
      <c r="AD303" s="235"/>
      <c r="AE303" s="235"/>
      <c r="AF303" s="218"/>
      <c r="AG303" s="217"/>
      <c r="AH303" s="217"/>
      <c r="AI303" s="217"/>
      <c r="AJ303" s="218"/>
    </row>
    <row r="304" spans="2:36" s="36" customFormat="1" ht="89.1" customHeight="1" x14ac:dyDescent="0.25">
      <c r="B304" s="218" t="s">
        <v>297</v>
      </c>
      <c r="C304" s="218" t="s">
        <v>290</v>
      </c>
      <c r="D304" s="218" t="s">
        <v>106</v>
      </c>
      <c r="E304" s="238" t="s">
        <v>67</v>
      </c>
      <c r="F304" s="238" t="s">
        <v>134</v>
      </c>
      <c r="G304" s="238" t="s">
        <v>147</v>
      </c>
      <c r="H304" s="218" t="s">
        <v>70</v>
      </c>
      <c r="I304" s="218" t="s">
        <v>79</v>
      </c>
      <c r="J304" s="11" t="s">
        <v>208</v>
      </c>
      <c r="K304" s="7" t="s">
        <v>107</v>
      </c>
      <c r="L304" s="7" t="s">
        <v>86</v>
      </c>
      <c r="M304" s="63">
        <v>40</v>
      </c>
      <c r="N304" s="217" t="s">
        <v>108</v>
      </c>
      <c r="O304" s="218" t="s">
        <v>288</v>
      </c>
      <c r="P304" s="218" t="s">
        <v>75</v>
      </c>
      <c r="Q304" s="218" t="s">
        <v>76</v>
      </c>
      <c r="R304" s="237" t="s">
        <v>77</v>
      </c>
      <c r="S304" s="237" t="s">
        <v>109</v>
      </c>
      <c r="T304" s="247">
        <f>V304+Y304</f>
        <v>84331.72</v>
      </c>
      <c r="U304" s="247" t="s">
        <v>79</v>
      </c>
      <c r="V304" s="251">
        <v>71681.960000000006</v>
      </c>
      <c r="W304" s="246" t="s">
        <v>79</v>
      </c>
      <c r="X304" s="246" t="s">
        <v>79</v>
      </c>
      <c r="Y304" s="246">
        <v>12649.76</v>
      </c>
      <c r="Z304" s="246" t="s">
        <v>98</v>
      </c>
      <c r="AA304" s="246" t="s">
        <v>79</v>
      </c>
      <c r="AB304" s="246">
        <v>9370.19</v>
      </c>
      <c r="AC304" s="217" t="s">
        <v>149</v>
      </c>
      <c r="AD304" s="235" t="s">
        <v>79</v>
      </c>
      <c r="AE304" s="235">
        <f>V304+Y304</f>
        <v>84331.72</v>
      </c>
      <c r="AF304" s="217" t="s">
        <v>79</v>
      </c>
      <c r="AG304" s="217" t="s">
        <v>33</v>
      </c>
      <c r="AH304" s="217" t="s">
        <v>161</v>
      </c>
      <c r="AI304" s="217" t="s">
        <v>179</v>
      </c>
      <c r="AJ304" s="217"/>
    </row>
    <row r="305" spans="2:36" s="36" customFormat="1" ht="86.1" customHeight="1" x14ac:dyDescent="0.25">
      <c r="B305" s="218"/>
      <c r="C305" s="218"/>
      <c r="D305" s="218"/>
      <c r="E305" s="238"/>
      <c r="F305" s="238"/>
      <c r="G305" s="238"/>
      <c r="H305" s="218"/>
      <c r="I305" s="218"/>
      <c r="J305" s="11" t="s">
        <v>111</v>
      </c>
      <c r="K305" s="7" t="s">
        <v>112</v>
      </c>
      <c r="L305" s="7" t="s">
        <v>85</v>
      </c>
      <c r="M305" s="63">
        <v>1</v>
      </c>
      <c r="N305" s="217"/>
      <c r="O305" s="218"/>
      <c r="P305" s="218"/>
      <c r="Q305" s="218"/>
      <c r="R305" s="237"/>
      <c r="S305" s="237"/>
      <c r="T305" s="247"/>
      <c r="U305" s="247"/>
      <c r="V305" s="252"/>
      <c r="W305" s="246"/>
      <c r="X305" s="246"/>
      <c r="Y305" s="246"/>
      <c r="Z305" s="246"/>
      <c r="AA305" s="246"/>
      <c r="AB305" s="246"/>
      <c r="AC305" s="217"/>
      <c r="AD305" s="235"/>
      <c r="AE305" s="235"/>
      <c r="AF305" s="218"/>
      <c r="AG305" s="217"/>
      <c r="AH305" s="217"/>
      <c r="AI305" s="217"/>
      <c r="AJ305" s="218"/>
    </row>
    <row r="306" spans="2:36" s="36" customFormat="1" ht="54" customHeight="1" x14ac:dyDescent="0.25">
      <c r="B306" s="218"/>
      <c r="C306" s="218"/>
      <c r="D306" s="218"/>
      <c r="E306" s="238"/>
      <c r="F306" s="238"/>
      <c r="G306" s="238"/>
      <c r="H306" s="218"/>
      <c r="I306" s="218"/>
      <c r="J306" s="11" t="s">
        <v>127</v>
      </c>
      <c r="K306" s="7" t="s">
        <v>128</v>
      </c>
      <c r="L306" s="7" t="s">
        <v>85</v>
      </c>
      <c r="M306" s="63">
        <v>3</v>
      </c>
      <c r="N306" s="217"/>
      <c r="O306" s="218"/>
      <c r="P306" s="218"/>
      <c r="Q306" s="218"/>
      <c r="R306" s="237"/>
      <c r="S306" s="237"/>
      <c r="T306" s="247"/>
      <c r="U306" s="247"/>
      <c r="V306" s="253"/>
      <c r="W306" s="246"/>
      <c r="X306" s="246"/>
      <c r="Y306" s="246"/>
      <c r="Z306" s="246"/>
      <c r="AA306" s="246"/>
      <c r="AB306" s="246"/>
      <c r="AC306" s="217"/>
      <c r="AD306" s="235"/>
      <c r="AE306" s="235"/>
      <c r="AF306" s="218"/>
      <c r="AG306" s="217"/>
      <c r="AH306" s="217"/>
      <c r="AI306" s="217"/>
      <c r="AJ306" s="218"/>
    </row>
    <row r="307" spans="2:36" s="36" customFormat="1" ht="89.1" customHeight="1" x14ac:dyDescent="0.25">
      <c r="B307" s="218" t="s">
        <v>298</v>
      </c>
      <c r="C307" s="218" t="s">
        <v>285</v>
      </c>
      <c r="D307" s="218" t="s">
        <v>106</v>
      </c>
      <c r="E307" s="238" t="s">
        <v>67</v>
      </c>
      <c r="F307" s="238" t="s">
        <v>134</v>
      </c>
      <c r="G307" s="238" t="s">
        <v>147</v>
      </c>
      <c r="H307" s="218" t="s">
        <v>70</v>
      </c>
      <c r="I307" s="218" t="s">
        <v>79</v>
      </c>
      <c r="J307" s="11" t="s">
        <v>208</v>
      </c>
      <c r="K307" s="7" t="s">
        <v>107</v>
      </c>
      <c r="L307" s="7" t="s">
        <v>86</v>
      </c>
      <c r="M307" s="63">
        <v>40</v>
      </c>
      <c r="N307" s="217" t="s">
        <v>108</v>
      </c>
      <c r="O307" s="218" t="s">
        <v>288</v>
      </c>
      <c r="P307" s="218" t="s">
        <v>75</v>
      </c>
      <c r="Q307" s="218" t="s">
        <v>76</v>
      </c>
      <c r="R307" s="237" t="s">
        <v>77</v>
      </c>
      <c r="S307" s="237" t="s">
        <v>109</v>
      </c>
      <c r="T307" s="247">
        <f>V307+Y307</f>
        <v>96400.34</v>
      </c>
      <c r="U307" s="247" t="s">
        <v>79</v>
      </c>
      <c r="V307" s="251">
        <v>81940.289999999994</v>
      </c>
      <c r="W307" s="246" t="s">
        <v>79</v>
      </c>
      <c r="X307" s="246" t="s">
        <v>79</v>
      </c>
      <c r="Y307" s="246">
        <v>14460.05</v>
      </c>
      <c r="Z307" s="246" t="s">
        <v>98</v>
      </c>
      <c r="AA307" s="246" t="s">
        <v>79</v>
      </c>
      <c r="AB307" s="246">
        <v>10711.15</v>
      </c>
      <c r="AC307" s="217" t="s">
        <v>149</v>
      </c>
      <c r="AD307" s="235" t="s">
        <v>79</v>
      </c>
      <c r="AE307" s="235">
        <f>V307+Y307</f>
        <v>96400.34</v>
      </c>
      <c r="AF307" s="217" t="s">
        <v>79</v>
      </c>
      <c r="AG307" s="217" t="s">
        <v>33</v>
      </c>
      <c r="AH307" s="217" t="s">
        <v>248</v>
      </c>
      <c r="AI307" s="217" t="s">
        <v>251</v>
      </c>
      <c r="AJ307" s="217"/>
    </row>
    <row r="308" spans="2:36" s="36" customFormat="1" ht="86.1" customHeight="1" x14ac:dyDescent="0.25">
      <c r="B308" s="218"/>
      <c r="C308" s="218"/>
      <c r="D308" s="218"/>
      <c r="E308" s="238"/>
      <c r="F308" s="238"/>
      <c r="G308" s="238"/>
      <c r="H308" s="218"/>
      <c r="I308" s="218"/>
      <c r="J308" s="11" t="s">
        <v>111</v>
      </c>
      <c r="K308" s="7" t="s">
        <v>112</v>
      </c>
      <c r="L308" s="7" t="s">
        <v>85</v>
      </c>
      <c r="M308" s="63">
        <v>2</v>
      </c>
      <c r="N308" s="217"/>
      <c r="O308" s="218"/>
      <c r="P308" s="218"/>
      <c r="Q308" s="218"/>
      <c r="R308" s="237"/>
      <c r="S308" s="237"/>
      <c r="T308" s="247"/>
      <c r="U308" s="247"/>
      <c r="V308" s="252"/>
      <c r="W308" s="246"/>
      <c r="X308" s="246"/>
      <c r="Y308" s="246"/>
      <c r="Z308" s="246"/>
      <c r="AA308" s="246"/>
      <c r="AB308" s="246"/>
      <c r="AC308" s="217"/>
      <c r="AD308" s="235"/>
      <c r="AE308" s="235"/>
      <c r="AF308" s="218"/>
      <c r="AG308" s="217"/>
      <c r="AH308" s="217"/>
      <c r="AI308" s="217"/>
      <c r="AJ308" s="218"/>
    </row>
    <row r="309" spans="2:36" s="36" customFormat="1" ht="88.5" customHeight="1" x14ac:dyDescent="0.25">
      <c r="B309" s="218"/>
      <c r="C309" s="218"/>
      <c r="D309" s="218"/>
      <c r="E309" s="238"/>
      <c r="F309" s="238"/>
      <c r="G309" s="238"/>
      <c r="H309" s="218"/>
      <c r="I309" s="218"/>
      <c r="J309" s="11" t="s">
        <v>127</v>
      </c>
      <c r="K309" s="7" t="s">
        <v>128</v>
      </c>
      <c r="L309" s="7" t="s">
        <v>85</v>
      </c>
      <c r="M309" s="63">
        <v>35</v>
      </c>
      <c r="N309" s="217"/>
      <c r="O309" s="218"/>
      <c r="P309" s="218"/>
      <c r="Q309" s="218"/>
      <c r="R309" s="237"/>
      <c r="S309" s="237"/>
      <c r="T309" s="247"/>
      <c r="U309" s="247"/>
      <c r="V309" s="253"/>
      <c r="W309" s="246"/>
      <c r="X309" s="246"/>
      <c r="Y309" s="246"/>
      <c r="Z309" s="246"/>
      <c r="AA309" s="246"/>
      <c r="AB309" s="246"/>
      <c r="AC309" s="217"/>
      <c r="AD309" s="235"/>
      <c r="AE309" s="235"/>
      <c r="AF309" s="218"/>
      <c r="AG309" s="217"/>
      <c r="AH309" s="217"/>
      <c r="AI309" s="217"/>
      <c r="AJ309" s="218"/>
    </row>
    <row r="310" spans="2:36" ht="51" x14ac:dyDescent="0.2">
      <c r="B310" s="218" t="s">
        <v>299</v>
      </c>
      <c r="C310" s="218" t="s">
        <v>292</v>
      </c>
      <c r="D310" s="218" t="s">
        <v>66</v>
      </c>
      <c r="E310" s="238" t="s">
        <v>67</v>
      </c>
      <c r="F310" s="238" t="s">
        <v>132</v>
      </c>
      <c r="G310" s="238" t="s">
        <v>69</v>
      </c>
      <c r="H310" s="218" t="s">
        <v>70</v>
      </c>
      <c r="I310" s="218" t="s">
        <v>79</v>
      </c>
      <c r="J310" s="11" t="s">
        <v>113</v>
      </c>
      <c r="K310" s="7" t="s">
        <v>114</v>
      </c>
      <c r="L310" s="7" t="s">
        <v>115</v>
      </c>
      <c r="M310" s="7">
        <v>1</v>
      </c>
      <c r="N310" s="217" t="s">
        <v>108</v>
      </c>
      <c r="O310" s="218" t="s">
        <v>293</v>
      </c>
      <c r="P310" s="218" t="s">
        <v>75</v>
      </c>
      <c r="Q310" s="218" t="s">
        <v>76</v>
      </c>
      <c r="R310" s="237" t="s">
        <v>77</v>
      </c>
      <c r="S310" s="237" t="s">
        <v>109</v>
      </c>
      <c r="T310" s="247">
        <f>V310+Y310</f>
        <v>81926.48</v>
      </c>
      <c r="U310" s="247" t="s">
        <v>79</v>
      </c>
      <c r="V310" s="246">
        <v>69637.509999999995</v>
      </c>
      <c r="W310" s="246" t="s">
        <v>79</v>
      </c>
      <c r="X310" s="246" t="s">
        <v>79</v>
      </c>
      <c r="Y310" s="246">
        <v>12288.97</v>
      </c>
      <c r="Z310" s="246" t="s">
        <v>79</v>
      </c>
      <c r="AA310" s="246" t="s">
        <v>79</v>
      </c>
      <c r="AB310" s="246">
        <v>9102.94</v>
      </c>
      <c r="AC310" s="217" t="s">
        <v>80</v>
      </c>
      <c r="AD310" s="235" t="s">
        <v>79</v>
      </c>
      <c r="AE310" s="235">
        <f>V310+Y310</f>
        <v>81926.48</v>
      </c>
      <c r="AF310" s="217" t="s">
        <v>79</v>
      </c>
      <c r="AG310" s="217" t="s">
        <v>33</v>
      </c>
      <c r="AH310" s="217" t="s">
        <v>161</v>
      </c>
      <c r="AI310" s="217" t="s">
        <v>409</v>
      </c>
      <c r="AJ310" s="217"/>
    </row>
    <row r="311" spans="2:36" ht="51" x14ac:dyDescent="0.2">
      <c r="B311" s="218"/>
      <c r="C311" s="218"/>
      <c r="D311" s="218"/>
      <c r="E311" s="238"/>
      <c r="F311" s="238"/>
      <c r="G311" s="238"/>
      <c r="H311" s="218"/>
      <c r="I311" s="218"/>
      <c r="J311" s="11" t="s">
        <v>116</v>
      </c>
      <c r="K311" s="7" t="s">
        <v>117</v>
      </c>
      <c r="L311" s="7" t="s">
        <v>85</v>
      </c>
      <c r="M311" s="7">
        <v>1</v>
      </c>
      <c r="N311" s="217"/>
      <c r="O311" s="218"/>
      <c r="P311" s="218"/>
      <c r="Q311" s="218"/>
      <c r="R311" s="237"/>
      <c r="S311" s="237"/>
      <c r="T311" s="247"/>
      <c r="U311" s="247"/>
      <c r="V311" s="246"/>
      <c r="W311" s="246"/>
      <c r="X311" s="246"/>
      <c r="Y311" s="246"/>
      <c r="Z311" s="246"/>
      <c r="AA311" s="246"/>
      <c r="AB311" s="246"/>
      <c r="AC311" s="217"/>
      <c r="AD311" s="235"/>
      <c r="AE311" s="235"/>
      <c r="AF311" s="218"/>
      <c r="AG311" s="217"/>
      <c r="AH311" s="217"/>
      <c r="AI311" s="217"/>
      <c r="AJ311" s="218"/>
    </row>
    <row r="312" spans="2:36" ht="38.25" x14ac:dyDescent="0.2">
      <c r="B312" s="218"/>
      <c r="C312" s="218"/>
      <c r="D312" s="218"/>
      <c r="E312" s="238"/>
      <c r="F312" s="238"/>
      <c r="G312" s="238"/>
      <c r="H312" s="218"/>
      <c r="I312" s="218"/>
      <c r="J312" s="11" t="s">
        <v>209</v>
      </c>
      <c r="K312" s="7" t="s">
        <v>118</v>
      </c>
      <c r="L312" s="7" t="s">
        <v>119</v>
      </c>
      <c r="M312" s="7">
        <v>1</v>
      </c>
      <c r="N312" s="217"/>
      <c r="O312" s="218"/>
      <c r="P312" s="218"/>
      <c r="Q312" s="218"/>
      <c r="R312" s="237"/>
      <c r="S312" s="237"/>
      <c r="T312" s="247"/>
      <c r="U312" s="247"/>
      <c r="V312" s="246"/>
      <c r="W312" s="246"/>
      <c r="X312" s="246"/>
      <c r="Y312" s="246"/>
      <c r="Z312" s="246"/>
      <c r="AA312" s="246"/>
      <c r="AB312" s="246"/>
      <c r="AC312" s="217"/>
      <c r="AD312" s="235"/>
      <c r="AE312" s="235"/>
      <c r="AF312" s="218"/>
      <c r="AG312" s="217"/>
      <c r="AH312" s="217"/>
      <c r="AI312" s="217"/>
      <c r="AJ312" s="218"/>
    </row>
    <row r="313" spans="2:36" ht="40.5" customHeight="1" x14ac:dyDescent="0.2">
      <c r="B313" s="218"/>
      <c r="C313" s="218"/>
      <c r="D313" s="218"/>
      <c r="E313" s="238"/>
      <c r="F313" s="238"/>
      <c r="G313" s="238"/>
      <c r="H313" s="218"/>
      <c r="I313" s="218"/>
      <c r="J313" s="11" t="s">
        <v>120</v>
      </c>
      <c r="K313" s="7" t="s">
        <v>121</v>
      </c>
      <c r="L313" s="7" t="s">
        <v>119</v>
      </c>
      <c r="M313" s="63">
        <v>1</v>
      </c>
      <c r="N313" s="217"/>
      <c r="O313" s="218"/>
      <c r="P313" s="218"/>
      <c r="Q313" s="218"/>
      <c r="R313" s="237"/>
      <c r="S313" s="237"/>
      <c r="T313" s="247"/>
      <c r="U313" s="247"/>
      <c r="V313" s="246"/>
      <c r="W313" s="246"/>
      <c r="X313" s="246"/>
      <c r="Y313" s="246"/>
      <c r="Z313" s="246"/>
      <c r="AA313" s="246"/>
      <c r="AB313" s="246"/>
      <c r="AC313" s="217"/>
      <c r="AD313" s="235"/>
      <c r="AE313" s="235"/>
      <c r="AF313" s="218"/>
      <c r="AG313" s="217"/>
      <c r="AH313" s="217"/>
      <c r="AI313" s="217"/>
      <c r="AJ313" s="218"/>
    </row>
    <row r="314" spans="2:36" s="36" customFormat="1" ht="89.1" customHeight="1" x14ac:dyDescent="0.25">
      <c r="B314" s="218" t="s">
        <v>988</v>
      </c>
      <c r="C314" s="218" t="s">
        <v>287</v>
      </c>
      <c r="D314" s="218" t="s">
        <v>106</v>
      </c>
      <c r="E314" s="238" t="s">
        <v>67</v>
      </c>
      <c r="F314" s="238" t="s">
        <v>134</v>
      </c>
      <c r="G314" s="238" t="s">
        <v>147</v>
      </c>
      <c r="H314" s="218" t="s">
        <v>70</v>
      </c>
      <c r="I314" s="218" t="s">
        <v>79</v>
      </c>
      <c r="J314" s="28" t="s">
        <v>208</v>
      </c>
      <c r="K314" s="14" t="s">
        <v>107</v>
      </c>
      <c r="L314" s="14" t="s">
        <v>86</v>
      </c>
      <c r="M314" s="14">
        <v>40</v>
      </c>
      <c r="N314" s="217" t="s">
        <v>108</v>
      </c>
      <c r="O314" s="218" t="s">
        <v>288</v>
      </c>
      <c r="P314" s="218" t="s">
        <v>75</v>
      </c>
      <c r="Q314" s="218" t="s">
        <v>76</v>
      </c>
      <c r="R314" s="237" t="s">
        <v>77</v>
      </c>
      <c r="S314" s="237" t="s">
        <v>109</v>
      </c>
      <c r="T314" s="247">
        <f>+V314+Y314</f>
        <v>75970</v>
      </c>
      <c r="U314" s="247" t="s">
        <v>79</v>
      </c>
      <c r="V314" s="381">
        <v>64574.5</v>
      </c>
      <c r="W314" s="246" t="s">
        <v>79</v>
      </c>
      <c r="X314" s="246" t="s">
        <v>79</v>
      </c>
      <c r="Y314" s="381">
        <v>11395.5</v>
      </c>
      <c r="Z314" s="246" t="s">
        <v>98</v>
      </c>
      <c r="AA314" s="246" t="s">
        <v>79</v>
      </c>
      <c r="AB314" s="246">
        <v>8441.1200000000008</v>
      </c>
      <c r="AC314" s="217" t="s">
        <v>149</v>
      </c>
      <c r="AD314" s="235" t="s">
        <v>79</v>
      </c>
      <c r="AE314" s="235">
        <f>V314+Y314</f>
        <v>75970</v>
      </c>
      <c r="AF314" s="217" t="s">
        <v>79</v>
      </c>
      <c r="AG314" s="217" t="s">
        <v>33</v>
      </c>
      <c r="AH314" s="217" t="s">
        <v>248</v>
      </c>
      <c r="AI314" s="217" t="s">
        <v>251</v>
      </c>
      <c r="AJ314" s="217"/>
    </row>
    <row r="315" spans="2:36" s="36" customFormat="1" ht="86.1" customHeight="1" x14ac:dyDescent="0.25">
      <c r="B315" s="218"/>
      <c r="C315" s="218"/>
      <c r="D315" s="218"/>
      <c r="E315" s="238"/>
      <c r="F315" s="238"/>
      <c r="G315" s="238"/>
      <c r="H315" s="218"/>
      <c r="I315" s="218"/>
      <c r="J315" s="11" t="s">
        <v>111</v>
      </c>
      <c r="K315" s="7" t="s">
        <v>112</v>
      </c>
      <c r="L315" s="7" t="s">
        <v>85</v>
      </c>
      <c r="M315" s="7">
        <v>4</v>
      </c>
      <c r="N315" s="217"/>
      <c r="O315" s="218"/>
      <c r="P315" s="218"/>
      <c r="Q315" s="218"/>
      <c r="R315" s="237"/>
      <c r="S315" s="237"/>
      <c r="T315" s="247"/>
      <c r="U315" s="247"/>
      <c r="V315" s="412"/>
      <c r="W315" s="246"/>
      <c r="X315" s="246"/>
      <c r="Y315" s="412"/>
      <c r="Z315" s="246"/>
      <c r="AA315" s="246"/>
      <c r="AB315" s="246"/>
      <c r="AC315" s="217"/>
      <c r="AD315" s="235"/>
      <c r="AE315" s="235"/>
      <c r="AF315" s="218"/>
      <c r="AG315" s="217"/>
      <c r="AH315" s="217"/>
      <c r="AI315" s="217"/>
      <c r="AJ315" s="218"/>
    </row>
    <row r="316" spans="2:36" s="36" customFormat="1" ht="50.65" customHeight="1" x14ac:dyDescent="0.25">
      <c r="B316" s="218"/>
      <c r="C316" s="218"/>
      <c r="D316" s="218"/>
      <c r="E316" s="238"/>
      <c r="F316" s="238"/>
      <c r="G316" s="238"/>
      <c r="H316" s="218"/>
      <c r="I316" s="218"/>
      <c r="J316" s="11" t="s">
        <v>127</v>
      </c>
      <c r="K316" s="7" t="s">
        <v>128</v>
      </c>
      <c r="L316" s="7" t="s">
        <v>85</v>
      </c>
      <c r="M316" s="63">
        <v>71</v>
      </c>
      <c r="N316" s="217"/>
      <c r="O316" s="218"/>
      <c r="P316" s="218"/>
      <c r="Q316" s="218"/>
      <c r="R316" s="237"/>
      <c r="S316" s="237"/>
      <c r="T316" s="247"/>
      <c r="U316" s="247"/>
      <c r="V316" s="413"/>
      <c r="W316" s="246"/>
      <c r="X316" s="246"/>
      <c r="Y316" s="413"/>
      <c r="Z316" s="246"/>
      <c r="AA316" s="246"/>
      <c r="AB316" s="246"/>
      <c r="AC316" s="217"/>
      <c r="AD316" s="235"/>
      <c r="AE316" s="235"/>
      <c r="AF316" s="218"/>
      <c r="AG316" s="217"/>
      <c r="AH316" s="217"/>
      <c r="AI316" s="217"/>
      <c r="AJ316" s="218"/>
    </row>
    <row r="317" spans="2:36" s="36" customFormat="1" ht="89.1" customHeight="1" x14ac:dyDescent="0.25">
      <c r="B317" s="218" t="s">
        <v>989</v>
      </c>
      <c r="C317" s="218" t="s">
        <v>290</v>
      </c>
      <c r="D317" s="218" t="s">
        <v>106</v>
      </c>
      <c r="E317" s="238" t="s">
        <v>67</v>
      </c>
      <c r="F317" s="238" t="s">
        <v>134</v>
      </c>
      <c r="G317" s="238" t="s">
        <v>147</v>
      </c>
      <c r="H317" s="218" t="s">
        <v>70</v>
      </c>
      <c r="I317" s="218" t="s">
        <v>79</v>
      </c>
      <c r="J317" s="11" t="s">
        <v>208</v>
      </c>
      <c r="K317" s="7" t="s">
        <v>107</v>
      </c>
      <c r="L317" s="7" t="s">
        <v>86</v>
      </c>
      <c r="M317" s="63">
        <v>40</v>
      </c>
      <c r="N317" s="217" t="s">
        <v>108</v>
      </c>
      <c r="O317" s="218" t="s">
        <v>288</v>
      </c>
      <c r="P317" s="218" t="s">
        <v>75</v>
      </c>
      <c r="Q317" s="218" t="s">
        <v>76</v>
      </c>
      <c r="R317" s="237" t="s">
        <v>77</v>
      </c>
      <c r="S317" s="237" t="s">
        <v>109</v>
      </c>
      <c r="T317" s="247">
        <f>V317+Y317</f>
        <v>54469.98</v>
      </c>
      <c r="U317" s="247" t="s">
        <v>79</v>
      </c>
      <c r="V317" s="251">
        <v>46299.48</v>
      </c>
      <c r="W317" s="246" t="s">
        <v>79</v>
      </c>
      <c r="X317" s="246" t="s">
        <v>79</v>
      </c>
      <c r="Y317" s="246">
        <v>8170.5</v>
      </c>
      <c r="Z317" s="246" t="s">
        <v>98</v>
      </c>
      <c r="AA317" s="246" t="s">
        <v>79</v>
      </c>
      <c r="AB317" s="246">
        <v>6052.22</v>
      </c>
      <c r="AC317" s="217" t="s">
        <v>149</v>
      </c>
      <c r="AD317" s="235" t="s">
        <v>79</v>
      </c>
      <c r="AE317" s="235">
        <f>V317+Y317</f>
        <v>54469.98</v>
      </c>
      <c r="AF317" s="217" t="s">
        <v>79</v>
      </c>
      <c r="AG317" s="217" t="s">
        <v>33</v>
      </c>
      <c r="AH317" s="217" t="s">
        <v>248</v>
      </c>
      <c r="AI317" s="217" t="s">
        <v>253</v>
      </c>
      <c r="AJ317" s="217"/>
    </row>
    <row r="318" spans="2:36" s="36" customFormat="1" ht="86.1" customHeight="1" x14ac:dyDescent="0.25">
      <c r="B318" s="218"/>
      <c r="C318" s="218"/>
      <c r="D318" s="218"/>
      <c r="E318" s="238"/>
      <c r="F318" s="238"/>
      <c r="G318" s="238"/>
      <c r="H318" s="218"/>
      <c r="I318" s="218"/>
      <c r="J318" s="11" t="s">
        <v>111</v>
      </c>
      <c r="K318" s="7" t="s">
        <v>112</v>
      </c>
      <c r="L318" s="7" t="s">
        <v>85</v>
      </c>
      <c r="M318" s="63">
        <v>1</v>
      </c>
      <c r="N318" s="217"/>
      <c r="O318" s="218"/>
      <c r="P318" s="218"/>
      <c r="Q318" s="218"/>
      <c r="R318" s="237"/>
      <c r="S318" s="237"/>
      <c r="T318" s="247"/>
      <c r="U318" s="247"/>
      <c r="V318" s="252"/>
      <c r="W318" s="246"/>
      <c r="X318" s="246"/>
      <c r="Y318" s="246"/>
      <c r="Z318" s="246"/>
      <c r="AA318" s="246"/>
      <c r="AB318" s="246"/>
      <c r="AC318" s="217"/>
      <c r="AD318" s="235"/>
      <c r="AE318" s="235"/>
      <c r="AF318" s="218"/>
      <c r="AG318" s="217"/>
      <c r="AH318" s="217"/>
      <c r="AI318" s="217"/>
      <c r="AJ318" s="218"/>
    </row>
    <row r="319" spans="2:36" s="36" customFormat="1" ht="54" customHeight="1" x14ac:dyDescent="0.25">
      <c r="B319" s="218"/>
      <c r="C319" s="218"/>
      <c r="D319" s="218"/>
      <c r="E319" s="238"/>
      <c r="F319" s="238"/>
      <c r="G319" s="238"/>
      <c r="H319" s="218"/>
      <c r="I319" s="218"/>
      <c r="J319" s="11" t="s">
        <v>127</v>
      </c>
      <c r="K319" s="7" t="s">
        <v>128</v>
      </c>
      <c r="L319" s="7" t="s">
        <v>85</v>
      </c>
      <c r="M319" s="63">
        <v>6</v>
      </c>
      <c r="N319" s="217"/>
      <c r="O319" s="218"/>
      <c r="P319" s="218"/>
      <c r="Q319" s="218"/>
      <c r="R319" s="237"/>
      <c r="S319" s="237"/>
      <c r="T319" s="247"/>
      <c r="U319" s="247"/>
      <c r="V319" s="253"/>
      <c r="W319" s="246"/>
      <c r="X319" s="246"/>
      <c r="Y319" s="246"/>
      <c r="Z319" s="246"/>
      <c r="AA319" s="246"/>
      <c r="AB319" s="246"/>
      <c r="AC319" s="217"/>
      <c r="AD319" s="235"/>
      <c r="AE319" s="235"/>
      <c r="AF319" s="218"/>
      <c r="AG319" s="217"/>
      <c r="AH319" s="217"/>
      <c r="AI319" s="217"/>
      <c r="AJ319" s="218"/>
    </row>
    <row r="320" spans="2:36" s="186" customFormat="1" ht="106.9" hidden="1" customHeight="1" x14ac:dyDescent="0.25">
      <c r="B320" s="209" t="s">
        <v>1166</v>
      </c>
      <c r="C320" s="209" t="s">
        <v>285</v>
      </c>
      <c r="D320" s="209" t="s">
        <v>106</v>
      </c>
      <c r="E320" s="208" t="s">
        <v>67</v>
      </c>
      <c r="F320" s="208" t="s">
        <v>134</v>
      </c>
      <c r="G320" s="208" t="s">
        <v>147</v>
      </c>
      <c r="H320" s="209" t="s">
        <v>70</v>
      </c>
      <c r="I320" s="209" t="s">
        <v>79</v>
      </c>
      <c r="J320" s="184" t="s">
        <v>208</v>
      </c>
      <c r="K320" s="185" t="s">
        <v>107</v>
      </c>
      <c r="L320" s="185" t="s">
        <v>86</v>
      </c>
      <c r="M320" s="187">
        <v>40</v>
      </c>
      <c r="N320" s="210" t="s">
        <v>108</v>
      </c>
      <c r="O320" s="209" t="s">
        <v>288</v>
      </c>
      <c r="P320" s="209" t="s">
        <v>75</v>
      </c>
      <c r="Q320" s="209" t="s">
        <v>76</v>
      </c>
      <c r="R320" s="211" t="s">
        <v>77</v>
      </c>
      <c r="S320" s="211" t="s">
        <v>109</v>
      </c>
      <c r="T320" s="222">
        <f>V320+Y320</f>
        <v>21703.29</v>
      </c>
      <c r="U320" s="222" t="s">
        <v>79</v>
      </c>
      <c r="V320" s="201">
        <v>18447.8</v>
      </c>
      <c r="W320" s="212" t="s">
        <v>79</v>
      </c>
      <c r="X320" s="212" t="s">
        <v>79</v>
      </c>
      <c r="Y320" s="212">
        <v>3255.49</v>
      </c>
      <c r="Z320" s="212" t="s">
        <v>98</v>
      </c>
      <c r="AA320" s="212" t="s">
        <v>79</v>
      </c>
      <c r="AB320" s="212">
        <v>2411.48</v>
      </c>
      <c r="AC320" s="210" t="s">
        <v>149</v>
      </c>
      <c r="AD320" s="213" t="s">
        <v>79</v>
      </c>
      <c r="AE320" s="213">
        <f>V320+Y320</f>
        <v>21703.29</v>
      </c>
      <c r="AF320" s="210" t="s">
        <v>79</v>
      </c>
      <c r="AG320" s="210" t="s">
        <v>33</v>
      </c>
      <c r="AH320" s="210" t="s">
        <v>166</v>
      </c>
      <c r="AI320" s="210" t="s">
        <v>167</v>
      </c>
      <c r="AJ320" s="210"/>
    </row>
    <row r="321" spans="2:36" s="36" customFormat="1" ht="86.1" customHeight="1" x14ac:dyDescent="0.25">
      <c r="B321" s="209"/>
      <c r="C321" s="209"/>
      <c r="D321" s="209"/>
      <c r="E321" s="208"/>
      <c r="F321" s="208"/>
      <c r="G321" s="208"/>
      <c r="H321" s="209"/>
      <c r="I321" s="209"/>
      <c r="J321" s="11" t="s">
        <v>111</v>
      </c>
      <c r="K321" s="7" t="s">
        <v>112</v>
      </c>
      <c r="L321" s="7" t="s">
        <v>85</v>
      </c>
      <c r="M321" s="63">
        <v>1</v>
      </c>
      <c r="N321" s="210"/>
      <c r="O321" s="209"/>
      <c r="P321" s="209"/>
      <c r="Q321" s="209"/>
      <c r="R321" s="211"/>
      <c r="S321" s="211"/>
      <c r="T321" s="222"/>
      <c r="U321" s="222"/>
      <c r="V321" s="202"/>
      <c r="W321" s="212"/>
      <c r="X321" s="212"/>
      <c r="Y321" s="212"/>
      <c r="Z321" s="212"/>
      <c r="AA321" s="212"/>
      <c r="AB321" s="212"/>
      <c r="AC321" s="210"/>
      <c r="AD321" s="213"/>
      <c r="AE321" s="213"/>
      <c r="AF321" s="209"/>
      <c r="AG321" s="210"/>
      <c r="AH321" s="210"/>
      <c r="AI321" s="210"/>
      <c r="AJ321" s="209"/>
    </row>
    <row r="322" spans="2:36" s="36" customFormat="1" ht="88.5" customHeight="1" x14ac:dyDescent="0.25">
      <c r="B322" s="209"/>
      <c r="C322" s="209"/>
      <c r="D322" s="209"/>
      <c r="E322" s="208"/>
      <c r="F322" s="208"/>
      <c r="G322" s="208"/>
      <c r="H322" s="209"/>
      <c r="I322" s="209"/>
      <c r="J322" s="11" t="s">
        <v>127</v>
      </c>
      <c r="K322" s="7" t="s">
        <v>128</v>
      </c>
      <c r="L322" s="7" t="s">
        <v>85</v>
      </c>
      <c r="M322" s="63">
        <v>15</v>
      </c>
      <c r="N322" s="210"/>
      <c r="O322" s="209"/>
      <c r="P322" s="209"/>
      <c r="Q322" s="209"/>
      <c r="R322" s="211"/>
      <c r="S322" s="211"/>
      <c r="T322" s="222"/>
      <c r="U322" s="222"/>
      <c r="V322" s="203"/>
      <c r="W322" s="212"/>
      <c r="X322" s="212"/>
      <c r="Y322" s="212"/>
      <c r="Z322" s="212"/>
      <c r="AA322" s="212"/>
      <c r="AB322" s="212"/>
      <c r="AC322" s="210"/>
      <c r="AD322" s="213"/>
      <c r="AE322" s="213"/>
      <c r="AF322" s="209"/>
      <c r="AG322" s="210"/>
      <c r="AH322" s="210"/>
      <c r="AI322" s="210"/>
      <c r="AJ322" s="209"/>
    </row>
    <row r="323" spans="2:36" ht="89.25" x14ac:dyDescent="0.2">
      <c r="B323" s="230" t="s">
        <v>560</v>
      </c>
      <c r="C323" s="230" t="s">
        <v>561</v>
      </c>
      <c r="D323" s="230" t="s">
        <v>66</v>
      </c>
      <c r="E323" s="288" t="s">
        <v>613</v>
      </c>
      <c r="F323" s="290" t="s">
        <v>134</v>
      </c>
      <c r="G323" s="238" t="s">
        <v>147</v>
      </c>
      <c r="H323" s="218" t="s">
        <v>70</v>
      </c>
      <c r="I323" s="218" t="s">
        <v>79</v>
      </c>
      <c r="J323" s="11" t="s">
        <v>208</v>
      </c>
      <c r="K323" s="7" t="s">
        <v>107</v>
      </c>
      <c r="L323" s="7" t="s">
        <v>86</v>
      </c>
      <c r="M323" s="63">
        <v>40</v>
      </c>
      <c r="N323" s="217" t="s">
        <v>108</v>
      </c>
      <c r="O323" s="218" t="s">
        <v>585</v>
      </c>
      <c r="P323" s="230" t="s">
        <v>75</v>
      </c>
      <c r="Q323" s="230" t="s">
        <v>76</v>
      </c>
      <c r="R323" s="242" t="s">
        <v>77</v>
      </c>
      <c r="S323" s="242" t="s">
        <v>109</v>
      </c>
      <c r="T323" s="247">
        <f>V323+Y323</f>
        <v>151800</v>
      </c>
      <c r="U323" s="247">
        <f>+T323/M324</f>
        <v>50600</v>
      </c>
      <c r="V323" s="251">
        <v>129030</v>
      </c>
      <c r="W323" s="246" t="s">
        <v>98</v>
      </c>
      <c r="X323" s="246" t="s">
        <v>98</v>
      </c>
      <c r="Y323" s="246">
        <v>22770</v>
      </c>
      <c r="Z323" s="246" t="s">
        <v>98</v>
      </c>
      <c r="AA323" s="246" t="s">
        <v>79</v>
      </c>
      <c r="AB323" s="246">
        <v>68200</v>
      </c>
      <c r="AC323" s="217" t="s">
        <v>149</v>
      </c>
      <c r="AD323" s="235" t="s">
        <v>79</v>
      </c>
      <c r="AE323" s="235">
        <f>V323+Y323</f>
        <v>151800</v>
      </c>
      <c r="AF323" s="218" t="s">
        <v>79</v>
      </c>
      <c r="AG323" s="217" t="s">
        <v>33</v>
      </c>
      <c r="AH323" s="217" t="s">
        <v>158</v>
      </c>
      <c r="AI323" s="217" t="s">
        <v>160</v>
      </c>
      <c r="AJ323" s="218"/>
    </row>
    <row r="324" spans="2:36" ht="62.65" customHeight="1" x14ac:dyDescent="0.2">
      <c r="B324" s="215"/>
      <c r="C324" s="215"/>
      <c r="D324" s="215"/>
      <c r="E324" s="539"/>
      <c r="F324" s="250"/>
      <c r="G324" s="238"/>
      <c r="H324" s="218"/>
      <c r="I324" s="218"/>
      <c r="J324" s="11" t="s">
        <v>111</v>
      </c>
      <c r="K324" s="7" t="s">
        <v>112</v>
      </c>
      <c r="L324" s="7" t="s">
        <v>85</v>
      </c>
      <c r="M324" s="63">
        <v>3</v>
      </c>
      <c r="N324" s="217"/>
      <c r="O324" s="218"/>
      <c r="P324" s="215"/>
      <c r="Q324" s="215"/>
      <c r="R324" s="274"/>
      <c r="S324" s="274"/>
      <c r="T324" s="247"/>
      <c r="U324" s="247"/>
      <c r="V324" s="252"/>
      <c r="W324" s="246"/>
      <c r="X324" s="246"/>
      <c r="Y324" s="246"/>
      <c r="Z324" s="246"/>
      <c r="AA324" s="246"/>
      <c r="AB324" s="246"/>
      <c r="AC324" s="217"/>
      <c r="AD324" s="235"/>
      <c r="AE324" s="235"/>
      <c r="AF324" s="218"/>
      <c r="AG324" s="217"/>
      <c r="AH324" s="217"/>
      <c r="AI324" s="217"/>
      <c r="AJ324" s="218"/>
    </row>
    <row r="325" spans="2:36" ht="111.6" customHeight="1" x14ac:dyDescent="0.2">
      <c r="B325" s="216"/>
      <c r="C325" s="216"/>
      <c r="D325" s="216"/>
      <c r="E325" s="540"/>
      <c r="F325" s="291"/>
      <c r="G325" s="238"/>
      <c r="H325" s="218"/>
      <c r="I325" s="218"/>
      <c r="J325" s="11" t="s">
        <v>127</v>
      </c>
      <c r="K325" s="7" t="s">
        <v>128</v>
      </c>
      <c r="L325" s="7" t="s">
        <v>85</v>
      </c>
      <c r="M325" s="63">
        <v>102</v>
      </c>
      <c r="N325" s="217"/>
      <c r="O325" s="218"/>
      <c r="P325" s="216"/>
      <c r="Q325" s="216"/>
      <c r="R325" s="236"/>
      <c r="S325" s="236"/>
      <c r="T325" s="247"/>
      <c r="U325" s="247"/>
      <c r="V325" s="253"/>
      <c r="W325" s="246"/>
      <c r="X325" s="246"/>
      <c r="Y325" s="246"/>
      <c r="Z325" s="246"/>
      <c r="AA325" s="246"/>
      <c r="AB325" s="246"/>
      <c r="AC325" s="217"/>
      <c r="AD325" s="235"/>
      <c r="AE325" s="235"/>
      <c r="AF325" s="218"/>
      <c r="AG325" s="217"/>
      <c r="AH325" s="217"/>
      <c r="AI325" s="217"/>
      <c r="AJ325" s="218"/>
    </row>
    <row r="326" spans="2:36" ht="89.25" x14ac:dyDescent="0.2">
      <c r="B326" s="230" t="s">
        <v>563</v>
      </c>
      <c r="C326" s="230" t="s">
        <v>564</v>
      </c>
      <c r="D326" s="230" t="s">
        <v>66</v>
      </c>
      <c r="E326" s="288" t="s">
        <v>613</v>
      </c>
      <c r="F326" s="290" t="s">
        <v>134</v>
      </c>
      <c r="G326" s="238" t="s">
        <v>147</v>
      </c>
      <c r="H326" s="218" t="s">
        <v>70</v>
      </c>
      <c r="I326" s="218" t="s">
        <v>79</v>
      </c>
      <c r="J326" s="11" t="s">
        <v>208</v>
      </c>
      <c r="K326" s="7" t="s">
        <v>107</v>
      </c>
      <c r="L326" s="7" t="s">
        <v>86</v>
      </c>
      <c r="M326" s="63">
        <v>40</v>
      </c>
      <c r="N326" s="217" t="s">
        <v>108</v>
      </c>
      <c r="O326" s="218" t="s">
        <v>585</v>
      </c>
      <c r="P326" s="230" t="s">
        <v>75</v>
      </c>
      <c r="Q326" s="230" t="s">
        <v>76</v>
      </c>
      <c r="R326" s="242" t="s">
        <v>77</v>
      </c>
      <c r="S326" s="242" t="s">
        <v>109</v>
      </c>
      <c r="T326" s="247">
        <f>V326+Y326</f>
        <v>103500</v>
      </c>
      <c r="U326" s="247">
        <f>+T326/M327</f>
        <v>51750</v>
      </c>
      <c r="V326" s="246">
        <v>87975</v>
      </c>
      <c r="W326" s="246" t="s">
        <v>98</v>
      </c>
      <c r="X326" s="246" t="s">
        <v>98</v>
      </c>
      <c r="Y326" s="246">
        <v>15525</v>
      </c>
      <c r="Z326" s="246" t="s">
        <v>98</v>
      </c>
      <c r="AA326" s="246" t="s">
        <v>79</v>
      </c>
      <c r="AB326" s="246">
        <v>46500</v>
      </c>
      <c r="AC326" s="217" t="s">
        <v>149</v>
      </c>
      <c r="AD326" s="235" t="s">
        <v>79</v>
      </c>
      <c r="AE326" s="235">
        <f>V326+Y326</f>
        <v>103500</v>
      </c>
      <c r="AF326" s="218" t="s">
        <v>79</v>
      </c>
      <c r="AG326" s="217" t="s">
        <v>33</v>
      </c>
      <c r="AH326" s="217" t="s">
        <v>158</v>
      </c>
      <c r="AI326" s="217" t="s">
        <v>160</v>
      </c>
      <c r="AJ326" s="218"/>
    </row>
    <row r="327" spans="2:36" ht="62.65" customHeight="1" x14ac:dyDescent="0.2">
      <c r="B327" s="215"/>
      <c r="C327" s="215"/>
      <c r="D327" s="215"/>
      <c r="E327" s="539"/>
      <c r="F327" s="250"/>
      <c r="G327" s="238"/>
      <c r="H327" s="218"/>
      <c r="I327" s="218"/>
      <c r="J327" s="11" t="s">
        <v>111</v>
      </c>
      <c r="K327" s="7" t="s">
        <v>112</v>
      </c>
      <c r="L327" s="7" t="s">
        <v>85</v>
      </c>
      <c r="M327" s="63">
        <v>2</v>
      </c>
      <c r="N327" s="217"/>
      <c r="O327" s="218"/>
      <c r="P327" s="215"/>
      <c r="Q327" s="215"/>
      <c r="R327" s="274"/>
      <c r="S327" s="274"/>
      <c r="T327" s="247"/>
      <c r="U327" s="247"/>
      <c r="V327" s="246"/>
      <c r="W327" s="246"/>
      <c r="X327" s="246"/>
      <c r="Y327" s="246"/>
      <c r="Z327" s="246"/>
      <c r="AA327" s="246"/>
      <c r="AB327" s="246"/>
      <c r="AC327" s="217"/>
      <c r="AD327" s="235"/>
      <c r="AE327" s="235"/>
      <c r="AF327" s="218"/>
      <c r="AG327" s="217"/>
      <c r="AH327" s="217"/>
      <c r="AI327" s="217"/>
      <c r="AJ327" s="218"/>
    </row>
    <row r="328" spans="2:36" ht="131.1" customHeight="1" x14ac:dyDescent="0.2">
      <c r="B328" s="216"/>
      <c r="C328" s="216"/>
      <c r="D328" s="216"/>
      <c r="E328" s="540"/>
      <c r="F328" s="291"/>
      <c r="G328" s="238"/>
      <c r="H328" s="218"/>
      <c r="I328" s="218"/>
      <c r="J328" s="11" t="s">
        <v>127</v>
      </c>
      <c r="K328" s="7" t="s">
        <v>128</v>
      </c>
      <c r="L328" s="7" t="s">
        <v>85</v>
      </c>
      <c r="M328" s="63">
        <v>70</v>
      </c>
      <c r="N328" s="217"/>
      <c r="O328" s="218"/>
      <c r="P328" s="216"/>
      <c r="Q328" s="216"/>
      <c r="R328" s="236"/>
      <c r="S328" s="236"/>
      <c r="T328" s="247"/>
      <c r="U328" s="247"/>
      <c r="V328" s="246"/>
      <c r="W328" s="246"/>
      <c r="X328" s="246"/>
      <c r="Y328" s="246"/>
      <c r="Z328" s="246"/>
      <c r="AA328" s="246"/>
      <c r="AB328" s="246"/>
      <c r="AC328" s="217"/>
      <c r="AD328" s="235"/>
      <c r="AE328" s="235"/>
      <c r="AF328" s="218"/>
      <c r="AG328" s="217"/>
      <c r="AH328" s="217"/>
      <c r="AI328" s="217"/>
      <c r="AJ328" s="218"/>
    </row>
    <row r="329" spans="2:36" ht="89.25" x14ac:dyDescent="0.2">
      <c r="B329" s="230" t="s">
        <v>565</v>
      </c>
      <c r="C329" s="230" t="s">
        <v>566</v>
      </c>
      <c r="D329" s="230" t="s">
        <v>66</v>
      </c>
      <c r="E329" s="288" t="s">
        <v>613</v>
      </c>
      <c r="F329" s="290" t="s">
        <v>134</v>
      </c>
      <c r="G329" s="238" t="s">
        <v>147</v>
      </c>
      <c r="H329" s="218" t="s">
        <v>70</v>
      </c>
      <c r="I329" s="218" t="s">
        <v>79</v>
      </c>
      <c r="J329" s="11" t="s">
        <v>208</v>
      </c>
      <c r="K329" s="7" t="s">
        <v>107</v>
      </c>
      <c r="L329" s="7" t="s">
        <v>86</v>
      </c>
      <c r="M329" s="63">
        <v>40</v>
      </c>
      <c r="N329" s="217" t="s">
        <v>108</v>
      </c>
      <c r="O329" s="218" t="s">
        <v>585</v>
      </c>
      <c r="P329" s="230" t="s">
        <v>75</v>
      </c>
      <c r="Q329" s="230" t="s">
        <v>76</v>
      </c>
      <c r="R329" s="242" t="s">
        <v>77</v>
      </c>
      <c r="S329" s="242" t="s">
        <v>109</v>
      </c>
      <c r="T329" s="247">
        <f>V329+Y329</f>
        <v>17250</v>
      </c>
      <c r="U329" s="247">
        <f>+T329/M330</f>
        <v>17250</v>
      </c>
      <c r="V329" s="246">
        <v>14662.5</v>
      </c>
      <c r="W329" s="246" t="s">
        <v>98</v>
      </c>
      <c r="X329" s="246" t="s">
        <v>98</v>
      </c>
      <c r="Y329" s="246">
        <v>2587.5</v>
      </c>
      <c r="Z329" s="246" t="s">
        <v>98</v>
      </c>
      <c r="AA329" s="246" t="s">
        <v>79</v>
      </c>
      <c r="AB329" s="246">
        <v>7750</v>
      </c>
      <c r="AC329" s="217" t="s">
        <v>149</v>
      </c>
      <c r="AD329" s="235" t="s">
        <v>79</v>
      </c>
      <c r="AE329" s="235">
        <f>V329+Y329</f>
        <v>17250</v>
      </c>
      <c r="AF329" s="218" t="s">
        <v>79</v>
      </c>
      <c r="AG329" s="217" t="s">
        <v>33</v>
      </c>
      <c r="AH329" s="217" t="s">
        <v>158</v>
      </c>
      <c r="AI329" s="217" t="s">
        <v>160</v>
      </c>
      <c r="AJ329" s="218"/>
    </row>
    <row r="330" spans="2:36" ht="62.65" customHeight="1" x14ac:dyDescent="0.2">
      <c r="B330" s="215"/>
      <c r="C330" s="215"/>
      <c r="D330" s="215"/>
      <c r="E330" s="539"/>
      <c r="F330" s="250"/>
      <c r="G330" s="238"/>
      <c r="H330" s="218"/>
      <c r="I330" s="218"/>
      <c r="J330" s="11" t="s">
        <v>111</v>
      </c>
      <c r="K330" s="7" t="s">
        <v>112</v>
      </c>
      <c r="L330" s="7" t="s">
        <v>85</v>
      </c>
      <c r="M330" s="63">
        <v>1</v>
      </c>
      <c r="N330" s="217"/>
      <c r="O330" s="218"/>
      <c r="P330" s="215"/>
      <c r="Q330" s="215"/>
      <c r="R330" s="274"/>
      <c r="S330" s="274"/>
      <c r="T330" s="247"/>
      <c r="U330" s="247"/>
      <c r="V330" s="246"/>
      <c r="W330" s="246"/>
      <c r="X330" s="246"/>
      <c r="Y330" s="246"/>
      <c r="Z330" s="246"/>
      <c r="AA330" s="246"/>
      <c r="AB330" s="246"/>
      <c r="AC330" s="217"/>
      <c r="AD330" s="235"/>
      <c r="AE330" s="235"/>
      <c r="AF330" s="218"/>
      <c r="AG330" s="217"/>
      <c r="AH330" s="217"/>
      <c r="AI330" s="217"/>
      <c r="AJ330" s="218"/>
    </row>
    <row r="331" spans="2:36" ht="25.5" x14ac:dyDescent="0.2">
      <c r="B331" s="216"/>
      <c r="C331" s="216"/>
      <c r="D331" s="216"/>
      <c r="E331" s="540"/>
      <c r="F331" s="291"/>
      <c r="G331" s="238"/>
      <c r="H331" s="218"/>
      <c r="I331" s="218"/>
      <c r="J331" s="11" t="s">
        <v>127</v>
      </c>
      <c r="K331" s="7" t="s">
        <v>128</v>
      </c>
      <c r="L331" s="7" t="s">
        <v>85</v>
      </c>
      <c r="M331" s="63">
        <v>10</v>
      </c>
      <c r="N331" s="217"/>
      <c r="O331" s="218"/>
      <c r="P331" s="216"/>
      <c r="Q331" s="216"/>
      <c r="R331" s="236"/>
      <c r="S331" s="236"/>
      <c r="T331" s="247"/>
      <c r="U331" s="247"/>
      <c r="V331" s="246"/>
      <c r="W331" s="246"/>
      <c r="X331" s="246"/>
      <c r="Y331" s="246"/>
      <c r="Z331" s="246"/>
      <c r="AA331" s="246"/>
      <c r="AB331" s="246"/>
      <c r="AC331" s="217"/>
      <c r="AD331" s="235"/>
      <c r="AE331" s="235"/>
      <c r="AF331" s="218"/>
      <c r="AG331" s="217"/>
      <c r="AH331" s="217"/>
      <c r="AI331" s="217"/>
      <c r="AJ331" s="218"/>
    </row>
    <row r="332" spans="2:36" ht="89.25" x14ac:dyDescent="0.2">
      <c r="B332" s="230" t="s">
        <v>567</v>
      </c>
      <c r="C332" s="230" t="s">
        <v>568</v>
      </c>
      <c r="D332" s="230" t="s">
        <v>66</v>
      </c>
      <c r="E332" s="288" t="s">
        <v>613</v>
      </c>
      <c r="F332" s="290" t="s">
        <v>134</v>
      </c>
      <c r="G332" s="238" t="s">
        <v>147</v>
      </c>
      <c r="H332" s="218" t="s">
        <v>70</v>
      </c>
      <c r="I332" s="218" t="s">
        <v>79</v>
      </c>
      <c r="J332" s="11" t="s">
        <v>208</v>
      </c>
      <c r="K332" s="7" t="s">
        <v>107</v>
      </c>
      <c r="L332" s="7" t="s">
        <v>86</v>
      </c>
      <c r="M332" s="63">
        <v>40</v>
      </c>
      <c r="N332" s="217" t="s">
        <v>108</v>
      </c>
      <c r="O332" s="218" t="s">
        <v>585</v>
      </c>
      <c r="P332" s="230" t="s">
        <v>75</v>
      </c>
      <c r="Q332" s="230" t="s">
        <v>76</v>
      </c>
      <c r="R332" s="242" t="s">
        <v>77</v>
      </c>
      <c r="S332" s="242" t="s">
        <v>109</v>
      </c>
      <c r="T332" s="247">
        <f>V332+Y332</f>
        <v>62100</v>
      </c>
      <c r="U332" s="247">
        <f>+T332/M333</f>
        <v>31050</v>
      </c>
      <c r="V332" s="246">
        <v>52785</v>
      </c>
      <c r="W332" s="246" t="s">
        <v>98</v>
      </c>
      <c r="X332" s="246" t="s">
        <v>98</v>
      </c>
      <c r="Y332" s="246">
        <v>9315</v>
      </c>
      <c r="Z332" s="246" t="s">
        <v>98</v>
      </c>
      <c r="AA332" s="246" t="s">
        <v>79</v>
      </c>
      <c r="AB332" s="246">
        <v>27900</v>
      </c>
      <c r="AC332" s="217" t="s">
        <v>149</v>
      </c>
      <c r="AD332" s="235" t="s">
        <v>79</v>
      </c>
      <c r="AE332" s="235">
        <f>V332+Y332</f>
        <v>62100</v>
      </c>
      <c r="AF332" s="218" t="s">
        <v>79</v>
      </c>
      <c r="AG332" s="217" t="s">
        <v>33</v>
      </c>
      <c r="AH332" s="217" t="s">
        <v>160</v>
      </c>
      <c r="AI332" s="217" t="s">
        <v>161</v>
      </c>
      <c r="AJ332" s="218"/>
    </row>
    <row r="333" spans="2:36" ht="62.65" customHeight="1" x14ac:dyDescent="0.2">
      <c r="B333" s="215"/>
      <c r="C333" s="215"/>
      <c r="D333" s="215"/>
      <c r="E333" s="539"/>
      <c r="F333" s="250"/>
      <c r="G333" s="238"/>
      <c r="H333" s="218"/>
      <c r="I333" s="218"/>
      <c r="J333" s="11" t="s">
        <v>111</v>
      </c>
      <c r="K333" s="7" t="s">
        <v>112</v>
      </c>
      <c r="L333" s="7" t="s">
        <v>85</v>
      </c>
      <c r="M333" s="63">
        <v>2</v>
      </c>
      <c r="N333" s="217"/>
      <c r="O333" s="218"/>
      <c r="P333" s="215"/>
      <c r="Q333" s="215"/>
      <c r="R333" s="274"/>
      <c r="S333" s="274"/>
      <c r="T333" s="247"/>
      <c r="U333" s="247"/>
      <c r="V333" s="246"/>
      <c r="W333" s="246"/>
      <c r="X333" s="246"/>
      <c r="Y333" s="246"/>
      <c r="Z333" s="246"/>
      <c r="AA333" s="246"/>
      <c r="AB333" s="246"/>
      <c r="AC333" s="217"/>
      <c r="AD333" s="235"/>
      <c r="AE333" s="235"/>
      <c r="AF333" s="218"/>
      <c r="AG333" s="217"/>
      <c r="AH333" s="217"/>
      <c r="AI333" s="217"/>
      <c r="AJ333" s="218"/>
    </row>
    <row r="334" spans="2:36" ht="115.5" customHeight="1" x14ac:dyDescent="0.2">
      <c r="B334" s="216"/>
      <c r="C334" s="216"/>
      <c r="D334" s="216"/>
      <c r="E334" s="540"/>
      <c r="F334" s="291"/>
      <c r="G334" s="238"/>
      <c r="H334" s="218"/>
      <c r="I334" s="218"/>
      <c r="J334" s="11" t="s">
        <v>127</v>
      </c>
      <c r="K334" s="7" t="s">
        <v>128</v>
      </c>
      <c r="L334" s="7" t="s">
        <v>85</v>
      </c>
      <c r="M334" s="63">
        <v>42</v>
      </c>
      <c r="N334" s="217"/>
      <c r="O334" s="218"/>
      <c r="P334" s="216"/>
      <c r="Q334" s="216"/>
      <c r="R334" s="236"/>
      <c r="S334" s="236"/>
      <c r="T334" s="247"/>
      <c r="U334" s="247"/>
      <c r="V334" s="246"/>
      <c r="W334" s="246"/>
      <c r="X334" s="246"/>
      <c r="Y334" s="246"/>
      <c r="Z334" s="246"/>
      <c r="AA334" s="246"/>
      <c r="AB334" s="246"/>
      <c r="AC334" s="217"/>
      <c r="AD334" s="235"/>
      <c r="AE334" s="235"/>
      <c r="AF334" s="218"/>
      <c r="AG334" s="217"/>
      <c r="AH334" s="217"/>
      <c r="AI334" s="217"/>
      <c r="AJ334" s="218"/>
    </row>
    <row r="335" spans="2:36" ht="89.25" x14ac:dyDescent="0.2">
      <c r="B335" s="230" t="s">
        <v>569</v>
      </c>
      <c r="C335" s="230" t="s">
        <v>570</v>
      </c>
      <c r="D335" s="230" t="s">
        <v>66</v>
      </c>
      <c r="E335" s="288" t="s">
        <v>613</v>
      </c>
      <c r="F335" s="290" t="s">
        <v>134</v>
      </c>
      <c r="G335" s="238" t="s">
        <v>147</v>
      </c>
      <c r="H335" s="218" t="s">
        <v>70</v>
      </c>
      <c r="I335" s="218" t="s">
        <v>79</v>
      </c>
      <c r="J335" s="11" t="s">
        <v>208</v>
      </c>
      <c r="K335" s="7" t="s">
        <v>107</v>
      </c>
      <c r="L335" s="7" t="s">
        <v>86</v>
      </c>
      <c r="M335" s="63">
        <v>40</v>
      </c>
      <c r="N335" s="217" t="s">
        <v>108</v>
      </c>
      <c r="O335" s="218" t="s">
        <v>562</v>
      </c>
      <c r="P335" s="230" t="s">
        <v>75</v>
      </c>
      <c r="Q335" s="230" t="s">
        <v>76</v>
      </c>
      <c r="R335" s="242" t="s">
        <v>77</v>
      </c>
      <c r="S335" s="242" t="s">
        <v>109</v>
      </c>
      <c r="T335" s="247">
        <f>V335+Y335</f>
        <v>103500</v>
      </c>
      <c r="U335" s="247">
        <f>+T335/M339</f>
        <v>51750</v>
      </c>
      <c r="V335" s="246">
        <v>87975</v>
      </c>
      <c r="W335" s="246" t="s">
        <v>98</v>
      </c>
      <c r="X335" s="246" t="s">
        <v>79</v>
      </c>
      <c r="Y335" s="246">
        <v>15525</v>
      </c>
      <c r="Z335" s="246" t="s">
        <v>98</v>
      </c>
      <c r="AA335" s="246" t="s">
        <v>79</v>
      </c>
      <c r="AB335" s="246">
        <v>46500</v>
      </c>
      <c r="AC335" s="217" t="s">
        <v>149</v>
      </c>
      <c r="AD335" s="235" t="s">
        <v>79</v>
      </c>
      <c r="AE335" s="235">
        <f>V335+Y335</f>
        <v>103500</v>
      </c>
      <c r="AF335" s="218" t="s">
        <v>79</v>
      </c>
      <c r="AG335" s="217" t="s">
        <v>33</v>
      </c>
      <c r="AH335" s="217" t="s">
        <v>160</v>
      </c>
      <c r="AI335" s="217" t="s">
        <v>161</v>
      </c>
      <c r="AJ335" s="218"/>
    </row>
    <row r="336" spans="2:36" ht="62.65" customHeight="1" x14ac:dyDescent="0.2">
      <c r="B336" s="215"/>
      <c r="C336" s="215"/>
      <c r="D336" s="215"/>
      <c r="E336" s="539"/>
      <c r="F336" s="250"/>
      <c r="G336" s="238"/>
      <c r="H336" s="218"/>
      <c r="I336" s="218"/>
      <c r="J336" s="11" t="s">
        <v>111</v>
      </c>
      <c r="K336" s="7" t="s">
        <v>112</v>
      </c>
      <c r="L336" s="7" t="s">
        <v>85</v>
      </c>
      <c r="M336" s="63">
        <v>2</v>
      </c>
      <c r="N336" s="217"/>
      <c r="O336" s="218"/>
      <c r="P336" s="215"/>
      <c r="Q336" s="215"/>
      <c r="R336" s="274"/>
      <c r="S336" s="274"/>
      <c r="T336" s="247"/>
      <c r="U336" s="247"/>
      <c r="V336" s="246"/>
      <c r="W336" s="246"/>
      <c r="X336" s="246"/>
      <c r="Y336" s="246"/>
      <c r="Z336" s="246"/>
      <c r="AA336" s="246"/>
      <c r="AB336" s="246"/>
      <c r="AC336" s="217"/>
      <c r="AD336" s="235"/>
      <c r="AE336" s="235"/>
      <c r="AF336" s="218"/>
      <c r="AG336" s="217"/>
      <c r="AH336" s="217"/>
      <c r="AI336" s="217"/>
      <c r="AJ336" s="218"/>
    </row>
    <row r="337" spans="2:36" ht="74.099999999999994" customHeight="1" x14ac:dyDescent="0.2">
      <c r="B337" s="216"/>
      <c r="C337" s="216"/>
      <c r="D337" s="216"/>
      <c r="E337" s="540"/>
      <c r="F337" s="291"/>
      <c r="G337" s="238"/>
      <c r="H337" s="218"/>
      <c r="I337" s="218"/>
      <c r="J337" s="11" t="s">
        <v>127</v>
      </c>
      <c r="K337" s="7" t="s">
        <v>128</v>
      </c>
      <c r="L337" s="7" t="s">
        <v>85</v>
      </c>
      <c r="M337" s="63">
        <v>14</v>
      </c>
      <c r="N337" s="217"/>
      <c r="O337" s="218"/>
      <c r="P337" s="216"/>
      <c r="Q337" s="216"/>
      <c r="R337" s="236"/>
      <c r="S337" s="236"/>
      <c r="T337" s="247"/>
      <c r="U337" s="247"/>
      <c r="V337" s="246"/>
      <c r="W337" s="246"/>
      <c r="X337" s="246"/>
      <c r="Y337" s="246"/>
      <c r="Z337" s="246"/>
      <c r="AA337" s="246"/>
      <c r="AB337" s="246"/>
      <c r="AC337" s="217"/>
      <c r="AD337" s="235"/>
      <c r="AE337" s="235"/>
      <c r="AF337" s="218"/>
      <c r="AG337" s="217"/>
      <c r="AH337" s="217"/>
      <c r="AI337" s="217"/>
      <c r="AJ337" s="218"/>
    </row>
    <row r="338" spans="2:36" s="180" customFormat="1" ht="57" hidden="1" customHeight="1" x14ac:dyDescent="0.2">
      <c r="B338" s="218" t="s">
        <v>571</v>
      </c>
      <c r="C338" s="218" t="s">
        <v>572</v>
      </c>
      <c r="D338" s="218" t="s">
        <v>66</v>
      </c>
      <c r="E338" s="238" t="s">
        <v>67</v>
      </c>
      <c r="F338" s="238" t="s">
        <v>132</v>
      </c>
      <c r="G338" s="238" t="s">
        <v>69</v>
      </c>
      <c r="H338" s="218" t="s">
        <v>70</v>
      </c>
      <c r="I338" s="218" t="s">
        <v>79</v>
      </c>
      <c r="J338" s="178" t="s">
        <v>113</v>
      </c>
      <c r="K338" s="179" t="s">
        <v>114</v>
      </c>
      <c r="L338" s="179" t="s">
        <v>115</v>
      </c>
      <c r="M338" s="179">
        <v>2</v>
      </c>
      <c r="N338" s="217" t="s">
        <v>108</v>
      </c>
      <c r="O338" s="218" t="s">
        <v>293</v>
      </c>
      <c r="P338" s="218" t="s">
        <v>75</v>
      </c>
      <c r="Q338" s="218" t="s">
        <v>76</v>
      </c>
      <c r="R338" s="237" t="s">
        <v>77</v>
      </c>
      <c r="S338" s="237" t="s">
        <v>109</v>
      </c>
      <c r="T338" s="247">
        <f>V338+Y338</f>
        <v>96600</v>
      </c>
      <c r="U338" s="247">
        <f>+T338/M338</f>
        <v>48300</v>
      </c>
      <c r="V338" s="246">
        <v>82110</v>
      </c>
      <c r="W338" s="246" t="s">
        <v>79</v>
      </c>
      <c r="X338" s="246" t="s">
        <v>79</v>
      </c>
      <c r="Y338" s="246">
        <v>14490</v>
      </c>
      <c r="Z338" s="246" t="s">
        <v>79</v>
      </c>
      <c r="AA338" s="246" t="s">
        <v>79</v>
      </c>
      <c r="AB338" s="246">
        <v>43400</v>
      </c>
      <c r="AC338" s="217" t="s">
        <v>80</v>
      </c>
      <c r="AD338" s="235" t="s">
        <v>79</v>
      </c>
      <c r="AE338" s="235">
        <f>V338+Y338</f>
        <v>96600</v>
      </c>
      <c r="AF338" s="218" t="s">
        <v>79</v>
      </c>
      <c r="AG338" s="217" t="s">
        <v>33</v>
      </c>
      <c r="AH338" s="217" t="s">
        <v>166</v>
      </c>
      <c r="AI338" s="217" t="s">
        <v>233</v>
      </c>
      <c r="AJ338" s="218"/>
    </row>
    <row r="339" spans="2:36" ht="51" x14ac:dyDescent="0.2">
      <c r="B339" s="218"/>
      <c r="C339" s="218"/>
      <c r="D339" s="218"/>
      <c r="E339" s="238"/>
      <c r="F339" s="238"/>
      <c r="G339" s="238"/>
      <c r="H339" s="218"/>
      <c r="I339" s="218"/>
      <c r="J339" s="11" t="s">
        <v>116</v>
      </c>
      <c r="K339" s="7" t="s">
        <v>117</v>
      </c>
      <c r="L339" s="7" t="s">
        <v>85</v>
      </c>
      <c r="M339" s="7">
        <v>2</v>
      </c>
      <c r="N339" s="217"/>
      <c r="O339" s="218"/>
      <c r="P339" s="218"/>
      <c r="Q339" s="218"/>
      <c r="R339" s="237"/>
      <c r="S339" s="237"/>
      <c r="T339" s="247"/>
      <c r="U339" s="247"/>
      <c r="V339" s="246"/>
      <c r="W339" s="246"/>
      <c r="X339" s="246"/>
      <c r="Y339" s="246"/>
      <c r="Z339" s="246"/>
      <c r="AA339" s="246"/>
      <c r="AB339" s="246"/>
      <c r="AC339" s="217"/>
      <c r="AD339" s="235"/>
      <c r="AE339" s="235"/>
      <c r="AF339" s="218"/>
      <c r="AG339" s="217"/>
      <c r="AH339" s="217"/>
      <c r="AI339" s="217"/>
      <c r="AJ339" s="218"/>
    </row>
    <row r="340" spans="2:36" ht="38.25" x14ac:dyDescent="0.2">
      <c r="B340" s="218"/>
      <c r="C340" s="218"/>
      <c r="D340" s="218"/>
      <c r="E340" s="238"/>
      <c r="F340" s="238"/>
      <c r="G340" s="238"/>
      <c r="H340" s="218"/>
      <c r="I340" s="218"/>
      <c r="J340" s="11" t="s">
        <v>209</v>
      </c>
      <c r="K340" s="7" t="s">
        <v>118</v>
      </c>
      <c r="L340" s="7" t="s">
        <v>119</v>
      </c>
      <c r="M340" s="7">
        <v>2</v>
      </c>
      <c r="N340" s="217"/>
      <c r="O340" s="218"/>
      <c r="P340" s="218"/>
      <c r="Q340" s="218"/>
      <c r="R340" s="237"/>
      <c r="S340" s="237"/>
      <c r="T340" s="247"/>
      <c r="U340" s="247"/>
      <c r="V340" s="246"/>
      <c r="W340" s="246"/>
      <c r="X340" s="246"/>
      <c r="Y340" s="246"/>
      <c r="Z340" s="246"/>
      <c r="AA340" s="246"/>
      <c r="AB340" s="246"/>
      <c r="AC340" s="217"/>
      <c r="AD340" s="235"/>
      <c r="AE340" s="235"/>
      <c r="AF340" s="218"/>
      <c r="AG340" s="217"/>
      <c r="AH340" s="217"/>
      <c r="AI340" s="217"/>
      <c r="AJ340" s="218"/>
    </row>
    <row r="341" spans="2:36" ht="25.5" x14ac:dyDescent="0.2">
      <c r="B341" s="218"/>
      <c r="C341" s="218"/>
      <c r="D341" s="218"/>
      <c r="E341" s="238"/>
      <c r="F341" s="238"/>
      <c r="G341" s="238"/>
      <c r="H341" s="218"/>
      <c r="I341" s="218"/>
      <c r="J341" s="11" t="s">
        <v>120</v>
      </c>
      <c r="K341" s="7" t="s">
        <v>121</v>
      </c>
      <c r="L341" s="7" t="s">
        <v>119</v>
      </c>
      <c r="M341" s="63">
        <v>2</v>
      </c>
      <c r="N341" s="217"/>
      <c r="O341" s="218"/>
      <c r="P341" s="218"/>
      <c r="Q341" s="218"/>
      <c r="R341" s="237"/>
      <c r="S341" s="237"/>
      <c r="T341" s="247"/>
      <c r="U341" s="247"/>
      <c r="V341" s="246"/>
      <c r="W341" s="246"/>
      <c r="X341" s="246"/>
      <c r="Y341" s="246"/>
      <c r="Z341" s="246"/>
      <c r="AA341" s="246"/>
      <c r="AB341" s="246"/>
      <c r="AC341" s="217"/>
      <c r="AD341" s="235"/>
      <c r="AE341" s="235"/>
      <c r="AF341" s="218"/>
      <c r="AG341" s="217"/>
      <c r="AH341" s="217"/>
      <c r="AI341" s="217"/>
      <c r="AJ341" s="218"/>
    </row>
    <row r="342" spans="2:36" s="36" customFormat="1" ht="89.25" x14ac:dyDescent="0.25">
      <c r="B342" s="230" t="s">
        <v>342</v>
      </c>
      <c r="C342" s="230" t="s">
        <v>343</v>
      </c>
      <c r="D342" s="230" t="s">
        <v>106</v>
      </c>
      <c r="E342" s="290" t="s">
        <v>67</v>
      </c>
      <c r="F342" s="370" t="s">
        <v>134</v>
      </c>
      <c r="G342" s="290" t="s">
        <v>147</v>
      </c>
      <c r="H342" s="214" t="s">
        <v>70</v>
      </c>
      <c r="I342" s="214" t="s">
        <v>79</v>
      </c>
      <c r="J342" s="11" t="s">
        <v>208</v>
      </c>
      <c r="K342" s="7" t="s">
        <v>107</v>
      </c>
      <c r="L342" s="7" t="s">
        <v>86</v>
      </c>
      <c r="M342" s="7">
        <v>40</v>
      </c>
      <c r="N342" s="269" t="s">
        <v>108</v>
      </c>
      <c r="O342" s="230" t="s">
        <v>344</v>
      </c>
      <c r="P342" s="230" t="s">
        <v>75</v>
      </c>
      <c r="Q342" s="230" t="s">
        <v>76</v>
      </c>
      <c r="R342" s="242" t="s">
        <v>77</v>
      </c>
      <c r="S342" s="242" t="s">
        <v>109</v>
      </c>
      <c r="T342" s="254">
        <f>V342+Y342</f>
        <v>144000</v>
      </c>
      <c r="U342" s="254">
        <f>T342/M343</f>
        <v>72000</v>
      </c>
      <c r="V342" s="251">
        <v>122400</v>
      </c>
      <c r="W342" s="251" t="s">
        <v>79</v>
      </c>
      <c r="X342" s="251" t="s">
        <v>79</v>
      </c>
      <c r="Y342" s="251">
        <v>21600</v>
      </c>
      <c r="Z342" s="251" t="s">
        <v>98</v>
      </c>
      <c r="AA342" s="536" t="s">
        <v>79</v>
      </c>
      <c r="AB342" s="251">
        <v>36000</v>
      </c>
      <c r="AC342" s="219" t="s">
        <v>149</v>
      </c>
      <c r="AD342" s="223" t="s">
        <v>79</v>
      </c>
      <c r="AE342" s="223">
        <f>V342+Y342</f>
        <v>144000</v>
      </c>
      <c r="AF342" s="230" t="s">
        <v>79</v>
      </c>
      <c r="AG342" s="219" t="s">
        <v>33</v>
      </c>
      <c r="AH342" s="269" t="s">
        <v>150</v>
      </c>
      <c r="AI342" s="219" t="s">
        <v>157</v>
      </c>
      <c r="AJ342" s="230"/>
    </row>
    <row r="343" spans="2:36" s="36" customFormat="1" ht="38.25" x14ac:dyDescent="0.25">
      <c r="B343" s="215"/>
      <c r="C343" s="215"/>
      <c r="D343" s="215"/>
      <c r="E343" s="250"/>
      <c r="F343" s="250"/>
      <c r="G343" s="250"/>
      <c r="H343" s="215"/>
      <c r="I343" s="215"/>
      <c r="J343" s="11" t="s">
        <v>111</v>
      </c>
      <c r="K343" s="7" t="s">
        <v>112</v>
      </c>
      <c r="L343" s="7" t="s">
        <v>85</v>
      </c>
      <c r="M343" s="7">
        <v>2</v>
      </c>
      <c r="N343" s="220"/>
      <c r="O343" s="215"/>
      <c r="P343" s="215"/>
      <c r="Q343" s="215"/>
      <c r="R343" s="274"/>
      <c r="S343" s="274"/>
      <c r="T343" s="255"/>
      <c r="U343" s="255"/>
      <c r="V343" s="252"/>
      <c r="W343" s="252"/>
      <c r="X343" s="252"/>
      <c r="Y343" s="252"/>
      <c r="Z343" s="252"/>
      <c r="AA343" s="537"/>
      <c r="AB343" s="252"/>
      <c r="AC343" s="220"/>
      <c r="AD343" s="224"/>
      <c r="AE343" s="224"/>
      <c r="AF343" s="215"/>
      <c r="AG343" s="220"/>
      <c r="AH343" s="220"/>
      <c r="AI343" s="220"/>
      <c r="AJ343" s="215"/>
    </row>
    <row r="344" spans="2:36" s="36" customFormat="1" ht="59.1" customHeight="1" x14ac:dyDescent="0.25">
      <c r="B344" s="216"/>
      <c r="C344" s="216"/>
      <c r="D344" s="216"/>
      <c r="E344" s="291"/>
      <c r="F344" s="291"/>
      <c r="G344" s="291"/>
      <c r="H344" s="216"/>
      <c r="I344" s="216"/>
      <c r="J344" s="11" t="s">
        <v>127</v>
      </c>
      <c r="K344" s="7" t="s">
        <v>128</v>
      </c>
      <c r="L344" s="7" t="s">
        <v>85</v>
      </c>
      <c r="M344" s="61" t="s">
        <v>1068</v>
      </c>
      <c r="N344" s="221"/>
      <c r="O344" s="216"/>
      <c r="P344" s="216"/>
      <c r="Q344" s="216"/>
      <c r="R344" s="236"/>
      <c r="S344" s="236"/>
      <c r="T344" s="256"/>
      <c r="U344" s="256"/>
      <c r="V344" s="253"/>
      <c r="W344" s="253"/>
      <c r="X344" s="253"/>
      <c r="Y344" s="253"/>
      <c r="Z344" s="253"/>
      <c r="AA344" s="538"/>
      <c r="AB344" s="253"/>
      <c r="AC344" s="221"/>
      <c r="AD344" s="225"/>
      <c r="AE344" s="225"/>
      <c r="AF344" s="216"/>
      <c r="AG344" s="221"/>
      <c r="AH344" s="221"/>
      <c r="AI344" s="221"/>
      <c r="AJ344" s="216"/>
    </row>
    <row r="345" spans="2:36" s="36" customFormat="1" ht="132" customHeight="1" x14ac:dyDescent="0.25">
      <c r="B345" s="218" t="s">
        <v>345</v>
      </c>
      <c r="C345" s="218" t="s">
        <v>346</v>
      </c>
      <c r="D345" s="218" t="s">
        <v>106</v>
      </c>
      <c r="E345" s="238" t="s">
        <v>67</v>
      </c>
      <c r="F345" s="238" t="s">
        <v>134</v>
      </c>
      <c r="G345" s="238" t="s">
        <v>147</v>
      </c>
      <c r="H345" s="218" t="s">
        <v>70</v>
      </c>
      <c r="I345" s="218" t="s">
        <v>79</v>
      </c>
      <c r="J345" s="11" t="s">
        <v>208</v>
      </c>
      <c r="K345" s="7" t="s">
        <v>107</v>
      </c>
      <c r="L345" s="7" t="s">
        <v>86</v>
      </c>
      <c r="M345" s="7">
        <v>40</v>
      </c>
      <c r="N345" s="217" t="s">
        <v>108</v>
      </c>
      <c r="O345" s="218" t="s">
        <v>344</v>
      </c>
      <c r="P345" s="218" t="s">
        <v>75</v>
      </c>
      <c r="Q345" s="218" t="s">
        <v>76</v>
      </c>
      <c r="R345" s="237" t="s">
        <v>77</v>
      </c>
      <c r="S345" s="237" t="s">
        <v>109</v>
      </c>
      <c r="T345" s="247">
        <f>V345+Y345</f>
        <v>30496</v>
      </c>
      <c r="U345" s="247">
        <f>T345/M346</f>
        <v>30496</v>
      </c>
      <c r="V345" s="251">
        <v>25921.599999999999</v>
      </c>
      <c r="W345" s="246" t="s">
        <v>79</v>
      </c>
      <c r="X345" s="246" t="s">
        <v>79</v>
      </c>
      <c r="Y345" s="246">
        <v>4574.3999999999996</v>
      </c>
      <c r="Z345" s="246" t="s">
        <v>98</v>
      </c>
      <c r="AA345" s="246" t="s">
        <v>79</v>
      </c>
      <c r="AB345" s="19">
        <v>7624</v>
      </c>
      <c r="AC345" s="217" t="s">
        <v>149</v>
      </c>
      <c r="AD345" s="235" t="s">
        <v>79</v>
      </c>
      <c r="AE345" s="235">
        <f>V345+Y345</f>
        <v>30496</v>
      </c>
      <c r="AF345" s="217" t="s">
        <v>79</v>
      </c>
      <c r="AG345" s="217" t="s">
        <v>33</v>
      </c>
      <c r="AH345" s="269" t="s">
        <v>174</v>
      </c>
      <c r="AI345" s="219" t="s">
        <v>158</v>
      </c>
      <c r="AJ345" s="217"/>
    </row>
    <row r="346" spans="2:36" s="36" customFormat="1" ht="86.1" customHeight="1" x14ac:dyDescent="0.25">
      <c r="B346" s="218"/>
      <c r="C346" s="218"/>
      <c r="D346" s="218"/>
      <c r="E346" s="238"/>
      <c r="F346" s="238"/>
      <c r="G346" s="238"/>
      <c r="H346" s="218"/>
      <c r="I346" s="218"/>
      <c r="J346" s="11" t="s">
        <v>111</v>
      </c>
      <c r="K346" s="7" t="s">
        <v>112</v>
      </c>
      <c r="L346" s="7" t="s">
        <v>85</v>
      </c>
      <c r="M346" s="7">
        <v>1</v>
      </c>
      <c r="N346" s="217"/>
      <c r="O346" s="218"/>
      <c r="P346" s="218"/>
      <c r="Q346" s="218"/>
      <c r="R346" s="237"/>
      <c r="S346" s="237"/>
      <c r="T346" s="247"/>
      <c r="U346" s="247"/>
      <c r="V346" s="252"/>
      <c r="W346" s="246"/>
      <c r="X346" s="246"/>
      <c r="Y346" s="246"/>
      <c r="Z346" s="246"/>
      <c r="AA346" s="246"/>
      <c r="AB346" s="252"/>
      <c r="AC346" s="217"/>
      <c r="AD346" s="235"/>
      <c r="AE346" s="235"/>
      <c r="AF346" s="218"/>
      <c r="AG346" s="217"/>
      <c r="AH346" s="220"/>
      <c r="AI346" s="220"/>
      <c r="AJ346" s="218"/>
    </row>
    <row r="347" spans="2:36" s="36" customFormat="1" ht="59.1" customHeight="1" x14ac:dyDescent="0.25">
      <c r="B347" s="218"/>
      <c r="C347" s="218"/>
      <c r="D347" s="218"/>
      <c r="E347" s="238"/>
      <c r="F347" s="238"/>
      <c r="G347" s="238"/>
      <c r="H347" s="218"/>
      <c r="I347" s="218"/>
      <c r="J347" s="11" t="s">
        <v>127</v>
      </c>
      <c r="K347" s="7" t="s">
        <v>128</v>
      </c>
      <c r="L347" s="7" t="s">
        <v>85</v>
      </c>
      <c r="M347" s="63" t="s">
        <v>557</v>
      </c>
      <c r="N347" s="217"/>
      <c r="O347" s="218"/>
      <c r="P347" s="218"/>
      <c r="Q347" s="218"/>
      <c r="R347" s="237"/>
      <c r="S347" s="237"/>
      <c r="T347" s="247"/>
      <c r="U347" s="247"/>
      <c r="V347" s="253"/>
      <c r="W347" s="246"/>
      <c r="X347" s="246"/>
      <c r="Y347" s="246"/>
      <c r="Z347" s="246"/>
      <c r="AA347" s="246"/>
      <c r="AB347" s="253"/>
      <c r="AC347" s="217"/>
      <c r="AD347" s="235"/>
      <c r="AE347" s="235"/>
      <c r="AF347" s="218"/>
      <c r="AG347" s="217"/>
      <c r="AH347" s="221"/>
      <c r="AI347" s="221"/>
      <c r="AJ347" s="218"/>
    </row>
    <row r="348" spans="2:36" s="36" customFormat="1" ht="132" customHeight="1" x14ac:dyDescent="0.25">
      <c r="B348" s="218" t="s">
        <v>347</v>
      </c>
      <c r="C348" s="218" t="s">
        <v>459</v>
      </c>
      <c r="D348" s="218" t="s">
        <v>106</v>
      </c>
      <c r="E348" s="238" t="s">
        <v>67</v>
      </c>
      <c r="F348" s="238" t="s">
        <v>134</v>
      </c>
      <c r="G348" s="238" t="s">
        <v>147</v>
      </c>
      <c r="H348" s="218" t="s">
        <v>70</v>
      </c>
      <c r="I348" s="218" t="s">
        <v>79</v>
      </c>
      <c r="J348" s="11" t="s">
        <v>208</v>
      </c>
      <c r="K348" s="7" t="s">
        <v>107</v>
      </c>
      <c r="L348" s="7" t="s">
        <v>86</v>
      </c>
      <c r="M348" s="7">
        <v>40</v>
      </c>
      <c r="N348" s="217" t="s">
        <v>108</v>
      </c>
      <c r="O348" s="218" t="s">
        <v>344</v>
      </c>
      <c r="P348" s="218" t="s">
        <v>75</v>
      </c>
      <c r="Q348" s="218" t="s">
        <v>76</v>
      </c>
      <c r="R348" s="237" t="s">
        <v>77</v>
      </c>
      <c r="S348" s="237" t="s">
        <v>109</v>
      </c>
      <c r="T348" s="247">
        <f>V348+Y348</f>
        <v>108000</v>
      </c>
      <c r="U348" s="247">
        <f>T348/M349</f>
        <v>54000</v>
      </c>
      <c r="V348" s="251">
        <v>91800</v>
      </c>
      <c r="W348" s="246" t="s">
        <v>79</v>
      </c>
      <c r="X348" s="246" t="s">
        <v>79</v>
      </c>
      <c r="Y348" s="246">
        <v>16200</v>
      </c>
      <c r="Z348" s="246" t="s">
        <v>98</v>
      </c>
      <c r="AA348" s="246" t="s">
        <v>79</v>
      </c>
      <c r="AB348" s="246">
        <v>27000</v>
      </c>
      <c r="AC348" s="217" t="s">
        <v>149</v>
      </c>
      <c r="AD348" s="235" t="s">
        <v>79</v>
      </c>
      <c r="AE348" s="235">
        <f>V348+Y348</f>
        <v>108000</v>
      </c>
      <c r="AF348" s="217" t="s">
        <v>79</v>
      </c>
      <c r="AG348" s="217" t="s">
        <v>33</v>
      </c>
      <c r="AH348" s="217" t="s">
        <v>174</v>
      </c>
      <c r="AI348" s="217" t="s">
        <v>158</v>
      </c>
      <c r="AJ348" s="217"/>
    </row>
    <row r="349" spans="2:36" s="36" customFormat="1" ht="86.1" customHeight="1" x14ac:dyDescent="0.25">
      <c r="B349" s="218"/>
      <c r="C349" s="218"/>
      <c r="D349" s="218"/>
      <c r="E349" s="238"/>
      <c r="F349" s="238"/>
      <c r="G349" s="238"/>
      <c r="H349" s="218"/>
      <c r="I349" s="218"/>
      <c r="J349" s="11" t="s">
        <v>111</v>
      </c>
      <c r="K349" s="7" t="s">
        <v>112</v>
      </c>
      <c r="L349" s="7" t="s">
        <v>85</v>
      </c>
      <c r="M349" s="7">
        <v>2</v>
      </c>
      <c r="N349" s="217"/>
      <c r="O349" s="218"/>
      <c r="P349" s="218"/>
      <c r="Q349" s="218"/>
      <c r="R349" s="237"/>
      <c r="S349" s="237"/>
      <c r="T349" s="247"/>
      <c r="U349" s="247"/>
      <c r="V349" s="252"/>
      <c r="W349" s="246"/>
      <c r="X349" s="246"/>
      <c r="Y349" s="246"/>
      <c r="Z349" s="246"/>
      <c r="AA349" s="246"/>
      <c r="AB349" s="246"/>
      <c r="AC349" s="217"/>
      <c r="AD349" s="235"/>
      <c r="AE349" s="235"/>
      <c r="AF349" s="218"/>
      <c r="AG349" s="217"/>
      <c r="AH349" s="217"/>
      <c r="AI349" s="217"/>
      <c r="AJ349" s="218"/>
    </row>
    <row r="350" spans="2:36" s="36" customFormat="1" ht="59.1" customHeight="1" x14ac:dyDescent="0.25">
      <c r="B350" s="218"/>
      <c r="C350" s="218"/>
      <c r="D350" s="218"/>
      <c r="E350" s="238"/>
      <c r="F350" s="238"/>
      <c r="G350" s="238"/>
      <c r="H350" s="218"/>
      <c r="I350" s="218"/>
      <c r="J350" s="11" t="s">
        <v>127</v>
      </c>
      <c r="K350" s="7" t="s">
        <v>128</v>
      </c>
      <c r="L350" s="7" t="s">
        <v>85</v>
      </c>
      <c r="M350" s="63">
        <v>80</v>
      </c>
      <c r="N350" s="217"/>
      <c r="O350" s="218"/>
      <c r="P350" s="218"/>
      <c r="Q350" s="218"/>
      <c r="R350" s="237"/>
      <c r="S350" s="237"/>
      <c r="T350" s="247"/>
      <c r="U350" s="247"/>
      <c r="V350" s="253"/>
      <c r="W350" s="246"/>
      <c r="X350" s="246"/>
      <c r="Y350" s="246"/>
      <c r="Z350" s="246"/>
      <c r="AA350" s="246"/>
      <c r="AB350" s="246"/>
      <c r="AC350" s="217"/>
      <c r="AD350" s="235"/>
      <c r="AE350" s="235"/>
      <c r="AF350" s="218"/>
      <c r="AG350" s="217"/>
      <c r="AH350" s="217"/>
      <c r="AI350" s="217"/>
      <c r="AJ350" s="218"/>
    </row>
    <row r="351" spans="2:36" s="36" customFormat="1" ht="89.1" customHeight="1" x14ac:dyDescent="0.25">
      <c r="B351" s="218" t="s">
        <v>348</v>
      </c>
      <c r="C351" s="218" t="s">
        <v>349</v>
      </c>
      <c r="D351" s="218" t="s">
        <v>106</v>
      </c>
      <c r="E351" s="238" t="s">
        <v>67</v>
      </c>
      <c r="F351" s="238" t="s">
        <v>134</v>
      </c>
      <c r="G351" s="238" t="s">
        <v>147</v>
      </c>
      <c r="H351" s="218" t="s">
        <v>70</v>
      </c>
      <c r="I351" s="218" t="s">
        <v>79</v>
      </c>
      <c r="J351" s="28" t="s">
        <v>208</v>
      </c>
      <c r="K351" s="14" t="s">
        <v>107</v>
      </c>
      <c r="L351" s="14" t="s">
        <v>86</v>
      </c>
      <c r="M351" s="14">
        <v>40</v>
      </c>
      <c r="N351" s="217" t="s">
        <v>108</v>
      </c>
      <c r="O351" s="218" t="s">
        <v>344</v>
      </c>
      <c r="P351" s="218" t="s">
        <v>75</v>
      </c>
      <c r="Q351" s="218" t="s">
        <v>76</v>
      </c>
      <c r="R351" s="237" t="s">
        <v>77</v>
      </c>
      <c r="S351" s="237" t="s">
        <v>109</v>
      </c>
      <c r="T351" s="247">
        <f>V351+Y351</f>
        <v>184000</v>
      </c>
      <c r="U351" s="247">
        <f>T351/M352</f>
        <v>92000</v>
      </c>
      <c r="V351" s="251">
        <v>156400</v>
      </c>
      <c r="W351" s="246" t="s">
        <v>79</v>
      </c>
      <c r="X351" s="246" t="s">
        <v>79</v>
      </c>
      <c r="Y351" s="246">
        <v>27600</v>
      </c>
      <c r="Z351" s="246" t="s">
        <v>98</v>
      </c>
      <c r="AA351" s="246" t="s">
        <v>79</v>
      </c>
      <c r="AB351" s="246">
        <v>46000</v>
      </c>
      <c r="AC351" s="217" t="s">
        <v>149</v>
      </c>
      <c r="AD351" s="235" t="s">
        <v>79</v>
      </c>
      <c r="AE351" s="235">
        <f>V351+Y351</f>
        <v>184000</v>
      </c>
      <c r="AF351" s="217" t="s">
        <v>79</v>
      </c>
      <c r="AG351" s="217" t="s">
        <v>33</v>
      </c>
      <c r="AH351" s="217" t="s">
        <v>157</v>
      </c>
      <c r="AI351" s="217" t="s">
        <v>176</v>
      </c>
      <c r="AJ351" s="217"/>
    </row>
    <row r="352" spans="2:36" s="36" customFormat="1" ht="86.1" customHeight="1" x14ac:dyDescent="0.25">
      <c r="B352" s="218"/>
      <c r="C352" s="218"/>
      <c r="D352" s="218"/>
      <c r="E352" s="238"/>
      <c r="F352" s="238"/>
      <c r="G352" s="238"/>
      <c r="H352" s="218"/>
      <c r="I352" s="218"/>
      <c r="J352" s="11" t="s">
        <v>111</v>
      </c>
      <c r="K352" s="7" t="s">
        <v>112</v>
      </c>
      <c r="L352" s="7" t="s">
        <v>85</v>
      </c>
      <c r="M352" s="7">
        <v>2</v>
      </c>
      <c r="N352" s="217"/>
      <c r="O352" s="218"/>
      <c r="P352" s="218"/>
      <c r="Q352" s="218"/>
      <c r="R352" s="237"/>
      <c r="S352" s="237"/>
      <c r="T352" s="247"/>
      <c r="U352" s="247"/>
      <c r="V352" s="252"/>
      <c r="W352" s="246"/>
      <c r="X352" s="246"/>
      <c r="Y352" s="246"/>
      <c r="Z352" s="246"/>
      <c r="AA352" s="246"/>
      <c r="AB352" s="246"/>
      <c r="AC352" s="217"/>
      <c r="AD352" s="235"/>
      <c r="AE352" s="235"/>
      <c r="AF352" s="218"/>
      <c r="AG352" s="217"/>
      <c r="AH352" s="217"/>
      <c r="AI352" s="217"/>
      <c r="AJ352" s="218"/>
    </row>
    <row r="353" spans="2:36" s="36" customFormat="1" ht="88.5" customHeight="1" x14ac:dyDescent="0.25">
      <c r="B353" s="218"/>
      <c r="C353" s="218"/>
      <c r="D353" s="218"/>
      <c r="E353" s="238"/>
      <c r="F353" s="238"/>
      <c r="G353" s="238"/>
      <c r="H353" s="218"/>
      <c r="I353" s="218"/>
      <c r="J353" s="11" t="s">
        <v>127</v>
      </c>
      <c r="K353" s="7" t="s">
        <v>128</v>
      </c>
      <c r="L353" s="7" t="s">
        <v>85</v>
      </c>
      <c r="M353" s="63">
        <v>90</v>
      </c>
      <c r="N353" s="217"/>
      <c r="O353" s="218"/>
      <c r="P353" s="218"/>
      <c r="Q353" s="218"/>
      <c r="R353" s="237"/>
      <c r="S353" s="237"/>
      <c r="T353" s="247"/>
      <c r="U353" s="247"/>
      <c r="V353" s="253"/>
      <c r="W353" s="246"/>
      <c r="X353" s="246"/>
      <c r="Y353" s="246"/>
      <c r="Z353" s="246"/>
      <c r="AA353" s="246"/>
      <c r="AB353" s="246"/>
      <c r="AC353" s="217"/>
      <c r="AD353" s="235"/>
      <c r="AE353" s="235"/>
      <c r="AF353" s="218"/>
      <c r="AG353" s="217"/>
      <c r="AH353" s="217"/>
      <c r="AI353" s="217"/>
      <c r="AJ353" s="218"/>
    </row>
    <row r="354" spans="2:36" s="36" customFormat="1" ht="89.1" customHeight="1" x14ac:dyDescent="0.25">
      <c r="B354" s="218" t="s">
        <v>350</v>
      </c>
      <c r="C354" s="218" t="s">
        <v>351</v>
      </c>
      <c r="D354" s="218" t="s">
        <v>106</v>
      </c>
      <c r="E354" s="238" t="s">
        <v>67</v>
      </c>
      <c r="F354" s="238" t="s">
        <v>134</v>
      </c>
      <c r="G354" s="238" t="s">
        <v>147</v>
      </c>
      <c r="H354" s="218" t="s">
        <v>70</v>
      </c>
      <c r="I354" s="218" t="s">
        <v>79</v>
      </c>
      <c r="J354" s="28" t="s">
        <v>208</v>
      </c>
      <c r="K354" s="14" t="s">
        <v>107</v>
      </c>
      <c r="L354" s="14" t="s">
        <v>86</v>
      </c>
      <c r="M354" s="14">
        <v>40</v>
      </c>
      <c r="N354" s="217" t="s">
        <v>108</v>
      </c>
      <c r="O354" s="218" t="s">
        <v>344</v>
      </c>
      <c r="P354" s="218" t="s">
        <v>75</v>
      </c>
      <c r="Q354" s="218" t="s">
        <v>76</v>
      </c>
      <c r="R354" s="237" t="s">
        <v>77</v>
      </c>
      <c r="S354" s="237" t="s">
        <v>109</v>
      </c>
      <c r="T354" s="247">
        <f>V354+Y354</f>
        <v>40000</v>
      </c>
      <c r="U354" s="247">
        <f>T354/M355</f>
        <v>40000</v>
      </c>
      <c r="V354" s="251">
        <v>34000</v>
      </c>
      <c r="W354" s="246" t="s">
        <v>79</v>
      </c>
      <c r="X354" s="246" t="s">
        <v>79</v>
      </c>
      <c r="Y354" s="246">
        <v>6000</v>
      </c>
      <c r="Z354" s="246" t="s">
        <v>98</v>
      </c>
      <c r="AA354" s="246" t="s">
        <v>79</v>
      </c>
      <c r="AB354" s="246">
        <v>10000</v>
      </c>
      <c r="AC354" s="217" t="s">
        <v>149</v>
      </c>
      <c r="AD354" s="235" t="s">
        <v>79</v>
      </c>
      <c r="AE354" s="235">
        <f>V354+Y354</f>
        <v>40000</v>
      </c>
      <c r="AF354" s="217" t="s">
        <v>79</v>
      </c>
      <c r="AG354" s="217" t="s">
        <v>33</v>
      </c>
      <c r="AH354" s="217" t="s">
        <v>158</v>
      </c>
      <c r="AI354" s="217" t="s">
        <v>160</v>
      </c>
      <c r="AJ354" s="217"/>
    </row>
    <row r="355" spans="2:36" s="36" customFormat="1" ht="86.1" customHeight="1" x14ac:dyDescent="0.25">
      <c r="B355" s="218"/>
      <c r="C355" s="218"/>
      <c r="D355" s="218"/>
      <c r="E355" s="238"/>
      <c r="F355" s="238"/>
      <c r="G355" s="238"/>
      <c r="H355" s="218"/>
      <c r="I355" s="218"/>
      <c r="J355" s="11" t="s">
        <v>111</v>
      </c>
      <c r="K355" s="7" t="s">
        <v>112</v>
      </c>
      <c r="L355" s="7" t="s">
        <v>85</v>
      </c>
      <c r="M355" s="7">
        <v>1</v>
      </c>
      <c r="N355" s="217"/>
      <c r="O355" s="218"/>
      <c r="P355" s="218"/>
      <c r="Q355" s="218"/>
      <c r="R355" s="237"/>
      <c r="S355" s="237"/>
      <c r="T355" s="247"/>
      <c r="U355" s="247"/>
      <c r="V355" s="252"/>
      <c r="W355" s="246"/>
      <c r="X355" s="246"/>
      <c r="Y355" s="246"/>
      <c r="Z355" s="246"/>
      <c r="AA355" s="246"/>
      <c r="AB355" s="246"/>
      <c r="AC355" s="217"/>
      <c r="AD355" s="235"/>
      <c r="AE355" s="235"/>
      <c r="AF355" s="218"/>
      <c r="AG355" s="217"/>
      <c r="AH355" s="217"/>
      <c r="AI355" s="217"/>
      <c r="AJ355" s="218"/>
    </row>
    <row r="356" spans="2:36" s="36" customFormat="1" ht="88.5" customHeight="1" x14ac:dyDescent="0.25">
      <c r="B356" s="218"/>
      <c r="C356" s="218"/>
      <c r="D356" s="218"/>
      <c r="E356" s="238"/>
      <c r="F356" s="238"/>
      <c r="G356" s="238"/>
      <c r="H356" s="218"/>
      <c r="I356" s="218"/>
      <c r="J356" s="11" t="s">
        <v>127</v>
      </c>
      <c r="K356" s="7" t="s">
        <v>128</v>
      </c>
      <c r="L356" s="7" t="s">
        <v>85</v>
      </c>
      <c r="M356" s="63">
        <v>50</v>
      </c>
      <c r="N356" s="217"/>
      <c r="O356" s="218"/>
      <c r="P356" s="218"/>
      <c r="Q356" s="218"/>
      <c r="R356" s="237"/>
      <c r="S356" s="237"/>
      <c r="T356" s="247"/>
      <c r="U356" s="247"/>
      <c r="V356" s="253"/>
      <c r="W356" s="246"/>
      <c r="X356" s="246"/>
      <c r="Y356" s="246"/>
      <c r="Z356" s="246"/>
      <c r="AA356" s="246"/>
      <c r="AB356" s="246"/>
      <c r="AC356" s="217"/>
      <c r="AD356" s="235"/>
      <c r="AE356" s="235"/>
      <c r="AF356" s="218"/>
      <c r="AG356" s="217"/>
      <c r="AH356" s="217"/>
      <c r="AI356" s="217"/>
      <c r="AJ356" s="218"/>
    </row>
    <row r="357" spans="2:36" s="36" customFormat="1" ht="89.1" customHeight="1" x14ac:dyDescent="0.25">
      <c r="B357" s="218" t="s">
        <v>352</v>
      </c>
      <c r="C357" s="218" t="s">
        <v>353</v>
      </c>
      <c r="D357" s="218" t="s">
        <v>106</v>
      </c>
      <c r="E357" s="238" t="s">
        <v>67</v>
      </c>
      <c r="F357" s="238" t="s">
        <v>134</v>
      </c>
      <c r="G357" s="238" t="s">
        <v>147</v>
      </c>
      <c r="H357" s="218" t="s">
        <v>70</v>
      </c>
      <c r="I357" s="218" t="s">
        <v>79</v>
      </c>
      <c r="J357" s="28" t="s">
        <v>208</v>
      </c>
      <c r="K357" s="14" t="s">
        <v>107</v>
      </c>
      <c r="L357" s="14" t="s">
        <v>86</v>
      </c>
      <c r="M357" s="14">
        <v>40</v>
      </c>
      <c r="N357" s="217" t="s">
        <v>108</v>
      </c>
      <c r="O357" s="218" t="s">
        <v>344</v>
      </c>
      <c r="P357" s="218" t="s">
        <v>75</v>
      </c>
      <c r="Q357" s="218" t="s">
        <v>76</v>
      </c>
      <c r="R357" s="237" t="s">
        <v>77</v>
      </c>
      <c r="S357" s="237" t="s">
        <v>109</v>
      </c>
      <c r="T357" s="247">
        <f>V357+Y357</f>
        <v>72000</v>
      </c>
      <c r="U357" s="247">
        <f>T357/M358</f>
        <v>36000</v>
      </c>
      <c r="V357" s="251">
        <v>61200</v>
      </c>
      <c r="W357" s="246" t="s">
        <v>79</v>
      </c>
      <c r="X357" s="246" t="s">
        <v>79</v>
      </c>
      <c r="Y357" s="246">
        <v>10800</v>
      </c>
      <c r="Z357" s="246" t="s">
        <v>98</v>
      </c>
      <c r="AA357" s="246" t="s">
        <v>79</v>
      </c>
      <c r="AB357" s="246">
        <v>18000</v>
      </c>
      <c r="AC357" s="217" t="s">
        <v>149</v>
      </c>
      <c r="AD357" s="235" t="s">
        <v>79</v>
      </c>
      <c r="AE357" s="235">
        <f>V357+Y357</f>
        <v>72000</v>
      </c>
      <c r="AF357" s="217" t="s">
        <v>79</v>
      </c>
      <c r="AG357" s="217" t="s">
        <v>33</v>
      </c>
      <c r="AH357" s="217" t="s">
        <v>160</v>
      </c>
      <c r="AI357" s="217" t="s">
        <v>179</v>
      </c>
      <c r="AJ357" s="217"/>
    </row>
    <row r="358" spans="2:36" s="36" customFormat="1" ht="86.1" customHeight="1" x14ac:dyDescent="0.25">
      <c r="B358" s="218"/>
      <c r="C358" s="218"/>
      <c r="D358" s="218"/>
      <c r="E358" s="238"/>
      <c r="F358" s="238"/>
      <c r="G358" s="238"/>
      <c r="H358" s="218"/>
      <c r="I358" s="218"/>
      <c r="J358" s="11" t="s">
        <v>111</v>
      </c>
      <c r="K358" s="7" t="s">
        <v>112</v>
      </c>
      <c r="L358" s="7" t="s">
        <v>85</v>
      </c>
      <c r="M358" s="7">
        <v>2</v>
      </c>
      <c r="N358" s="217"/>
      <c r="O358" s="218"/>
      <c r="P358" s="218"/>
      <c r="Q358" s="218"/>
      <c r="R358" s="237"/>
      <c r="S358" s="237"/>
      <c r="T358" s="247"/>
      <c r="U358" s="247"/>
      <c r="V358" s="252"/>
      <c r="W358" s="246"/>
      <c r="X358" s="246"/>
      <c r="Y358" s="246"/>
      <c r="Z358" s="246"/>
      <c r="AA358" s="246"/>
      <c r="AB358" s="246"/>
      <c r="AC358" s="217"/>
      <c r="AD358" s="235"/>
      <c r="AE358" s="235"/>
      <c r="AF358" s="218"/>
      <c r="AG358" s="217"/>
      <c r="AH358" s="217"/>
      <c r="AI358" s="217"/>
      <c r="AJ358" s="218"/>
    </row>
    <row r="359" spans="2:36" s="36" customFormat="1" ht="88.5" customHeight="1" x14ac:dyDescent="0.25">
      <c r="B359" s="218"/>
      <c r="C359" s="218"/>
      <c r="D359" s="218"/>
      <c r="E359" s="238"/>
      <c r="F359" s="238"/>
      <c r="G359" s="238"/>
      <c r="H359" s="218"/>
      <c r="I359" s="218"/>
      <c r="J359" s="11" t="s">
        <v>127</v>
      </c>
      <c r="K359" s="7" t="s">
        <v>128</v>
      </c>
      <c r="L359" s="7" t="s">
        <v>85</v>
      </c>
      <c r="M359" s="63">
        <v>40</v>
      </c>
      <c r="N359" s="217"/>
      <c r="O359" s="218"/>
      <c r="P359" s="218"/>
      <c r="Q359" s="218"/>
      <c r="R359" s="237"/>
      <c r="S359" s="237"/>
      <c r="T359" s="247"/>
      <c r="U359" s="247"/>
      <c r="V359" s="253"/>
      <c r="W359" s="246"/>
      <c r="X359" s="246"/>
      <c r="Y359" s="246"/>
      <c r="Z359" s="246"/>
      <c r="AA359" s="246"/>
      <c r="AB359" s="246"/>
      <c r="AC359" s="217"/>
      <c r="AD359" s="235"/>
      <c r="AE359" s="235"/>
      <c r="AF359" s="218"/>
      <c r="AG359" s="217"/>
      <c r="AH359" s="217"/>
      <c r="AI359" s="217"/>
      <c r="AJ359" s="218"/>
    </row>
    <row r="360" spans="2:36" ht="52.15" customHeight="1" x14ac:dyDescent="0.2">
      <c r="B360" s="218" t="s">
        <v>354</v>
      </c>
      <c r="C360" s="218" t="s">
        <v>355</v>
      </c>
      <c r="D360" s="218" t="s">
        <v>66</v>
      </c>
      <c r="E360" s="238" t="s">
        <v>67</v>
      </c>
      <c r="F360" s="238" t="s">
        <v>132</v>
      </c>
      <c r="G360" s="238" t="s">
        <v>69</v>
      </c>
      <c r="H360" s="218" t="s">
        <v>70</v>
      </c>
      <c r="I360" s="218" t="s">
        <v>79</v>
      </c>
      <c r="J360" s="11" t="s">
        <v>113</v>
      </c>
      <c r="K360" s="7" t="s">
        <v>114</v>
      </c>
      <c r="L360" s="7" t="s">
        <v>115</v>
      </c>
      <c r="M360" s="7">
        <v>3.65</v>
      </c>
      <c r="N360" s="217" t="s">
        <v>108</v>
      </c>
      <c r="O360" s="218" t="s">
        <v>293</v>
      </c>
      <c r="P360" s="218" t="s">
        <v>75</v>
      </c>
      <c r="Q360" s="218" t="s">
        <v>76</v>
      </c>
      <c r="R360" s="237" t="s">
        <v>77</v>
      </c>
      <c r="S360" s="237" t="s">
        <v>109</v>
      </c>
      <c r="T360" s="247">
        <f>V360+Y360</f>
        <v>277504</v>
      </c>
      <c r="U360" s="247">
        <f>T360/M361</f>
        <v>138752</v>
      </c>
      <c r="V360" s="246">
        <v>235878.39999999999</v>
      </c>
      <c r="W360" s="246" t="s">
        <v>79</v>
      </c>
      <c r="X360" s="246" t="s">
        <v>79</v>
      </c>
      <c r="Y360" s="246">
        <v>41625.599999999999</v>
      </c>
      <c r="Z360" s="246" t="s">
        <v>79</v>
      </c>
      <c r="AA360" s="246" t="s">
        <v>79</v>
      </c>
      <c r="AB360" s="246">
        <v>69376</v>
      </c>
      <c r="AC360" s="217" t="s">
        <v>80</v>
      </c>
      <c r="AD360" s="235" t="s">
        <v>79</v>
      </c>
      <c r="AE360" s="235">
        <f>V360+Y360</f>
        <v>277504</v>
      </c>
      <c r="AF360" s="217" t="s">
        <v>79</v>
      </c>
      <c r="AG360" s="217" t="s">
        <v>33</v>
      </c>
      <c r="AH360" s="217" t="s">
        <v>247</v>
      </c>
      <c r="AI360" s="217" t="s">
        <v>251</v>
      </c>
      <c r="AJ360" s="217"/>
    </row>
    <row r="361" spans="2:36" ht="51" x14ac:dyDescent="0.2">
      <c r="B361" s="218"/>
      <c r="C361" s="218"/>
      <c r="D361" s="218"/>
      <c r="E361" s="238"/>
      <c r="F361" s="238"/>
      <c r="G361" s="238"/>
      <c r="H361" s="218"/>
      <c r="I361" s="218"/>
      <c r="J361" s="11" t="s">
        <v>116</v>
      </c>
      <c r="K361" s="7" t="s">
        <v>117</v>
      </c>
      <c r="L361" s="7" t="s">
        <v>85</v>
      </c>
      <c r="M361" s="7">
        <v>2</v>
      </c>
      <c r="N361" s="217"/>
      <c r="O361" s="218"/>
      <c r="P361" s="218"/>
      <c r="Q361" s="218"/>
      <c r="R361" s="237"/>
      <c r="S361" s="237"/>
      <c r="T361" s="247"/>
      <c r="U361" s="247"/>
      <c r="V361" s="246"/>
      <c r="W361" s="246"/>
      <c r="X361" s="246"/>
      <c r="Y361" s="246"/>
      <c r="Z361" s="246"/>
      <c r="AA361" s="246"/>
      <c r="AB361" s="246"/>
      <c r="AC361" s="217"/>
      <c r="AD361" s="235"/>
      <c r="AE361" s="235"/>
      <c r="AF361" s="218"/>
      <c r="AG361" s="217"/>
      <c r="AH361" s="217"/>
      <c r="AI361" s="217"/>
      <c r="AJ361" s="218"/>
    </row>
    <row r="362" spans="2:36" ht="38.25" x14ac:dyDescent="0.2">
      <c r="B362" s="218"/>
      <c r="C362" s="218"/>
      <c r="D362" s="218"/>
      <c r="E362" s="238"/>
      <c r="F362" s="238"/>
      <c r="G362" s="238"/>
      <c r="H362" s="218"/>
      <c r="I362" s="218"/>
      <c r="J362" s="11" t="s">
        <v>209</v>
      </c>
      <c r="K362" s="7" t="s">
        <v>118</v>
      </c>
      <c r="L362" s="7" t="s">
        <v>119</v>
      </c>
      <c r="M362" s="7">
        <v>2</v>
      </c>
      <c r="N362" s="217"/>
      <c r="O362" s="218"/>
      <c r="P362" s="218"/>
      <c r="Q362" s="218"/>
      <c r="R362" s="237"/>
      <c r="S362" s="237"/>
      <c r="T362" s="247"/>
      <c r="U362" s="247"/>
      <c r="V362" s="246"/>
      <c r="W362" s="246"/>
      <c r="X362" s="246"/>
      <c r="Y362" s="246"/>
      <c r="Z362" s="246"/>
      <c r="AA362" s="246"/>
      <c r="AB362" s="246"/>
      <c r="AC362" s="217"/>
      <c r="AD362" s="235"/>
      <c r="AE362" s="235"/>
      <c r="AF362" s="218"/>
      <c r="AG362" s="217"/>
      <c r="AH362" s="217"/>
      <c r="AI362" s="217"/>
      <c r="AJ362" s="218"/>
    </row>
    <row r="363" spans="2:36" ht="173.1" customHeight="1" x14ac:dyDescent="0.2">
      <c r="B363" s="218"/>
      <c r="C363" s="218"/>
      <c r="D363" s="218"/>
      <c r="E363" s="238"/>
      <c r="F363" s="238"/>
      <c r="G363" s="238"/>
      <c r="H363" s="218"/>
      <c r="I363" s="218"/>
      <c r="J363" s="11" t="s">
        <v>120</v>
      </c>
      <c r="K363" s="7" t="s">
        <v>121</v>
      </c>
      <c r="L363" s="7" t="s">
        <v>119</v>
      </c>
      <c r="M363" s="63">
        <v>2</v>
      </c>
      <c r="N363" s="217"/>
      <c r="O363" s="218"/>
      <c r="P363" s="218"/>
      <c r="Q363" s="218"/>
      <c r="R363" s="237"/>
      <c r="S363" s="237"/>
      <c r="T363" s="247"/>
      <c r="U363" s="247"/>
      <c r="V363" s="246"/>
      <c r="W363" s="246"/>
      <c r="X363" s="246"/>
      <c r="Y363" s="246"/>
      <c r="Z363" s="246"/>
      <c r="AA363" s="246"/>
      <c r="AB363" s="246"/>
      <c r="AC363" s="217"/>
      <c r="AD363" s="235"/>
      <c r="AE363" s="235"/>
      <c r="AF363" s="218"/>
      <c r="AG363" s="217"/>
      <c r="AH363" s="217"/>
      <c r="AI363" s="217"/>
      <c r="AJ363" s="218"/>
    </row>
    <row r="364" spans="2:36" s="36" customFormat="1" ht="89.1" customHeight="1" x14ac:dyDescent="0.25">
      <c r="B364" s="218" t="s">
        <v>357</v>
      </c>
      <c r="C364" s="218" t="s">
        <v>358</v>
      </c>
      <c r="D364" s="218" t="s">
        <v>106</v>
      </c>
      <c r="E364" s="238" t="s">
        <v>67</v>
      </c>
      <c r="F364" s="238" t="s">
        <v>134</v>
      </c>
      <c r="G364" s="238" t="s">
        <v>147</v>
      </c>
      <c r="H364" s="218" t="s">
        <v>70</v>
      </c>
      <c r="I364" s="218" t="s">
        <v>79</v>
      </c>
      <c r="J364" s="28" t="s">
        <v>208</v>
      </c>
      <c r="K364" s="14" t="s">
        <v>107</v>
      </c>
      <c r="L364" s="14" t="s">
        <v>86</v>
      </c>
      <c r="M364" s="14">
        <v>40</v>
      </c>
      <c r="N364" s="217" t="s">
        <v>108</v>
      </c>
      <c r="O364" s="218" t="s">
        <v>344</v>
      </c>
      <c r="P364" s="218" t="s">
        <v>75</v>
      </c>
      <c r="Q364" s="218" t="s">
        <v>76</v>
      </c>
      <c r="R364" s="237" t="s">
        <v>77</v>
      </c>
      <c r="S364" s="237" t="s">
        <v>109</v>
      </c>
      <c r="T364" s="247">
        <f>V364+Y364</f>
        <v>144000</v>
      </c>
      <c r="U364" s="247">
        <f>T364/M365</f>
        <v>72000</v>
      </c>
      <c r="V364" s="251">
        <v>122400</v>
      </c>
      <c r="W364" s="246" t="s">
        <v>79</v>
      </c>
      <c r="X364" s="246" t="s">
        <v>79</v>
      </c>
      <c r="Y364" s="246">
        <v>21600</v>
      </c>
      <c r="Z364" s="246" t="s">
        <v>98</v>
      </c>
      <c r="AA364" s="246" t="s">
        <v>79</v>
      </c>
      <c r="AB364" s="246">
        <v>36000</v>
      </c>
      <c r="AC364" s="217" t="s">
        <v>149</v>
      </c>
      <c r="AD364" s="235" t="s">
        <v>79</v>
      </c>
      <c r="AE364" s="235">
        <f>V364+Y364</f>
        <v>144000</v>
      </c>
      <c r="AF364" s="217" t="s">
        <v>79</v>
      </c>
      <c r="AG364" s="217" t="s">
        <v>33</v>
      </c>
      <c r="AH364" s="217" t="s">
        <v>295</v>
      </c>
      <c r="AI364" s="217" t="s">
        <v>247</v>
      </c>
      <c r="AJ364" s="217"/>
    </row>
    <row r="365" spans="2:36" s="36" customFormat="1" ht="86.1" customHeight="1" x14ac:dyDescent="0.25">
      <c r="B365" s="218"/>
      <c r="C365" s="218"/>
      <c r="D365" s="218"/>
      <c r="E365" s="238"/>
      <c r="F365" s="238"/>
      <c r="G365" s="238"/>
      <c r="H365" s="218"/>
      <c r="I365" s="218"/>
      <c r="J365" s="11" t="s">
        <v>111</v>
      </c>
      <c r="K365" s="7" t="s">
        <v>112</v>
      </c>
      <c r="L365" s="7" t="s">
        <v>85</v>
      </c>
      <c r="M365" s="7">
        <v>2</v>
      </c>
      <c r="N365" s="217"/>
      <c r="O365" s="218"/>
      <c r="P365" s="218"/>
      <c r="Q365" s="218"/>
      <c r="R365" s="237"/>
      <c r="S365" s="237"/>
      <c r="T365" s="247"/>
      <c r="U365" s="247"/>
      <c r="V365" s="252"/>
      <c r="W365" s="246"/>
      <c r="X365" s="246"/>
      <c r="Y365" s="246"/>
      <c r="Z365" s="246"/>
      <c r="AA365" s="246"/>
      <c r="AB365" s="246"/>
      <c r="AC365" s="217"/>
      <c r="AD365" s="235"/>
      <c r="AE365" s="235"/>
      <c r="AF365" s="218"/>
      <c r="AG365" s="217"/>
      <c r="AH365" s="217"/>
      <c r="AI365" s="217"/>
      <c r="AJ365" s="218"/>
    </row>
    <row r="366" spans="2:36" s="36" customFormat="1" ht="88.5" customHeight="1" x14ac:dyDescent="0.25">
      <c r="B366" s="218"/>
      <c r="C366" s="218"/>
      <c r="D366" s="218"/>
      <c r="E366" s="238"/>
      <c r="F366" s="238"/>
      <c r="G366" s="238"/>
      <c r="H366" s="218"/>
      <c r="I366" s="218"/>
      <c r="J366" s="11" t="s">
        <v>127</v>
      </c>
      <c r="K366" s="7" t="s">
        <v>128</v>
      </c>
      <c r="L366" s="7" t="s">
        <v>85</v>
      </c>
      <c r="M366" s="63">
        <v>25</v>
      </c>
      <c r="N366" s="217"/>
      <c r="O366" s="218"/>
      <c r="P366" s="218"/>
      <c r="Q366" s="218"/>
      <c r="R366" s="237"/>
      <c r="S366" s="237"/>
      <c r="T366" s="247"/>
      <c r="U366" s="247"/>
      <c r="V366" s="253"/>
      <c r="W366" s="246"/>
      <c r="X366" s="246"/>
      <c r="Y366" s="246"/>
      <c r="Z366" s="246"/>
      <c r="AA366" s="246"/>
      <c r="AB366" s="246"/>
      <c r="AC366" s="217"/>
      <c r="AD366" s="235"/>
      <c r="AE366" s="235"/>
      <c r="AF366" s="218"/>
      <c r="AG366" s="217"/>
      <c r="AH366" s="217"/>
      <c r="AI366" s="217"/>
      <c r="AJ366" s="218"/>
    </row>
    <row r="367" spans="2:36" s="36" customFormat="1" ht="132" customHeight="1" x14ac:dyDescent="0.25">
      <c r="B367" s="218" t="s">
        <v>994</v>
      </c>
      <c r="C367" s="218" t="s">
        <v>459</v>
      </c>
      <c r="D367" s="218" t="s">
        <v>106</v>
      </c>
      <c r="E367" s="238" t="s">
        <v>67</v>
      </c>
      <c r="F367" s="238" t="s">
        <v>134</v>
      </c>
      <c r="G367" s="238" t="s">
        <v>147</v>
      </c>
      <c r="H367" s="218" t="s">
        <v>70</v>
      </c>
      <c r="I367" s="218" t="s">
        <v>79</v>
      </c>
      <c r="J367" s="11" t="s">
        <v>208</v>
      </c>
      <c r="K367" s="7" t="s">
        <v>107</v>
      </c>
      <c r="L367" s="7" t="s">
        <v>86</v>
      </c>
      <c r="M367" s="7">
        <v>40</v>
      </c>
      <c r="N367" s="217" t="s">
        <v>108</v>
      </c>
      <c r="O367" s="218" t="s">
        <v>344</v>
      </c>
      <c r="P367" s="218" t="s">
        <v>75</v>
      </c>
      <c r="Q367" s="218" t="s">
        <v>76</v>
      </c>
      <c r="R367" s="237" t="s">
        <v>77</v>
      </c>
      <c r="S367" s="237" t="s">
        <v>109</v>
      </c>
      <c r="T367" s="247">
        <f>V367+Y367</f>
        <v>54000.060000000005</v>
      </c>
      <c r="U367" s="247">
        <f>T367/M368</f>
        <v>54000.060000000005</v>
      </c>
      <c r="V367" s="251">
        <v>45900.05</v>
      </c>
      <c r="W367" s="246" t="s">
        <v>79</v>
      </c>
      <c r="X367" s="246" t="s">
        <v>79</v>
      </c>
      <c r="Y367" s="246">
        <v>8100.01</v>
      </c>
      <c r="Z367" s="246" t="s">
        <v>98</v>
      </c>
      <c r="AA367" s="246" t="s">
        <v>79</v>
      </c>
      <c r="AB367" s="246">
        <v>13500.01</v>
      </c>
      <c r="AC367" s="217" t="s">
        <v>149</v>
      </c>
      <c r="AD367" s="235" t="s">
        <v>79</v>
      </c>
      <c r="AE367" s="235">
        <f>V367+Y367</f>
        <v>54000.060000000005</v>
      </c>
      <c r="AF367" s="217" t="s">
        <v>79</v>
      </c>
      <c r="AG367" s="217" t="s">
        <v>33</v>
      </c>
      <c r="AH367" s="217" t="s">
        <v>254</v>
      </c>
      <c r="AI367" s="217" t="s">
        <v>233</v>
      </c>
      <c r="AJ367" s="217"/>
    </row>
    <row r="368" spans="2:36" s="36" customFormat="1" ht="86.1" customHeight="1" x14ac:dyDescent="0.25">
      <c r="B368" s="218"/>
      <c r="C368" s="218"/>
      <c r="D368" s="218"/>
      <c r="E368" s="238"/>
      <c r="F368" s="238"/>
      <c r="G368" s="238"/>
      <c r="H368" s="218"/>
      <c r="I368" s="218"/>
      <c r="J368" s="11" t="s">
        <v>111</v>
      </c>
      <c r="K368" s="7" t="s">
        <v>112</v>
      </c>
      <c r="L368" s="7" t="s">
        <v>85</v>
      </c>
      <c r="M368" s="7">
        <v>1</v>
      </c>
      <c r="N368" s="217"/>
      <c r="O368" s="218"/>
      <c r="P368" s="218"/>
      <c r="Q368" s="218"/>
      <c r="R368" s="237"/>
      <c r="S368" s="237"/>
      <c r="T368" s="247"/>
      <c r="U368" s="247"/>
      <c r="V368" s="252"/>
      <c r="W368" s="246"/>
      <c r="X368" s="246"/>
      <c r="Y368" s="246"/>
      <c r="Z368" s="246"/>
      <c r="AA368" s="246"/>
      <c r="AB368" s="246"/>
      <c r="AC368" s="217"/>
      <c r="AD368" s="235"/>
      <c r="AE368" s="235"/>
      <c r="AF368" s="218"/>
      <c r="AG368" s="217"/>
      <c r="AH368" s="217"/>
      <c r="AI368" s="217"/>
      <c r="AJ368" s="218"/>
    </row>
    <row r="369" spans="2:36" s="36" customFormat="1" ht="59.1" customHeight="1" x14ac:dyDescent="0.25">
      <c r="B369" s="218"/>
      <c r="C369" s="218"/>
      <c r="D369" s="218"/>
      <c r="E369" s="238"/>
      <c r="F369" s="238"/>
      <c r="G369" s="238"/>
      <c r="H369" s="218"/>
      <c r="I369" s="218"/>
      <c r="J369" s="11" t="s">
        <v>127</v>
      </c>
      <c r="K369" s="7" t="s">
        <v>128</v>
      </c>
      <c r="L369" s="7" t="s">
        <v>85</v>
      </c>
      <c r="M369" s="63">
        <v>40</v>
      </c>
      <c r="N369" s="217"/>
      <c r="O369" s="218"/>
      <c r="P369" s="218"/>
      <c r="Q369" s="218"/>
      <c r="R369" s="237"/>
      <c r="S369" s="237"/>
      <c r="T369" s="247"/>
      <c r="U369" s="247"/>
      <c r="V369" s="253"/>
      <c r="W369" s="246"/>
      <c r="X369" s="246"/>
      <c r="Y369" s="246"/>
      <c r="Z369" s="246"/>
      <c r="AA369" s="246"/>
      <c r="AB369" s="246"/>
      <c r="AC369" s="217"/>
      <c r="AD369" s="235"/>
      <c r="AE369" s="235"/>
      <c r="AF369" s="218"/>
      <c r="AG369" s="217"/>
      <c r="AH369" s="217"/>
      <c r="AI369" s="217"/>
      <c r="AJ369" s="218"/>
    </row>
    <row r="370" spans="2:36" s="36" customFormat="1" ht="132" customHeight="1" x14ac:dyDescent="0.25">
      <c r="B370" s="230" t="s">
        <v>441</v>
      </c>
      <c r="C370" s="230" t="s">
        <v>442</v>
      </c>
      <c r="D370" s="230" t="s">
        <v>106</v>
      </c>
      <c r="E370" s="290" t="s">
        <v>67</v>
      </c>
      <c r="F370" s="370" t="s">
        <v>134</v>
      </c>
      <c r="G370" s="290" t="s">
        <v>147</v>
      </c>
      <c r="H370" s="214" t="s">
        <v>70</v>
      </c>
      <c r="I370" s="214" t="s">
        <v>79</v>
      </c>
      <c r="J370" s="11" t="s">
        <v>208</v>
      </c>
      <c r="K370" s="7" t="s">
        <v>107</v>
      </c>
      <c r="L370" s="7" t="s">
        <v>86</v>
      </c>
      <c r="M370" s="7">
        <v>40</v>
      </c>
      <c r="N370" s="269" t="s">
        <v>108</v>
      </c>
      <c r="O370" s="230" t="s">
        <v>443</v>
      </c>
      <c r="P370" s="230" t="s">
        <v>75</v>
      </c>
      <c r="Q370" s="230" t="s">
        <v>76</v>
      </c>
      <c r="R370" s="242" t="s">
        <v>77</v>
      </c>
      <c r="S370" s="242" t="s">
        <v>109</v>
      </c>
      <c r="T370" s="254">
        <f>V370+Y370</f>
        <v>128400</v>
      </c>
      <c r="U370" s="254">
        <f>T370/M371</f>
        <v>42800</v>
      </c>
      <c r="V370" s="251">
        <v>109140</v>
      </c>
      <c r="W370" s="251" t="s">
        <v>79</v>
      </c>
      <c r="X370" s="251" t="s">
        <v>79</v>
      </c>
      <c r="Y370" s="251">
        <v>19260</v>
      </c>
      <c r="Z370" s="251" t="s">
        <v>98</v>
      </c>
      <c r="AA370" s="251" t="s">
        <v>79</v>
      </c>
      <c r="AB370" s="251">
        <v>45113.52</v>
      </c>
      <c r="AC370" s="219" t="s">
        <v>149</v>
      </c>
      <c r="AD370" s="223" t="s">
        <v>79</v>
      </c>
      <c r="AE370" s="223">
        <f>V370+Y370</f>
        <v>128400</v>
      </c>
      <c r="AF370" s="219" t="s">
        <v>79</v>
      </c>
      <c r="AG370" s="219" t="s">
        <v>33</v>
      </c>
      <c r="AH370" s="269" t="s">
        <v>174</v>
      </c>
      <c r="AI370" s="219" t="s">
        <v>158</v>
      </c>
      <c r="AJ370" s="219"/>
    </row>
    <row r="371" spans="2:36" s="36" customFormat="1" ht="86.1" customHeight="1" x14ac:dyDescent="0.25">
      <c r="B371" s="215"/>
      <c r="C371" s="215"/>
      <c r="D371" s="215"/>
      <c r="E371" s="250"/>
      <c r="F371" s="250"/>
      <c r="G371" s="250"/>
      <c r="H371" s="215"/>
      <c r="I371" s="215"/>
      <c r="J371" s="11" t="s">
        <v>111</v>
      </c>
      <c r="K371" s="7" t="s">
        <v>112</v>
      </c>
      <c r="L371" s="7" t="s">
        <v>85</v>
      </c>
      <c r="M371" s="7">
        <v>3</v>
      </c>
      <c r="N371" s="220"/>
      <c r="O371" s="215"/>
      <c r="P371" s="215"/>
      <c r="Q371" s="215"/>
      <c r="R371" s="274"/>
      <c r="S371" s="274"/>
      <c r="T371" s="255"/>
      <c r="U371" s="255"/>
      <c r="V371" s="252"/>
      <c r="W371" s="252"/>
      <c r="X371" s="252"/>
      <c r="Y371" s="252"/>
      <c r="Z371" s="252"/>
      <c r="AA371" s="252"/>
      <c r="AB371" s="252"/>
      <c r="AC371" s="220"/>
      <c r="AD371" s="224"/>
      <c r="AE371" s="224"/>
      <c r="AF371" s="215"/>
      <c r="AG371" s="220"/>
      <c r="AH371" s="220"/>
      <c r="AI371" s="220"/>
      <c r="AJ371" s="215"/>
    </row>
    <row r="372" spans="2:36" s="36" customFormat="1" ht="59.1" customHeight="1" x14ac:dyDescent="0.25">
      <c r="B372" s="216"/>
      <c r="C372" s="216"/>
      <c r="D372" s="216"/>
      <c r="E372" s="291"/>
      <c r="F372" s="291"/>
      <c r="G372" s="291"/>
      <c r="H372" s="216"/>
      <c r="I372" s="216"/>
      <c r="J372" s="11" t="s">
        <v>127</v>
      </c>
      <c r="K372" s="7" t="s">
        <v>128</v>
      </c>
      <c r="L372" s="7" t="s">
        <v>85</v>
      </c>
      <c r="M372" s="63">
        <v>60</v>
      </c>
      <c r="N372" s="221"/>
      <c r="O372" s="216"/>
      <c r="P372" s="216"/>
      <c r="Q372" s="216"/>
      <c r="R372" s="236"/>
      <c r="S372" s="236"/>
      <c r="T372" s="256"/>
      <c r="U372" s="256"/>
      <c r="V372" s="253"/>
      <c r="W372" s="253"/>
      <c r="X372" s="253"/>
      <c r="Y372" s="253"/>
      <c r="Z372" s="253"/>
      <c r="AA372" s="253"/>
      <c r="AB372" s="253"/>
      <c r="AC372" s="221"/>
      <c r="AD372" s="225"/>
      <c r="AE372" s="225"/>
      <c r="AF372" s="216"/>
      <c r="AG372" s="221"/>
      <c r="AH372" s="221"/>
      <c r="AI372" s="221"/>
      <c r="AJ372" s="216"/>
    </row>
    <row r="373" spans="2:36" s="36" customFormat="1" ht="107.1" customHeight="1" x14ac:dyDescent="0.25">
      <c r="B373" s="218" t="s">
        <v>444</v>
      </c>
      <c r="C373" s="218" t="s">
        <v>445</v>
      </c>
      <c r="D373" s="218" t="s">
        <v>106</v>
      </c>
      <c r="E373" s="238" t="s">
        <v>67</v>
      </c>
      <c r="F373" s="238" t="s">
        <v>134</v>
      </c>
      <c r="G373" s="238" t="s">
        <v>147</v>
      </c>
      <c r="H373" s="218" t="s">
        <v>70</v>
      </c>
      <c r="I373" s="218" t="s">
        <v>79</v>
      </c>
      <c r="J373" s="11" t="s">
        <v>208</v>
      </c>
      <c r="K373" s="7" t="s">
        <v>107</v>
      </c>
      <c r="L373" s="7" t="s">
        <v>86</v>
      </c>
      <c r="M373" s="7">
        <v>40</v>
      </c>
      <c r="N373" s="217" t="s">
        <v>108</v>
      </c>
      <c r="O373" s="218" t="s">
        <v>443</v>
      </c>
      <c r="P373" s="218" t="s">
        <v>75</v>
      </c>
      <c r="Q373" s="218" t="s">
        <v>76</v>
      </c>
      <c r="R373" s="237" t="s">
        <v>77</v>
      </c>
      <c r="S373" s="237" t="s">
        <v>109</v>
      </c>
      <c r="T373" s="247">
        <f>V373+Y373</f>
        <v>85600</v>
      </c>
      <c r="U373" s="247">
        <f>T373/M374</f>
        <v>42800</v>
      </c>
      <c r="V373" s="251">
        <v>72760</v>
      </c>
      <c r="W373" s="246" t="s">
        <v>79</v>
      </c>
      <c r="X373" s="246" t="s">
        <v>79</v>
      </c>
      <c r="Y373" s="246">
        <v>12840</v>
      </c>
      <c r="Z373" s="246" t="s">
        <v>98</v>
      </c>
      <c r="AA373" s="246" t="s">
        <v>79</v>
      </c>
      <c r="AB373" s="246">
        <v>30075.68</v>
      </c>
      <c r="AC373" s="217" t="s">
        <v>149</v>
      </c>
      <c r="AD373" s="235" t="s">
        <v>79</v>
      </c>
      <c r="AE373" s="235">
        <f>V373+Y373</f>
        <v>85600</v>
      </c>
      <c r="AF373" s="217" t="s">
        <v>79</v>
      </c>
      <c r="AG373" s="217" t="s">
        <v>33</v>
      </c>
      <c r="AH373" s="217" t="s">
        <v>174</v>
      </c>
      <c r="AI373" s="217" t="s">
        <v>158</v>
      </c>
      <c r="AJ373" s="217"/>
    </row>
    <row r="374" spans="2:36" s="36" customFormat="1" ht="86.1" customHeight="1" x14ac:dyDescent="0.25">
      <c r="B374" s="218"/>
      <c r="C374" s="218"/>
      <c r="D374" s="218"/>
      <c r="E374" s="238"/>
      <c r="F374" s="238"/>
      <c r="G374" s="238"/>
      <c r="H374" s="218"/>
      <c r="I374" s="218"/>
      <c r="J374" s="11" t="s">
        <v>111</v>
      </c>
      <c r="K374" s="7" t="s">
        <v>112</v>
      </c>
      <c r="L374" s="7" t="s">
        <v>85</v>
      </c>
      <c r="M374" s="7">
        <v>2</v>
      </c>
      <c r="N374" s="217"/>
      <c r="O374" s="218"/>
      <c r="P374" s="218"/>
      <c r="Q374" s="218"/>
      <c r="R374" s="237"/>
      <c r="S374" s="237"/>
      <c r="T374" s="247"/>
      <c r="U374" s="247"/>
      <c r="V374" s="252"/>
      <c r="W374" s="246"/>
      <c r="X374" s="246"/>
      <c r="Y374" s="246"/>
      <c r="Z374" s="246"/>
      <c r="AA374" s="246"/>
      <c r="AB374" s="246"/>
      <c r="AC374" s="217"/>
      <c r="AD374" s="235"/>
      <c r="AE374" s="235"/>
      <c r="AF374" s="218"/>
      <c r="AG374" s="217"/>
      <c r="AH374" s="217"/>
      <c r="AI374" s="217"/>
      <c r="AJ374" s="218"/>
    </row>
    <row r="375" spans="2:36" s="36" customFormat="1" ht="59.1" customHeight="1" x14ac:dyDescent="0.25">
      <c r="B375" s="218"/>
      <c r="C375" s="218"/>
      <c r="D375" s="218"/>
      <c r="E375" s="238"/>
      <c r="F375" s="238"/>
      <c r="G375" s="238"/>
      <c r="H375" s="218"/>
      <c r="I375" s="218"/>
      <c r="J375" s="11" t="s">
        <v>127</v>
      </c>
      <c r="K375" s="7" t="s">
        <v>128</v>
      </c>
      <c r="L375" s="7" t="s">
        <v>85</v>
      </c>
      <c r="M375" s="63">
        <v>40</v>
      </c>
      <c r="N375" s="217"/>
      <c r="O375" s="218"/>
      <c r="P375" s="218"/>
      <c r="Q375" s="218"/>
      <c r="R375" s="237"/>
      <c r="S375" s="237"/>
      <c r="T375" s="247"/>
      <c r="U375" s="247"/>
      <c r="V375" s="253"/>
      <c r="W375" s="246"/>
      <c r="X375" s="246"/>
      <c r="Y375" s="246"/>
      <c r="Z375" s="246"/>
      <c r="AA375" s="246"/>
      <c r="AB375" s="246"/>
      <c r="AC375" s="217"/>
      <c r="AD375" s="235"/>
      <c r="AE375" s="235"/>
      <c r="AF375" s="218"/>
      <c r="AG375" s="217"/>
      <c r="AH375" s="217"/>
      <c r="AI375" s="217"/>
      <c r="AJ375" s="218"/>
    </row>
    <row r="376" spans="2:36" s="36" customFormat="1" ht="107.1" customHeight="1" x14ac:dyDescent="0.25">
      <c r="B376" s="281" t="s">
        <v>1069</v>
      </c>
      <c r="C376" s="281" t="s">
        <v>446</v>
      </c>
      <c r="D376" s="281" t="s">
        <v>106</v>
      </c>
      <c r="E376" s="289" t="s">
        <v>67</v>
      </c>
      <c r="F376" s="289" t="s">
        <v>134</v>
      </c>
      <c r="G376" s="289" t="s">
        <v>147</v>
      </c>
      <c r="H376" s="281" t="s">
        <v>70</v>
      </c>
      <c r="I376" s="281" t="s">
        <v>79</v>
      </c>
      <c r="J376" s="20" t="s">
        <v>208</v>
      </c>
      <c r="K376" s="27" t="s">
        <v>107</v>
      </c>
      <c r="L376" s="27" t="s">
        <v>86</v>
      </c>
      <c r="M376" s="27">
        <v>40</v>
      </c>
      <c r="N376" s="294" t="s">
        <v>108</v>
      </c>
      <c r="O376" s="281" t="s">
        <v>443</v>
      </c>
      <c r="P376" s="281" t="s">
        <v>75</v>
      </c>
      <c r="Q376" s="281" t="s">
        <v>76</v>
      </c>
      <c r="R376" s="319" t="s">
        <v>77</v>
      </c>
      <c r="S376" s="319" t="s">
        <v>109</v>
      </c>
      <c r="T376" s="306">
        <f>V376+Y376</f>
        <v>42800</v>
      </c>
      <c r="U376" s="306">
        <f>T376/M377</f>
        <v>42800</v>
      </c>
      <c r="V376" s="323">
        <v>36380</v>
      </c>
      <c r="W376" s="313" t="s">
        <v>79</v>
      </c>
      <c r="X376" s="313" t="s">
        <v>79</v>
      </c>
      <c r="Y376" s="313">
        <v>6420</v>
      </c>
      <c r="Z376" s="313" t="s">
        <v>98</v>
      </c>
      <c r="AA376" s="313" t="s">
        <v>79</v>
      </c>
      <c r="AB376" s="313">
        <v>15037.84</v>
      </c>
      <c r="AC376" s="294" t="s">
        <v>149</v>
      </c>
      <c r="AD376" s="314" t="s">
        <v>79</v>
      </c>
      <c r="AE376" s="314">
        <f>V376+Y376</f>
        <v>42800</v>
      </c>
      <c r="AF376" s="294" t="s">
        <v>79</v>
      </c>
      <c r="AG376" s="294" t="s">
        <v>33</v>
      </c>
      <c r="AH376" s="294" t="s">
        <v>157</v>
      </c>
      <c r="AI376" s="294" t="s">
        <v>158</v>
      </c>
      <c r="AJ376" s="294"/>
    </row>
    <row r="377" spans="2:36" s="36" customFormat="1" ht="86.1" customHeight="1" x14ac:dyDescent="0.25">
      <c r="B377" s="281"/>
      <c r="C377" s="281"/>
      <c r="D377" s="281"/>
      <c r="E377" s="289"/>
      <c r="F377" s="289"/>
      <c r="G377" s="289"/>
      <c r="H377" s="281"/>
      <c r="I377" s="281"/>
      <c r="J377" s="20" t="s">
        <v>111</v>
      </c>
      <c r="K377" s="27" t="s">
        <v>112</v>
      </c>
      <c r="L377" s="27" t="s">
        <v>85</v>
      </c>
      <c r="M377" s="27">
        <v>1</v>
      </c>
      <c r="N377" s="294"/>
      <c r="O377" s="281"/>
      <c r="P377" s="281"/>
      <c r="Q377" s="281"/>
      <c r="R377" s="319"/>
      <c r="S377" s="319"/>
      <c r="T377" s="306"/>
      <c r="U377" s="306"/>
      <c r="V377" s="324"/>
      <c r="W377" s="313"/>
      <c r="X377" s="313"/>
      <c r="Y377" s="313"/>
      <c r="Z377" s="313"/>
      <c r="AA377" s="313"/>
      <c r="AB377" s="313"/>
      <c r="AC377" s="294"/>
      <c r="AD377" s="314"/>
      <c r="AE377" s="314"/>
      <c r="AF377" s="281"/>
      <c r="AG377" s="294"/>
      <c r="AH377" s="294"/>
      <c r="AI377" s="294"/>
      <c r="AJ377" s="281"/>
    </row>
    <row r="378" spans="2:36" s="36" customFormat="1" ht="59.1" customHeight="1" x14ac:dyDescent="0.25">
      <c r="B378" s="281"/>
      <c r="C378" s="281"/>
      <c r="D378" s="281"/>
      <c r="E378" s="289"/>
      <c r="F378" s="289"/>
      <c r="G378" s="289"/>
      <c r="H378" s="281"/>
      <c r="I378" s="281"/>
      <c r="J378" s="20" t="s">
        <v>127</v>
      </c>
      <c r="K378" s="27" t="s">
        <v>128</v>
      </c>
      <c r="L378" s="27" t="s">
        <v>85</v>
      </c>
      <c r="M378" s="61">
        <v>20</v>
      </c>
      <c r="N378" s="294"/>
      <c r="O378" s="281"/>
      <c r="P378" s="281"/>
      <c r="Q378" s="281"/>
      <c r="R378" s="319"/>
      <c r="S378" s="319"/>
      <c r="T378" s="306"/>
      <c r="U378" s="306"/>
      <c r="V378" s="325"/>
      <c r="W378" s="313"/>
      <c r="X378" s="313"/>
      <c r="Y378" s="313"/>
      <c r="Z378" s="313"/>
      <c r="AA378" s="313"/>
      <c r="AB378" s="313"/>
      <c r="AC378" s="294"/>
      <c r="AD378" s="314"/>
      <c r="AE378" s="314"/>
      <c r="AF378" s="281"/>
      <c r="AG378" s="294"/>
      <c r="AH378" s="294"/>
      <c r="AI378" s="294"/>
      <c r="AJ378" s="281"/>
    </row>
    <row r="379" spans="2:36" s="36" customFormat="1" ht="107.1" customHeight="1" x14ac:dyDescent="0.25">
      <c r="B379" s="218" t="s">
        <v>447</v>
      </c>
      <c r="C379" s="218" t="s">
        <v>448</v>
      </c>
      <c r="D379" s="218" t="s">
        <v>106</v>
      </c>
      <c r="E379" s="238" t="s">
        <v>67</v>
      </c>
      <c r="F379" s="238" t="s">
        <v>134</v>
      </c>
      <c r="G379" s="238" t="s">
        <v>147</v>
      </c>
      <c r="H379" s="218" t="s">
        <v>70</v>
      </c>
      <c r="I379" s="218" t="s">
        <v>79</v>
      </c>
      <c r="J379" s="11" t="s">
        <v>208</v>
      </c>
      <c r="K379" s="7" t="s">
        <v>107</v>
      </c>
      <c r="L379" s="7" t="s">
        <v>86</v>
      </c>
      <c r="M379" s="7">
        <v>40</v>
      </c>
      <c r="N379" s="217" t="s">
        <v>108</v>
      </c>
      <c r="O379" s="218" t="s">
        <v>443</v>
      </c>
      <c r="P379" s="218" t="s">
        <v>75</v>
      </c>
      <c r="Q379" s="218" t="s">
        <v>76</v>
      </c>
      <c r="R379" s="237" t="s">
        <v>77</v>
      </c>
      <c r="S379" s="237" t="s">
        <v>109</v>
      </c>
      <c r="T379" s="247">
        <f>V379+Y379</f>
        <v>67196</v>
      </c>
      <c r="U379" s="247">
        <f>T379/M380</f>
        <v>67196</v>
      </c>
      <c r="V379" s="251">
        <v>57116.6</v>
      </c>
      <c r="W379" s="246" t="s">
        <v>79</v>
      </c>
      <c r="X379" s="246" t="s">
        <v>79</v>
      </c>
      <c r="Y379" s="246">
        <v>10079.4</v>
      </c>
      <c r="Z379" s="246" t="s">
        <v>98</v>
      </c>
      <c r="AA379" s="246" t="s">
        <v>79</v>
      </c>
      <c r="AB379" s="246">
        <v>23609.41</v>
      </c>
      <c r="AC379" s="217" t="s">
        <v>149</v>
      </c>
      <c r="AD379" s="235" t="s">
        <v>79</v>
      </c>
      <c r="AE379" s="235">
        <f>V379+Y379</f>
        <v>67196</v>
      </c>
      <c r="AF379" s="217" t="s">
        <v>79</v>
      </c>
      <c r="AG379" s="217" t="s">
        <v>33</v>
      </c>
      <c r="AH379" s="217" t="s">
        <v>157</v>
      </c>
      <c r="AI379" s="217" t="s">
        <v>176</v>
      </c>
      <c r="AJ379" s="217"/>
    </row>
    <row r="380" spans="2:36" s="36" customFormat="1" ht="86.1" customHeight="1" x14ac:dyDescent="0.25">
      <c r="B380" s="218"/>
      <c r="C380" s="218"/>
      <c r="D380" s="218"/>
      <c r="E380" s="238"/>
      <c r="F380" s="238"/>
      <c r="G380" s="238"/>
      <c r="H380" s="218"/>
      <c r="I380" s="218"/>
      <c r="J380" s="11" t="s">
        <v>111</v>
      </c>
      <c r="K380" s="7" t="s">
        <v>112</v>
      </c>
      <c r="L380" s="7" t="s">
        <v>85</v>
      </c>
      <c r="M380" s="7">
        <v>1</v>
      </c>
      <c r="N380" s="217"/>
      <c r="O380" s="218"/>
      <c r="P380" s="218"/>
      <c r="Q380" s="218"/>
      <c r="R380" s="237"/>
      <c r="S380" s="237"/>
      <c r="T380" s="247"/>
      <c r="U380" s="247"/>
      <c r="V380" s="252"/>
      <c r="W380" s="246"/>
      <c r="X380" s="246"/>
      <c r="Y380" s="246"/>
      <c r="Z380" s="246"/>
      <c r="AA380" s="246"/>
      <c r="AB380" s="246"/>
      <c r="AC380" s="217"/>
      <c r="AD380" s="235"/>
      <c r="AE380" s="235"/>
      <c r="AF380" s="218"/>
      <c r="AG380" s="217"/>
      <c r="AH380" s="217"/>
      <c r="AI380" s="217"/>
      <c r="AJ380" s="218"/>
    </row>
    <row r="381" spans="2:36" s="36" customFormat="1" ht="59.1" customHeight="1" x14ac:dyDescent="0.25">
      <c r="B381" s="218"/>
      <c r="C381" s="218"/>
      <c r="D381" s="218"/>
      <c r="E381" s="238"/>
      <c r="F381" s="238"/>
      <c r="G381" s="238"/>
      <c r="H381" s="218"/>
      <c r="I381" s="218"/>
      <c r="J381" s="11" t="s">
        <v>127</v>
      </c>
      <c r="K381" s="7" t="s">
        <v>128</v>
      </c>
      <c r="L381" s="7" t="s">
        <v>85</v>
      </c>
      <c r="M381" s="63">
        <v>40</v>
      </c>
      <c r="N381" s="217"/>
      <c r="O381" s="218"/>
      <c r="P381" s="218"/>
      <c r="Q381" s="218"/>
      <c r="R381" s="237"/>
      <c r="S381" s="237"/>
      <c r="T381" s="247"/>
      <c r="U381" s="247"/>
      <c r="V381" s="253"/>
      <c r="W381" s="246"/>
      <c r="X381" s="246"/>
      <c r="Y381" s="246"/>
      <c r="Z381" s="246"/>
      <c r="AA381" s="246"/>
      <c r="AB381" s="246"/>
      <c r="AC381" s="217"/>
      <c r="AD381" s="235"/>
      <c r="AE381" s="235"/>
      <c r="AF381" s="218"/>
      <c r="AG381" s="217"/>
      <c r="AH381" s="217"/>
      <c r="AI381" s="217"/>
      <c r="AJ381" s="218"/>
    </row>
    <row r="382" spans="2:36" s="36" customFormat="1" ht="107.1" customHeight="1" x14ac:dyDescent="0.25">
      <c r="B382" s="218" t="s">
        <v>449</v>
      </c>
      <c r="C382" s="218" t="s">
        <v>450</v>
      </c>
      <c r="D382" s="218" t="s">
        <v>106</v>
      </c>
      <c r="E382" s="238" t="s">
        <v>67</v>
      </c>
      <c r="F382" s="238" t="s">
        <v>134</v>
      </c>
      <c r="G382" s="238" t="s">
        <v>147</v>
      </c>
      <c r="H382" s="218" t="s">
        <v>70</v>
      </c>
      <c r="I382" s="218" t="s">
        <v>79</v>
      </c>
      <c r="J382" s="11" t="s">
        <v>208</v>
      </c>
      <c r="K382" s="7" t="s">
        <v>107</v>
      </c>
      <c r="L382" s="7" t="s">
        <v>86</v>
      </c>
      <c r="M382" s="7">
        <v>40</v>
      </c>
      <c r="N382" s="217" t="s">
        <v>108</v>
      </c>
      <c r="O382" s="218" t="s">
        <v>443</v>
      </c>
      <c r="P382" s="218" t="s">
        <v>75</v>
      </c>
      <c r="Q382" s="218" t="s">
        <v>76</v>
      </c>
      <c r="R382" s="237" t="s">
        <v>77</v>
      </c>
      <c r="S382" s="237" t="s">
        <v>109</v>
      </c>
      <c r="T382" s="247">
        <f>V382+Y382</f>
        <v>42800</v>
      </c>
      <c r="U382" s="247">
        <f>T382/M383</f>
        <v>42800</v>
      </c>
      <c r="V382" s="251">
        <v>36380</v>
      </c>
      <c r="W382" s="246" t="s">
        <v>79</v>
      </c>
      <c r="X382" s="246" t="s">
        <v>79</v>
      </c>
      <c r="Y382" s="246">
        <v>6420</v>
      </c>
      <c r="Z382" s="246" t="s">
        <v>98</v>
      </c>
      <c r="AA382" s="246" t="s">
        <v>79</v>
      </c>
      <c r="AB382" s="246">
        <v>15037.84</v>
      </c>
      <c r="AC382" s="217" t="s">
        <v>149</v>
      </c>
      <c r="AD382" s="235" t="s">
        <v>79</v>
      </c>
      <c r="AE382" s="235">
        <f>V382+Y382</f>
        <v>42800</v>
      </c>
      <c r="AF382" s="217" t="s">
        <v>79</v>
      </c>
      <c r="AG382" s="217" t="s">
        <v>33</v>
      </c>
      <c r="AH382" s="217" t="s">
        <v>157</v>
      </c>
      <c r="AI382" s="217" t="s">
        <v>176</v>
      </c>
      <c r="AJ382" s="217"/>
    </row>
    <row r="383" spans="2:36" s="36" customFormat="1" ht="86.1" customHeight="1" x14ac:dyDescent="0.25">
      <c r="B383" s="218"/>
      <c r="C383" s="218"/>
      <c r="D383" s="218"/>
      <c r="E383" s="238"/>
      <c r="F383" s="238"/>
      <c r="G383" s="238"/>
      <c r="H383" s="218"/>
      <c r="I383" s="218"/>
      <c r="J383" s="11" t="s">
        <v>111</v>
      </c>
      <c r="K383" s="7" t="s">
        <v>112</v>
      </c>
      <c r="L383" s="7" t="s">
        <v>85</v>
      </c>
      <c r="M383" s="7">
        <v>1</v>
      </c>
      <c r="N383" s="217"/>
      <c r="O383" s="218"/>
      <c r="P383" s="218"/>
      <c r="Q383" s="218"/>
      <c r="R383" s="237"/>
      <c r="S383" s="237"/>
      <c r="T383" s="247"/>
      <c r="U383" s="247"/>
      <c r="V383" s="252"/>
      <c r="W383" s="246"/>
      <c r="X383" s="246"/>
      <c r="Y383" s="246"/>
      <c r="Z383" s="246"/>
      <c r="AA383" s="246"/>
      <c r="AB383" s="246"/>
      <c r="AC383" s="217"/>
      <c r="AD383" s="235"/>
      <c r="AE383" s="235"/>
      <c r="AF383" s="218"/>
      <c r="AG383" s="217"/>
      <c r="AH383" s="217"/>
      <c r="AI383" s="217"/>
      <c r="AJ383" s="218"/>
    </row>
    <row r="384" spans="2:36" s="36" customFormat="1" ht="59.1" customHeight="1" x14ac:dyDescent="0.25">
      <c r="B384" s="218"/>
      <c r="C384" s="218"/>
      <c r="D384" s="218"/>
      <c r="E384" s="238"/>
      <c r="F384" s="238"/>
      <c r="G384" s="238"/>
      <c r="H384" s="218"/>
      <c r="I384" s="218"/>
      <c r="J384" s="11" t="s">
        <v>127</v>
      </c>
      <c r="K384" s="7" t="s">
        <v>128</v>
      </c>
      <c r="L384" s="7" t="s">
        <v>85</v>
      </c>
      <c r="M384" s="63">
        <v>20</v>
      </c>
      <c r="N384" s="217"/>
      <c r="O384" s="218"/>
      <c r="P384" s="218"/>
      <c r="Q384" s="218"/>
      <c r="R384" s="237"/>
      <c r="S384" s="237"/>
      <c r="T384" s="247"/>
      <c r="U384" s="247"/>
      <c r="V384" s="253"/>
      <c r="W384" s="246"/>
      <c r="X384" s="246"/>
      <c r="Y384" s="246"/>
      <c r="Z384" s="246"/>
      <c r="AA384" s="246"/>
      <c r="AB384" s="246"/>
      <c r="AC384" s="217"/>
      <c r="AD384" s="235"/>
      <c r="AE384" s="235"/>
      <c r="AF384" s="218"/>
      <c r="AG384" s="217"/>
      <c r="AH384" s="217"/>
      <c r="AI384" s="217"/>
      <c r="AJ384" s="218"/>
    </row>
    <row r="385" spans="2:36" s="36" customFormat="1" ht="107.1" customHeight="1" x14ac:dyDescent="0.25">
      <c r="B385" s="218" t="s">
        <v>451</v>
      </c>
      <c r="C385" s="218" t="s">
        <v>452</v>
      </c>
      <c r="D385" s="218" t="s">
        <v>106</v>
      </c>
      <c r="E385" s="238" t="s">
        <v>67</v>
      </c>
      <c r="F385" s="238" t="s">
        <v>134</v>
      </c>
      <c r="G385" s="238" t="s">
        <v>147</v>
      </c>
      <c r="H385" s="218" t="s">
        <v>70</v>
      </c>
      <c r="I385" s="218" t="s">
        <v>79</v>
      </c>
      <c r="J385" s="11" t="s">
        <v>208</v>
      </c>
      <c r="K385" s="7" t="s">
        <v>107</v>
      </c>
      <c r="L385" s="7" t="s">
        <v>86</v>
      </c>
      <c r="M385" s="7">
        <v>40</v>
      </c>
      <c r="N385" s="217" t="s">
        <v>108</v>
      </c>
      <c r="O385" s="218" t="s">
        <v>443</v>
      </c>
      <c r="P385" s="218" t="s">
        <v>75</v>
      </c>
      <c r="Q385" s="218" t="s">
        <v>76</v>
      </c>
      <c r="R385" s="237" t="s">
        <v>77</v>
      </c>
      <c r="S385" s="237" t="s">
        <v>109</v>
      </c>
      <c r="T385" s="247">
        <f>V385+Y385</f>
        <v>85600</v>
      </c>
      <c r="U385" s="247">
        <f>T385/M386</f>
        <v>42800</v>
      </c>
      <c r="V385" s="251">
        <v>72760</v>
      </c>
      <c r="W385" s="246" t="s">
        <v>79</v>
      </c>
      <c r="X385" s="246" t="s">
        <v>79</v>
      </c>
      <c r="Y385" s="246">
        <v>12840</v>
      </c>
      <c r="Z385" s="246" t="s">
        <v>98</v>
      </c>
      <c r="AA385" s="246" t="s">
        <v>79</v>
      </c>
      <c r="AB385" s="246">
        <v>30075.68</v>
      </c>
      <c r="AC385" s="217" t="s">
        <v>149</v>
      </c>
      <c r="AD385" s="235" t="s">
        <v>79</v>
      </c>
      <c r="AE385" s="235">
        <f>V385+Y385</f>
        <v>85600</v>
      </c>
      <c r="AF385" s="217" t="s">
        <v>79</v>
      </c>
      <c r="AG385" s="217" t="s">
        <v>33</v>
      </c>
      <c r="AH385" s="217" t="s">
        <v>176</v>
      </c>
      <c r="AI385" s="217" t="s">
        <v>179</v>
      </c>
      <c r="AJ385" s="217"/>
    </row>
    <row r="386" spans="2:36" s="36" customFormat="1" ht="86.1" customHeight="1" x14ac:dyDescent="0.25">
      <c r="B386" s="218"/>
      <c r="C386" s="218"/>
      <c r="D386" s="218"/>
      <c r="E386" s="238"/>
      <c r="F386" s="238"/>
      <c r="G386" s="238"/>
      <c r="H386" s="218"/>
      <c r="I386" s="218"/>
      <c r="J386" s="11" t="s">
        <v>111</v>
      </c>
      <c r="K386" s="7" t="s">
        <v>112</v>
      </c>
      <c r="L386" s="7" t="s">
        <v>85</v>
      </c>
      <c r="M386" s="7">
        <v>2</v>
      </c>
      <c r="N386" s="217"/>
      <c r="O386" s="218"/>
      <c r="P386" s="218"/>
      <c r="Q386" s="218"/>
      <c r="R386" s="237"/>
      <c r="S386" s="237"/>
      <c r="T386" s="247"/>
      <c r="U386" s="247"/>
      <c r="V386" s="252"/>
      <c r="W386" s="246"/>
      <c r="X386" s="246"/>
      <c r="Y386" s="246"/>
      <c r="Z386" s="246"/>
      <c r="AA386" s="246"/>
      <c r="AB386" s="246"/>
      <c r="AC386" s="217"/>
      <c r="AD386" s="235"/>
      <c r="AE386" s="235"/>
      <c r="AF386" s="218"/>
      <c r="AG386" s="217"/>
      <c r="AH386" s="217"/>
      <c r="AI386" s="217"/>
      <c r="AJ386" s="218"/>
    </row>
    <row r="387" spans="2:36" s="36" customFormat="1" ht="59.1" customHeight="1" x14ac:dyDescent="0.25">
      <c r="B387" s="218"/>
      <c r="C387" s="218"/>
      <c r="D387" s="218"/>
      <c r="E387" s="238"/>
      <c r="F387" s="238"/>
      <c r="G387" s="238"/>
      <c r="H387" s="218"/>
      <c r="I387" s="218"/>
      <c r="J387" s="11" t="s">
        <v>127</v>
      </c>
      <c r="K387" s="7" t="s">
        <v>128</v>
      </c>
      <c r="L387" s="7" t="s">
        <v>85</v>
      </c>
      <c r="M387" s="63">
        <v>40</v>
      </c>
      <c r="N387" s="217"/>
      <c r="O387" s="218"/>
      <c r="P387" s="218"/>
      <c r="Q387" s="218"/>
      <c r="R387" s="237"/>
      <c r="S387" s="237"/>
      <c r="T387" s="247"/>
      <c r="U387" s="247"/>
      <c r="V387" s="253"/>
      <c r="W387" s="246"/>
      <c r="X387" s="246"/>
      <c r="Y387" s="246"/>
      <c r="Z387" s="246"/>
      <c r="AA387" s="246"/>
      <c r="AB387" s="246"/>
      <c r="AC387" s="217"/>
      <c r="AD387" s="235"/>
      <c r="AE387" s="235"/>
      <c r="AF387" s="218"/>
      <c r="AG387" s="217"/>
      <c r="AH387" s="217"/>
      <c r="AI387" s="217"/>
      <c r="AJ387" s="218"/>
    </row>
    <row r="388" spans="2:36" ht="52.15" customHeight="1" x14ac:dyDescent="0.2">
      <c r="B388" s="281" t="s">
        <v>1036</v>
      </c>
      <c r="C388" s="281" t="s">
        <v>453</v>
      </c>
      <c r="D388" s="281" t="s">
        <v>66</v>
      </c>
      <c r="E388" s="289" t="s">
        <v>67</v>
      </c>
      <c r="F388" s="289" t="s">
        <v>132</v>
      </c>
      <c r="G388" s="289" t="s">
        <v>69</v>
      </c>
      <c r="H388" s="281" t="s">
        <v>70</v>
      </c>
      <c r="I388" s="281" t="s">
        <v>79</v>
      </c>
      <c r="J388" s="20" t="s">
        <v>113</v>
      </c>
      <c r="K388" s="27" t="s">
        <v>114</v>
      </c>
      <c r="L388" s="27" t="s">
        <v>115</v>
      </c>
      <c r="M388" s="27">
        <v>1.5</v>
      </c>
      <c r="N388" s="294" t="s">
        <v>108</v>
      </c>
      <c r="O388" s="281" t="s">
        <v>443</v>
      </c>
      <c r="P388" s="281" t="s">
        <v>75</v>
      </c>
      <c r="Q388" s="281" t="s">
        <v>76</v>
      </c>
      <c r="R388" s="319" t="s">
        <v>77</v>
      </c>
      <c r="S388" s="319" t="s">
        <v>109</v>
      </c>
      <c r="T388" s="306">
        <f>V388+Y388</f>
        <v>113955</v>
      </c>
      <c r="U388" s="306">
        <f>T388/M389</f>
        <v>56977.5</v>
      </c>
      <c r="V388" s="313">
        <v>96861.75</v>
      </c>
      <c r="W388" s="313" t="s">
        <v>79</v>
      </c>
      <c r="X388" s="313" t="s">
        <v>79</v>
      </c>
      <c r="Y388" s="313">
        <v>17093.25</v>
      </c>
      <c r="Z388" s="313" t="s">
        <v>79</v>
      </c>
      <c r="AA388" s="313" t="s">
        <v>79</v>
      </c>
      <c r="AB388" s="313">
        <v>40038.239999999998</v>
      </c>
      <c r="AC388" s="294" t="s">
        <v>80</v>
      </c>
      <c r="AD388" s="314" t="s">
        <v>79</v>
      </c>
      <c r="AE388" s="314">
        <f>V388+Y388</f>
        <v>113955</v>
      </c>
      <c r="AF388" s="294" t="s">
        <v>79</v>
      </c>
      <c r="AG388" s="294" t="s">
        <v>33</v>
      </c>
      <c r="AH388" s="294" t="s">
        <v>161</v>
      </c>
      <c r="AI388" s="294" t="s">
        <v>356</v>
      </c>
      <c r="AJ388" s="217"/>
    </row>
    <row r="389" spans="2:36" ht="51" x14ac:dyDescent="0.2">
      <c r="B389" s="281"/>
      <c r="C389" s="281"/>
      <c r="D389" s="281"/>
      <c r="E389" s="289"/>
      <c r="F389" s="289"/>
      <c r="G389" s="289"/>
      <c r="H389" s="281"/>
      <c r="I389" s="281"/>
      <c r="J389" s="20" t="s">
        <v>116</v>
      </c>
      <c r="K389" s="27" t="s">
        <v>117</v>
      </c>
      <c r="L389" s="27" t="s">
        <v>85</v>
      </c>
      <c r="M389" s="27">
        <v>2</v>
      </c>
      <c r="N389" s="294"/>
      <c r="O389" s="281"/>
      <c r="P389" s="281"/>
      <c r="Q389" s="281"/>
      <c r="R389" s="319"/>
      <c r="S389" s="319"/>
      <c r="T389" s="306"/>
      <c r="U389" s="306"/>
      <c r="V389" s="313"/>
      <c r="W389" s="313"/>
      <c r="X389" s="313"/>
      <c r="Y389" s="313"/>
      <c r="Z389" s="313"/>
      <c r="AA389" s="313"/>
      <c r="AB389" s="313"/>
      <c r="AC389" s="294"/>
      <c r="AD389" s="314"/>
      <c r="AE389" s="314"/>
      <c r="AF389" s="281"/>
      <c r="AG389" s="294"/>
      <c r="AH389" s="294"/>
      <c r="AI389" s="294"/>
      <c r="AJ389" s="218"/>
    </row>
    <row r="390" spans="2:36" ht="38.25" x14ac:dyDescent="0.2">
      <c r="B390" s="281"/>
      <c r="C390" s="281"/>
      <c r="D390" s="281"/>
      <c r="E390" s="289"/>
      <c r="F390" s="289"/>
      <c r="G390" s="289"/>
      <c r="H390" s="281"/>
      <c r="I390" s="281"/>
      <c r="J390" s="20" t="s">
        <v>209</v>
      </c>
      <c r="K390" s="27" t="s">
        <v>118</v>
      </c>
      <c r="L390" s="27" t="s">
        <v>119</v>
      </c>
      <c r="M390" s="27">
        <v>2</v>
      </c>
      <c r="N390" s="294"/>
      <c r="O390" s="281"/>
      <c r="P390" s="281"/>
      <c r="Q390" s="281"/>
      <c r="R390" s="319"/>
      <c r="S390" s="319"/>
      <c r="T390" s="306"/>
      <c r="U390" s="306"/>
      <c r="V390" s="313"/>
      <c r="W390" s="313"/>
      <c r="X390" s="313"/>
      <c r="Y390" s="313"/>
      <c r="Z390" s="313"/>
      <c r="AA390" s="313"/>
      <c r="AB390" s="313"/>
      <c r="AC390" s="294"/>
      <c r="AD390" s="314"/>
      <c r="AE390" s="314"/>
      <c r="AF390" s="281"/>
      <c r="AG390" s="294"/>
      <c r="AH390" s="294"/>
      <c r="AI390" s="294"/>
      <c r="AJ390" s="218"/>
    </row>
    <row r="391" spans="2:36" ht="25.5" x14ac:dyDescent="0.2">
      <c r="B391" s="281"/>
      <c r="C391" s="281"/>
      <c r="D391" s="281"/>
      <c r="E391" s="289"/>
      <c r="F391" s="289"/>
      <c r="G391" s="289"/>
      <c r="H391" s="281"/>
      <c r="I391" s="281"/>
      <c r="J391" s="20" t="s">
        <v>120</v>
      </c>
      <c r="K391" s="27" t="s">
        <v>121</v>
      </c>
      <c r="L391" s="27" t="s">
        <v>119</v>
      </c>
      <c r="M391" s="61">
        <v>2</v>
      </c>
      <c r="N391" s="294"/>
      <c r="O391" s="281"/>
      <c r="P391" s="281"/>
      <c r="Q391" s="281"/>
      <c r="R391" s="319"/>
      <c r="S391" s="319"/>
      <c r="T391" s="306"/>
      <c r="U391" s="306"/>
      <c r="V391" s="313"/>
      <c r="W391" s="313"/>
      <c r="X391" s="313"/>
      <c r="Y391" s="313"/>
      <c r="Z391" s="313"/>
      <c r="AA391" s="313"/>
      <c r="AB391" s="313"/>
      <c r="AC391" s="294"/>
      <c r="AD391" s="314"/>
      <c r="AE391" s="314"/>
      <c r="AF391" s="281"/>
      <c r="AG391" s="294"/>
      <c r="AH391" s="294"/>
      <c r="AI391" s="294"/>
      <c r="AJ391" s="218"/>
    </row>
    <row r="392" spans="2:36" ht="52.15" customHeight="1" x14ac:dyDescent="0.2">
      <c r="B392" s="281" t="s">
        <v>1037</v>
      </c>
      <c r="C392" s="281" t="s">
        <v>453</v>
      </c>
      <c r="D392" s="281" t="s">
        <v>66</v>
      </c>
      <c r="E392" s="289" t="s">
        <v>67</v>
      </c>
      <c r="F392" s="289" t="s">
        <v>132</v>
      </c>
      <c r="G392" s="289" t="s">
        <v>69</v>
      </c>
      <c r="H392" s="281" t="s">
        <v>70</v>
      </c>
      <c r="I392" s="281" t="s">
        <v>79</v>
      </c>
      <c r="J392" s="20" t="s">
        <v>113</v>
      </c>
      <c r="K392" s="27" t="s">
        <v>114</v>
      </c>
      <c r="L392" s="27" t="s">
        <v>115</v>
      </c>
      <c r="M392" s="27">
        <v>2</v>
      </c>
      <c r="N392" s="294" t="s">
        <v>108</v>
      </c>
      <c r="O392" s="281" t="s">
        <v>454</v>
      </c>
      <c r="P392" s="281" t="s">
        <v>75</v>
      </c>
      <c r="Q392" s="281" t="s">
        <v>76</v>
      </c>
      <c r="R392" s="319" t="s">
        <v>77</v>
      </c>
      <c r="S392" s="319" t="s">
        <v>109</v>
      </c>
      <c r="T392" s="306">
        <f>V392+Y392</f>
        <v>151940</v>
      </c>
      <c r="U392" s="306">
        <f>T392/M393</f>
        <v>75970</v>
      </c>
      <c r="V392" s="313">
        <v>129149</v>
      </c>
      <c r="W392" s="313" t="s">
        <v>79</v>
      </c>
      <c r="X392" s="313" t="s">
        <v>79</v>
      </c>
      <c r="Y392" s="313">
        <v>22791</v>
      </c>
      <c r="Z392" s="313" t="s">
        <v>79</v>
      </c>
      <c r="AA392" s="313" t="s">
        <v>79</v>
      </c>
      <c r="AB392" s="313">
        <v>53384.32</v>
      </c>
      <c r="AC392" s="294" t="s">
        <v>80</v>
      </c>
      <c r="AD392" s="314" t="s">
        <v>79</v>
      </c>
      <c r="AE392" s="314">
        <f>V392+Y392</f>
        <v>151940</v>
      </c>
      <c r="AF392" s="294" t="s">
        <v>79</v>
      </c>
      <c r="AG392" s="294" t="s">
        <v>33</v>
      </c>
      <c r="AH392" s="294" t="s">
        <v>161</v>
      </c>
      <c r="AI392" s="294" t="s">
        <v>356</v>
      </c>
      <c r="AJ392" s="217"/>
    </row>
    <row r="393" spans="2:36" ht="51" x14ac:dyDescent="0.2">
      <c r="B393" s="281"/>
      <c r="C393" s="281"/>
      <c r="D393" s="281"/>
      <c r="E393" s="289"/>
      <c r="F393" s="289"/>
      <c r="G393" s="289"/>
      <c r="H393" s="281"/>
      <c r="I393" s="281"/>
      <c r="J393" s="20" t="s">
        <v>116</v>
      </c>
      <c r="K393" s="27" t="s">
        <v>117</v>
      </c>
      <c r="L393" s="27" t="s">
        <v>85</v>
      </c>
      <c r="M393" s="27">
        <v>2</v>
      </c>
      <c r="N393" s="294"/>
      <c r="O393" s="281"/>
      <c r="P393" s="281"/>
      <c r="Q393" s="281"/>
      <c r="R393" s="319"/>
      <c r="S393" s="319"/>
      <c r="T393" s="306"/>
      <c r="U393" s="306"/>
      <c r="V393" s="313"/>
      <c r="W393" s="313"/>
      <c r="X393" s="313"/>
      <c r="Y393" s="313"/>
      <c r="Z393" s="313"/>
      <c r="AA393" s="313"/>
      <c r="AB393" s="313"/>
      <c r="AC393" s="294"/>
      <c r="AD393" s="314"/>
      <c r="AE393" s="314"/>
      <c r="AF393" s="281"/>
      <c r="AG393" s="294"/>
      <c r="AH393" s="294"/>
      <c r="AI393" s="294"/>
      <c r="AJ393" s="218"/>
    </row>
    <row r="394" spans="2:36" ht="38.25" x14ac:dyDescent="0.2">
      <c r="B394" s="281"/>
      <c r="C394" s="281"/>
      <c r="D394" s="281"/>
      <c r="E394" s="289"/>
      <c r="F394" s="289"/>
      <c r="G394" s="289"/>
      <c r="H394" s="281"/>
      <c r="I394" s="281"/>
      <c r="J394" s="20" t="s">
        <v>209</v>
      </c>
      <c r="K394" s="27" t="s">
        <v>118</v>
      </c>
      <c r="L394" s="27" t="s">
        <v>119</v>
      </c>
      <c r="M394" s="27">
        <v>2</v>
      </c>
      <c r="N394" s="294"/>
      <c r="O394" s="281"/>
      <c r="P394" s="281"/>
      <c r="Q394" s="281"/>
      <c r="R394" s="319"/>
      <c r="S394" s="319"/>
      <c r="T394" s="306"/>
      <c r="U394" s="306"/>
      <c r="V394" s="313"/>
      <c r="W394" s="313"/>
      <c r="X394" s="313"/>
      <c r="Y394" s="313"/>
      <c r="Z394" s="313"/>
      <c r="AA394" s="313"/>
      <c r="AB394" s="313"/>
      <c r="AC394" s="294"/>
      <c r="AD394" s="314"/>
      <c r="AE394" s="314"/>
      <c r="AF394" s="281"/>
      <c r="AG394" s="294"/>
      <c r="AH394" s="294"/>
      <c r="AI394" s="294"/>
      <c r="AJ394" s="218"/>
    </row>
    <row r="395" spans="2:36" ht="25.5" x14ac:dyDescent="0.2">
      <c r="B395" s="281"/>
      <c r="C395" s="281"/>
      <c r="D395" s="281"/>
      <c r="E395" s="289"/>
      <c r="F395" s="289"/>
      <c r="G395" s="289"/>
      <c r="H395" s="281"/>
      <c r="I395" s="281"/>
      <c r="J395" s="20" t="s">
        <v>120</v>
      </c>
      <c r="K395" s="27" t="s">
        <v>121</v>
      </c>
      <c r="L395" s="27" t="s">
        <v>119</v>
      </c>
      <c r="M395" s="61">
        <v>2</v>
      </c>
      <c r="N395" s="294"/>
      <c r="O395" s="281"/>
      <c r="P395" s="281"/>
      <c r="Q395" s="281"/>
      <c r="R395" s="319"/>
      <c r="S395" s="319"/>
      <c r="T395" s="306"/>
      <c r="U395" s="306"/>
      <c r="V395" s="313"/>
      <c r="W395" s="313"/>
      <c r="X395" s="313"/>
      <c r="Y395" s="313"/>
      <c r="Z395" s="313"/>
      <c r="AA395" s="313"/>
      <c r="AB395" s="313"/>
      <c r="AC395" s="294"/>
      <c r="AD395" s="314"/>
      <c r="AE395" s="314"/>
      <c r="AF395" s="281"/>
      <c r="AG395" s="294"/>
      <c r="AH395" s="294"/>
      <c r="AI395" s="294"/>
      <c r="AJ395" s="218"/>
    </row>
    <row r="396" spans="2:36" s="36" customFormat="1" ht="132" customHeight="1" x14ac:dyDescent="0.25">
      <c r="B396" s="218" t="s">
        <v>455</v>
      </c>
      <c r="C396" s="218" t="s">
        <v>442</v>
      </c>
      <c r="D396" s="218" t="s">
        <v>106</v>
      </c>
      <c r="E396" s="238" t="s">
        <v>67</v>
      </c>
      <c r="F396" s="238" t="s">
        <v>134</v>
      </c>
      <c r="G396" s="238" t="s">
        <v>147</v>
      </c>
      <c r="H396" s="218" t="s">
        <v>70</v>
      </c>
      <c r="I396" s="218" t="s">
        <v>79</v>
      </c>
      <c r="J396" s="11" t="s">
        <v>208</v>
      </c>
      <c r="K396" s="7" t="s">
        <v>107</v>
      </c>
      <c r="L396" s="7" t="s">
        <v>86</v>
      </c>
      <c r="M396" s="7">
        <v>40</v>
      </c>
      <c r="N396" s="217" t="s">
        <v>108</v>
      </c>
      <c r="O396" s="218" t="s">
        <v>454</v>
      </c>
      <c r="P396" s="218" t="s">
        <v>75</v>
      </c>
      <c r="Q396" s="218" t="s">
        <v>76</v>
      </c>
      <c r="R396" s="237" t="s">
        <v>77</v>
      </c>
      <c r="S396" s="237" t="s">
        <v>109</v>
      </c>
      <c r="T396" s="247">
        <f>V396+Y396</f>
        <v>128400</v>
      </c>
      <c r="U396" s="247">
        <f>T396/M397</f>
        <v>42800</v>
      </c>
      <c r="V396" s="251">
        <v>109140</v>
      </c>
      <c r="W396" s="246" t="s">
        <v>79</v>
      </c>
      <c r="X396" s="246" t="s">
        <v>79</v>
      </c>
      <c r="Y396" s="246">
        <v>19260</v>
      </c>
      <c r="Z396" s="246" t="s">
        <v>98</v>
      </c>
      <c r="AA396" s="246" t="s">
        <v>79</v>
      </c>
      <c r="AB396" s="246">
        <v>45113.51</v>
      </c>
      <c r="AC396" s="217" t="s">
        <v>149</v>
      </c>
      <c r="AD396" s="235" t="s">
        <v>79</v>
      </c>
      <c r="AE396" s="235">
        <f>V396+Y396</f>
        <v>128400</v>
      </c>
      <c r="AF396" s="217" t="s">
        <v>79</v>
      </c>
      <c r="AG396" s="217" t="s">
        <v>33</v>
      </c>
      <c r="AH396" s="217" t="s">
        <v>247</v>
      </c>
      <c r="AI396" s="217" t="s">
        <v>251</v>
      </c>
      <c r="AJ396" s="217"/>
    </row>
    <row r="397" spans="2:36" s="36" customFormat="1" ht="86.1" customHeight="1" x14ac:dyDescent="0.25">
      <c r="B397" s="218"/>
      <c r="C397" s="218"/>
      <c r="D397" s="218"/>
      <c r="E397" s="238"/>
      <c r="F397" s="238"/>
      <c r="G397" s="238"/>
      <c r="H397" s="218"/>
      <c r="I397" s="218"/>
      <c r="J397" s="11" t="s">
        <v>111</v>
      </c>
      <c r="K397" s="7" t="s">
        <v>112</v>
      </c>
      <c r="L397" s="7" t="s">
        <v>85</v>
      </c>
      <c r="M397" s="7">
        <v>3</v>
      </c>
      <c r="N397" s="217"/>
      <c r="O397" s="218"/>
      <c r="P397" s="218"/>
      <c r="Q397" s="218"/>
      <c r="R397" s="237"/>
      <c r="S397" s="237"/>
      <c r="T397" s="247"/>
      <c r="U397" s="247"/>
      <c r="V397" s="252"/>
      <c r="W397" s="246"/>
      <c r="X397" s="246"/>
      <c r="Y397" s="246"/>
      <c r="Z397" s="246"/>
      <c r="AA397" s="246"/>
      <c r="AB397" s="246"/>
      <c r="AC397" s="217"/>
      <c r="AD397" s="235"/>
      <c r="AE397" s="235"/>
      <c r="AF397" s="218"/>
      <c r="AG397" s="217"/>
      <c r="AH397" s="217"/>
      <c r="AI397" s="217"/>
      <c r="AJ397" s="218"/>
    </row>
    <row r="398" spans="2:36" s="36" customFormat="1" ht="59.1" customHeight="1" x14ac:dyDescent="0.25">
      <c r="B398" s="218"/>
      <c r="C398" s="218"/>
      <c r="D398" s="218"/>
      <c r="E398" s="238"/>
      <c r="F398" s="238"/>
      <c r="G398" s="238"/>
      <c r="H398" s="218"/>
      <c r="I398" s="218"/>
      <c r="J398" s="11" t="s">
        <v>127</v>
      </c>
      <c r="K398" s="7" t="s">
        <v>128</v>
      </c>
      <c r="L398" s="7" t="s">
        <v>85</v>
      </c>
      <c r="M398" s="63">
        <v>60</v>
      </c>
      <c r="N398" s="217"/>
      <c r="O398" s="218"/>
      <c r="P398" s="218"/>
      <c r="Q398" s="218"/>
      <c r="R398" s="237"/>
      <c r="S398" s="237"/>
      <c r="T398" s="247"/>
      <c r="U398" s="247"/>
      <c r="V398" s="253"/>
      <c r="W398" s="246"/>
      <c r="X398" s="246"/>
      <c r="Y398" s="246"/>
      <c r="Z398" s="246"/>
      <c r="AA398" s="246"/>
      <c r="AB398" s="246"/>
      <c r="AC398" s="217"/>
      <c r="AD398" s="235"/>
      <c r="AE398" s="235"/>
      <c r="AF398" s="218"/>
      <c r="AG398" s="217"/>
      <c r="AH398" s="217"/>
      <c r="AI398" s="217"/>
      <c r="AJ398" s="218"/>
    </row>
    <row r="399" spans="2:36" s="36" customFormat="1" ht="89.1" customHeight="1" x14ac:dyDescent="0.25">
      <c r="B399" s="218" t="s">
        <v>456</v>
      </c>
      <c r="C399" s="218" t="s">
        <v>457</v>
      </c>
      <c r="D399" s="218" t="s">
        <v>106</v>
      </c>
      <c r="E399" s="238" t="s">
        <v>67</v>
      </c>
      <c r="F399" s="238" t="s">
        <v>134</v>
      </c>
      <c r="G399" s="238" t="s">
        <v>147</v>
      </c>
      <c r="H399" s="218" t="s">
        <v>70</v>
      </c>
      <c r="I399" s="218" t="s">
        <v>79</v>
      </c>
      <c r="J399" s="28" t="s">
        <v>208</v>
      </c>
      <c r="K399" s="14" t="s">
        <v>107</v>
      </c>
      <c r="L399" s="14" t="s">
        <v>86</v>
      </c>
      <c r="M399" s="14">
        <v>40</v>
      </c>
      <c r="N399" s="217" t="s">
        <v>108</v>
      </c>
      <c r="O399" s="218" t="s">
        <v>454</v>
      </c>
      <c r="P399" s="218" t="s">
        <v>75</v>
      </c>
      <c r="Q399" s="218" t="s">
        <v>76</v>
      </c>
      <c r="R399" s="237" t="s">
        <v>77</v>
      </c>
      <c r="S399" s="237" t="s">
        <v>109</v>
      </c>
      <c r="T399" s="247">
        <f>V399+Y399</f>
        <v>67196</v>
      </c>
      <c r="U399" s="247">
        <f>T399/M400</f>
        <v>67196</v>
      </c>
      <c r="V399" s="251">
        <v>57116.6</v>
      </c>
      <c r="W399" s="246" t="s">
        <v>79</v>
      </c>
      <c r="X399" s="246" t="s">
        <v>79</v>
      </c>
      <c r="Y399" s="246">
        <v>10079.4</v>
      </c>
      <c r="Z399" s="246" t="s">
        <v>98</v>
      </c>
      <c r="AA399" s="246" t="s">
        <v>79</v>
      </c>
      <c r="AB399" s="246">
        <v>23609.41</v>
      </c>
      <c r="AC399" s="217" t="s">
        <v>149</v>
      </c>
      <c r="AD399" s="235" t="s">
        <v>79</v>
      </c>
      <c r="AE399" s="235">
        <f>V399+Y399</f>
        <v>67196</v>
      </c>
      <c r="AF399" s="217" t="s">
        <v>79</v>
      </c>
      <c r="AG399" s="217" t="s">
        <v>33</v>
      </c>
      <c r="AH399" s="217" t="s">
        <v>248</v>
      </c>
      <c r="AI399" s="217" t="s">
        <v>253</v>
      </c>
      <c r="AJ399" s="217"/>
    </row>
    <row r="400" spans="2:36" s="36" customFormat="1" ht="86.1" customHeight="1" x14ac:dyDescent="0.25">
      <c r="B400" s="218"/>
      <c r="C400" s="218"/>
      <c r="D400" s="218"/>
      <c r="E400" s="238"/>
      <c r="F400" s="238"/>
      <c r="G400" s="238"/>
      <c r="H400" s="218"/>
      <c r="I400" s="218"/>
      <c r="J400" s="11" t="s">
        <v>111</v>
      </c>
      <c r="K400" s="7" t="s">
        <v>112</v>
      </c>
      <c r="L400" s="7" t="s">
        <v>85</v>
      </c>
      <c r="M400" s="7">
        <v>1</v>
      </c>
      <c r="N400" s="217"/>
      <c r="O400" s="218"/>
      <c r="P400" s="218"/>
      <c r="Q400" s="218"/>
      <c r="R400" s="237"/>
      <c r="S400" s="237"/>
      <c r="T400" s="247"/>
      <c r="U400" s="247"/>
      <c r="V400" s="252"/>
      <c r="W400" s="246"/>
      <c r="X400" s="246"/>
      <c r="Y400" s="246"/>
      <c r="Z400" s="246"/>
      <c r="AA400" s="246"/>
      <c r="AB400" s="246"/>
      <c r="AC400" s="217"/>
      <c r="AD400" s="235"/>
      <c r="AE400" s="235"/>
      <c r="AF400" s="218"/>
      <c r="AG400" s="217"/>
      <c r="AH400" s="217"/>
      <c r="AI400" s="217"/>
      <c r="AJ400" s="218"/>
    </row>
    <row r="401" spans="2:36" s="36" customFormat="1" ht="88.5" customHeight="1" x14ac:dyDescent="0.25">
      <c r="B401" s="218"/>
      <c r="C401" s="218"/>
      <c r="D401" s="218"/>
      <c r="E401" s="238"/>
      <c r="F401" s="238"/>
      <c r="G401" s="238"/>
      <c r="H401" s="218"/>
      <c r="I401" s="218"/>
      <c r="J401" s="11" t="s">
        <v>127</v>
      </c>
      <c r="K401" s="7" t="s">
        <v>128</v>
      </c>
      <c r="L401" s="7" t="s">
        <v>85</v>
      </c>
      <c r="M401" s="63">
        <v>40</v>
      </c>
      <c r="N401" s="217"/>
      <c r="O401" s="218"/>
      <c r="P401" s="218"/>
      <c r="Q401" s="218"/>
      <c r="R401" s="237"/>
      <c r="S401" s="237"/>
      <c r="T401" s="247"/>
      <c r="U401" s="247"/>
      <c r="V401" s="253"/>
      <c r="W401" s="246"/>
      <c r="X401" s="246"/>
      <c r="Y401" s="246"/>
      <c r="Z401" s="246"/>
      <c r="AA401" s="246"/>
      <c r="AB401" s="246"/>
      <c r="AC401" s="217"/>
      <c r="AD401" s="235"/>
      <c r="AE401" s="235"/>
      <c r="AF401" s="218"/>
      <c r="AG401" s="217"/>
      <c r="AH401" s="217"/>
      <c r="AI401" s="217"/>
      <c r="AJ401" s="218"/>
    </row>
    <row r="402" spans="2:36" s="36" customFormat="1" ht="102.6" customHeight="1" x14ac:dyDescent="0.25">
      <c r="B402" s="218" t="s">
        <v>458</v>
      </c>
      <c r="C402" s="218" t="s">
        <v>445</v>
      </c>
      <c r="D402" s="218" t="s">
        <v>106</v>
      </c>
      <c r="E402" s="238" t="s">
        <v>67</v>
      </c>
      <c r="F402" s="238" t="s">
        <v>134</v>
      </c>
      <c r="G402" s="238" t="s">
        <v>147</v>
      </c>
      <c r="H402" s="218" t="s">
        <v>70</v>
      </c>
      <c r="I402" s="218" t="s">
        <v>79</v>
      </c>
      <c r="J402" s="28" t="s">
        <v>208</v>
      </c>
      <c r="K402" s="14" t="s">
        <v>107</v>
      </c>
      <c r="L402" s="14" t="s">
        <v>86</v>
      </c>
      <c r="M402" s="14">
        <v>40</v>
      </c>
      <c r="N402" s="217" t="s">
        <v>108</v>
      </c>
      <c r="O402" s="218" t="s">
        <v>454</v>
      </c>
      <c r="P402" s="218" t="s">
        <v>75</v>
      </c>
      <c r="Q402" s="218" t="s">
        <v>76</v>
      </c>
      <c r="R402" s="237" t="s">
        <v>77</v>
      </c>
      <c r="S402" s="237" t="s">
        <v>109</v>
      </c>
      <c r="T402" s="247">
        <f>V402+Y402</f>
        <v>85600</v>
      </c>
      <c r="U402" s="247">
        <f>+T402/M403</f>
        <v>42800</v>
      </c>
      <c r="V402" s="251">
        <v>72760</v>
      </c>
      <c r="W402" s="246" t="s">
        <v>79</v>
      </c>
      <c r="X402" s="246" t="s">
        <v>79</v>
      </c>
      <c r="Y402" s="246">
        <v>12840</v>
      </c>
      <c r="Z402" s="246" t="s">
        <v>98</v>
      </c>
      <c r="AA402" s="246" t="s">
        <v>79</v>
      </c>
      <c r="AB402" s="246">
        <v>30075.67</v>
      </c>
      <c r="AC402" s="217" t="s">
        <v>149</v>
      </c>
      <c r="AD402" s="235" t="s">
        <v>79</v>
      </c>
      <c r="AE402" s="235">
        <f>V402+Y402</f>
        <v>85600</v>
      </c>
      <c r="AF402" s="217" t="s">
        <v>79</v>
      </c>
      <c r="AG402" s="217" t="s">
        <v>33</v>
      </c>
      <c r="AH402" s="217" t="s">
        <v>247</v>
      </c>
      <c r="AI402" s="217" t="s">
        <v>251</v>
      </c>
      <c r="AJ402" s="217"/>
    </row>
    <row r="403" spans="2:36" s="36" customFormat="1" ht="59.65" customHeight="1" x14ac:dyDescent="0.25">
      <c r="B403" s="218"/>
      <c r="C403" s="218"/>
      <c r="D403" s="218"/>
      <c r="E403" s="238"/>
      <c r="F403" s="238"/>
      <c r="G403" s="238"/>
      <c r="H403" s="218"/>
      <c r="I403" s="218"/>
      <c r="J403" s="11" t="s">
        <v>111</v>
      </c>
      <c r="K403" s="7" t="s">
        <v>112</v>
      </c>
      <c r="L403" s="7" t="s">
        <v>85</v>
      </c>
      <c r="M403" s="7">
        <v>2</v>
      </c>
      <c r="N403" s="217"/>
      <c r="O403" s="218"/>
      <c r="P403" s="218"/>
      <c r="Q403" s="218"/>
      <c r="R403" s="237"/>
      <c r="S403" s="237"/>
      <c r="T403" s="247"/>
      <c r="U403" s="247"/>
      <c r="V403" s="252"/>
      <c r="W403" s="246"/>
      <c r="X403" s="246"/>
      <c r="Y403" s="246"/>
      <c r="Z403" s="246"/>
      <c r="AA403" s="246"/>
      <c r="AB403" s="246"/>
      <c r="AC403" s="217"/>
      <c r="AD403" s="235"/>
      <c r="AE403" s="235"/>
      <c r="AF403" s="218"/>
      <c r="AG403" s="217"/>
      <c r="AH403" s="217"/>
      <c r="AI403" s="217"/>
      <c r="AJ403" s="218"/>
    </row>
    <row r="404" spans="2:36" s="36" customFormat="1" ht="51.6" customHeight="1" x14ac:dyDescent="0.25">
      <c r="B404" s="218"/>
      <c r="C404" s="218"/>
      <c r="D404" s="218"/>
      <c r="E404" s="238"/>
      <c r="F404" s="238"/>
      <c r="G404" s="238"/>
      <c r="H404" s="218"/>
      <c r="I404" s="218"/>
      <c r="J404" s="11" t="s">
        <v>127</v>
      </c>
      <c r="K404" s="7" t="s">
        <v>128</v>
      </c>
      <c r="L404" s="7" t="s">
        <v>85</v>
      </c>
      <c r="M404" s="63">
        <v>40</v>
      </c>
      <c r="N404" s="217"/>
      <c r="O404" s="218"/>
      <c r="P404" s="218"/>
      <c r="Q404" s="218"/>
      <c r="R404" s="237"/>
      <c r="S404" s="237"/>
      <c r="T404" s="247"/>
      <c r="U404" s="247"/>
      <c r="V404" s="253"/>
      <c r="W404" s="246"/>
      <c r="X404" s="246"/>
      <c r="Y404" s="246"/>
      <c r="Z404" s="246"/>
      <c r="AA404" s="246"/>
      <c r="AB404" s="246"/>
      <c r="AC404" s="217"/>
      <c r="AD404" s="235"/>
      <c r="AE404" s="235"/>
      <c r="AF404" s="218"/>
      <c r="AG404" s="217"/>
      <c r="AH404" s="217"/>
      <c r="AI404" s="217"/>
      <c r="AJ404" s="218"/>
    </row>
    <row r="405" spans="2:36" s="36" customFormat="1" ht="107.1" customHeight="1" x14ac:dyDescent="0.25">
      <c r="B405" s="218" t="s">
        <v>990</v>
      </c>
      <c r="C405" s="218" t="s">
        <v>446</v>
      </c>
      <c r="D405" s="218" t="s">
        <v>106</v>
      </c>
      <c r="E405" s="238" t="s">
        <v>67</v>
      </c>
      <c r="F405" s="238" t="s">
        <v>134</v>
      </c>
      <c r="G405" s="238" t="s">
        <v>147</v>
      </c>
      <c r="H405" s="218" t="s">
        <v>70</v>
      </c>
      <c r="I405" s="218" t="s">
        <v>79</v>
      </c>
      <c r="J405" s="11" t="s">
        <v>208</v>
      </c>
      <c r="K405" s="7" t="s">
        <v>107</v>
      </c>
      <c r="L405" s="7" t="s">
        <v>86</v>
      </c>
      <c r="M405" s="7">
        <v>40</v>
      </c>
      <c r="N405" s="217" t="s">
        <v>108</v>
      </c>
      <c r="O405" s="218" t="s">
        <v>443</v>
      </c>
      <c r="P405" s="218" t="s">
        <v>75</v>
      </c>
      <c r="Q405" s="218" t="s">
        <v>76</v>
      </c>
      <c r="R405" s="237" t="s">
        <v>77</v>
      </c>
      <c r="S405" s="237" t="s">
        <v>109</v>
      </c>
      <c r="T405" s="247">
        <f>V405+Y405</f>
        <v>42800</v>
      </c>
      <c r="U405" s="247">
        <f>T405/M406</f>
        <v>42800</v>
      </c>
      <c r="V405" s="251">
        <v>36380</v>
      </c>
      <c r="W405" s="246" t="s">
        <v>79</v>
      </c>
      <c r="X405" s="246" t="s">
        <v>79</v>
      </c>
      <c r="Y405" s="246">
        <v>6420</v>
      </c>
      <c r="Z405" s="246" t="s">
        <v>98</v>
      </c>
      <c r="AA405" s="246" t="s">
        <v>79</v>
      </c>
      <c r="AB405" s="246">
        <v>15037.84</v>
      </c>
      <c r="AC405" s="217" t="s">
        <v>149</v>
      </c>
      <c r="AD405" s="235" t="s">
        <v>79</v>
      </c>
      <c r="AE405" s="235">
        <f>V405+Y405</f>
        <v>42800</v>
      </c>
      <c r="AF405" s="217" t="s">
        <v>79</v>
      </c>
      <c r="AG405" s="217" t="s">
        <v>33</v>
      </c>
      <c r="AH405" s="217" t="s">
        <v>248</v>
      </c>
      <c r="AI405" s="217" t="s">
        <v>253</v>
      </c>
      <c r="AJ405" s="217"/>
    </row>
    <row r="406" spans="2:36" s="36" customFormat="1" ht="86.1" customHeight="1" x14ac:dyDescent="0.25">
      <c r="B406" s="218"/>
      <c r="C406" s="218"/>
      <c r="D406" s="218"/>
      <c r="E406" s="238"/>
      <c r="F406" s="238"/>
      <c r="G406" s="238"/>
      <c r="H406" s="218"/>
      <c r="I406" s="218"/>
      <c r="J406" s="11" t="s">
        <v>111</v>
      </c>
      <c r="K406" s="7" t="s">
        <v>112</v>
      </c>
      <c r="L406" s="7" t="s">
        <v>85</v>
      </c>
      <c r="M406" s="7">
        <v>1</v>
      </c>
      <c r="N406" s="217"/>
      <c r="O406" s="218"/>
      <c r="P406" s="218"/>
      <c r="Q406" s="218"/>
      <c r="R406" s="237"/>
      <c r="S406" s="237"/>
      <c r="T406" s="247"/>
      <c r="U406" s="247"/>
      <c r="V406" s="252"/>
      <c r="W406" s="246"/>
      <c r="X406" s="246"/>
      <c r="Y406" s="246"/>
      <c r="Z406" s="246"/>
      <c r="AA406" s="246"/>
      <c r="AB406" s="246"/>
      <c r="AC406" s="217"/>
      <c r="AD406" s="235"/>
      <c r="AE406" s="235"/>
      <c r="AF406" s="218"/>
      <c r="AG406" s="217"/>
      <c r="AH406" s="217"/>
      <c r="AI406" s="217"/>
      <c r="AJ406" s="218"/>
    </row>
    <row r="407" spans="2:36" s="36" customFormat="1" ht="59.1" customHeight="1" x14ac:dyDescent="0.25">
      <c r="B407" s="218"/>
      <c r="C407" s="218"/>
      <c r="D407" s="218"/>
      <c r="E407" s="238"/>
      <c r="F407" s="238"/>
      <c r="G407" s="238"/>
      <c r="H407" s="218"/>
      <c r="I407" s="218"/>
      <c r="J407" s="11" t="s">
        <v>127</v>
      </c>
      <c r="K407" s="7" t="s">
        <v>128</v>
      </c>
      <c r="L407" s="7" t="s">
        <v>85</v>
      </c>
      <c r="M407" s="63">
        <v>20</v>
      </c>
      <c r="N407" s="217"/>
      <c r="O407" s="218"/>
      <c r="P407" s="218"/>
      <c r="Q407" s="218"/>
      <c r="R407" s="237"/>
      <c r="S407" s="237"/>
      <c r="T407" s="247"/>
      <c r="U407" s="247"/>
      <c r="V407" s="253"/>
      <c r="W407" s="246"/>
      <c r="X407" s="246"/>
      <c r="Y407" s="246"/>
      <c r="Z407" s="246"/>
      <c r="AA407" s="246"/>
      <c r="AB407" s="246"/>
      <c r="AC407" s="217"/>
      <c r="AD407" s="235"/>
      <c r="AE407" s="235"/>
      <c r="AF407" s="218"/>
      <c r="AG407" s="217"/>
      <c r="AH407" s="217"/>
      <c r="AI407" s="217"/>
      <c r="AJ407" s="218"/>
    </row>
    <row r="408" spans="2:36" s="36" customFormat="1" ht="107.1" customHeight="1" x14ac:dyDescent="0.25">
      <c r="B408" s="218" t="s">
        <v>991</v>
      </c>
      <c r="C408" s="218" t="s">
        <v>1126</v>
      </c>
      <c r="D408" s="218" t="s">
        <v>106</v>
      </c>
      <c r="E408" s="238" t="s">
        <v>67</v>
      </c>
      <c r="F408" s="238" t="s">
        <v>134</v>
      </c>
      <c r="G408" s="238" t="s">
        <v>147</v>
      </c>
      <c r="H408" s="218" t="s">
        <v>70</v>
      </c>
      <c r="I408" s="218" t="s">
        <v>79</v>
      </c>
      <c r="J408" s="11" t="s">
        <v>208</v>
      </c>
      <c r="K408" s="7" t="s">
        <v>107</v>
      </c>
      <c r="L408" s="7" t="s">
        <v>86</v>
      </c>
      <c r="M408" s="7">
        <v>40</v>
      </c>
      <c r="N408" s="217" t="s">
        <v>108</v>
      </c>
      <c r="O408" s="218" t="s">
        <v>443</v>
      </c>
      <c r="P408" s="218" t="s">
        <v>75</v>
      </c>
      <c r="Q408" s="218" t="s">
        <v>76</v>
      </c>
      <c r="R408" s="237" t="s">
        <v>77</v>
      </c>
      <c r="S408" s="237" t="s">
        <v>109</v>
      </c>
      <c r="T408" s="247">
        <f>V408+Y408</f>
        <v>42800</v>
      </c>
      <c r="U408" s="247">
        <f>T408/M409</f>
        <v>42800</v>
      </c>
      <c r="V408" s="251">
        <v>36380</v>
      </c>
      <c r="W408" s="246" t="s">
        <v>79</v>
      </c>
      <c r="X408" s="246" t="s">
        <v>79</v>
      </c>
      <c r="Y408" s="246">
        <v>6420</v>
      </c>
      <c r="Z408" s="246" t="s">
        <v>98</v>
      </c>
      <c r="AA408" s="246" t="s">
        <v>79</v>
      </c>
      <c r="AB408" s="246">
        <v>15037.84</v>
      </c>
      <c r="AC408" s="217" t="s">
        <v>149</v>
      </c>
      <c r="AD408" s="235" t="s">
        <v>79</v>
      </c>
      <c r="AE408" s="235">
        <f>V408+Y408</f>
        <v>42800</v>
      </c>
      <c r="AF408" s="217" t="s">
        <v>79</v>
      </c>
      <c r="AG408" s="217" t="s">
        <v>33</v>
      </c>
      <c r="AH408" s="217" t="s">
        <v>253</v>
      </c>
      <c r="AI408" s="217" t="s">
        <v>166</v>
      </c>
      <c r="AJ408" s="217"/>
    </row>
    <row r="409" spans="2:36" s="36" customFormat="1" ht="86.1" customHeight="1" x14ac:dyDescent="0.25">
      <c r="B409" s="218"/>
      <c r="C409" s="218"/>
      <c r="D409" s="218"/>
      <c r="E409" s="238"/>
      <c r="F409" s="238"/>
      <c r="G409" s="238"/>
      <c r="H409" s="218"/>
      <c r="I409" s="218"/>
      <c r="J409" s="11" t="s">
        <v>111</v>
      </c>
      <c r="K409" s="7" t="s">
        <v>112</v>
      </c>
      <c r="L409" s="7" t="s">
        <v>85</v>
      </c>
      <c r="M409" s="7">
        <v>1</v>
      </c>
      <c r="N409" s="217"/>
      <c r="O409" s="218"/>
      <c r="P409" s="218"/>
      <c r="Q409" s="218"/>
      <c r="R409" s="237"/>
      <c r="S409" s="237"/>
      <c r="T409" s="247"/>
      <c r="U409" s="247"/>
      <c r="V409" s="252"/>
      <c r="W409" s="246"/>
      <c r="X409" s="246"/>
      <c r="Y409" s="246"/>
      <c r="Z409" s="246"/>
      <c r="AA409" s="246"/>
      <c r="AB409" s="246"/>
      <c r="AC409" s="217"/>
      <c r="AD409" s="235"/>
      <c r="AE409" s="235"/>
      <c r="AF409" s="218"/>
      <c r="AG409" s="217"/>
      <c r="AH409" s="217"/>
      <c r="AI409" s="217"/>
      <c r="AJ409" s="218"/>
    </row>
    <row r="410" spans="2:36" s="36" customFormat="1" ht="59.1" customHeight="1" x14ac:dyDescent="0.25">
      <c r="B410" s="218"/>
      <c r="C410" s="218"/>
      <c r="D410" s="218"/>
      <c r="E410" s="238"/>
      <c r="F410" s="238"/>
      <c r="G410" s="238"/>
      <c r="H410" s="218"/>
      <c r="I410" s="218"/>
      <c r="J410" s="11" t="s">
        <v>127</v>
      </c>
      <c r="K410" s="7" t="s">
        <v>128</v>
      </c>
      <c r="L410" s="7" t="s">
        <v>85</v>
      </c>
      <c r="M410" s="63">
        <v>20</v>
      </c>
      <c r="N410" s="217"/>
      <c r="O410" s="218"/>
      <c r="P410" s="218"/>
      <c r="Q410" s="218"/>
      <c r="R410" s="237"/>
      <c r="S410" s="237"/>
      <c r="T410" s="247"/>
      <c r="U410" s="247"/>
      <c r="V410" s="253"/>
      <c r="W410" s="246"/>
      <c r="X410" s="246"/>
      <c r="Y410" s="246"/>
      <c r="Z410" s="246"/>
      <c r="AA410" s="246"/>
      <c r="AB410" s="246"/>
      <c r="AC410" s="217"/>
      <c r="AD410" s="235"/>
      <c r="AE410" s="235"/>
      <c r="AF410" s="218"/>
      <c r="AG410" s="217"/>
      <c r="AH410" s="217"/>
      <c r="AI410" s="217"/>
      <c r="AJ410" s="218"/>
    </row>
    <row r="411" spans="2:36" s="36" customFormat="1" ht="107.1" customHeight="1" x14ac:dyDescent="0.25">
      <c r="B411" s="281" t="s">
        <v>1170</v>
      </c>
      <c r="C411" s="281" t="s">
        <v>452</v>
      </c>
      <c r="D411" s="281" t="s">
        <v>106</v>
      </c>
      <c r="E411" s="289" t="s">
        <v>67</v>
      </c>
      <c r="F411" s="289" t="s">
        <v>134</v>
      </c>
      <c r="G411" s="289" t="s">
        <v>147</v>
      </c>
      <c r="H411" s="281" t="s">
        <v>70</v>
      </c>
      <c r="I411" s="281" t="s">
        <v>79</v>
      </c>
      <c r="J411" s="20" t="s">
        <v>208</v>
      </c>
      <c r="K411" s="27" t="s">
        <v>107</v>
      </c>
      <c r="L411" s="27" t="s">
        <v>86</v>
      </c>
      <c r="M411" s="27">
        <v>40</v>
      </c>
      <c r="N411" s="294" t="s">
        <v>108</v>
      </c>
      <c r="O411" s="281" t="s">
        <v>443</v>
      </c>
      <c r="P411" s="281" t="s">
        <v>75</v>
      </c>
      <c r="Q411" s="281" t="s">
        <v>76</v>
      </c>
      <c r="R411" s="319" t="s">
        <v>77</v>
      </c>
      <c r="S411" s="319" t="s">
        <v>109</v>
      </c>
      <c r="T411" s="306">
        <f>V411+Y411</f>
        <v>42800</v>
      </c>
      <c r="U411" s="306">
        <f>T411/M412</f>
        <v>42800</v>
      </c>
      <c r="V411" s="323">
        <v>36380</v>
      </c>
      <c r="W411" s="313" t="s">
        <v>79</v>
      </c>
      <c r="X411" s="313" t="s">
        <v>79</v>
      </c>
      <c r="Y411" s="313">
        <v>6420</v>
      </c>
      <c r="Z411" s="313" t="s">
        <v>98</v>
      </c>
      <c r="AA411" s="313" t="s">
        <v>79</v>
      </c>
      <c r="AB411" s="313">
        <v>15037.84</v>
      </c>
      <c r="AC411" s="294" t="s">
        <v>149</v>
      </c>
      <c r="AD411" s="314" t="s">
        <v>79</v>
      </c>
      <c r="AE411" s="314">
        <f>V411+Y411</f>
        <v>42800</v>
      </c>
      <c r="AF411" s="294" t="s">
        <v>79</v>
      </c>
      <c r="AG411" s="294" t="s">
        <v>33</v>
      </c>
      <c r="AH411" s="294" t="s">
        <v>253</v>
      </c>
      <c r="AI411" s="294" t="s">
        <v>254</v>
      </c>
      <c r="AJ411" s="294"/>
    </row>
    <row r="412" spans="2:36" s="36" customFormat="1" ht="86.1" customHeight="1" x14ac:dyDescent="0.25">
      <c r="B412" s="281"/>
      <c r="C412" s="281"/>
      <c r="D412" s="281"/>
      <c r="E412" s="289"/>
      <c r="F412" s="289"/>
      <c r="G412" s="289"/>
      <c r="H412" s="281"/>
      <c r="I412" s="281"/>
      <c r="J412" s="20" t="s">
        <v>111</v>
      </c>
      <c r="K412" s="27" t="s">
        <v>112</v>
      </c>
      <c r="L412" s="27" t="s">
        <v>85</v>
      </c>
      <c r="M412" s="27">
        <v>1</v>
      </c>
      <c r="N412" s="294"/>
      <c r="O412" s="281"/>
      <c r="P412" s="281"/>
      <c r="Q412" s="281"/>
      <c r="R412" s="319"/>
      <c r="S412" s="319"/>
      <c r="T412" s="306"/>
      <c r="U412" s="306"/>
      <c r="V412" s="324"/>
      <c r="W412" s="313"/>
      <c r="X412" s="313"/>
      <c r="Y412" s="313"/>
      <c r="Z412" s="313"/>
      <c r="AA412" s="313"/>
      <c r="AB412" s="313"/>
      <c r="AC412" s="294"/>
      <c r="AD412" s="314"/>
      <c r="AE412" s="314"/>
      <c r="AF412" s="281"/>
      <c r="AG412" s="294"/>
      <c r="AH412" s="294"/>
      <c r="AI412" s="294"/>
      <c r="AJ412" s="281"/>
    </row>
    <row r="413" spans="2:36" s="36" customFormat="1" ht="59.1" customHeight="1" x14ac:dyDescent="0.25">
      <c r="B413" s="281"/>
      <c r="C413" s="281"/>
      <c r="D413" s="281"/>
      <c r="E413" s="289"/>
      <c r="F413" s="289"/>
      <c r="G413" s="289"/>
      <c r="H413" s="281"/>
      <c r="I413" s="281"/>
      <c r="J413" s="20" t="s">
        <v>127</v>
      </c>
      <c r="K413" s="27" t="s">
        <v>128</v>
      </c>
      <c r="L413" s="27" t="s">
        <v>85</v>
      </c>
      <c r="M413" s="61">
        <v>20</v>
      </c>
      <c r="N413" s="294"/>
      <c r="O413" s="281"/>
      <c r="P413" s="281"/>
      <c r="Q413" s="281"/>
      <c r="R413" s="319"/>
      <c r="S413" s="319"/>
      <c r="T413" s="306"/>
      <c r="U413" s="306"/>
      <c r="V413" s="325"/>
      <c r="W413" s="313"/>
      <c r="X413" s="313"/>
      <c r="Y413" s="313"/>
      <c r="Z413" s="313"/>
      <c r="AA413" s="313"/>
      <c r="AB413" s="313"/>
      <c r="AC413" s="294"/>
      <c r="AD413" s="314"/>
      <c r="AE413" s="314"/>
      <c r="AF413" s="281"/>
      <c r="AG413" s="294"/>
      <c r="AH413" s="294"/>
      <c r="AI413" s="294"/>
      <c r="AJ413" s="281"/>
    </row>
    <row r="414" spans="2:36" ht="52.15" customHeight="1" x14ac:dyDescent="0.2">
      <c r="B414" s="218" t="s">
        <v>1034</v>
      </c>
      <c r="C414" s="218" t="s">
        <v>453</v>
      </c>
      <c r="D414" s="218" t="s">
        <v>66</v>
      </c>
      <c r="E414" s="238" t="s">
        <v>67</v>
      </c>
      <c r="F414" s="238" t="s">
        <v>132</v>
      </c>
      <c r="G414" s="238" t="s">
        <v>69</v>
      </c>
      <c r="H414" s="218" t="s">
        <v>70</v>
      </c>
      <c r="I414" s="218" t="s">
        <v>79</v>
      </c>
      <c r="J414" s="11" t="s">
        <v>113</v>
      </c>
      <c r="K414" s="7" t="s">
        <v>114</v>
      </c>
      <c r="L414" s="7" t="s">
        <v>115</v>
      </c>
      <c r="M414" s="7">
        <v>1.5</v>
      </c>
      <c r="N414" s="217" t="s">
        <v>108</v>
      </c>
      <c r="O414" s="218" t="s">
        <v>443</v>
      </c>
      <c r="P414" s="218" t="s">
        <v>75</v>
      </c>
      <c r="Q414" s="218" t="s">
        <v>76</v>
      </c>
      <c r="R414" s="237" t="s">
        <v>77</v>
      </c>
      <c r="S414" s="237" t="s">
        <v>109</v>
      </c>
      <c r="T414" s="247">
        <f>V414+Y414</f>
        <v>113955</v>
      </c>
      <c r="U414" s="247">
        <f>T414/M415</f>
        <v>113955</v>
      </c>
      <c r="V414" s="246">
        <v>96861.75</v>
      </c>
      <c r="W414" s="246" t="s">
        <v>79</v>
      </c>
      <c r="X414" s="246" t="s">
        <v>79</v>
      </c>
      <c r="Y414" s="246">
        <v>17093.25</v>
      </c>
      <c r="Z414" s="246" t="s">
        <v>79</v>
      </c>
      <c r="AA414" s="246" t="s">
        <v>79</v>
      </c>
      <c r="AB414" s="246">
        <v>40038.239999999998</v>
      </c>
      <c r="AC414" s="217" t="s">
        <v>80</v>
      </c>
      <c r="AD414" s="235" t="s">
        <v>79</v>
      </c>
      <c r="AE414" s="235">
        <f>V414+Y414</f>
        <v>113955</v>
      </c>
      <c r="AF414" s="217" t="s">
        <v>79</v>
      </c>
      <c r="AG414" s="217" t="s">
        <v>33</v>
      </c>
      <c r="AH414" s="217" t="s">
        <v>253</v>
      </c>
      <c r="AI414" s="217" t="s">
        <v>157</v>
      </c>
      <c r="AJ414" s="217"/>
    </row>
    <row r="415" spans="2:36" ht="51" x14ac:dyDescent="0.2">
      <c r="B415" s="218"/>
      <c r="C415" s="218"/>
      <c r="D415" s="218"/>
      <c r="E415" s="238"/>
      <c r="F415" s="238"/>
      <c r="G415" s="238"/>
      <c r="H415" s="218"/>
      <c r="I415" s="218"/>
      <c r="J415" s="11" t="s">
        <v>116</v>
      </c>
      <c r="K415" s="7" t="s">
        <v>117</v>
      </c>
      <c r="L415" s="7" t="s">
        <v>85</v>
      </c>
      <c r="M415" s="7">
        <v>1</v>
      </c>
      <c r="N415" s="217"/>
      <c r="O415" s="218"/>
      <c r="P415" s="218"/>
      <c r="Q415" s="218"/>
      <c r="R415" s="237"/>
      <c r="S415" s="237"/>
      <c r="T415" s="247"/>
      <c r="U415" s="247"/>
      <c r="V415" s="246"/>
      <c r="W415" s="246"/>
      <c r="X415" s="246"/>
      <c r="Y415" s="246"/>
      <c r="Z415" s="246"/>
      <c r="AA415" s="246"/>
      <c r="AB415" s="246"/>
      <c r="AC415" s="217"/>
      <c r="AD415" s="235"/>
      <c r="AE415" s="235"/>
      <c r="AF415" s="218"/>
      <c r="AG415" s="217"/>
      <c r="AH415" s="217"/>
      <c r="AI415" s="217"/>
      <c r="AJ415" s="218"/>
    </row>
    <row r="416" spans="2:36" ht="38.25" x14ac:dyDescent="0.2">
      <c r="B416" s="218"/>
      <c r="C416" s="218"/>
      <c r="D416" s="218"/>
      <c r="E416" s="238"/>
      <c r="F416" s="238"/>
      <c r="G416" s="238"/>
      <c r="H416" s="218"/>
      <c r="I416" s="218"/>
      <c r="J416" s="11" t="s">
        <v>209</v>
      </c>
      <c r="K416" s="7" t="s">
        <v>118</v>
      </c>
      <c r="L416" s="7" t="s">
        <v>119</v>
      </c>
      <c r="M416" s="7">
        <v>1</v>
      </c>
      <c r="N416" s="217"/>
      <c r="O416" s="218"/>
      <c r="P416" s="218"/>
      <c r="Q416" s="218"/>
      <c r="R416" s="237"/>
      <c r="S416" s="237"/>
      <c r="T416" s="247"/>
      <c r="U416" s="247"/>
      <c r="V416" s="246"/>
      <c r="W416" s="246"/>
      <c r="X416" s="246"/>
      <c r="Y416" s="246"/>
      <c r="Z416" s="246"/>
      <c r="AA416" s="246"/>
      <c r="AB416" s="246"/>
      <c r="AC416" s="217"/>
      <c r="AD416" s="235"/>
      <c r="AE416" s="235"/>
      <c r="AF416" s="218"/>
      <c r="AG416" s="217"/>
      <c r="AH416" s="217"/>
      <c r="AI416" s="217"/>
      <c r="AJ416" s="218"/>
    </row>
    <row r="417" spans="2:36" ht="25.5" x14ac:dyDescent="0.2">
      <c r="B417" s="218"/>
      <c r="C417" s="218"/>
      <c r="D417" s="218"/>
      <c r="E417" s="238"/>
      <c r="F417" s="238"/>
      <c r="G417" s="238"/>
      <c r="H417" s="218"/>
      <c r="I417" s="218"/>
      <c r="J417" s="11" t="s">
        <v>120</v>
      </c>
      <c r="K417" s="7" t="s">
        <v>121</v>
      </c>
      <c r="L417" s="7" t="s">
        <v>119</v>
      </c>
      <c r="M417" s="7">
        <v>1</v>
      </c>
      <c r="N417" s="217"/>
      <c r="O417" s="218"/>
      <c r="P417" s="218"/>
      <c r="Q417" s="218"/>
      <c r="R417" s="237"/>
      <c r="S417" s="237"/>
      <c r="T417" s="247"/>
      <c r="U417" s="247"/>
      <c r="V417" s="246"/>
      <c r="W417" s="246"/>
      <c r="X417" s="246"/>
      <c r="Y417" s="246"/>
      <c r="Z417" s="246"/>
      <c r="AA417" s="246"/>
      <c r="AB417" s="246"/>
      <c r="AC417" s="217"/>
      <c r="AD417" s="235"/>
      <c r="AE417" s="235"/>
      <c r="AF417" s="218"/>
      <c r="AG417" s="217"/>
      <c r="AH417" s="217"/>
      <c r="AI417" s="217"/>
      <c r="AJ417" s="218"/>
    </row>
    <row r="418" spans="2:36" ht="52.15" customHeight="1" x14ac:dyDescent="0.2">
      <c r="B418" s="218" t="s">
        <v>1035</v>
      </c>
      <c r="C418" s="218" t="s">
        <v>453</v>
      </c>
      <c r="D418" s="218" t="s">
        <v>66</v>
      </c>
      <c r="E418" s="238" t="s">
        <v>67</v>
      </c>
      <c r="F418" s="238" t="s">
        <v>132</v>
      </c>
      <c r="G418" s="238" t="s">
        <v>69</v>
      </c>
      <c r="H418" s="218" t="s">
        <v>70</v>
      </c>
      <c r="I418" s="218" t="s">
        <v>79</v>
      </c>
      <c r="J418" s="11" t="s">
        <v>113</v>
      </c>
      <c r="K418" s="7" t="s">
        <v>114</v>
      </c>
      <c r="L418" s="7" t="s">
        <v>115</v>
      </c>
      <c r="M418" s="7">
        <v>2</v>
      </c>
      <c r="N418" s="217" t="s">
        <v>108</v>
      </c>
      <c r="O418" s="218" t="s">
        <v>454</v>
      </c>
      <c r="P418" s="218" t="s">
        <v>75</v>
      </c>
      <c r="Q418" s="218" t="s">
        <v>76</v>
      </c>
      <c r="R418" s="237" t="s">
        <v>77</v>
      </c>
      <c r="S418" s="237" t="s">
        <v>109</v>
      </c>
      <c r="T418" s="247">
        <f>V418+Y418</f>
        <v>151940</v>
      </c>
      <c r="U418" s="247">
        <f>T418/M419</f>
        <v>151940</v>
      </c>
      <c r="V418" s="246">
        <v>129149</v>
      </c>
      <c r="W418" s="246" t="s">
        <v>79</v>
      </c>
      <c r="X418" s="246" t="s">
        <v>79</v>
      </c>
      <c r="Y418" s="246">
        <v>22791</v>
      </c>
      <c r="Z418" s="246" t="s">
        <v>79</v>
      </c>
      <c r="AA418" s="246" t="s">
        <v>79</v>
      </c>
      <c r="AB418" s="246">
        <v>53384.32</v>
      </c>
      <c r="AC418" s="217" t="s">
        <v>80</v>
      </c>
      <c r="AD418" s="235" t="s">
        <v>79</v>
      </c>
      <c r="AE418" s="235">
        <f>V418+Y418</f>
        <v>151940</v>
      </c>
      <c r="AF418" s="217" t="s">
        <v>79</v>
      </c>
      <c r="AG418" s="217" t="s">
        <v>33</v>
      </c>
      <c r="AH418" s="217" t="s">
        <v>253</v>
      </c>
      <c r="AI418" s="217" t="s">
        <v>157</v>
      </c>
      <c r="AJ418" s="217"/>
    </row>
    <row r="419" spans="2:36" ht="51" x14ac:dyDescent="0.2">
      <c r="B419" s="218"/>
      <c r="C419" s="218"/>
      <c r="D419" s="218"/>
      <c r="E419" s="238"/>
      <c r="F419" s="238"/>
      <c r="G419" s="238"/>
      <c r="H419" s="218"/>
      <c r="I419" s="218"/>
      <c r="J419" s="11" t="s">
        <v>116</v>
      </c>
      <c r="K419" s="7" t="s">
        <v>117</v>
      </c>
      <c r="L419" s="7" t="s">
        <v>85</v>
      </c>
      <c r="M419" s="7">
        <v>1</v>
      </c>
      <c r="N419" s="217"/>
      <c r="O419" s="218"/>
      <c r="P419" s="218"/>
      <c r="Q419" s="218"/>
      <c r="R419" s="237"/>
      <c r="S419" s="237"/>
      <c r="T419" s="247"/>
      <c r="U419" s="247"/>
      <c r="V419" s="246"/>
      <c r="W419" s="246"/>
      <c r="X419" s="246"/>
      <c r="Y419" s="246"/>
      <c r="Z419" s="246"/>
      <c r="AA419" s="246"/>
      <c r="AB419" s="246"/>
      <c r="AC419" s="217"/>
      <c r="AD419" s="235"/>
      <c r="AE419" s="235"/>
      <c r="AF419" s="218"/>
      <c r="AG419" s="217"/>
      <c r="AH419" s="217"/>
      <c r="AI419" s="217"/>
      <c r="AJ419" s="218"/>
    </row>
    <row r="420" spans="2:36" ht="38.25" x14ac:dyDescent="0.2">
      <c r="B420" s="218"/>
      <c r="C420" s="218"/>
      <c r="D420" s="218"/>
      <c r="E420" s="238"/>
      <c r="F420" s="238"/>
      <c r="G420" s="238"/>
      <c r="H420" s="218"/>
      <c r="I420" s="218"/>
      <c r="J420" s="11" t="s">
        <v>209</v>
      </c>
      <c r="K420" s="7" t="s">
        <v>118</v>
      </c>
      <c r="L420" s="7" t="s">
        <v>119</v>
      </c>
      <c r="M420" s="7">
        <v>1</v>
      </c>
      <c r="N420" s="217"/>
      <c r="O420" s="218"/>
      <c r="P420" s="218"/>
      <c r="Q420" s="218"/>
      <c r="R420" s="237"/>
      <c r="S420" s="237"/>
      <c r="T420" s="247"/>
      <c r="U420" s="247"/>
      <c r="V420" s="246"/>
      <c r="W420" s="246"/>
      <c r="X420" s="246"/>
      <c r="Y420" s="246"/>
      <c r="Z420" s="246"/>
      <c r="AA420" s="246"/>
      <c r="AB420" s="246"/>
      <c r="AC420" s="217"/>
      <c r="AD420" s="235"/>
      <c r="AE420" s="235"/>
      <c r="AF420" s="218"/>
      <c r="AG420" s="217"/>
      <c r="AH420" s="217"/>
      <c r="AI420" s="217"/>
      <c r="AJ420" s="218"/>
    </row>
    <row r="421" spans="2:36" ht="25.5" x14ac:dyDescent="0.2">
      <c r="B421" s="218"/>
      <c r="C421" s="218"/>
      <c r="D421" s="218"/>
      <c r="E421" s="238"/>
      <c r="F421" s="238"/>
      <c r="G421" s="238"/>
      <c r="H421" s="218"/>
      <c r="I421" s="218"/>
      <c r="J421" s="11" t="s">
        <v>120</v>
      </c>
      <c r="K421" s="7" t="s">
        <v>121</v>
      </c>
      <c r="L421" s="7" t="s">
        <v>119</v>
      </c>
      <c r="M421" s="7">
        <v>1</v>
      </c>
      <c r="N421" s="217"/>
      <c r="O421" s="218"/>
      <c r="P421" s="218"/>
      <c r="Q421" s="218"/>
      <c r="R421" s="237"/>
      <c r="S421" s="237"/>
      <c r="T421" s="247"/>
      <c r="U421" s="247"/>
      <c r="V421" s="246"/>
      <c r="W421" s="246"/>
      <c r="X421" s="246"/>
      <c r="Y421" s="246"/>
      <c r="Z421" s="246"/>
      <c r="AA421" s="246"/>
      <c r="AB421" s="246"/>
      <c r="AC421" s="217"/>
      <c r="AD421" s="235"/>
      <c r="AE421" s="235"/>
      <c r="AF421" s="218"/>
      <c r="AG421" s="217"/>
      <c r="AH421" s="217"/>
      <c r="AI421" s="217"/>
      <c r="AJ421" s="218"/>
    </row>
    <row r="422" spans="2:36" s="182" customFormat="1" ht="132" hidden="1" customHeight="1" x14ac:dyDescent="0.25">
      <c r="B422" s="218" t="s">
        <v>1038</v>
      </c>
      <c r="C422" s="218" t="s">
        <v>442</v>
      </c>
      <c r="D422" s="218" t="s">
        <v>106</v>
      </c>
      <c r="E422" s="238" t="s">
        <v>67</v>
      </c>
      <c r="F422" s="238" t="s">
        <v>134</v>
      </c>
      <c r="G422" s="238" t="s">
        <v>147</v>
      </c>
      <c r="H422" s="218" t="s">
        <v>70</v>
      </c>
      <c r="I422" s="218" t="s">
        <v>79</v>
      </c>
      <c r="J422" s="178" t="s">
        <v>208</v>
      </c>
      <c r="K422" s="179" t="s">
        <v>107</v>
      </c>
      <c r="L422" s="179" t="s">
        <v>86</v>
      </c>
      <c r="M422" s="179">
        <v>40</v>
      </c>
      <c r="N422" s="217" t="s">
        <v>108</v>
      </c>
      <c r="O422" s="218" t="s">
        <v>454</v>
      </c>
      <c r="P422" s="218" t="s">
        <v>75</v>
      </c>
      <c r="Q422" s="218" t="s">
        <v>76</v>
      </c>
      <c r="R422" s="237" t="s">
        <v>77</v>
      </c>
      <c r="S422" s="237" t="s">
        <v>109</v>
      </c>
      <c r="T422" s="247">
        <f>V422+Y422</f>
        <v>42800</v>
      </c>
      <c r="U422" s="247">
        <f>T422/M423</f>
        <v>42800</v>
      </c>
      <c r="V422" s="251">
        <v>36380</v>
      </c>
      <c r="W422" s="246" t="s">
        <v>79</v>
      </c>
      <c r="X422" s="246" t="s">
        <v>79</v>
      </c>
      <c r="Y422" s="246">
        <v>6420</v>
      </c>
      <c r="Z422" s="246" t="s">
        <v>98</v>
      </c>
      <c r="AA422" s="246" t="s">
        <v>79</v>
      </c>
      <c r="AB422" s="246">
        <v>15037.84</v>
      </c>
      <c r="AC422" s="217" t="s">
        <v>149</v>
      </c>
      <c r="AD422" s="235" t="s">
        <v>79</v>
      </c>
      <c r="AE422" s="235">
        <f>V422+Y422</f>
        <v>42800</v>
      </c>
      <c r="AF422" s="217" t="s">
        <v>79</v>
      </c>
      <c r="AG422" s="217" t="s">
        <v>33</v>
      </c>
      <c r="AH422" s="217" t="s">
        <v>166</v>
      </c>
      <c r="AI422" s="217" t="s">
        <v>167</v>
      </c>
      <c r="AJ422" s="217"/>
    </row>
    <row r="423" spans="2:36" s="36" customFormat="1" ht="86.1" customHeight="1" x14ac:dyDescent="0.25">
      <c r="B423" s="218"/>
      <c r="C423" s="218"/>
      <c r="D423" s="218"/>
      <c r="E423" s="238"/>
      <c r="F423" s="238"/>
      <c r="G423" s="238"/>
      <c r="H423" s="218"/>
      <c r="I423" s="218"/>
      <c r="J423" s="11" t="s">
        <v>111</v>
      </c>
      <c r="K423" s="7" t="s">
        <v>112</v>
      </c>
      <c r="L423" s="7" t="s">
        <v>85</v>
      </c>
      <c r="M423" s="7">
        <v>1</v>
      </c>
      <c r="N423" s="217"/>
      <c r="O423" s="218"/>
      <c r="P423" s="218"/>
      <c r="Q423" s="218"/>
      <c r="R423" s="237"/>
      <c r="S423" s="237"/>
      <c r="T423" s="247"/>
      <c r="U423" s="247"/>
      <c r="V423" s="252"/>
      <c r="W423" s="246"/>
      <c r="X423" s="246"/>
      <c r="Y423" s="246"/>
      <c r="Z423" s="246"/>
      <c r="AA423" s="246"/>
      <c r="AB423" s="246"/>
      <c r="AC423" s="217"/>
      <c r="AD423" s="235"/>
      <c r="AE423" s="235"/>
      <c r="AF423" s="218"/>
      <c r="AG423" s="217"/>
      <c r="AH423" s="217"/>
      <c r="AI423" s="217"/>
      <c r="AJ423" s="218"/>
    </row>
    <row r="424" spans="2:36" s="36" customFormat="1" ht="59.1" customHeight="1" x14ac:dyDescent="0.25">
      <c r="B424" s="218"/>
      <c r="C424" s="218"/>
      <c r="D424" s="218"/>
      <c r="E424" s="238"/>
      <c r="F424" s="238"/>
      <c r="G424" s="238"/>
      <c r="H424" s="218"/>
      <c r="I424" s="218"/>
      <c r="J424" s="11" t="s">
        <v>127</v>
      </c>
      <c r="K424" s="7" t="s">
        <v>128</v>
      </c>
      <c r="L424" s="7" t="s">
        <v>85</v>
      </c>
      <c r="M424" s="63">
        <v>20</v>
      </c>
      <c r="N424" s="217"/>
      <c r="O424" s="218"/>
      <c r="P424" s="218"/>
      <c r="Q424" s="218"/>
      <c r="R424" s="237"/>
      <c r="S424" s="237"/>
      <c r="T424" s="247"/>
      <c r="U424" s="247"/>
      <c r="V424" s="253"/>
      <c r="W424" s="246"/>
      <c r="X424" s="246"/>
      <c r="Y424" s="246"/>
      <c r="Z424" s="246"/>
      <c r="AA424" s="246"/>
      <c r="AB424" s="246"/>
      <c r="AC424" s="217"/>
      <c r="AD424" s="235"/>
      <c r="AE424" s="235"/>
      <c r="AF424" s="218"/>
      <c r="AG424" s="217"/>
      <c r="AH424" s="217"/>
      <c r="AI424" s="217"/>
      <c r="AJ424" s="218"/>
    </row>
    <row r="425" spans="2:36" s="182" customFormat="1" ht="102.6" hidden="1" customHeight="1" x14ac:dyDescent="0.25">
      <c r="B425" s="218" t="s">
        <v>1039</v>
      </c>
      <c r="C425" s="218" t="s">
        <v>445</v>
      </c>
      <c r="D425" s="218" t="s">
        <v>106</v>
      </c>
      <c r="E425" s="238" t="s">
        <v>67</v>
      </c>
      <c r="F425" s="238" t="s">
        <v>134</v>
      </c>
      <c r="G425" s="238" t="s">
        <v>147</v>
      </c>
      <c r="H425" s="218" t="s">
        <v>70</v>
      </c>
      <c r="I425" s="218" t="s">
        <v>79</v>
      </c>
      <c r="J425" s="188" t="s">
        <v>208</v>
      </c>
      <c r="K425" s="189" t="s">
        <v>107</v>
      </c>
      <c r="L425" s="189" t="s">
        <v>86</v>
      </c>
      <c r="M425" s="189">
        <v>40</v>
      </c>
      <c r="N425" s="217" t="s">
        <v>108</v>
      </c>
      <c r="O425" s="218" t="s">
        <v>454</v>
      </c>
      <c r="P425" s="218" t="s">
        <v>75</v>
      </c>
      <c r="Q425" s="218" t="s">
        <v>76</v>
      </c>
      <c r="R425" s="237" t="s">
        <v>77</v>
      </c>
      <c r="S425" s="237" t="s">
        <v>109</v>
      </c>
      <c r="T425" s="247">
        <f>V425+Y425</f>
        <v>42800</v>
      </c>
      <c r="U425" s="247">
        <f>T425/M426</f>
        <v>42800</v>
      </c>
      <c r="V425" s="251">
        <v>36380</v>
      </c>
      <c r="W425" s="246" t="s">
        <v>79</v>
      </c>
      <c r="X425" s="246" t="s">
        <v>79</v>
      </c>
      <c r="Y425" s="246">
        <v>6420</v>
      </c>
      <c r="Z425" s="246" t="s">
        <v>98</v>
      </c>
      <c r="AA425" s="246" t="s">
        <v>79</v>
      </c>
      <c r="AB425" s="246">
        <v>15037.84</v>
      </c>
      <c r="AC425" s="217" t="s">
        <v>149</v>
      </c>
      <c r="AD425" s="235" t="s">
        <v>79</v>
      </c>
      <c r="AE425" s="235">
        <f>V425+Y425</f>
        <v>42800</v>
      </c>
      <c r="AF425" s="217" t="s">
        <v>79</v>
      </c>
      <c r="AG425" s="217" t="s">
        <v>33</v>
      </c>
      <c r="AH425" s="217" t="s">
        <v>166</v>
      </c>
      <c r="AI425" s="217" t="s">
        <v>167</v>
      </c>
      <c r="AJ425" s="217"/>
    </row>
    <row r="426" spans="2:36" s="36" customFormat="1" ht="59.65" customHeight="1" x14ac:dyDescent="0.25">
      <c r="B426" s="218"/>
      <c r="C426" s="218"/>
      <c r="D426" s="218"/>
      <c r="E426" s="238"/>
      <c r="F426" s="238"/>
      <c r="G426" s="238"/>
      <c r="H426" s="218"/>
      <c r="I426" s="218"/>
      <c r="J426" s="11" t="s">
        <v>111</v>
      </c>
      <c r="K426" s="7" t="s">
        <v>112</v>
      </c>
      <c r="L426" s="7" t="s">
        <v>85</v>
      </c>
      <c r="M426" s="7">
        <v>1</v>
      </c>
      <c r="N426" s="217"/>
      <c r="O426" s="218"/>
      <c r="P426" s="218"/>
      <c r="Q426" s="218"/>
      <c r="R426" s="237"/>
      <c r="S426" s="237"/>
      <c r="T426" s="247"/>
      <c r="U426" s="247"/>
      <c r="V426" s="252"/>
      <c r="W426" s="246"/>
      <c r="X426" s="246"/>
      <c r="Y426" s="246"/>
      <c r="Z426" s="246"/>
      <c r="AA426" s="246"/>
      <c r="AB426" s="246"/>
      <c r="AC426" s="217"/>
      <c r="AD426" s="235"/>
      <c r="AE426" s="235"/>
      <c r="AF426" s="218"/>
      <c r="AG426" s="217"/>
      <c r="AH426" s="217"/>
      <c r="AI426" s="217"/>
      <c r="AJ426" s="218"/>
    </row>
    <row r="427" spans="2:36" s="36" customFormat="1" ht="51.6" customHeight="1" x14ac:dyDescent="0.25">
      <c r="B427" s="218"/>
      <c r="C427" s="218"/>
      <c r="D427" s="218"/>
      <c r="E427" s="238"/>
      <c r="F427" s="238"/>
      <c r="G427" s="238"/>
      <c r="H427" s="218"/>
      <c r="I427" s="218"/>
      <c r="J427" s="11" t="s">
        <v>127</v>
      </c>
      <c r="K427" s="7" t="s">
        <v>128</v>
      </c>
      <c r="L427" s="7" t="s">
        <v>85</v>
      </c>
      <c r="M427" s="63">
        <v>20</v>
      </c>
      <c r="N427" s="217"/>
      <c r="O427" s="218"/>
      <c r="P427" s="218"/>
      <c r="Q427" s="218"/>
      <c r="R427" s="237"/>
      <c r="S427" s="237"/>
      <c r="T427" s="247"/>
      <c r="U427" s="247"/>
      <c r="V427" s="253"/>
      <c r="W427" s="246"/>
      <c r="X427" s="246"/>
      <c r="Y427" s="246"/>
      <c r="Z427" s="246"/>
      <c r="AA427" s="246"/>
      <c r="AB427" s="246"/>
      <c r="AC427" s="217"/>
      <c r="AD427" s="235"/>
      <c r="AE427" s="235"/>
      <c r="AF427" s="218"/>
      <c r="AG427" s="217"/>
      <c r="AH427" s="217"/>
      <c r="AI427" s="217"/>
      <c r="AJ427" s="218"/>
    </row>
    <row r="428" spans="2:36" s="36" customFormat="1" ht="107.1" customHeight="1" x14ac:dyDescent="0.25">
      <c r="B428" s="218" t="s">
        <v>1169</v>
      </c>
      <c r="C428" s="218" t="s">
        <v>452</v>
      </c>
      <c r="D428" s="218" t="s">
        <v>106</v>
      </c>
      <c r="E428" s="238" t="s">
        <v>67</v>
      </c>
      <c r="F428" s="238" t="s">
        <v>134</v>
      </c>
      <c r="G428" s="238" t="s">
        <v>147</v>
      </c>
      <c r="H428" s="218" t="s">
        <v>70</v>
      </c>
      <c r="I428" s="218" t="s">
        <v>79</v>
      </c>
      <c r="J428" s="11" t="s">
        <v>208</v>
      </c>
      <c r="K428" s="7" t="s">
        <v>107</v>
      </c>
      <c r="L428" s="7" t="s">
        <v>86</v>
      </c>
      <c r="M428" s="7">
        <v>40</v>
      </c>
      <c r="N428" s="217" t="s">
        <v>108</v>
      </c>
      <c r="O428" s="218" t="s">
        <v>443</v>
      </c>
      <c r="P428" s="218" t="s">
        <v>75</v>
      </c>
      <c r="Q428" s="218" t="s">
        <v>76</v>
      </c>
      <c r="R428" s="237" t="s">
        <v>77</v>
      </c>
      <c r="S428" s="237" t="s">
        <v>109</v>
      </c>
      <c r="T428" s="247">
        <f>V428+Y428</f>
        <v>42800</v>
      </c>
      <c r="U428" s="247">
        <f>T428/M429</f>
        <v>42800</v>
      </c>
      <c r="V428" s="251">
        <v>36380</v>
      </c>
      <c r="W428" s="246" t="s">
        <v>79</v>
      </c>
      <c r="X428" s="246" t="s">
        <v>79</v>
      </c>
      <c r="Y428" s="246">
        <v>6420</v>
      </c>
      <c r="Z428" s="246" t="s">
        <v>98</v>
      </c>
      <c r="AA428" s="246" t="s">
        <v>79</v>
      </c>
      <c r="AB428" s="246">
        <v>15037.84</v>
      </c>
      <c r="AC428" s="217" t="s">
        <v>149</v>
      </c>
      <c r="AD428" s="235" t="s">
        <v>79</v>
      </c>
      <c r="AE428" s="235">
        <f>V428+Y428</f>
        <v>42800</v>
      </c>
      <c r="AF428" s="217" t="s">
        <v>79</v>
      </c>
      <c r="AG428" s="217" t="s">
        <v>33</v>
      </c>
      <c r="AH428" s="217" t="s">
        <v>166</v>
      </c>
      <c r="AI428" s="217" t="s">
        <v>167</v>
      </c>
      <c r="AJ428" s="217"/>
    </row>
    <row r="429" spans="2:36" s="36" customFormat="1" ht="86.1" customHeight="1" x14ac:dyDescent="0.25">
      <c r="B429" s="218"/>
      <c r="C429" s="218"/>
      <c r="D429" s="218"/>
      <c r="E429" s="238"/>
      <c r="F429" s="238"/>
      <c r="G429" s="238"/>
      <c r="H429" s="218"/>
      <c r="I429" s="218"/>
      <c r="J429" s="11" t="s">
        <v>111</v>
      </c>
      <c r="K429" s="7" t="s">
        <v>112</v>
      </c>
      <c r="L429" s="7" t="s">
        <v>85</v>
      </c>
      <c r="M429" s="7">
        <v>1</v>
      </c>
      <c r="N429" s="217"/>
      <c r="O429" s="218"/>
      <c r="P429" s="218"/>
      <c r="Q429" s="218"/>
      <c r="R429" s="237"/>
      <c r="S429" s="237"/>
      <c r="T429" s="247"/>
      <c r="U429" s="247"/>
      <c r="V429" s="252"/>
      <c r="W429" s="246"/>
      <c r="X429" s="246"/>
      <c r="Y429" s="246"/>
      <c r="Z429" s="246"/>
      <c r="AA429" s="246"/>
      <c r="AB429" s="246"/>
      <c r="AC429" s="217"/>
      <c r="AD429" s="235"/>
      <c r="AE429" s="235"/>
      <c r="AF429" s="218"/>
      <c r="AG429" s="217"/>
      <c r="AH429" s="217"/>
      <c r="AI429" s="217"/>
      <c r="AJ429" s="218"/>
    </row>
    <row r="430" spans="2:36" s="36" customFormat="1" ht="59.1" customHeight="1" x14ac:dyDescent="0.25">
      <c r="B430" s="218"/>
      <c r="C430" s="218"/>
      <c r="D430" s="218"/>
      <c r="E430" s="238"/>
      <c r="F430" s="238"/>
      <c r="G430" s="238"/>
      <c r="H430" s="218"/>
      <c r="I430" s="218"/>
      <c r="J430" s="11" t="s">
        <v>127</v>
      </c>
      <c r="K430" s="7" t="s">
        <v>128</v>
      </c>
      <c r="L430" s="7" t="s">
        <v>85</v>
      </c>
      <c r="M430" s="63">
        <v>20</v>
      </c>
      <c r="N430" s="217"/>
      <c r="O430" s="218"/>
      <c r="P430" s="218"/>
      <c r="Q430" s="218"/>
      <c r="R430" s="237"/>
      <c r="S430" s="237"/>
      <c r="T430" s="247"/>
      <c r="U430" s="247"/>
      <c r="V430" s="253"/>
      <c r="W430" s="246"/>
      <c r="X430" s="246"/>
      <c r="Y430" s="246"/>
      <c r="Z430" s="246"/>
      <c r="AA430" s="246"/>
      <c r="AB430" s="246"/>
      <c r="AC430" s="217"/>
      <c r="AD430" s="235"/>
      <c r="AE430" s="235"/>
      <c r="AF430" s="218"/>
      <c r="AG430" s="217"/>
      <c r="AH430" s="217"/>
      <c r="AI430" s="217"/>
      <c r="AJ430" s="218"/>
    </row>
    <row r="431" spans="2:36" s="36" customFormat="1" ht="132" customHeight="1" x14ac:dyDescent="0.25">
      <c r="B431" s="230" t="s">
        <v>421</v>
      </c>
      <c r="C431" s="230" t="s">
        <v>422</v>
      </c>
      <c r="D431" s="230" t="s">
        <v>106</v>
      </c>
      <c r="E431" s="290" t="s">
        <v>67</v>
      </c>
      <c r="F431" s="370" t="s">
        <v>134</v>
      </c>
      <c r="G431" s="290" t="s">
        <v>147</v>
      </c>
      <c r="H431" s="214" t="s">
        <v>70</v>
      </c>
      <c r="I431" s="214" t="s">
        <v>79</v>
      </c>
      <c r="J431" s="11" t="s">
        <v>208</v>
      </c>
      <c r="K431" s="7" t="s">
        <v>107</v>
      </c>
      <c r="L431" s="7" t="s">
        <v>86</v>
      </c>
      <c r="M431" s="7">
        <v>40</v>
      </c>
      <c r="N431" s="269" t="s">
        <v>108</v>
      </c>
      <c r="O431" s="230" t="s">
        <v>423</v>
      </c>
      <c r="P431" s="230" t="s">
        <v>75</v>
      </c>
      <c r="Q431" s="230" t="s">
        <v>76</v>
      </c>
      <c r="R431" s="242" t="s">
        <v>77</v>
      </c>
      <c r="S431" s="242" t="s">
        <v>109</v>
      </c>
      <c r="T431" s="254">
        <f>V431+Y431</f>
        <v>95497.5</v>
      </c>
      <c r="U431" s="254" t="s">
        <v>79</v>
      </c>
      <c r="V431" s="251">
        <v>81172.86</v>
      </c>
      <c r="W431" s="251" t="s">
        <v>79</v>
      </c>
      <c r="X431" s="251" t="s">
        <v>79</v>
      </c>
      <c r="Y431" s="251">
        <v>14324.64</v>
      </c>
      <c r="Z431" s="251" t="s">
        <v>98</v>
      </c>
      <c r="AA431" s="251" t="s">
        <v>79</v>
      </c>
      <c r="AB431" s="251">
        <v>16852.5</v>
      </c>
      <c r="AC431" s="219" t="s">
        <v>149</v>
      </c>
      <c r="AD431" s="223" t="s">
        <v>79</v>
      </c>
      <c r="AE431" s="223">
        <f>V431+Y431</f>
        <v>95497.5</v>
      </c>
      <c r="AF431" s="219" t="s">
        <v>79</v>
      </c>
      <c r="AG431" s="219" t="s">
        <v>33</v>
      </c>
      <c r="AH431" s="269" t="s">
        <v>157</v>
      </c>
      <c r="AI431" s="219" t="s">
        <v>158</v>
      </c>
      <c r="AJ431" s="219"/>
    </row>
    <row r="432" spans="2:36" s="36" customFormat="1" ht="86.1" customHeight="1" x14ac:dyDescent="0.25">
      <c r="B432" s="215"/>
      <c r="C432" s="215"/>
      <c r="D432" s="215"/>
      <c r="E432" s="250"/>
      <c r="F432" s="250"/>
      <c r="G432" s="250"/>
      <c r="H432" s="215"/>
      <c r="I432" s="215"/>
      <c r="J432" s="11" t="s">
        <v>111</v>
      </c>
      <c r="K432" s="7" t="s">
        <v>112</v>
      </c>
      <c r="L432" s="7" t="s">
        <v>85</v>
      </c>
      <c r="M432" s="7">
        <v>1</v>
      </c>
      <c r="N432" s="220"/>
      <c r="O432" s="215"/>
      <c r="P432" s="215"/>
      <c r="Q432" s="215"/>
      <c r="R432" s="274"/>
      <c r="S432" s="274"/>
      <c r="T432" s="255"/>
      <c r="U432" s="255"/>
      <c r="V432" s="252"/>
      <c r="W432" s="252"/>
      <c r="X432" s="252"/>
      <c r="Y432" s="252"/>
      <c r="Z432" s="252"/>
      <c r="AA432" s="252"/>
      <c r="AB432" s="252"/>
      <c r="AC432" s="220"/>
      <c r="AD432" s="224"/>
      <c r="AE432" s="224"/>
      <c r="AF432" s="215"/>
      <c r="AG432" s="220"/>
      <c r="AH432" s="220"/>
      <c r="AI432" s="220"/>
      <c r="AJ432" s="215"/>
    </row>
    <row r="433" spans="2:36" s="36" customFormat="1" ht="59.1" customHeight="1" x14ac:dyDescent="0.25">
      <c r="B433" s="216"/>
      <c r="C433" s="216"/>
      <c r="D433" s="216"/>
      <c r="E433" s="291"/>
      <c r="F433" s="291"/>
      <c r="G433" s="291"/>
      <c r="H433" s="216"/>
      <c r="I433" s="216"/>
      <c r="J433" s="11" t="s">
        <v>127</v>
      </c>
      <c r="K433" s="7" t="s">
        <v>128</v>
      </c>
      <c r="L433" s="7" t="s">
        <v>85</v>
      </c>
      <c r="M433" s="63">
        <v>60</v>
      </c>
      <c r="N433" s="221"/>
      <c r="O433" s="216"/>
      <c r="P433" s="216"/>
      <c r="Q433" s="216"/>
      <c r="R433" s="236"/>
      <c r="S433" s="236"/>
      <c r="T433" s="256"/>
      <c r="U433" s="256"/>
      <c r="V433" s="253"/>
      <c r="W433" s="253"/>
      <c r="X433" s="253"/>
      <c r="Y433" s="253"/>
      <c r="Z433" s="253"/>
      <c r="AA433" s="253"/>
      <c r="AB433" s="253"/>
      <c r="AC433" s="221"/>
      <c r="AD433" s="225"/>
      <c r="AE433" s="225"/>
      <c r="AF433" s="216"/>
      <c r="AG433" s="221"/>
      <c r="AH433" s="221"/>
      <c r="AI433" s="221"/>
      <c r="AJ433" s="216"/>
    </row>
    <row r="434" spans="2:36" s="36" customFormat="1" ht="107.1" customHeight="1" x14ac:dyDescent="0.25">
      <c r="B434" s="218" t="s">
        <v>424</v>
      </c>
      <c r="C434" s="218" t="s">
        <v>425</v>
      </c>
      <c r="D434" s="218" t="s">
        <v>106</v>
      </c>
      <c r="E434" s="238" t="s">
        <v>67</v>
      </c>
      <c r="F434" s="238" t="s">
        <v>134</v>
      </c>
      <c r="G434" s="238" t="s">
        <v>147</v>
      </c>
      <c r="H434" s="218" t="s">
        <v>70</v>
      </c>
      <c r="I434" s="218" t="s">
        <v>79</v>
      </c>
      <c r="J434" s="11" t="s">
        <v>208</v>
      </c>
      <c r="K434" s="7" t="s">
        <v>107</v>
      </c>
      <c r="L434" s="7" t="s">
        <v>86</v>
      </c>
      <c r="M434" s="7">
        <v>40</v>
      </c>
      <c r="N434" s="217" t="s">
        <v>108</v>
      </c>
      <c r="O434" s="218" t="s">
        <v>423</v>
      </c>
      <c r="P434" s="218" t="s">
        <v>75</v>
      </c>
      <c r="Q434" s="218" t="s">
        <v>76</v>
      </c>
      <c r="R434" s="237" t="s">
        <v>77</v>
      </c>
      <c r="S434" s="237" t="s">
        <v>109</v>
      </c>
      <c r="T434" s="247">
        <f>V434+Y434</f>
        <v>54570</v>
      </c>
      <c r="U434" s="247" t="s">
        <v>79</v>
      </c>
      <c r="V434" s="251">
        <v>46384.5</v>
      </c>
      <c r="W434" s="246" t="s">
        <v>79</v>
      </c>
      <c r="X434" s="246" t="s">
        <v>79</v>
      </c>
      <c r="Y434" s="246">
        <v>8185.5</v>
      </c>
      <c r="Z434" s="246" t="s">
        <v>98</v>
      </c>
      <c r="AA434" s="246" t="s">
        <v>79</v>
      </c>
      <c r="AB434" s="246">
        <v>9630</v>
      </c>
      <c r="AC434" s="217" t="s">
        <v>149</v>
      </c>
      <c r="AD434" s="235" t="s">
        <v>79</v>
      </c>
      <c r="AE434" s="235">
        <f>V434+Y434</f>
        <v>54570</v>
      </c>
      <c r="AF434" s="217" t="s">
        <v>79</v>
      </c>
      <c r="AG434" s="217" t="s">
        <v>33</v>
      </c>
      <c r="AH434" s="217" t="s">
        <v>157</v>
      </c>
      <c r="AI434" s="217" t="s">
        <v>158</v>
      </c>
      <c r="AJ434" s="217"/>
    </row>
    <row r="435" spans="2:36" s="36" customFormat="1" ht="86.1" customHeight="1" x14ac:dyDescent="0.25">
      <c r="B435" s="218"/>
      <c r="C435" s="218"/>
      <c r="D435" s="218"/>
      <c r="E435" s="238"/>
      <c r="F435" s="238"/>
      <c r="G435" s="238"/>
      <c r="H435" s="218"/>
      <c r="I435" s="218"/>
      <c r="J435" s="11" t="s">
        <v>111</v>
      </c>
      <c r="K435" s="7" t="s">
        <v>112</v>
      </c>
      <c r="L435" s="7" t="s">
        <v>85</v>
      </c>
      <c r="M435" s="7">
        <v>1</v>
      </c>
      <c r="N435" s="217"/>
      <c r="O435" s="218"/>
      <c r="P435" s="218"/>
      <c r="Q435" s="218"/>
      <c r="R435" s="237"/>
      <c r="S435" s="237"/>
      <c r="T435" s="247"/>
      <c r="U435" s="247"/>
      <c r="V435" s="252"/>
      <c r="W435" s="246"/>
      <c r="X435" s="246"/>
      <c r="Y435" s="246"/>
      <c r="Z435" s="246"/>
      <c r="AA435" s="246"/>
      <c r="AB435" s="246"/>
      <c r="AC435" s="217"/>
      <c r="AD435" s="235"/>
      <c r="AE435" s="235"/>
      <c r="AF435" s="218"/>
      <c r="AG435" s="217"/>
      <c r="AH435" s="217"/>
      <c r="AI435" s="217"/>
      <c r="AJ435" s="218"/>
    </row>
    <row r="436" spans="2:36" s="36" customFormat="1" ht="59.1" customHeight="1" x14ac:dyDescent="0.25">
      <c r="B436" s="218"/>
      <c r="C436" s="218"/>
      <c r="D436" s="218"/>
      <c r="E436" s="238"/>
      <c r="F436" s="238"/>
      <c r="G436" s="238"/>
      <c r="H436" s="218"/>
      <c r="I436" s="218"/>
      <c r="J436" s="11" t="s">
        <v>127</v>
      </c>
      <c r="K436" s="7" t="s">
        <v>128</v>
      </c>
      <c r="L436" s="7" t="s">
        <v>85</v>
      </c>
      <c r="M436" s="63">
        <v>60</v>
      </c>
      <c r="N436" s="217"/>
      <c r="O436" s="218"/>
      <c r="P436" s="218"/>
      <c r="Q436" s="218"/>
      <c r="R436" s="237"/>
      <c r="S436" s="237"/>
      <c r="T436" s="247"/>
      <c r="U436" s="247"/>
      <c r="V436" s="253"/>
      <c r="W436" s="246"/>
      <c r="X436" s="246"/>
      <c r="Y436" s="246"/>
      <c r="Z436" s="246"/>
      <c r="AA436" s="246"/>
      <c r="AB436" s="246"/>
      <c r="AC436" s="217"/>
      <c r="AD436" s="235"/>
      <c r="AE436" s="235"/>
      <c r="AF436" s="218"/>
      <c r="AG436" s="217"/>
      <c r="AH436" s="217"/>
      <c r="AI436" s="217"/>
      <c r="AJ436" s="218"/>
    </row>
    <row r="437" spans="2:36" ht="51" x14ac:dyDescent="0.2">
      <c r="B437" s="218" t="s">
        <v>426</v>
      </c>
      <c r="C437" s="218" t="s">
        <v>427</v>
      </c>
      <c r="D437" s="218" t="s">
        <v>66</v>
      </c>
      <c r="E437" s="238" t="s">
        <v>67</v>
      </c>
      <c r="F437" s="238" t="s">
        <v>132</v>
      </c>
      <c r="G437" s="238" t="s">
        <v>69</v>
      </c>
      <c r="H437" s="218" t="s">
        <v>70</v>
      </c>
      <c r="I437" s="218" t="s">
        <v>79</v>
      </c>
      <c r="J437" s="11" t="s">
        <v>113</v>
      </c>
      <c r="K437" s="7" t="s">
        <v>114</v>
      </c>
      <c r="L437" s="7" t="s">
        <v>115</v>
      </c>
      <c r="M437" s="7">
        <v>1.5</v>
      </c>
      <c r="N437" s="217" t="s">
        <v>108</v>
      </c>
      <c r="O437" s="218" t="s">
        <v>423</v>
      </c>
      <c r="P437" s="218" t="s">
        <v>75</v>
      </c>
      <c r="Q437" s="218" t="s">
        <v>76</v>
      </c>
      <c r="R437" s="237" t="s">
        <v>77</v>
      </c>
      <c r="S437" s="237" t="s">
        <v>109</v>
      </c>
      <c r="T437" s="247">
        <f>V437+Y437</f>
        <v>91485</v>
      </c>
      <c r="U437" s="247" t="s">
        <v>79</v>
      </c>
      <c r="V437" s="246">
        <v>77762.25</v>
      </c>
      <c r="W437" s="246" t="s">
        <v>79</v>
      </c>
      <c r="X437" s="246" t="s">
        <v>79</v>
      </c>
      <c r="Y437" s="246">
        <v>13722.75</v>
      </c>
      <c r="Z437" s="246" t="s">
        <v>79</v>
      </c>
      <c r="AA437" s="246" t="s">
        <v>79</v>
      </c>
      <c r="AB437" s="246">
        <v>30495</v>
      </c>
      <c r="AC437" s="217" t="s">
        <v>80</v>
      </c>
      <c r="AD437" s="235" t="s">
        <v>79</v>
      </c>
      <c r="AE437" s="235">
        <f>V437+Y437</f>
        <v>91485</v>
      </c>
      <c r="AF437" s="218" t="s">
        <v>79</v>
      </c>
      <c r="AG437" s="217" t="s">
        <v>33</v>
      </c>
      <c r="AH437" s="217" t="s">
        <v>157</v>
      </c>
      <c r="AI437" s="217" t="s">
        <v>158</v>
      </c>
      <c r="AJ437" s="218"/>
    </row>
    <row r="438" spans="2:36" ht="51" x14ac:dyDescent="0.2">
      <c r="B438" s="218"/>
      <c r="C438" s="218"/>
      <c r="D438" s="218"/>
      <c r="E438" s="238"/>
      <c r="F438" s="238"/>
      <c r="G438" s="238"/>
      <c r="H438" s="218"/>
      <c r="I438" s="218"/>
      <c r="J438" s="11" t="s">
        <v>116</v>
      </c>
      <c r="K438" s="7" t="s">
        <v>117</v>
      </c>
      <c r="L438" s="7" t="s">
        <v>85</v>
      </c>
      <c r="M438" s="7">
        <v>1</v>
      </c>
      <c r="N438" s="217"/>
      <c r="O438" s="218"/>
      <c r="P438" s="218"/>
      <c r="Q438" s="218"/>
      <c r="R438" s="237"/>
      <c r="S438" s="237"/>
      <c r="T438" s="247"/>
      <c r="U438" s="247"/>
      <c r="V438" s="246"/>
      <c r="W438" s="246"/>
      <c r="X438" s="246"/>
      <c r="Y438" s="246"/>
      <c r="Z438" s="246"/>
      <c r="AA438" s="246"/>
      <c r="AB438" s="246"/>
      <c r="AC438" s="217"/>
      <c r="AD438" s="235"/>
      <c r="AE438" s="235"/>
      <c r="AF438" s="218"/>
      <c r="AG438" s="217"/>
      <c r="AH438" s="217"/>
      <c r="AI438" s="217"/>
      <c r="AJ438" s="218"/>
    </row>
    <row r="439" spans="2:36" ht="38.25" x14ac:dyDescent="0.2">
      <c r="B439" s="218"/>
      <c r="C439" s="218"/>
      <c r="D439" s="218"/>
      <c r="E439" s="238"/>
      <c r="F439" s="238"/>
      <c r="G439" s="238"/>
      <c r="H439" s="218"/>
      <c r="I439" s="218"/>
      <c r="J439" s="11" t="s">
        <v>209</v>
      </c>
      <c r="K439" s="7" t="s">
        <v>118</v>
      </c>
      <c r="L439" s="7" t="s">
        <v>119</v>
      </c>
      <c r="M439" s="7">
        <v>1</v>
      </c>
      <c r="N439" s="217"/>
      <c r="O439" s="218"/>
      <c r="P439" s="218"/>
      <c r="Q439" s="218"/>
      <c r="R439" s="237"/>
      <c r="S439" s="237"/>
      <c r="T439" s="247"/>
      <c r="U439" s="247"/>
      <c r="V439" s="246"/>
      <c r="W439" s="246"/>
      <c r="X439" s="246"/>
      <c r="Y439" s="246"/>
      <c r="Z439" s="246"/>
      <c r="AA439" s="246"/>
      <c r="AB439" s="246"/>
      <c r="AC439" s="217"/>
      <c r="AD439" s="235"/>
      <c r="AE439" s="235"/>
      <c r="AF439" s="218"/>
      <c r="AG439" s="217"/>
      <c r="AH439" s="217"/>
      <c r="AI439" s="217"/>
      <c r="AJ439" s="218"/>
    </row>
    <row r="440" spans="2:36" ht="25.5" x14ac:dyDescent="0.2">
      <c r="B440" s="218"/>
      <c r="C440" s="218"/>
      <c r="D440" s="218"/>
      <c r="E440" s="238"/>
      <c r="F440" s="238"/>
      <c r="G440" s="238"/>
      <c r="H440" s="218"/>
      <c r="I440" s="218"/>
      <c r="J440" s="11" t="s">
        <v>120</v>
      </c>
      <c r="K440" s="7" t="s">
        <v>121</v>
      </c>
      <c r="L440" s="7" t="s">
        <v>119</v>
      </c>
      <c r="M440" s="63">
        <v>1</v>
      </c>
      <c r="N440" s="217"/>
      <c r="O440" s="218"/>
      <c r="P440" s="218"/>
      <c r="Q440" s="218"/>
      <c r="R440" s="237"/>
      <c r="S440" s="237"/>
      <c r="T440" s="247"/>
      <c r="U440" s="247"/>
      <c r="V440" s="246"/>
      <c r="W440" s="246"/>
      <c r="X440" s="246"/>
      <c r="Y440" s="246"/>
      <c r="Z440" s="246"/>
      <c r="AA440" s="246"/>
      <c r="AB440" s="246"/>
      <c r="AC440" s="217"/>
      <c r="AD440" s="235"/>
      <c r="AE440" s="235"/>
      <c r="AF440" s="218"/>
      <c r="AG440" s="217"/>
      <c r="AH440" s="217"/>
      <c r="AI440" s="217"/>
      <c r="AJ440" s="218"/>
    </row>
    <row r="441" spans="2:36" ht="51" x14ac:dyDescent="0.2">
      <c r="B441" s="218" t="s">
        <v>1070</v>
      </c>
      <c r="C441" s="281" t="s">
        <v>428</v>
      </c>
      <c r="D441" s="281" t="s">
        <v>66</v>
      </c>
      <c r="E441" s="289" t="s">
        <v>67</v>
      </c>
      <c r="F441" s="289" t="s">
        <v>132</v>
      </c>
      <c r="G441" s="289" t="s">
        <v>69</v>
      </c>
      <c r="H441" s="281" t="s">
        <v>70</v>
      </c>
      <c r="I441" s="281" t="s">
        <v>79</v>
      </c>
      <c r="J441" s="20" t="s">
        <v>113</v>
      </c>
      <c r="K441" s="27" t="s">
        <v>114</v>
      </c>
      <c r="L441" s="27" t="s">
        <v>115</v>
      </c>
      <c r="M441" s="27">
        <v>2</v>
      </c>
      <c r="N441" s="294" t="s">
        <v>108</v>
      </c>
      <c r="O441" s="281" t="s">
        <v>423</v>
      </c>
      <c r="P441" s="281" t="s">
        <v>75</v>
      </c>
      <c r="Q441" s="281" t="s">
        <v>76</v>
      </c>
      <c r="R441" s="319" t="s">
        <v>77</v>
      </c>
      <c r="S441" s="319" t="s">
        <v>109</v>
      </c>
      <c r="T441" s="306">
        <f>V441+Y441</f>
        <v>113152.5</v>
      </c>
      <c r="U441" s="306" t="s">
        <v>79</v>
      </c>
      <c r="V441" s="313">
        <v>96179.62</v>
      </c>
      <c r="W441" s="313" t="s">
        <v>79</v>
      </c>
      <c r="X441" s="313" t="s">
        <v>79</v>
      </c>
      <c r="Y441" s="313">
        <v>16972.88</v>
      </c>
      <c r="Z441" s="313" t="s">
        <v>79</v>
      </c>
      <c r="AA441" s="313" t="s">
        <v>79</v>
      </c>
      <c r="AB441" s="313">
        <v>37717.5</v>
      </c>
      <c r="AC441" s="294" t="s">
        <v>80</v>
      </c>
      <c r="AD441" s="314" t="s">
        <v>79</v>
      </c>
      <c r="AE441" s="314">
        <f>V441+Y441</f>
        <v>113152.5</v>
      </c>
      <c r="AF441" s="281" t="s">
        <v>79</v>
      </c>
      <c r="AG441" s="294" t="s">
        <v>33</v>
      </c>
      <c r="AH441" s="294" t="s">
        <v>157</v>
      </c>
      <c r="AI441" s="294" t="s">
        <v>158</v>
      </c>
      <c r="AJ441" s="218"/>
    </row>
    <row r="442" spans="2:36" ht="51" x14ac:dyDescent="0.2">
      <c r="B442" s="218"/>
      <c r="C442" s="281"/>
      <c r="D442" s="281"/>
      <c r="E442" s="289"/>
      <c r="F442" s="289"/>
      <c r="G442" s="289"/>
      <c r="H442" s="281"/>
      <c r="I442" s="281"/>
      <c r="J442" s="20" t="s">
        <v>116</v>
      </c>
      <c r="K442" s="27" t="s">
        <v>117</v>
      </c>
      <c r="L442" s="27" t="s">
        <v>85</v>
      </c>
      <c r="M442" s="27">
        <v>2</v>
      </c>
      <c r="N442" s="294"/>
      <c r="O442" s="281"/>
      <c r="P442" s="281"/>
      <c r="Q442" s="281"/>
      <c r="R442" s="319"/>
      <c r="S442" s="319"/>
      <c r="T442" s="306"/>
      <c r="U442" s="306"/>
      <c r="V442" s="313"/>
      <c r="W442" s="313"/>
      <c r="X442" s="313"/>
      <c r="Y442" s="313"/>
      <c r="Z442" s="313"/>
      <c r="AA442" s="313"/>
      <c r="AB442" s="313"/>
      <c r="AC442" s="294"/>
      <c r="AD442" s="314"/>
      <c r="AE442" s="314"/>
      <c r="AF442" s="281"/>
      <c r="AG442" s="294"/>
      <c r="AH442" s="294"/>
      <c r="AI442" s="294"/>
      <c r="AJ442" s="218"/>
    </row>
    <row r="443" spans="2:36" ht="38.25" x14ac:dyDescent="0.2">
      <c r="B443" s="218"/>
      <c r="C443" s="281"/>
      <c r="D443" s="281"/>
      <c r="E443" s="289"/>
      <c r="F443" s="289"/>
      <c r="G443" s="289"/>
      <c r="H443" s="281"/>
      <c r="I443" s="281"/>
      <c r="J443" s="20" t="s">
        <v>209</v>
      </c>
      <c r="K443" s="27" t="s">
        <v>118</v>
      </c>
      <c r="L443" s="27" t="s">
        <v>119</v>
      </c>
      <c r="M443" s="27">
        <v>2</v>
      </c>
      <c r="N443" s="294"/>
      <c r="O443" s="281"/>
      <c r="P443" s="281"/>
      <c r="Q443" s="281"/>
      <c r="R443" s="319"/>
      <c r="S443" s="319"/>
      <c r="T443" s="306"/>
      <c r="U443" s="306"/>
      <c r="V443" s="313"/>
      <c r="W443" s="313"/>
      <c r="X443" s="313"/>
      <c r="Y443" s="313"/>
      <c r="Z443" s="313"/>
      <c r="AA443" s="313"/>
      <c r="AB443" s="313"/>
      <c r="AC443" s="294"/>
      <c r="AD443" s="314"/>
      <c r="AE443" s="314"/>
      <c r="AF443" s="281"/>
      <c r="AG443" s="294"/>
      <c r="AH443" s="294"/>
      <c r="AI443" s="294"/>
      <c r="AJ443" s="218"/>
    </row>
    <row r="444" spans="2:36" ht="25.5" x14ac:dyDescent="0.2">
      <c r="B444" s="218"/>
      <c r="C444" s="281"/>
      <c r="D444" s="281"/>
      <c r="E444" s="289"/>
      <c r="F444" s="289"/>
      <c r="G444" s="289"/>
      <c r="H444" s="281"/>
      <c r="I444" s="281"/>
      <c r="J444" s="20" t="s">
        <v>120</v>
      </c>
      <c r="K444" s="27" t="s">
        <v>121</v>
      </c>
      <c r="L444" s="27" t="s">
        <v>119</v>
      </c>
      <c r="M444" s="61">
        <v>2</v>
      </c>
      <c r="N444" s="294"/>
      <c r="O444" s="281"/>
      <c r="P444" s="281"/>
      <c r="Q444" s="281"/>
      <c r="R444" s="319"/>
      <c r="S444" s="319"/>
      <c r="T444" s="306"/>
      <c r="U444" s="306"/>
      <c r="V444" s="313"/>
      <c r="W444" s="313"/>
      <c r="X444" s="313"/>
      <c r="Y444" s="313"/>
      <c r="Z444" s="313"/>
      <c r="AA444" s="313"/>
      <c r="AB444" s="313"/>
      <c r="AC444" s="294"/>
      <c r="AD444" s="314"/>
      <c r="AE444" s="314"/>
      <c r="AF444" s="281"/>
      <c r="AG444" s="294"/>
      <c r="AH444" s="294"/>
      <c r="AI444" s="294"/>
      <c r="AJ444" s="218"/>
    </row>
    <row r="445" spans="2:36" s="36" customFormat="1" ht="132" customHeight="1" x14ac:dyDescent="0.25">
      <c r="B445" s="218" t="s">
        <v>429</v>
      </c>
      <c r="C445" s="218" t="s">
        <v>430</v>
      </c>
      <c r="D445" s="218" t="s">
        <v>106</v>
      </c>
      <c r="E445" s="238" t="s">
        <v>67</v>
      </c>
      <c r="F445" s="238" t="s">
        <v>134</v>
      </c>
      <c r="G445" s="238" t="s">
        <v>147</v>
      </c>
      <c r="H445" s="218" t="s">
        <v>70</v>
      </c>
      <c r="I445" s="218" t="s">
        <v>79</v>
      </c>
      <c r="J445" s="11" t="s">
        <v>208</v>
      </c>
      <c r="K445" s="7" t="s">
        <v>107</v>
      </c>
      <c r="L445" s="7" t="s">
        <v>86</v>
      </c>
      <c r="M445" s="7">
        <v>40</v>
      </c>
      <c r="N445" s="217" t="s">
        <v>108</v>
      </c>
      <c r="O445" s="218" t="s">
        <v>423</v>
      </c>
      <c r="P445" s="218" t="s">
        <v>75</v>
      </c>
      <c r="Q445" s="218" t="s">
        <v>76</v>
      </c>
      <c r="R445" s="237" t="s">
        <v>77</v>
      </c>
      <c r="S445" s="237" t="s">
        <v>109</v>
      </c>
      <c r="T445" s="247">
        <f>V445+Y445</f>
        <v>31832.5</v>
      </c>
      <c r="U445" s="247" t="s">
        <v>79</v>
      </c>
      <c r="V445" s="251">
        <v>27057.62</v>
      </c>
      <c r="W445" s="246" t="s">
        <v>79</v>
      </c>
      <c r="X445" s="246" t="s">
        <v>79</v>
      </c>
      <c r="Y445" s="246">
        <v>4774.88</v>
      </c>
      <c r="Z445" s="246" t="s">
        <v>98</v>
      </c>
      <c r="AA445" s="246" t="s">
        <v>79</v>
      </c>
      <c r="AB445" s="246">
        <v>5617.5</v>
      </c>
      <c r="AC445" s="217" t="s">
        <v>149</v>
      </c>
      <c r="AD445" s="235" t="s">
        <v>79</v>
      </c>
      <c r="AE445" s="235">
        <f>V445+Y445</f>
        <v>31832.5</v>
      </c>
      <c r="AF445" s="217" t="s">
        <v>79</v>
      </c>
      <c r="AG445" s="217" t="s">
        <v>33</v>
      </c>
      <c r="AH445" s="217" t="s">
        <v>161</v>
      </c>
      <c r="AI445" s="217" t="s">
        <v>179</v>
      </c>
      <c r="AJ445" s="217"/>
    </row>
    <row r="446" spans="2:36" s="36" customFormat="1" ht="86.1" customHeight="1" x14ac:dyDescent="0.25">
      <c r="B446" s="218"/>
      <c r="C446" s="218"/>
      <c r="D446" s="218"/>
      <c r="E446" s="238"/>
      <c r="F446" s="238"/>
      <c r="G446" s="238"/>
      <c r="H446" s="218"/>
      <c r="I446" s="218"/>
      <c r="J446" s="11" t="s">
        <v>111</v>
      </c>
      <c r="K446" s="7" t="s">
        <v>112</v>
      </c>
      <c r="L446" s="7" t="s">
        <v>85</v>
      </c>
      <c r="M446" s="7">
        <v>1</v>
      </c>
      <c r="N446" s="217"/>
      <c r="O446" s="218"/>
      <c r="P446" s="218"/>
      <c r="Q446" s="218"/>
      <c r="R446" s="237"/>
      <c r="S446" s="237"/>
      <c r="T446" s="247"/>
      <c r="U446" s="247"/>
      <c r="V446" s="252"/>
      <c r="W446" s="246"/>
      <c r="X446" s="246"/>
      <c r="Y446" s="246"/>
      <c r="Z446" s="246"/>
      <c r="AA446" s="246"/>
      <c r="AB446" s="246"/>
      <c r="AC446" s="217"/>
      <c r="AD446" s="235"/>
      <c r="AE446" s="235"/>
      <c r="AF446" s="218"/>
      <c r="AG446" s="217"/>
      <c r="AH446" s="217"/>
      <c r="AI446" s="217"/>
      <c r="AJ446" s="218"/>
    </row>
    <row r="447" spans="2:36" s="36" customFormat="1" ht="59.1" customHeight="1" x14ac:dyDescent="0.25">
      <c r="B447" s="218"/>
      <c r="C447" s="218"/>
      <c r="D447" s="218"/>
      <c r="E447" s="238"/>
      <c r="F447" s="238"/>
      <c r="G447" s="238"/>
      <c r="H447" s="218"/>
      <c r="I447" s="218"/>
      <c r="J447" s="11" t="s">
        <v>127</v>
      </c>
      <c r="K447" s="7" t="s">
        <v>128</v>
      </c>
      <c r="L447" s="7" t="s">
        <v>85</v>
      </c>
      <c r="M447" s="63">
        <v>50</v>
      </c>
      <c r="N447" s="217"/>
      <c r="O447" s="218"/>
      <c r="P447" s="218"/>
      <c r="Q447" s="218"/>
      <c r="R447" s="237"/>
      <c r="S447" s="237"/>
      <c r="T447" s="247"/>
      <c r="U447" s="247"/>
      <c r="V447" s="253"/>
      <c r="W447" s="246"/>
      <c r="X447" s="246"/>
      <c r="Y447" s="246"/>
      <c r="Z447" s="246"/>
      <c r="AA447" s="246"/>
      <c r="AB447" s="246"/>
      <c r="AC447" s="217"/>
      <c r="AD447" s="235"/>
      <c r="AE447" s="235"/>
      <c r="AF447" s="218"/>
      <c r="AG447" s="217"/>
      <c r="AH447" s="217"/>
      <c r="AI447" s="217"/>
      <c r="AJ447" s="218"/>
    </row>
    <row r="448" spans="2:36" s="36" customFormat="1" ht="89.1" customHeight="1" x14ac:dyDescent="0.25">
      <c r="B448" s="218" t="s">
        <v>431</v>
      </c>
      <c r="C448" s="218" t="s">
        <v>432</v>
      </c>
      <c r="D448" s="218" t="s">
        <v>106</v>
      </c>
      <c r="E448" s="238" t="s">
        <v>67</v>
      </c>
      <c r="F448" s="238" t="s">
        <v>134</v>
      </c>
      <c r="G448" s="238" t="s">
        <v>147</v>
      </c>
      <c r="H448" s="218" t="s">
        <v>70</v>
      </c>
      <c r="I448" s="218" t="s">
        <v>79</v>
      </c>
      <c r="J448" s="28" t="s">
        <v>208</v>
      </c>
      <c r="K448" s="14" t="s">
        <v>107</v>
      </c>
      <c r="L448" s="14" t="s">
        <v>86</v>
      </c>
      <c r="M448" s="14">
        <v>40</v>
      </c>
      <c r="N448" s="217" t="s">
        <v>108</v>
      </c>
      <c r="O448" s="218" t="s">
        <v>423</v>
      </c>
      <c r="P448" s="218" t="s">
        <v>75</v>
      </c>
      <c r="Q448" s="218" t="s">
        <v>76</v>
      </c>
      <c r="R448" s="237" t="s">
        <v>77</v>
      </c>
      <c r="S448" s="237" t="s">
        <v>109</v>
      </c>
      <c r="T448" s="247">
        <f>V448+Y448</f>
        <v>54570</v>
      </c>
      <c r="U448" s="247" t="s">
        <v>79</v>
      </c>
      <c r="V448" s="251">
        <v>46384.52</v>
      </c>
      <c r="W448" s="246" t="s">
        <v>79</v>
      </c>
      <c r="X448" s="246" t="s">
        <v>79</v>
      </c>
      <c r="Y448" s="246">
        <v>8185.48</v>
      </c>
      <c r="Z448" s="246" t="s">
        <v>98</v>
      </c>
      <c r="AA448" s="246" t="s">
        <v>79</v>
      </c>
      <c r="AB448" s="246">
        <v>9630</v>
      </c>
      <c r="AC448" s="217" t="s">
        <v>149</v>
      </c>
      <c r="AD448" s="235" t="s">
        <v>79</v>
      </c>
      <c r="AE448" s="235">
        <f>V448+Y448</f>
        <v>54570</v>
      </c>
      <c r="AF448" s="217" t="s">
        <v>79</v>
      </c>
      <c r="AG448" s="217" t="s">
        <v>33</v>
      </c>
      <c r="AH448" s="217" t="s">
        <v>161</v>
      </c>
      <c r="AI448" s="217" t="s">
        <v>179</v>
      </c>
      <c r="AJ448" s="217"/>
    </row>
    <row r="449" spans="2:36" s="36" customFormat="1" ht="86.1" customHeight="1" x14ac:dyDescent="0.25">
      <c r="B449" s="218"/>
      <c r="C449" s="218"/>
      <c r="D449" s="218"/>
      <c r="E449" s="238"/>
      <c r="F449" s="238"/>
      <c r="G449" s="238"/>
      <c r="H449" s="218"/>
      <c r="I449" s="218"/>
      <c r="J449" s="11" t="s">
        <v>111</v>
      </c>
      <c r="K449" s="7" t="s">
        <v>112</v>
      </c>
      <c r="L449" s="7" t="s">
        <v>85</v>
      </c>
      <c r="M449" s="7">
        <v>2</v>
      </c>
      <c r="N449" s="217"/>
      <c r="O449" s="218"/>
      <c r="P449" s="218"/>
      <c r="Q449" s="218"/>
      <c r="R449" s="237"/>
      <c r="S449" s="237"/>
      <c r="T449" s="247"/>
      <c r="U449" s="247"/>
      <c r="V449" s="252"/>
      <c r="W449" s="246"/>
      <c r="X449" s="246"/>
      <c r="Y449" s="246"/>
      <c r="Z449" s="246"/>
      <c r="AA449" s="246"/>
      <c r="AB449" s="246"/>
      <c r="AC449" s="217"/>
      <c r="AD449" s="235"/>
      <c r="AE449" s="235"/>
      <c r="AF449" s="218"/>
      <c r="AG449" s="217"/>
      <c r="AH449" s="217"/>
      <c r="AI449" s="217"/>
      <c r="AJ449" s="218"/>
    </row>
    <row r="450" spans="2:36" s="36" customFormat="1" ht="88.5" customHeight="1" x14ac:dyDescent="0.25">
      <c r="B450" s="218"/>
      <c r="C450" s="218"/>
      <c r="D450" s="218"/>
      <c r="E450" s="238"/>
      <c r="F450" s="238"/>
      <c r="G450" s="238"/>
      <c r="H450" s="218"/>
      <c r="I450" s="218"/>
      <c r="J450" s="11" t="s">
        <v>127</v>
      </c>
      <c r="K450" s="7" t="s">
        <v>128</v>
      </c>
      <c r="L450" s="7" t="s">
        <v>85</v>
      </c>
      <c r="M450" s="63">
        <v>40</v>
      </c>
      <c r="N450" s="217"/>
      <c r="O450" s="218"/>
      <c r="P450" s="218"/>
      <c r="Q450" s="218"/>
      <c r="R450" s="237"/>
      <c r="S450" s="237"/>
      <c r="T450" s="247"/>
      <c r="U450" s="247"/>
      <c r="V450" s="253"/>
      <c r="W450" s="246"/>
      <c r="X450" s="246"/>
      <c r="Y450" s="246"/>
      <c r="Z450" s="246"/>
      <c r="AA450" s="246"/>
      <c r="AB450" s="246"/>
      <c r="AC450" s="217"/>
      <c r="AD450" s="235"/>
      <c r="AE450" s="235"/>
      <c r="AF450" s="218"/>
      <c r="AG450" s="217"/>
      <c r="AH450" s="217"/>
      <c r="AI450" s="217"/>
      <c r="AJ450" s="218"/>
    </row>
    <row r="451" spans="2:36" s="36" customFormat="1" ht="102.6" customHeight="1" x14ac:dyDescent="0.25">
      <c r="B451" s="218" t="s">
        <v>433</v>
      </c>
      <c r="C451" s="218" t="s">
        <v>434</v>
      </c>
      <c r="D451" s="218" t="s">
        <v>106</v>
      </c>
      <c r="E451" s="238" t="s">
        <v>67</v>
      </c>
      <c r="F451" s="238" t="s">
        <v>134</v>
      </c>
      <c r="G451" s="238" t="s">
        <v>147</v>
      </c>
      <c r="H451" s="218" t="s">
        <v>70</v>
      </c>
      <c r="I451" s="218" t="s">
        <v>79</v>
      </c>
      <c r="J451" s="28" t="s">
        <v>208</v>
      </c>
      <c r="K451" s="14" t="s">
        <v>107</v>
      </c>
      <c r="L451" s="14" t="s">
        <v>86</v>
      </c>
      <c r="M451" s="14">
        <v>40</v>
      </c>
      <c r="N451" s="217" t="s">
        <v>108</v>
      </c>
      <c r="O451" s="218" t="s">
        <v>423</v>
      </c>
      <c r="P451" s="218" t="s">
        <v>75</v>
      </c>
      <c r="Q451" s="218" t="s">
        <v>76</v>
      </c>
      <c r="R451" s="237" t="s">
        <v>77</v>
      </c>
      <c r="S451" s="237" t="s">
        <v>109</v>
      </c>
      <c r="T451" s="247">
        <f>V451+Y451</f>
        <v>100045</v>
      </c>
      <c r="U451" s="247" t="s">
        <v>79</v>
      </c>
      <c r="V451" s="251">
        <v>85038.25</v>
      </c>
      <c r="W451" s="246" t="s">
        <v>79</v>
      </c>
      <c r="X451" s="246" t="s">
        <v>79</v>
      </c>
      <c r="Y451" s="246">
        <v>15006.75</v>
      </c>
      <c r="Z451" s="246" t="s">
        <v>98</v>
      </c>
      <c r="AA451" s="246" t="s">
        <v>79</v>
      </c>
      <c r="AB451" s="246">
        <v>17655</v>
      </c>
      <c r="AC451" s="217" t="s">
        <v>149</v>
      </c>
      <c r="AD451" s="235" t="s">
        <v>79</v>
      </c>
      <c r="AE451" s="235">
        <f>V451+Y451</f>
        <v>100045</v>
      </c>
      <c r="AF451" s="217" t="s">
        <v>79</v>
      </c>
      <c r="AG451" s="217" t="s">
        <v>33</v>
      </c>
      <c r="AH451" s="217" t="s">
        <v>161</v>
      </c>
      <c r="AI451" s="217" t="s">
        <v>179</v>
      </c>
      <c r="AJ451" s="217"/>
    </row>
    <row r="452" spans="2:36" s="36" customFormat="1" ht="59.65" customHeight="1" x14ac:dyDescent="0.25">
      <c r="B452" s="218"/>
      <c r="C452" s="218"/>
      <c r="D452" s="218"/>
      <c r="E452" s="238"/>
      <c r="F452" s="238"/>
      <c r="G452" s="238"/>
      <c r="H452" s="218"/>
      <c r="I452" s="218"/>
      <c r="J452" s="11" t="s">
        <v>111</v>
      </c>
      <c r="K452" s="7" t="s">
        <v>112</v>
      </c>
      <c r="L452" s="7" t="s">
        <v>85</v>
      </c>
      <c r="M452" s="7">
        <v>1</v>
      </c>
      <c r="N452" s="217"/>
      <c r="O452" s="218"/>
      <c r="P452" s="218"/>
      <c r="Q452" s="218"/>
      <c r="R452" s="237"/>
      <c r="S452" s="237"/>
      <c r="T452" s="247"/>
      <c r="U452" s="247"/>
      <c r="V452" s="252"/>
      <c r="W452" s="246"/>
      <c r="X452" s="246"/>
      <c r="Y452" s="246"/>
      <c r="Z452" s="246"/>
      <c r="AA452" s="246"/>
      <c r="AB452" s="246"/>
      <c r="AC452" s="217"/>
      <c r="AD452" s="235"/>
      <c r="AE452" s="235"/>
      <c r="AF452" s="218"/>
      <c r="AG452" s="217"/>
      <c r="AH452" s="217"/>
      <c r="AI452" s="217"/>
      <c r="AJ452" s="218"/>
    </row>
    <row r="453" spans="2:36" s="36" customFormat="1" ht="51.6" customHeight="1" x14ac:dyDescent="0.25">
      <c r="B453" s="218"/>
      <c r="C453" s="218"/>
      <c r="D453" s="218"/>
      <c r="E453" s="238"/>
      <c r="F453" s="238"/>
      <c r="G453" s="238"/>
      <c r="H453" s="218"/>
      <c r="I453" s="218"/>
      <c r="J453" s="11" t="s">
        <v>127</v>
      </c>
      <c r="K453" s="7" t="s">
        <v>128</v>
      </c>
      <c r="L453" s="7" t="s">
        <v>85</v>
      </c>
      <c r="M453" s="63">
        <v>10</v>
      </c>
      <c r="N453" s="217"/>
      <c r="O453" s="218"/>
      <c r="P453" s="218"/>
      <c r="Q453" s="218"/>
      <c r="R453" s="237"/>
      <c r="S453" s="237"/>
      <c r="T453" s="247"/>
      <c r="U453" s="247"/>
      <c r="V453" s="253"/>
      <c r="W453" s="246"/>
      <c r="X453" s="246"/>
      <c r="Y453" s="246"/>
      <c r="Z453" s="246"/>
      <c r="AA453" s="246"/>
      <c r="AB453" s="246"/>
      <c r="AC453" s="217"/>
      <c r="AD453" s="235"/>
      <c r="AE453" s="235"/>
      <c r="AF453" s="218"/>
      <c r="AG453" s="217"/>
      <c r="AH453" s="217"/>
      <c r="AI453" s="217"/>
      <c r="AJ453" s="218"/>
    </row>
    <row r="454" spans="2:36" s="36" customFormat="1" ht="100.5" customHeight="1" x14ac:dyDescent="0.25">
      <c r="B454" s="218" t="s">
        <v>435</v>
      </c>
      <c r="C454" s="218" t="s">
        <v>436</v>
      </c>
      <c r="D454" s="218" t="s">
        <v>106</v>
      </c>
      <c r="E454" s="238" t="s">
        <v>67</v>
      </c>
      <c r="F454" s="238" t="s">
        <v>134</v>
      </c>
      <c r="G454" s="238" t="s">
        <v>147</v>
      </c>
      <c r="H454" s="218" t="s">
        <v>70</v>
      </c>
      <c r="I454" s="218" t="s">
        <v>79</v>
      </c>
      <c r="J454" s="11" t="s">
        <v>208</v>
      </c>
      <c r="K454" s="7" t="s">
        <v>107</v>
      </c>
      <c r="L454" s="7" t="s">
        <v>86</v>
      </c>
      <c r="M454" s="63">
        <v>40</v>
      </c>
      <c r="N454" s="217" t="s">
        <v>108</v>
      </c>
      <c r="O454" s="218" t="s">
        <v>423</v>
      </c>
      <c r="P454" s="218" t="s">
        <v>75</v>
      </c>
      <c r="Q454" s="218" t="s">
        <v>76</v>
      </c>
      <c r="R454" s="237" t="s">
        <v>77</v>
      </c>
      <c r="S454" s="237" t="s">
        <v>109</v>
      </c>
      <c r="T454" s="247">
        <f>V454+Y454</f>
        <v>72760</v>
      </c>
      <c r="U454" s="247" t="s">
        <v>79</v>
      </c>
      <c r="V454" s="251">
        <v>61846</v>
      </c>
      <c r="W454" s="246" t="s">
        <v>79</v>
      </c>
      <c r="X454" s="246" t="s">
        <v>79</v>
      </c>
      <c r="Y454" s="246">
        <v>10914</v>
      </c>
      <c r="Z454" s="246" t="s">
        <v>98</v>
      </c>
      <c r="AA454" s="246" t="s">
        <v>79</v>
      </c>
      <c r="AB454" s="246">
        <v>12840</v>
      </c>
      <c r="AC454" s="217" t="s">
        <v>149</v>
      </c>
      <c r="AD454" s="235" t="s">
        <v>79</v>
      </c>
      <c r="AE454" s="235">
        <f>V454+Y454</f>
        <v>72760</v>
      </c>
      <c r="AF454" s="217" t="s">
        <v>79</v>
      </c>
      <c r="AG454" s="217" t="s">
        <v>33</v>
      </c>
      <c r="AH454" s="217" t="s">
        <v>161</v>
      </c>
      <c r="AI454" s="217" t="s">
        <v>179</v>
      </c>
      <c r="AJ454" s="217"/>
    </row>
    <row r="455" spans="2:36" s="36" customFormat="1" ht="58.15" customHeight="1" x14ac:dyDescent="0.25">
      <c r="B455" s="218"/>
      <c r="C455" s="218"/>
      <c r="D455" s="218"/>
      <c r="E455" s="238"/>
      <c r="F455" s="238"/>
      <c r="G455" s="238"/>
      <c r="H455" s="218"/>
      <c r="I455" s="218"/>
      <c r="J455" s="11" t="s">
        <v>111</v>
      </c>
      <c r="K455" s="7" t="s">
        <v>112</v>
      </c>
      <c r="L455" s="7" t="s">
        <v>85</v>
      </c>
      <c r="M455" s="63">
        <v>2</v>
      </c>
      <c r="N455" s="217"/>
      <c r="O455" s="218"/>
      <c r="P455" s="218"/>
      <c r="Q455" s="218"/>
      <c r="R455" s="237"/>
      <c r="S455" s="237"/>
      <c r="T455" s="247"/>
      <c r="U455" s="247"/>
      <c r="V455" s="252"/>
      <c r="W455" s="246"/>
      <c r="X455" s="246"/>
      <c r="Y455" s="246"/>
      <c r="Z455" s="246"/>
      <c r="AA455" s="246"/>
      <c r="AB455" s="246"/>
      <c r="AC455" s="217"/>
      <c r="AD455" s="235"/>
      <c r="AE455" s="235"/>
      <c r="AF455" s="218"/>
      <c r="AG455" s="217"/>
      <c r="AH455" s="217"/>
      <c r="AI455" s="217"/>
      <c r="AJ455" s="218"/>
    </row>
    <row r="456" spans="2:36" s="36" customFormat="1" ht="43.15" customHeight="1" x14ac:dyDescent="0.25">
      <c r="B456" s="218"/>
      <c r="C456" s="218"/>
      <c r="D456" s="218"/>
      <c r="E456" s="238"/>
      <c r="F456" s="238"/>
      <c r="G456" s="238"/>
      <c r="H456" s="218"/>
      <c r="I456" s="218"/>
      <c r="J456" s="11" t="s">
        <v>127</v>
      </c>
      <c r="K456" s="7" t="s">
        <v>128</v>
      </c>
      <c r="L456" s="7" t="s">
        <v>85</v>
      </c>
      <c r="M456" s="63">
        <v>40</v>
      </c>
      <c r="N456" s="217"/>
      <c r="O456" s="218"/>
      <c r="P456" s="218"/>
      <c r="Q456" s="218"/>
      <c r="R456" s="237"/>
      <c r="S456" s="237"/>
      <c r="T456" s="247"/>
      <c r="U456" s="247"/>
      <c r="V456" s="253"/>
      <c r="W456" s="246"/>
      <c r="X456" s="246"/>
      <c r="Y456" s="246"/>
      <c r="Z456" s="246"/>
      <c r="AA456" s="246"/>
      <c r="AB456" s="246"/>
      <c r="AC456" s="217"/>
      <c r="AD456" s="235"/>
      <c r="AE456" s="235"/>
      <c r="AF456" s="218"/>
      <c r="AG456" s="217"/>
      <c r="AH456" s="217"/>
      <c r="AI456" s="217"/>
      <c r="AJ456" s="218"/>
    </row>
    <row r="457" spans="2:36" s="36" customFormat="1" ht="100.5" customHeight="1" x14ac:dyDescent="0.25">
      <c r="B457" s="218" t="s">
        <v>437</v>
      </c>
      <c r="C457" s="218" t="s">
        <v>422</v>
      </c>
      <c r="D457" s="218" t="s">
        <v>106</v>
      </c>
      <c r="E457" s="238" t="s">
        <v>67</v>
      </c>
      <c r="F457" s="238" t="s">
        <v>134</v>
      </c>
      <c r="G457" s="238" t="s">
        <v>147</v>
      </c>
      <c r="H457" s="218" t="s">
        <v>70</v>
      </c>
      <c r="I457" s="218" t="s">
        <v>79</v>
      </c>
      <c r="J457" s="11" t="s">
        <v>208</v>
      </c>
      <c r="K457" s="7" t="s">
        <v>107</v>
      </c>
      <c r="L457" s="7" t="s">
        <v>86</v>
      </c>
      <c r="M457" s="63">
        <v>40</v>
      </c>
      <c r="N457" s="217" t="s">
        <v>108</v>
      </c>
      <c r="O457" s="218" t="s">
        <v>423</v>
      </c>
      <c r="P457" s="218" t="s">
        <v>75</v>
      </c>
      <c r="Q457" s="218" t="s">
        <v>76</v>
      </c>
      <c r="R457" s="237" t="s">
        <v>77</v>
      </c>
      <c r="S457" s="237" t="s">
        <v>109</v>
      </c>
      <c r="T457" s="247">
        <f>V457+Y457</f>
        <v>150449.68</v>
      </c>
      <c r="U457" s="247" t="s">
        <v>79</v>
      </c>
      <c r="V457" s="251">
        <v>127882.2</v>
      </c>
      <c r="W457" s="246" t="s">
        <v>79</v>
      </c>
      <c r="X457" s="246" t="s">
        <v>79</v>
      </c>
      <c r="Y457" s="246">
        <v>22567.48</v>
      </c>
      <c r="Z457" s="246" t="s">
        <v>98</v>
      </c>
      <c r="AA457" s="246" t="s">
        <v>79</v>
      </c>
      <c r="AB457" s="246">
        <v>26549.94</v>
      </c>
      <c r="AC457" s="217" t="s">
        <v>149</v>
      </c>
      <c r="AD457" s="235" t="s">
        <v>79</v>
      </c>
      <c r="AE457" s="235">
        <f>V457+Y457</f>
        <v>150449.68</v>
      </c>
      <c r="AF457" s="217" t="s">
        <v>79</v>
      </c>
      <c r="AG457" s="217" t="s">
        <v>33</v>
      </c>
      <c r="AH457" s="217" t="s">
        <v>161</v>
      </c>
      <c r="AI457" s="217" t="s">
        <v>179</v>
      </c>
      <c r="AJ457" s="217"/>
    </row>
    <row r="458" spans="2:36" s="36" customFormat="1" ht="58.15" customHeight="1" x14ac:dyDescent="0.25">
      <c r="B458" s="218"/>
      <c r="C458" s="218"/>
      <c r="D458" s="218"/>
      <c r="E458" s="238"/>
      <c r="F458" s="238"/>
      <c r="G458" s="238"/>
      <c r="H458" s="218"/>
      <c r="I458" s="218"/>
      <c r="J458" s="11" t="s">
        <v>111</v>
      </c>
      <c r="K458" s="7" t="s">
        <v>112</v>
      </c>
      <c r="L458" s="7" t="s">
        <v>85</v>
      </c>
      <c r="M458" s="63">
        <v>1</v>
      </c>
      <c r="N458" s="217"/>
      <c r="O458" s="218"/>
      <c r="P458" s="218"/>
      <c r="Q458" s="218"/>
      <c r="R458" s="237"/>
      <c r="S458" s="237"/>
      <c r="T458" s="247"/>
      <c r="U458" s="247"/>
      <c r="V458" s="252"/>
      <c r="W458" s="246"/>
      <c r="X458" s="246"/>
      <c r="Y458" s="246"/>
      <c r="Z458" s="246"/>
      <c r="AA458" s="246"/>
      <c r="AB458" s="246"/>
      <c r="AC458" s="217"/>
      <c r="AD458" s="235"/>
      <c r="AE458" s="235"/>
      <c r="AF458" s="218"/>
      <c r="AG458" s="217"/>
      <c r="AH458" s="217"/>
      <c r="AI458" s="217"/>
      <c r="AJ458" s="218"/>
    </row>
    <row r="459" spans="2:36" s="36" customFormat="1" ht="43.15" customHeight="1" x14ac:dyDescent="0.25">
      <c r="B459" s="218"/>
      <c r="C459" s="218"/>
      <c r="D459" s="218"/>
      <c r="E459" s="238"/>
      <c r="F459" s="238"/>
      <c r="G459" s="238"/>
      <c r="H459" s="218"/>
      <c r="I459" s="218"/>
      <c r="J459" s="11" t="s">
        <v>127</v>
      </c>
      <c r="K459" s="7" t="s">
        <v>128</v>
      </c>
      <c r="L459" s="7" t="s">
        <v>85</v>
      </c>
      <c r="M459" s="63">
        <v>60</v>
      </c>
      <c r="N459" s="217"/>
      <c r="O459" s="218"/>
      <c r="P459" s="218"/>
      <c r="Q459" s="218"/>
      <c r="R459" s="237"/>
      <c r="S459" s="237"/>
      <c r="T459" s="247"/>
      <c r="U459" s="247"/>
      <c r="V459" s="253"/>
      <c r="W459" s="246"/>
      <c r="X459" s="246"/>
      <c r="Y459" s="246"/>
      <c r="Z459" s="246"/>
      <c r="AA459" s="246"/>
      <c r="AB459" s="246"/>
      <c r="AC459" s="217"/>
      <c r="AD459" s="235"/>
      <c r="AE459" s="235"/>
      <c r="AF459" s="218"/>
      <c r="AG459" s="217"/>
      <c r="AH459" s="217"/>
      <c r="AI459" s="217"/>
      <c r="AJ459" s="218"/>
    </row>
    <row r="460" spans="2:36" s="36" customFormat="1" ht="100.5" customHeight="1" x14ac:dyDescent="0.25">
      <c r="B460" s="218" t="s">
        <v>438</v>
      </c>
      <c r="C460" s="218" t="s">
        <v>432</v>
      </c>
      <c r="D460" s="218" t="s">
        <v>106</v>
      </c>
      <c r="E460" s="238" t="s">
        <v>67</v>
      </c>
      <c r="F460" s="238" t="s">
        <v>134</v>
      </c>
      <c r="G460" s="238" t="s">
        <v>147</v>
      </c>
      <c r="H460" s="218" t="s">
        <v>70</v>
      </c>
      <c r="I460" s="218" t="s">
        <v>79</v>
      </c>
      <c r="J460" s="11" t="s">
        <v>208</v>
      </c>
      <c r="K460" s="7" t="s">
        <v>107</v>
      </c>
      <c r="L460" s="7" t="s">
        <v>86</v>
      </c>
      <c r="M460" s="63">
        <v>40</v>
      </c>
      <c r="N460" s="217" t="s">
        <v>108</v>
      </c>
      <c r="O460" s="218" t="s">
        <v>423</v>
      </c>
      <c r="P460" s="218" t="s">
        <v>75</v>
      </c>
      <c r="Q460" s="218" t="s">
        <v>76</v>
      </c>
      <c r="R460" s="237" t="s">
        <v>77</v>
      </c>
      <c r="S460" s="237" t="s">
        <v>109</v>
      </c>
      <c r="T460" s="247">
        <f>V460+Y460</f>
        <v>54570</v>
      </c>
      <c r="U460" s="247" t="s">
        <v>79</v>
      </c>
      <c r="V460" s="251">
        <v>46384.52</v>
      </c>
      <c r="W460" s="246" t="s">
        <v>79</v>
      </c>
      <c r="X460" s="246" t="s">
        <v>79</v>
      </c>
      <c r="Y460" s="246">
        <v>8185.48</v>
      </c>
      <c r="Z460" s="246" t="s">
        <v>98</v>
      </c>
      <c r="AA460" s="246" t="s">
        <v>79</v>
      </c>
      <c r="AB460" s="246">
        <v>9630</v>
      </c>
      <c r="AC460" s="217" t="s">
        <v>149</v>
      </c>
      <c r="AD460" s="235" t="s">
        <v>79</v>
      </c>
      <c r="AE460" s="235">
        <f>V460+Y460</f>
        <v>54570</v>
      </c>
      <c r="AF460" s="217" t="s">
        <v>79</v>
      </c>
      <c r="AG460" s="217" t="s">
        <v>33</v>
      </c>
      <c r="AH460" s="217" t="s">
        <v>248</v>
      </c>
      <c r="AI460" s="217" t="s">
        <v>253</v>
      </c>
      <c r="AJ460" s="217"/>
    </row>
    <row r="461" spans="2:36" s="36" customFormat="1" ht="58.15" customHeight="1" x14ac:dyDescent="0.25">
      <c r="B461" s="218"/>
      <c r="C461" s="218"/>
      <c r="D461" s="218"/>
      <c r="E461" s="238"/>
      <c r="F461" s="238"/>
      <c r="G461" s="238"/>
      <c r="H461" s="218"/>
      <c r="I461" s="218"/>
      <c r="J461" s="11" t="s">
        <v>111</v>
      </c>
      <c r="K461" s="7" t="s">
        <v>112</v>
      </c>
      <c r="L461" s="7" t="s">
        <v>85</v>
      </c>
      <c r="M461" s="63">
        <v>1</v>
      </c>
      <c r="N461" s="217"/>
      <c r="O461" s="218"/>
      <c r="P461" s="218"/>
      <c r="Q461" s="218"/>
      <c r="R461" s="237"/>
      <c r="S461" s="237"/>
      <c r="T461" s="247"/>
      <c r="U461" s="247"/>
      <c r="V461" s="252"/>
      <c r="W461" s="246"/>
      <c r="X461" s="246"/>
      <c r="Y461" s="246"/>
      <c r="Z461" s="246"/>
      <c r="AA461" s="246"/>
      <c r="AB461" s="246"/>
      <c r="AC461" s="217"/>
      <c r="AD461" s="235"/>
      <c r="AE461" s="235"/>
      <c r="AF461" s="218"/>
      <c r="AG461" s="217"/>
      <c r="AH461" s="217"/>
      <c r="AI461" s="217"/>
      <c r="AJ461" s="218"/>
    </row>
    <row r="462" spans="2:36" s="36" customFormat="1" ht="43.15" customHeight="1" x14ac:dyDescent="0.25">
      <c r="B462" s="218"/>
      <c r="C462" s="218"/>
      <c r="D462" s="218"/>
      <c r="E462" s="238"/>
      <c r="F462" s="238"/>
      <c r="G462" s="238"/>
      <c r="H462" s="218"/>
      <c r="I462" s="218"/>
      <c r="J462" s="11" t="s">
        <v>127</v>
      </c>
      <c r="K462" s="7" t="s">
        <v>128</v>
      </c>
      <c r="L462" s="7" t="s">
        <v>85</v>
      </c>
      <c r="M462" s="63">
        <v>40</v>
      </c>
      <c r="N462" s="217"/>
      <c r="O462" s="218"/>
      <c r="P462" s="218"/>
      <c r="Q462" s="218"/>
      <c r="R462" s="237"/>
      <c r="S462" s="237"/>
      <c r="T462" s="247"/>
      <c r="U462" s="247"/>
      <c r="V462" s="253"/>
      <c r="W462" s="246"/>
      <c r="X462" s="246"/>
      <c r="Y462" s="246"/>
      <c r="Z462" s="246"/>
      <c r="AA462" s="246"/>
      <c r="AB462" s="246"/>
      <c r="AC462" s="217"/>
      <c r="AD462" s="235"/>
      <c r="AE462" s="235"/>
      <c r="AF462" s="218"/>
      <c r="AG462" s="217"/>
      <c r="AH462" s="217"/>
      <c r="AI462" s="217"/>
      <c r="AJ462" s="218"/>
    </row>
    <row r="463" spans="2:36" s="36" customFormat="1" ht="89.25" x14ac:dyDescent="0.25">
      <c r="B463" s="218" t="s">
        <v>439</v>
      </c>
      <c r="C463" s="218" t="s">
        <v>1020</v>
      </c>
      <c r="D463" s="218" t="s">
        <v>106</v>
      </c>
      <c r="E463" s="238" t="s">
        <v>67</v>
      </c>
      <c r="F463" s="238" t="s">
        <v>134</v>
      </c>
      <c r="G463" s="238" t="s">
        <v>147</v>
      </c>
      <c r="H463" s="218" t="s">
        <v>70</v>
      </c>
      <c r="I463" s="218" t="s">
        <v>79</v>
      </c>
      <c r="J463" s="11" t="s">
        <v>208</v>
      </c>
      <c r="K463" s="7" t="s">
        <v>107</v>
      </c>
      <c r="L463" s="7" t="s">
        <v>86</v>
      </c>
      <c r="M463" s="63">
        <v>40</v>
      </c>
      <c r="N463" s="217" t="s">
        <v>108</v>
      </c>
      <c r="O463" s="218" t="s">
        <v>423</v>
      </c>
      <c r="P463" s="218" t="s">
        <v>75</v>
      </c>
      <c r="Q463" s="218" t="s">
        <v>76</v>
      </c>
      <c r="R463" s="237" t="s">
        <v>77</v>
      </c>
      <c r="S463" s="237" t="s">
        <v>109</v>
      </c>
      <c r="T463" s="247">
        <f>V463+Y463</f>
        <v>37168.380000000005</v>
      </c>
      <c r="U463" s="247" t="s">
        <v>79</v>
      </c>
      <c r="V463" s="251">
        <v>31593.13</v>
      </c>
      <c r="W463" s="246" t="s">
        <v>79</v>
      </c>
      <c r="X463" s="246" t="s">
        <v>79</v>
      </c>
      <c r="Y463" s="246">
        <v>5575.25</v>
      </c>
      <c r="Z463" s="246" t="s">
        <v>98</v>
      </c>
      <c r="AA463" s="246" t="s">
        <v>79</v>
      </c>
      <c r="AB463" s="246">
        <v>6559.13</v>
      </c>
      <c r="AC463" s="217" t="s">
        <v>149</v>
      </c>
      <c r="AD463" s="235" t="s">
        <v>79</v>
      </c>
      <c r="AE463" s="235">
        <f>V463+Y463</f>
        <v>37168.380000000005</v>
      </c>
      <c r="AF463" s="218" t="s">
        <v>79</v>
      </c>
      <c r="AG463" s="217" t="s">
        <v>33</v>
      </c>
      <c r="AH463" s="217" t="s">
        <v>248</v>
      </c>
      <c r="AI463" s="217" t="s">
        <v>253</v>
      </c>
      <c r="AJ463" s="218"/>
    </row>
    <row r="464" spans="2:36" s="36" customFormat="1" ht="58.15" customHeight="1" x14ac:dyDescent="0.25">
      <c r="B464" s="218"/>
      <c r="C464" s="218"/>
      <c r="D464" s="218"/>
      <c r="E464" s="238"/>
      <c r="F464" s="238"/>
      <c r="G464" s="238"/>
      <c r="H464" s="218"/>
      <c r="I464" s="218"/>
      <c r="J464" s="11" t="s">
        <v>111</v>
      </c>
      <c r="K464" s="7" t="s">
        <v>112</v>
      </c>
      <c r="L464" s="7" t="s">
        <v>85</v>
      </c>
      <c r="M464" s="63">
        <v>1</v>
      </c>
      <c r="N464" s="217"/>
      <c r="O464" s="218"/>
      <c r="P464" s="218"/>
      <c r="Q464" s="218"/>
      <c r="R464" s="237"/>
      <c r="S464" s="237"/>
      <c r="T464" s="247"/>
      <c r="U464" s="247"/>
      <c r="V464" s="252"/>
      <c r="W464" s="246"/>
      <c r="X464" s="246"/>
      <c r="Y464" s="246"/>
      <c r="Z464" s="246"/>
      <c r="AA464" s="246"/>
      <c r="AB464" s="246"/>
      <c r="AC464" s="217"/>
      <c r="AD464" s="235"/>
      <c r="AE464" s="235"/>
      <c r="AF464" s="218"/>
      <c r="AG464" s="217"/>
      <c r="AH464" s="217"/>
      <c r="AI464" s="217"/>
      <c r="AJ464" s="218"/>
    </row>
    <row r="465" spans="2:36" s="36" customFormat="1" ht="43.15" customHeight="1" x14ac:dyDescent="0.25">
      <c r="B465" s="218"/>
      <c r="C465" s="218"/>
      <c r="D465" s="218"/>
      <c r="E465" s="238"/>
      <c r="F465" s="238"/>
      <c r="G465" s="238"/>
      <c r="H465" s="218"/>
      <c r="I465" s="218"/>
      <c r="J465" s="11" t="s">
        <v>127</v>
      </c>
      <c r="K465" s="7" t="s">
        <v>128</v>
      </c>
      <c r="L465" s="7" t="s">
        <v>85</v>
      </c>
      <c r="M465" s="63">
        <v>20</v>
      </c>
      <c r="N465" s="217"/>
      <c r="O465" s="218"/>
      <c r="P465" s="218"/>
      <c r="Q465" s="218"/>
      <c r="R465" s="237"/>
      <c r="S465" s="237"/>
      <c r="T465" s="247"/>
      <c r="U465" s="247"/>
      <c r="V465" s="253"/>
      <c r="W465" s="246"/>
      <c r="X465" s="246"/>
      <c r="Y465" s="246"/>
      <c r="Z465" s="246"/>
      <c r="AA465" s="246"/>
      <c r="AB465" s="246"/>
      <c r="AC465" s="217"/>
      <c r="AD465" s="235"/>
      <c r="AE465" s="235"/>
      <c r="AF465" s="218"/>
      <c r="AG465" s="217"/>
      <c r="AH465" s="217"/>
      <c r="AI465" s="217"/>
      <c r="AJ465" s="218"/>
    </row>
    <row r="466" spans="2:36" s="36" customFormat="1" ht="89.25" x14ac:dyDescent="0.25">
      <c r="B466" s="218" t="s">
        <v>440</v>
      </c>
      <c r="C466" s="218" t="s">
        <v>434</v>
      </c>
      <c r="D466" s="218" t="s">
        <v>106</v>
      </c>
      <c r="E466" s="238" t="s">
        <v>67</v>
      </c>
      <c r="F466" s="238" t="s">
        <v>134</v>
      </c>
      <c r="G466" s="238" t="s">
        <v>147</v>
      </c>
      <c r="H466" s="218" t="s">
        <v>70</v>
      </c>
      <c r="I466" s="218" t="s">
        <v>79</v>
      </c>
      <c r="J466" s="11" t="s">
        <v>208</v>
      </c>
      <c r="K466" s="7" t="s">
        <v>107</v>
      </c>
      <c r="L466" s="7" t="s">
        <v>86</v>
      </c>
      <c r="M466" s="63">
        <v>40</v>
      </c>
      <c r="N466" s="217" t="s">
        <v>108</v>
      </c>
      <c r="O466" s="218" t="s">
        <v>423</v>
      </c>
      <c r="P466" s="218" t="s">
        <v>75</v>
      </c>
      <c r="Q466" s="218" t="s">
        <v>76</v>
      </c>
      <c r="R466" s="237" t="s">
        <v>77</v>
      </c>
      <c r="S466" s="237" t="s">
        <v>109</v>
      </c>
      <c r="T466" s="247">
        <f>V466+Y466</f>
        <v>100864.98</v>
      </c>
      <c r="U466" s="247" t="s">
        <v>79</v>
      </c>
      <c r="V466" s="251">
        <v>85735.23</v>
      </c>
      <c r="W466" s="246" t="s">
        <v>79</v>
      </c>
      <c r="X466" s="246" t="s">
        <v>79</v>
      </c>
      <c r="Y466" s="246">
        <v>15129.75</v>
      </c>
      <c r="Z466" s="246" t="s">
        <v>98</v>
      </c>
      <c r="AA466" s="246" t="s">
        <v>79</v>
      </c>
      <c r="AB466" s="246">
        <v>17799.71</v>
      </c>
      <c r="AC466" s="217" t="s">
        <v>149</v>
      </c>
      <c r="AD466" s="235" t="s">
        <v>79</v>
      </c>
      <c r="AE466" s="235">
        <f>V466+Y466</f>
        <v>100864.98</v>
      </c>
      <c r="AF466" s="218" t="s">
        <v>79</v>
      </c>
      <c r="AG466" s="217" t="s">
        <v>33</v>
      </c>
      <c r="AH466" s="217" t="s">
        <v>248</v>
      </c>
      <c r="AI466" s="217" t="s">
        <v>253</v>
      </c>
      <c r="AJ466" s="218"/>
    </row>
    <row r="467" spans="2:36" s="36" customFormat="1" ht="58.15" customHeight="1" x14ac:dyDescent="0.25">
      <c r="B467" s="218"/>
      <c r="C467" s="218"/>
      <c r="D467" s="218"/>
      <c r="E467" s="238"/>
      <c r="F467" s="238"/>
      <c r="G467" s="238"/>
      <c r="H467" s="218"/>
      <c r="I467" s="218"/>
      <c r="J467" s="11" t="s">
        <v>111</v>
      </c>
      <c r="K467" s="7" t="s">
        <v>112</v>
      </c>
      <c r="L467" s="7" t="s">
        <v>85</v>
      </c>
      <c r="M467" s="63">
        <v>1</v>
      </c>
      <c r="N467" s="217"/>
      <c r="O467" s="218"/>
      <c r="P467" s="218"/>
      <c r="Q467" s="218"/>
      <c r="R467" s="237"/>
      <c r="S467" s="237"/>
      <c r="T467" s="247"/>
      <c r="U467" s="247"/>
      <c r="V467" s="252"/>
      <c r="W467" s="246"/>
      <c r="X467" s="246"/>
      <c r="Y467" s="246"/>
      <c r="Z467" s="246"/>
      <c r="AA467" s="246"/>
      <c r="AB467" s="246"/>
      <c r="AC467" s="217"/>
      <c r="AD467" s="235"/>
      <c r="AE467" s="235"/>
      <c r="AF467" s="218"/>
      <c r="AG467" s="217"/>
      <c r="AH467" s="217"/>
      <c r="AI467" s="217"/>
      <c r="AJ467" s="218"/>
    </row>
    <row r="468" spans="2:36" s="36" customFormat="1" ht="43.15" customHeight="1" x14ac:dyDescent="0.25">
      <c r="B468" s="218"/>
      <c r="C468" s="218"/>
      <c r="D468" s="230"/>
      <c r="E468" s="290"/>
      <c r="F468" s="238"/>
      <c r="G468" s="238"/>
      <c r="H468" s="230"/>
      <c r="I468" s="230"/>
      <c r="J468" s="11" t="s">
        <v>127</v>
      </c>
      <c r="K468" s="7" t="s">
        <v>128</v>
      </c>
      <c r="L468" s="7" t="s">
        <v>85</v>
      </c>
      <c r="M468" s="63">
        <v>10</v>
      </c>
      <c r="N468" s="219"/>
      <c r="O468" s="230"/>
      <c r="P468" s="230"/>
      <c r="Q468" s="230"/>
      <c r="R468" s="242"/>
      <c r="S468" s="242"/>
      <c r="T468" s="254"/>
      <c r="U468" s="254"/>
      <c r="V468" s="252"/>
      <c r="W468" s="251"/>
      <c r="X468" s="251"/>
      <c r="Y468" s="251"/>
      <c r="Z468" s="251"/>
      <c r="AA468" s="251"/>
      <c r="AB468" s="251"/>
      <c r="AC468" s="219"/>
      <c r="AD468" s="223"/>
      <c r="AE468" s="223"/>
      <c r="AF468" s="230"/>
      <c r="AG468" s="219"/>
      <c r="AH468" s="217"/>
      <c r="AI468" s="217"/>
      <c r="AJ468" s="218"/>
    </row>
    <row r="469" spans="2:36" ht="51" x14ac:dyDescent="0.2">
      <c r="B469" s="218" t="s">
        <v>958</v>
      </c>
      <c r="C469" s="218" t="s">
        <v>428</v>
      </c>
      <c r="D469" s="218" t="s">
        <v>66</v>
      </c>
      <c r="E469" s="238" t="s">
        <v>67</v>
      </c>
      <c r="F469" s="238" t="s">
        <v>132</v>
      </c>
      <c r="G469" s="238" t="s">
        <v>69</v>
      </c>
      <c r="H469" s="218" t="s">
        <v>70</v>
      </c>
      <c r="I469" s="218" t="s">
        <v>79</v>
      </c>
      <c r="J469" s="11" t="s">
        <v>113</v>
      </c>
      <c r="K469" s="7" t="s">
        <v>114</v>
      </c>
      <c r="L469" s="7" t="s">
        <v>115</v>
      </c>
      <c r="M469" s="7">
        <v>2</v>
      </c>
      <c r="N469" s="217" t="s">
        <v>108</v>
      </c>
      <c r="O469" s="218" t="s">
        <v>423</v>
      </c>
      <c r="P469" s="218" t="s">
        <v>75</v>
      </c>
      <c r="Q469" s="218" t="s">
        <v>76</v>
      </c>
      <c r="R469" s="237" t="s">
        <v>77</v>
      </c>
      <c r="S469" s="237" t="s">
        <v>109</v>
      </c>
      <c r="T469" s="247">
        <f>V469+Y469</f>
        <v>113152.5</v>
      </c>
      <c r="U469" s="247" t="s">
        <v>79</v>
      </c>
      <c r="V469" s="246">
        <v>96179.62</v>
      </c>
      <c r="W469" s="246" t="s">
        <v>79</v>
      </c>
      <c r="X469" s="246" t="s">
        <v>79</v>
      </c>
      <c r="Y469" s="246">
        <v>16972.88</v>
      </c>
      <c r="Z469" s="246" t="s">
        <v>79</v>
      </c>
      <c r="AA469" s="246" t="s">
        <v>79</v>
      </c>
      <c r="AB469" s="246">
        <v>37717.5</v>
      </c>
      <c r="AC469" s="217" t="s">
        <v>80</v>
      </c>
      <c r="AD469" s="235" t="s">
        <v>79</v>
      </c>
      <c r="AE469" s="235">
        <f>V469+Y469</f>
        <v>113152.5</v>
      </c>
      <c r="AF469" s="218" t="s">
        <v>79</v>
      </c>
      <c r="AG469" s="217" t="s">
        <v>33</v>
      </c>
      <c r="AH469" s="217" t="s">
        <v>161</v>
      </c>
      <c r="AI469" s="217" t="s">
        <v>179</v>
      </c>
      <c r="AJ469" s="218"/>
    </row>
    <row r="470" spans="2:36" ht="51" x14ac:dyDescent="0.2">
      <c r="B470" s="218"/>
      <c r="C470" s="218"/>
      <c r="D470" s="218"/>
      <c r="E470" s="238"/>
      <c r="F470" s="238"/>
      <c r="G470" s="238"/>
      <c r="H470" s="218"/>
      <c r="I470" s="218"/>
      <c r="J470" s="11" t="s">
        <v>116</v>
      </c>
      <c r="K470" s="7" t="s">
        <v>117</v>
      </c>
      <c r="L470" s="7" t="s">
        <v>85</v>
      </c>
      <c r="M470" s="7">
        <v>2</v>
      </c>
      <c r="N470" s="217"/>
      <c r="O470" s="218"/>
      <c r="P470" s="218"/>
      <c r="Q470" s="218"/>
      <c r="R470" s="237"/>
      <c r="S470" s="237"/>
      <c r="T470" s="247"/>
      <c r="U470" s="247"/>
      <c r="V470" s="246"/>
      <c r="W470" s="246"/>
      <c r="X470" s="246"/>
      <c r="Y470" s="246"/>
      <c r="Z470" s="246"/>
      <c r="AA470" s="246"/>
      <c r="AB470" s="246"/>
      <c r="AC470" s="217"/>
      <c r="AD470" s="235"/>
      <c r="AE470" s="235"/>
      <c r="AF470" s="218"/>
      <c r="AG470" s="217"/>
      <c r="AH470" s="217"/>
      <c r="AI470" s="217"/>
      <c r="AJ470" s="218"/>
    </row>
    <row r="471" spans="2:36" ht="38.25" x14ac:dyDescent="0.2">
      <c r="B471" s="218"/>
      <c r="C471" s="218"/>
      <c r="D471" s="218"/>
      <c r="E471" s="238"/>
      <c r="F471" s="238"/>
      <c r="G471" s="238"/>
      <c r="H471" s="218"/>
      <c r="I471" s="218"/>
      <c r="J471" s="11" t="s">
        <v>209</v>
      </c>
      <c r="K471" s="7" t="s">
        <v>118</v>
      </c>
      <c r="L471" s="7" t="s">
        <v>119</v>
      </c>
      <c r="M471" s="7">
        <v>2</v>
      </c>
      <c r="N471" s="217"/>
      <c r="O471" s="218"/>
      <c r="P471" s="218"/>
      <c r="Q471" s="218"/>
      <c r="R471" s="237"/>
      <c r="S471" s="237"/>
      <c r="T471" s="247"/>
      <c r="U471" s="247"/>
      <c r="V471" s="246"/>
      <c r="W471" s="246"/>
      <c r="X471" s="246"/>
      <c r="Y471" s="246"/>
      <c r="Z471" s="246"/>
      <c r="AA471" s="246"/>
      <c r="AB471" s="246"/>
      <c r="AC471" s="217"/>
      <c r="AD471" s="235"/>
      <c r="AE471" s="235"/>
      <c r="AF471" s="218"/>
      <c r="AG471" s="217"/>
      <c r="AH471" s="217"/>
      <c r="AI471" s="217"/>
      <c r="AJ471" s="218"/>
    </row>
    <row r="472" spans="2:36" ht="54" customHeight="1" x14ac:dyDescent="0.2">
      <c r="B472" s="218"/>
      <c r="C472" s="218"/>
      <c r="D472" s="218"/>
      <c r="E472" s="238"/>
      <c r="F472" s="238"/>
      <c r="G472" s="238"/>
      <c r="H472" s="218"/>
      <c r="I472" s="218"/>
      <c r="J472" s="11" t="s">
        <v>120</v>
      </c>
      <c r="K472" s="7" t="s">
        <v>121</v>
      </c>
      <c r="L472" s="7" t="s">
        <v>119</v>
      </c>
      <c r="M472" s="63">
        <v>2</v>
      </c>
      <c r="N472" s="217"/>
      <c r="O472" s="218"/>
      <c r="P472" s="218"/>
      <c r="Q472" s="218"/>
      <c r="R472" s="237"/>
      <c r="S472" s="237"/>
      <c r="T472" s="247"/>
      <c r="U472" s="247"/>
      <c r="V472" s="246"/>
      <c r="W472" s="246"/>
      <c r="X472" s="246"/>
      <c r="Y472" s="246"/>
      <c r="Z472" s="246"/>
      <c r="AA472" s="246"/>
      <c r="AB472" s="246"/>
      <c r="AC472" s="217"/>
      <c r="AD472" s="235"/>
      <c r="AE472" s="235"/>
      <c r="AF472" s="218"/>
      <c r="AG472" s="217"/>
      <c r="AH472" s="217"/>
      <c r="AI472" s="217"/>
      <c r="AJ472" s="218"/>
    </row>
    <row r="473" spans="2:36" s="36" customFormat="1" ht="100.5" customHeight="1" x14ac:dyDescent="0.25">
      <c r="B473" s="218" t="s">
        <v>1003</v>
      </c>
      <c r="C473" s="218" t="s">
        <v>422</v>
      </c>
      <c r="D473" s="218" t="s">
        <v>106</v>
      </c>
      <c r="E473" s="238" t="s">
        <v>67</v>
      </c>
      <c r="F473" s="238" t="s">
        <v>134</v>
      </c>
      <c r="G473" s="238" t="s">
        <v>147</v>
      </c>
      <c r="H473" s="218" t="s">
        <v>70</v>
      </c>
      <c r="I473" s="218" t="s">
        <v>79</v>
      </c>
      <c r="J473" s="11" t="s">
        <v>208</v>
      </c>
      <c r="K473" s="7" t="s">
        <v>107</v>
      </c>
      <c r="L473" s="7" t="s">
        <v>86</v>
      </c>
      <c r="M473" s="63">
        <v>40</v>
      </c>
      <c r="N473" s="217" t="s">
        <v>108</v>
      </c>
      <c r="O473" s="218" t="s">
        <v>423</v>
      </c>
      <c r="P473" s="218" t="s">
        <v>75</v>
      </c>
      <c r="Q473" s="218" t="s">
        <v>76</v>
      </c>
      <c r="R473" s="237" t="s">
        <v>77</v>
      </c>
      <c r="S473" s="237" t="s">
        <v>109</v>
      </c>
      <c r="T473" s="247">
        <f>V473+Y473</f>
        <v>55631.839999999997</v>
      </c>
      <c r="U473" s="247" t="s">
        <v>79</v>
      </c>
      <c r="V473" s="251">
        <v>47287.040000000001</v>
      </c>
      <c r="W473" s="246" t="s">
        <v>79</v>
      </c>
      <c r="X473" s="246" t="s">
        <v>79</v>
      </c>
      <c r="Y473" s="246">
        <v>8344.7999999999993</v>
      </c>
      <c r="Z473" s="246" t="s">
        <v>98</v>
      </c>
      <c r="AA473" s="246" t="s">
        <v>79</v>
      </c>
      <c r="AB473" s="246">
        <v>9817.42</v>
      </c>
      <c r="AC473" s="217" t="s">
        <v>149</v>
      </c>
      <c r="AD473" s="235" t="s">
        <v>79</v>
      </c>
      <c r="AE473" s="235">
        <f>V473+Y473</f>
        <v>55631.839999999997</v>
      </c>
      <c r="AF473" s="217" t="s">
        <v>79</v>
      </c>
      <c r="AG473" s="217" t="s">
        <v>33</v>
      </c>
      <c r="AH473" s="217" t="s">
        <v>248</v>
      </c>
      <c r="AI473" s="217" t="s">
        <v>253</v>
      </c>
      <c r="AJ473" s="217"/>
    </row>
    <row r="474" spans="2:36" s="36" customFormat="1" ht="58.15" customHeight="1" x14ac:dyDescent="0.25">
      <c r="B474" s="218"/>
      <c r="C474" s="218"/>
      <c r="D474" s="218"/>
      <c r="E474" s="238"/>
      <c r="F474" s="238"/>
      <c r="G474" s="238"/>
      <c r="H474" s="218"/>
      <c r="I474" s="218"/>
      <c r="J474" s="11" t="s">
        <v>111</v>
      </c>
      <c r="K474" s="7" t="s">
        <v>112</v>
      </c>
      <c r="L474" s="7" t="s">
        <v>85</v>
      </c>
      <c r="M474" s="63">
        <v>1</v>
      </c>
      <c r="N474" s="217"/>
      <c r="O474" s="218"/>
      <c r="P474" s="218"/>
      <c r="Q474" s="218"/>
      <c r="R474" s="237"/>
      <c r="S474" s="237"/>
      <c r="T474" s="247"/>
      <c r="U474" s="247"/>
      <c r="V474" s="252"/>
      <c r="W474" s="246"/>
      <c r="X474" s="246"/>
      <c r="Y474" s="246"/>
      <c r="Z474" s="246"/>
      <c r="AA474" s="246"/>
      <c r="AB474" s="246"/>
      <c r="AC474" s="217"/>
      <c r="AD474" s="235"/>
      <c r="AE474" s="235"/>
      <c r="AF474" s="218"/>
      <c r="AG474" s="217"/>
      <c r="AH474" s="217"/>
      <c r="AI474" s="217"/>
      <c r="AJ474" s="218"/>
    </row>
    <row r="475" spans="2:36" s="36" customFormat="1" ht="43.15" customHeight="1" x14ac:dyDescent="0.25">
      <c r="B475" s="218"/>
      <c r="C475" s="218"/>
      <c r="D475" s="218"/>
      <c r="E475" s="238"/>
      <c r="F475" s="238"/>
      <c r="G475" s="238"/>
      <c r="H475" s="218"/>
      <c r="I475" s="218"/>
      <c r="J475" s="11" t="s">
        <v>127</v>
      </c>
      <c r="K475" s="7" t="s">
        <v>128</v>
      </c>
      <c r="L475" s="7" t="s">
        <v>85</v>
      </c>
      <c r="M475" s="63">
        <v>28</v>
      </c>
      <c r="N475" s="217"/>
      <c r="O475" s="218"/>
      <c r="P475" s="218"/>
      <c r="Q475" s="218"/>
      <c r="R475" s="237"/>
      <c r="S475" s="237"/>
      <c r="T475" s="247"/>
      <c r="U475" s="247"/>
      <c r="V475" s="253"/>
      <c r="W475" s="246"/>
      <c r="X475" s="246"/>
      <c r="Y475" s="246"/>
      <c r="Z475" s="246"/>
      <c r="AA475" s="246"/>
      <c r="AB475" s="246"/>
      <c r="AC475" s="217"/>
      <c r="AD475" s="235"/>
      <c r="AE475" s="235"/>
      <c r="AF475" s="218"/>
      <c r="AG475" s="217"/>
      <c r="AH475" s="217"/>
      <c r="AI475" s="217"/>
      <c r="AJ475" s="218"/>
    </row>
    <row r="476" spans="2:36" s="36" customFormat="1" ht="107.1" customHeight="1" x14ac:dyDescent="0.25">
      <c r="B476" s="218" t="s">
        <v>1004</v>
      </c>
      <c r="C476" s="218" t="s">
        <v>425</v>
      </c>
      <c r="D476" s="218" t="s">
        <v>106</v>
      </c>
      <c r="E476" s="238" t="s">
        <v>67</v>
      </c>
      <c r="F476" s="238" t="s">
        <v>134</v>
      </c>
      <c r="G476" s="238" t="s">
        <v>147</v>
      </c>
      <c r="H476" s="218" t="s">
        <v>70</v>
      </c>
      <c r="I476" s="218" t="s">
        <v>79</v>
      </c>
      <c r="J476" s="11" t="s">
        <v>208</v>
      </c>
      <c r="K476" s="7" t="s">
        <v>107</v>
      </c>
      <c r="L476" s="7" t="s">
        <v>86</v>
      </c>
      <c r="M476" s="7">
        <v>40</v>
      </c>
      <c r="N476" s="217" t="s">
        <v>108</v>
      </c>
      <c r="O476" s="218" t="s">
        <v>423</v>
      </c>
      <c r="P476" s="218" t="s">
        <v>75</v>
      </c>
      <c r="Q476" s="218" t="s">
        <v>76</v>
      </c>
      <c r="R476" s="237" t="s">
        <v>77</v>
      </c>
      <c r="S476" s="237" t="s">
        <v>109</v>
      </c>
      <c r="T476" s="247">
        <f>V476+Y476</f>
        <v>28743.43</v>
      </c>
      <c r="U476" s="247" t="s">
        <v>79</v>
      </c>
      <c r="V476" s="251">
        <v>24431.919999999998</v>
      </c>
      <c r="W476" s="246" t="s">
        <v>79</v>
      </c>
      <c r="X476" s="246" t="s">
        <v>79</v>
      </c>
      <c r="Y476" s="246">
        <v>4311.51</v>
      </c>
      <c r="Z476" s="246" t="s">
        <v>98</v>
      </c>
      <c r="AA476" s="246" t="s">
        <v>79</v>
      </c>
      <c r="AB476" s="246">
        <v>5072.37</v>
      </c>
      <c r="AC476" s="217" t="s">
        <v>149</v>
      </c>
      <c r="AD476" s="235" t="s">
        <v>79</v>
      </c>
      <c r="AE476" s="235">
        <f>V476+Y476</f>
        <v>28743.43</v>
      </c>
      <c r="AF476" s="217" t="s">
        <v>79</v>
      </c>
      <c r="AG476" s="217" t="s">
        <v>33</v>
      </c>
      <c r="AH476" s="217" t="s">
        <v>248</v>
      </c>
      <c r="AI476" s="217" t="s">
        <v>253</v>
      </c>
      <c r="AJ476" s="217"/>
    </row>
    <row r="477" spans="2:36" s="36" customFormat="1" ht="86.1" customHeight="1" x14ac:dyDescent="0.25">
      <c r="B477" s="218"/>
      <c r="C477" s="218"/>
      <c r="D477" s="218"/>
      <c r="E477" s="238"/>
      <c r="F477" s="238"/>
      <c r="G477" s="238"/>
      <c r="H477" s="218"/>
      <c r="I477" s="218"/>
      <c r="J477" s="11" t="s">
        <v>111</v>
      </c>
      <c r="K477" s="7" t="s">
        <v>112</v>
      </c>
      <c r="L477" s="7" t="s">
        <v>85</v>
      </c>
      <c r="M477" s="7">
        <v>1</v>
      </c>
      <c r="N477" s="217"/>
      <c r="O477" s="218"/>
      <c r="P477" s="218"/>
      <c r="Q477" s="218"/>
      <c r="R477" s="237"/>
      <c r="S477" s="237"/>
      <c r="T477" s="247"/>
      <c r="U477" s="247"/>
      <c r="V477" s="252"/>
      <c r="W477" s="246"/>
      <c r="X477" s="246"/>
      <c r="Y477" s="246"/>
      <c r="Z477" s="246"/>
      <c r="AA477" s="246"/>
      <c r="AB477" s="246"/>
      <c r="AC477" s="217"/>
      <c r="AD477" s="235"/>
      <c r="AE477" s="235"/>
      <c r="AF477" s="218"/>
      <c r="AG477" s="217"/>
      <c r="AH477" s="217"/>
      <c r="AI477" s="217"/>
      <c r="AJ477" s="218"/>
    </row>
    <row r="478" spans="2:36" s="36" customFormat="1" ht="59.1" customHeight="1" x14ac:dyDescent="0.25">
      <c r="B478" s="218"/>
      <c r="C478" s="218"/>
      <c r="D478" s="218"/>
      <c r="E478" s="238"/>
      <c r="F478" s="238"/>
      <c r="G478" s="238"/>
      <c r="H478" s="218"/>
      <c r="I478" s="218"/>
      <c r="J478" s="11" t="s">
        <v>127</v>
      </c>
      <c r="K478" s="7" t="s">
        <v>128</v>
      </c>
      <c r="L478" s="7" t="s">
        <v>85</v>
      </c>
      <c r="M478" s="63">
        <v>13</v>
      </c>
      <c r="N478" s="217"/>
      <c r="O478" s="218"/>
      <c r="P478" s="218"/>
      <c r="Q478" s="218"/>
      <c r="R478" s="237"/>
      <c r="S478" s="237"/>
      <c r="T478" s="247"/>
      <c r="U478" s="247"/>
      <c r="V478" s="253"/>
      <c r="W478" s="246"/>
      <c r="X478" s="246"/>
      <c r="Y478" s="246"/>
      <c r="Z478" s="246"/>
      <c r="AA478" s="246"/>
      <c r="AB478" s="246"/>
      <c r="AC478" s="217"/>
      <c r="AD478" s="235"/>
      <c r="AE478" s="235"/>
      <c r="AF478" s="218"/>
      <c r="AG478" s="217"/>
      <c r="AH478" s="217"/>
      <c r="AI478" s="217"/>
      <c r="AJ478" s="218"/>
    </row>
    <row r="479" spans="2:36" s="36" customFormat="1" ht="89.25" x14ac:dyDescent="0.25">
      <c r="B479" s="230" t="s">
        <v>586</v>
      </c>
      <c r="C479" s="215" t="s">
        <v>587</v>
      </c>
      <c r="D479" s="230" t="s">
        <v>106</v>
      </c>
      <c r="E479" s="290" t="s">
        <v>67</v>
      </c>
      <c r="F479" s="290" t="s">
        <v>134</v>
      </c>
      <c r="G479" s="290" t="s">
        <v>147</v>
      </c>
      <c r="H479" s="218" t="s">
        <v>70</v>
      </c>
      <c r="I479" s="230" t="s">
        <v>79</v>
      </c>
      <c r="J479" s="11" t="s">
        <v>208</v>
      </c>
      <c r="K479" s="7" t="s">
        <v>107</v>
      </c>
      <c r="L479" s="7" t="s">
        <v>86</v>
      </c>
      <c r="M479" s="63">
        <v>40</v>
      </c>
      <c r="N479" s="217" t="s">
        <v>108</v>
      </c>
      <c r="O479" s="238" t="s">
        <v>588</v>
      </c>
      <c r="P479" s="218" t="s">
        <v>75</v>
      </c>
      <c r="Q479" s="218" t="s">
        <v>76</v>
      </c>
      <c r="R479" s="237" t="s">
        <v>77</v>
      </c>
      <c r="S479" s="237" t="s">
        <v>109</v>
      </c>
      <c r="T479" s="247">
        <f>V479+Y479</f>
        <v>183755.21</v>
      </c>
      <c r="U479" s="247">
        <f>T479/M480</f>
        <v>26250.744285714285</v>
      </c>
      <c r="V479" s="219">
        <v>156191.93</v>
      </c>
      <c r="W479" s="251" t="s">
        <v>98</v>
      </c>
      <c r="X479" s="251" t="s">
        <v>98</v>
      </c>
      <c r="Y479" s="219">
        <v>27563.279999999999</v>
      </c>
      <c r="Z479" s="246" t="s">
        <v>98</v>
      </c>
      <c r="AA479" s="246" t="s">
        <v>79</v>
      </c>
      <c r="AB479" s="219">
        <v>14897.12</v>
      </c>
      <c r="AC479" s="217" t="s">
        <v>149</v>
      </c>
      <c r="AD479" s="223" t="s">
        <v>98</v>
      </c>
      <c r="AE479" s="235">
        <f>V479+Y479</f>
        <v>183755.21</v>
      </c>
      <c r="AF479" s="218" t="s">
        <v>79</v>
      </c>
      <c r="AG479" s="217" t="s">
        <v>33</v>
      </c>
      <c r="AH479" s="217" t="s">
        <v>174</v>
      </c>
      <c r="AI479" s="217" t="s">
        <v>176</v>
      </c>
      <c r="AJ479" s="218"/>
    </row>
    <row r="480" spans="2:36" s="36" customFormat="1" ht="73.150000000000006" customHeight="1" x14ac:dyDescent="0.25">
      <c r="B480" s="218"/>
      <c r="C480" s="218"/>
      <c r="D480" s="218"/>
      <c r="E480" s="238"/>
      <c r="F480" s="238"/>
      <c r="G480" s="238"/>
      <c r="H480" s="218"/>
      <c r="I480" s="215"/>
      <c r="J480" s="11" t="s">
        <v>111</v>
      </c>
      <c r="K480" s="7" t="s">
        <v>112</v>
      </c>
      <c r="L480" s="7" t="s">
        <v>85</v>
      </c>
      <c r="M480" s="63">
        <v>7</v>
      </c>
      <c r="N480" s="217"/>
      <c r="O480" s="238"/>
      <c r="P480" s="218"/>
      <c r="Q480" s="218"/>
      <c r="R480" s="237"/>
      <c r="S480" s="237"/>
      <c r="T480" s="247"/>
      <c r="U480" s="247"/>
      <c r="V480" s="220"/>
      <c r="W480" s="252"/>
      <c r="X480" s="252"/>
      <c r="Y480" s="220"/>
      <c r="Z480" s="246"/>
      <c r="AA480" s="246"/>
      <c r="AB480" s="220"/>
      <c r="AC480" s="217"/>
      <c r="AD480" s="224"/>
      <c r="AE480" s="235"/>
      <c r="AF480" s="218"/>
      <c r="AG480" s="217"/>
      <c r="AH480" s="217"/>
      <c r="AI480" s="217"/>
      <c r="AJ480" s="218"/>
    </row>
    <row r="481" spans="2:36" s="36" customFormat="1" ht="43.15" customHeight="1" x14ac:dyDescent="0.25">
      <c r="B481" s="218"/>
      <c r="C481" s="218"/>
      <c r="D481" s="218"/>
      <c r="E481" s="238"/>
      <c r="F481" s="238"/>
      <c r="G481" s="238"/>
      <c r="H481" s="230"/>
      <c r="I481" s="216"/>
      <c r="J481" s="11" t="s">
        <v>127</v>
      </c>
      <c r="K481" s="7" t="s">
        <v>128</v>
      </c>
      <c r="L481" s="7" t="s">
        <v>85</v>
      </c>
      <c r="M481" s="63">
        <v>150</v>
      </c>
      <c r="N481" s="219"/>
      <c r="O481" s="238"/>
      <c r="P481" s="230"/>
      <c r="Q481" s="230"/>
      <c r="R481" s="242"/>
      <c r="S481" s="242"/>
      <c r="T481" s="254"/>
      <c r="U481" s="254"/>
      <c r="V481" s="221"/>
      <c r="W481" s="253"/>
      <c r="X481" s="253"/>
      <c r="Y481" s="221"/>
      <c r="Z481" s="251"/>
      <c r="AA481" s="251"/>
      <c r="AB481" s="221"/>
      <c r="AC481" s="219"/>
      <c r="AD481" s="225"/>
      <c r="AE481" s="223"/>
      <c r="AF481" s="230"/>
      <c r="AG481" s="219"/>
      <c r="AH481" s="219"/>
      <c r="AI481" s="219"/>
      <c r="AJ481" s="218"/>
    </row>
    <row r="482" spans="2:36" s="36" customFormat="1" ht="63.75" customHeight="1" x14ac:dyDescent="0.25">
      <c r="B482" s="230" t="s">
        <v>589</v>
      </c>
      <c r="C482" s="230" t="s">
        <v>590</v>
      </c>
      <c r="D482" s="230" t="s">
        <v>106</v>
      </c>
      <c r="E482" s="290" t="s">
        <v>67</v>
      </c>
      <c r="F482" s="290" t="s">
        <v>132</v>
      </c>
      <c r="G482" s="290" t="s">
        <v>69</v>
      </c>
      <c r="H482" s="230" t="s">
        <v>70</v>
      </c>
      <c r="I482" s="230" t="s">
        <v>98</v>
      </c>
      <c r="J482" s="11" t="s">
        <v>113</v>
      </c>
      <c r="K482" s="7" t="s">
        <v>114</v>
      </c>
      <c r="L482" s="7" t="s">
        <v>115</v>
      </c>
      <c r="M482" s="7">
        <v>1</v>
      </c>
      <c r="N482" s="217" t="s">
        <v>108</v>
      </c>
      <c r="O482" s="238" t="s">
        <v>591</v>
      </c>
      <c r="P482" s="230" t="s">
        <v>75</v>
      </c>
      <c r="Q482" s="230" t="s">
        <v>76</v>
      </c>
      <c r="R482" s="230" t="s">
        <v>77</v>
      </c>
      <c r="S482" s="237" t="s">
        <v>109</v>
      </c>
      <c r="T482" s="247">
        <f>V482+Y482</f>
        <v>58500</v>
      </c>
      <c r="U482" s="247">
        <f>+T482/M483</f>
        <v>58500</v>
      </c>
      <c r="V482" s="226">
        <v>49725</v>
      </c>
      <c r="W482" s="229" t="s">
        <v>98</v>
      </c>
      <c r="X482" s="229" t="s">
        <v>98</v>
      </c>
      <c r="Y482" s="226">
        <v>8775</v>
      </c>
      <c r="Z482" s="246" t="s">
        <v>98</v>
      </c>
      <c r="AA482" s="246" t="s">
        <v>98</v>
      </c>
      <c r="AB482" s="219">
        <v>4743.24</v>
      </c>
      <c r="AC482" s="217" t="s">
        <v>80</v>
      </c>
      <c r="AD482" s="235" t="s">
        <v>98</v>
      </c>
      <c r="AE482" s="217">
        <f>+V482+Y482</f>
        <v>58500</v>
      </c>
      <c r="AF482" s="218" t="s">
        <v>98</v>
      </c>
      <c r="AG482" s="217" t="s">
        <v>33</v>
      </c>
      <c r="AH482" s="217" t="s">
        <v>174</v>
      </c>
      <c r="AI482" s="217" t="s">
        <v>158</v>
      </c>
      <c r="AJ482" s="218"/>
    </row>
    <row r="483" spans="2:36" s="36" customFormat="1" ht="81" customHeight="1" x14ac:dyDescent="0.25">
      <c r="B483" s="218"/>
      <c r="C483" s="218"/>
      <c r="D483" s="218"/>
      <c r="E483" s="238"/>
      <c r="F483" s="238"/>
      <c r="G483" s="238"/>
      <c r="H483" s="215"/>
      <c r="I483" s="215"/>
      <c r="J483" s="11" t="s">
        <v>116</v>
      </c>
      <c r="K483" s="7" t="s">
        <v>117</v>
      </c>
      <c r="L483" s="7" t="s">
        <v>85</v>
      </c>
      <c r="M483" s="7">
        <v>1</v>
      </c>
      <c r="N483" s="217"/>
      <c r="O483" s="238"/>
      <c r="P483" s="215"/>
      <c r="Q483" s="215"/>
      <c r="R483" s="215"/>
      <c r="S483" s="237"/>
      <c r="T483" s="247"/>
      <c r="U483" s="247"/>
      <c r="V483" s="227"/>
      <c r="W483" s="229"/>
      <c r="X483" s="229"/>
      <c r="Y483" s="227"/>
      <c r="Z483" s="246"/>
      <c r="AA483" s="246"/>
      <c r="AB483" s="220"/>
      <c r="AC483" s="217"/>
      <c r="AD483" s="235"/>
      <c r="AE483" s="217"/>
      <c r="AF483" s="218"/>
      <c r="AG483" s="217"/>
      <c r="AH483" s="217"/>
      <c r="AI483" s="217"/>
      <c r="AJ483" s="218"/>
    </row>
    <row r="484" spans="2:36" s="36" customFormat="1" ht="63" customHeight="1" x14ac:dyDescent="0.25">
      <c r="B484" s="218"/>
      <c r="C484" s="218"/>
      <c r="D484" s="218"/>
      <c r="E484" s="238"/>
      <c r="F484" s="238"/>
      <c r="G484" s="238"/>
      <c r="H484" s="215"/>
      <c r="I484" s="215"/>
      <c r="J484" s="11" t="s">
        <v>209</v>
      </c>
      <c r="K484" s="7" t="s">
        <v>118</v>
      </c>
      <c r="L484" s="7" t="s">
        <v>119</v>
      </c>
      <c r="M484" s="7">
        <v>1</v>
      </c>
      <c r="N484" s="217"/>
      <c r="O484" s="238"/>
      <c r="P484" s="215"/>
      <c r="Q484" s="215"/>
      <c r="R484" s="215"/>
      <c r="S484" s="237"/>
      <c r="T484" s="247"/>
      <c r="U484" s="247"/>
      <c r="V484" s="227"/>
      <c r="W484" s="229"/>
      <c r="X484" s="229"/>
      <c r="Y484" s="227"/>
      <c r="Z484" s="246"/>
      <c r="AA484" s="246"/>
      <c r="AB484" s="220"/>
      <c r="AC484" s="217"/>
      <c r="AD484" s="235"/>
      <c r="AE484" s="217"/>
      <c r="AF484" s="218"/>
      <c r="AG484" s="217"/>
      <c r="AH484" s="217"/>
      <c r="AI484" s="217"/>
      <c r="AJ484" s="218"/>
    </row>
    <row r="485" spans="2:36" s="36" customFormat="1" ht="43.15" customHeight="1" x14ac:dyDescent="0.25">
      <c r="B485" s="218"/>
      <c r="C485" s="218"/>
      <c r="D485" s="218"/>
      <c r="E485" s="238"/>
      <c r="F485" s="238"/>
      <c r="G485" s="238"/>
      <c r="H485" s="216"/>
      <c r="I485" s="216"/>
      <c r="J485" s="11" t="s">
        <v>120</v>
      </c>
      <c r="K485" s="7" t="s">
        <v>121</v>
      </c>
      <c r="L485" s="7" t="s">
        <v>119</v>
      </c>
      <c r="M485" s="63">
        <v>1</v>
      </c>
      <c r="N485" s="217"/>
      <c r="O485" s="238"/>
      <c r="P485" s="216"/>
      <c r="Q485" s="216"/>
      <c r="R485" s="216"/>
      <c r="S485" s="237"/>
      <c r="T485" s="247"/>
      <c r="U485" s="247"/>
      <c r="V485" s="228"/>
      <c r="W485" s="229"/>
      <c r="X485" s="229"/>
      <c r="Y485" s="228"/>
      <c r="Z485" s="246"/>
      <c r="AA485" s="246"/>
      <c r="AB485" s="221"/>
      <c r="AC485" s="217"/>
      <c r="AD485" s="235"/>
      <c r="AE485" s="217"/>
      <c r="AF485" s="218"/>
      <c r="AG485" s="217"/>
      <c r="AH485" s="217"/>
      <c r="AI485" s="217"/>
      <c r="AJ485" s="218"/>
    </row>
    <row r="486" spans="2:36" s="36" customFormat="1" ht="89.25" x14ac:dyDescent="0.25">
      <c r="B486" s="215" t="s">
        <v>592</v>
      </c>
      <c r="C486" s="215" t="s">
        <v>593</v>
      </c>
      <c r="D486" s="218" t="s">
        <v>106</v>
      </c>
      <c r="E486" s="238" t="s">
        <v>67</v>
      </c>
      <c r="F486" s="238" t="s">
        <v>134</v>
      </c>
      <c r="G486" s="238" t="s">
        <v>147</v>
      </c>
      <c r="H486" s="230" t="s">
        <v>70</v>
      </c>
      <c r="I486" s="218" t="s">
        <v>98</v>
      </c>
      <c r="J486" s="11" t="s">
        <v>208</v>
      </c>
      <c r="K486" s="7" t="s">
        <v>107</v>
      </c>
      <c r="L486" s="7" t="s">
        <v>86</v>
      </c>
      <c r="M486" s="63">
        <v>40</v>
      </c>
      <c r="N486" s="217" t="s">
        <v>108</v>
      </c>
      <c r="O486" s="238" t="s">
        <v>588</v>
      </c>
      <c r="P486" s="218" t="s">
        <v>75</v>
      </c>
      <c r="Q486" s="218" t="s">
        <v>76</v>
      </c>
      <c r="R486" s="237" t="s">
        <v>77</v>
      </c>
      <c r="S486" s="237" t="s">
        <v>109</v>
      </c>
      <c r="T486" s="247">
        <f>V486+Y486</f>
        <v>18660.649999999998</v>
      </c>
      <c r="U486" s="247">
        <f>+T486/M487</f>
        <v>18660.649999999998</v>
      </c>
      <c r="V486" s="229">
        <v>15861.55</v>
      </c>
      <c r="W486" s="229" t="s">
        <v>98</v>
      </c>
      <c r="X486" s="229" t="s">
        <v>79</v>
      </c>
      <c r="Y486" s="226">
        <v>2799.1</v>
      </c>
      <c r="Z486" s="246" t="s">
        <v>98</v>
      </c>
      <c r="AA486" s="246" t="s">
        <v>79</v>
      </c>
      <c r="AB486" s="15">
        <v>1513.05</v>
      </c>
      <c r="AC486" s="217" t="s">
        <v>149</v>
      </c>
      <c r="AD486" s="223" t="s">
        <v>98</v>
      </c>
      <c r="AE486" s="235">
        <f>V486+Y486</f>
        <v>18660.649999999998</v>
      </c>
      <c r="AF486" s="218" t="s">
        <v>79</v>
      </c>
      <c r="AG486" s="217" t="s">
        <v>33</v>
      </c>
      <c r="AH486" s="217" t="s">
        <v>157</v>
      </c>
      <c r="AI486" s="217" t="s">
        <v>176</v>
      </c>
      <c r="AJ486" s="218"/>
    </row>
    <row r="487" spans="2:36" s="36" customFormat="1" ht="43.15" customHeight="1" x14ac:dyDescent="0.25">
      <c r="B487" s="218"/>
      <c r="C487" s="218"/>
      <c r="D487" s="218"/>
      <c r="E487" s="238"/>
      <c r="F487" s="238"/>
      <c r="G487" s="238"/>
      <c r="H487" s="215"/>
      <c r="I487" s="218"/>
      <c r="J487" s="11" t="s">
        <v>111</v>
      </c>
      <c r="K487" s="7" t="s">
        <v>112</v>
      </c>
      <c r="L487" s="7" t="s">
        <v>85</v>
      </c>
      <c r="M487" s="63">
        <v>1</v>
      </c>
      <c r="N487" s="217"/>
      <c r="O487" s="238"/>
      <c r="P487" s="218"/>
      <c r="Q487" s="218"/>
      <c r="R487" s="237"/>
      <c r="S487" s="237"/>
      <c r="T487" s="247"/>
      <c r="U487" s="247"/>
      <c r="V487" s="229"/>
      <c r="W487" s="229"/>
      <c r="X487" s="229"/>
      <c r="Y487" s="227"/>
      <c r="Z487" s="246"/>
      <c r="AA487" s="246"/>
      <c r="AB487" s="17"/>
      <c r="AC487" s="217"/>
      <c r="AD487" s="224"/>
      <c r="AE487" s="235"/>
      <c r="AF487" s="218"/>
      <c r="AG487" s="217"/>
      <c r="AH487" s="217"/>
      <c r="AI487" s="217"/>
      <c r="AJ487" s="218"/>
    </row>
    <row r="488" spans="2:36" s="36" customFormat="1" ht="99.6" customHeight="1" x14ac:dyDescent="0.25">
      <c r="B488" s="218"/>
      <c r="C488" s="218"/>
      <c r="D488" s="218"/>
      <c r="E488" s="238"/>
      <c r="F488" s="238"/>
      <c r="G488" s="238"/>
      <c r="H488" s="216"/>
      <c r="I488" s="218"/>
      <c r="J488" s="11" t="s">
        <v>127</v>
      </c>
      <c r="K488" s="7" t="s">
        <v>128</v>
      </c>
      <c r="L488" s="7" t="s">
        <v>85</v>
      </c>
      <c r="M488" s="63">
        <v>15</v>
      </c>
      <c r="N488" s="217"/>
      <c r="O488" s="238"/>
      <c r="P488" s="230"/>
      <c r="Q488" s="230"/>
      <c r="R488" s="242"/>
      <c r="S488" s="237"/>
      <c r="T488" s="247"/>
      <c r="U488" s="247"/>
      <c r="V488" s="229"/>
      <c r="W488" s="226"/>
      <c r="X488" s="226"/>
      <c r="Y488" s="227"/>
      <c r="Z488" s="251"/>
      <c r="AA488" s="251"/>
      <c r="AB488" s="17"/>
      <c r="AC488" s="219"/>
      <c r="AD488" s="225"/>
      <c r="AE488" s="223"/>
      <c r="AF488" s="230"/>
      <c r="AG488" s="219"/>
      <c r="AH488" s="219"/>
      <c r="AI488" s="219"/>
      <c r="AJ488" s="230"/>
    </row>
    <row r="489" spans="2:36" s="36" customFormat="1" ht="89.25" x14ac:dyDescent="0.25">
      <c r="B489" s="281" t="s">
        <v>1154</v>
      </c>
      <c r="C489" s="281" t="s">
        <v>594</v>
      </c>
      <c r="D489" s="281" t="s">
        <v>106</v>
      </c>
      <c r="E489" s="289" t="s">
        <v>67</v>
      </c>
      <c r="F489" s="289" t="s">
        <v>134</v>
      </c>
      <c r="G489" s="289" t="s">
        <v>147</v>
      </c>
      <c r="H489" s="257" t="s">
        <v>70</v>
      </c>
      <c r="I489" s="281" t="s">
        <v>98</v>
      </c>
      <c r="J489" s="20" t="s">
        <v>208</v>
      </c>
      <c r="K489" s="27" t="s">
        <v>107</v>
      </c>
      <c r="L489" s="27" t="s">
        <v>86</v>
      </c>
      <c r="M489" s="61">
        <v>40</v>
      </c>
      <c r="N489" s="294" t="s">
        <v>108</v>
      </c>
      <c r="O489" s="289" t="s">
        <v>588</v>
      </c>
      <c r="P489" s="281" t="s">
        <v>75</v>
      </c>
      <c r="Q489" s="281" t="s">
        <v>76</v>
      </c>
      <c r="R489" s="319" t="s">
        <v>77</v>
      </c>
      <c r="S489" s="319" t="s">
        <v>109</v>
      </c>
      <c r="T489" s="306">
        <f>V489+Y489</f>
        <v>69515.59</v>
      </c>
      <c r="U489" s="306">
        <f>+T489/M490</f>
        <v>69515.59</v>
      </c>
      <c r="V489" s="294">
        <v>59088.25</v>
      </c>
      <c r="W489" s="313" t="s">
        <v>98</v>
      </c>
      <c r="X489" s="313" t="s">
        <v>79</v>
      </c>
      <c r="Y489" s="294">
        <v>10427.34</v>
      </c>
      <c r="Z489" s="313" t="s">
        <v>98</v>
      </c>
      <c r="AA489" s="313" t="s">
        <v>79</v>
      </c>
      <c r="AB489" s="320">
        <v>5636.4</v>
      </c>
      <c r="AC489" s="294" t="s">
        <v>149</v>
      </c>
      <c r="AD489" s="352" t="s">
        <v>98</v>
      </c>
      <c r="AE489" s="314">
        <f>V489+Y489</f>
        <v>69515.59</v>
      </c>
      <c r="AF489" s="281" t="s">
        <v>79</v>
      </c>
      <c r="AG489" s="294" t="s">
        <v>33</v>
      </c>
      <c r="AH489" s="294" t="s">
        <v>157</v>
      </c>
      <c r="AI489" s="294" t="s">
        <v>176</v>
      </c>
      <c r="AJ489" s="281"/>
    </row>
    <row r="490" spans="2:36" s="36" customFormat="1" ht="99.6" customHeight="1" x14ac:dyDescent="0.25">
      <c r="B490" s="281"/>
      <c r="C490" s="281"/>
      <c r="D490" s="281"/>
      <c r="E490" s="289"/>
      <c r="F490" s="289"/>
      <c r="G490" s="289"/>
      <c r="H490" s="258"/>
      <c r="I490" s="281"/>
      <c r="J490" s="20" t="s">
        <v>111</v>
      </c>
      <c r="K490" s="27" t="s">
        <v>112</v>
      </c>
      <c r="L490" s="27" t="s">
        <v>85</v>
      </c>
      <c r="M490" s="61">
        <v>1</v>
      </c>
      <c r="N490" s="294"/>
      <c r="O490" s="289"/>
      <c r="P490" s="281"/>
      <c r="Q490" s="281"/>
      <c r="R490" s="319"/>
      <c r="S490" s="319"/>
      <c r="T490" s="306"/>
      <c r="U490" s="306"/>
      <c r="V490" s="294"/>
      <c r="W490" s="313"/>
      <c r="X490" s="313"/>
      <c r="Y490" s="294"/>
      <c r="Z490" s="313"/>
      <c r="AA490" s="313"/>
      <c r="AB490" s="320"/>
      <c r="AC490" s="294"/>
      <c r="AD490" s="353"/>
      <c r="AE490" s="314"/>
      <c r="AF490" s="281"/>
      <c r="AG490" s="294"/>
      <c r="AH490" s="294"/>
      <c r="AI490" s="294"/>
      <c r="AJ490" s="281"/>
    </row>
    <row r="491" spans="2:36" s="36" customFormat="1" ht="73.150000000000006" customHeight="1" x14ac:dyDescent="0.25">
      <c r="B491" s="281"/>
      <c r="C491" s="281"/>
      <c r="D491" s="281"/>
      <c r="E491" s="289"/>
      <c r="F491" s="289"/>
      <c r="G491" s="289"/>
      <c r="H491" s="259"/>
      <c r="I491" s="281"/>
      <c r="J491" s="20" t="s">
        <v>127</v>
      </c>
      <c r="K491" s="27" t="s">
        <v>128</v>
      </c>
      <c r="L491" s="27" t="s">
        <v>85</v>
      </c>
      <c r="M491" s="61">
        <v>46</v>
      </c>
      <c r="N491" s="294"/>
      <c r="O491" s="289"/>
      <c r="P491" s="257"/>
      <c r="Q491" s="257"/>
      <c r="R491" s="345"/>
      <c r="S491" s="319"/>
      <c r="T491" s="306"/>
      <c r="U491" s="306"/>
      <c r="V491" s="294"/>
      <c r="W491" s="313"/>
      <c r="X491" s="313"/>
      <c r="Y491" s="294"/>
      <c r="Z491" s="313"/>
      <c r="AA491" s="313"/>
      <c r="AB491" s="320"/>
      <c r="AC491" s="294"/>
      <c r="AD491" s="354"/>
      <c r="AE491" s="314"/>
      <c r="AF491" s="281"/>
      <c r="AG491" s="294"/>
      <c r="AH491" s="260"/>
      <c r="AI491" s="260"/>
      <c r="AJ491" s="257"/>
    </row>
    <row r="492" spans="2:36" s="36" customFormat="1" ht="38.25" x14ac:dyDescent="0.25">
      <c r="B492" s="258" t="s">
        <v>1152</v>
      </c>
      <c r="C492" s="258" t="s">
        <v>595</v>
      </c>
      <c r="D492" s="258" t="s">
        <v>106</v>
      </c>
      <c r="E492" s="292" t="s">
        <v>67</v>
      </c>
      <c r="F492" s="292" t="s">
        <v>134</v>
      </c>
      <c r="G492" s="292" t="s">
        <v>147</v>
      </c>
      <c r="H492" s="257" t="s">
        <v>70</v>
      </c>
      <c r="I492" s="281" t="s">
        <v>98</v>
      </c>
      <c r="J492" s="20" t="s">
        <v>111</v>
      </c>
      <c r="K492" s="27" t="s">
        <v>112</v>
      </c>
      <c r="L492" s="27" t="s">
        <v>85</v>
      </c>
      <c r="M492" s="61">
        <v>1</v>
      </c>
      <c r="N492" s="294" t="s">
        <v>108</v>
      </c>
      <c r="O492" s="289" t="s">
        <v>588</v>
      </c>
      <c r="P492" s="257" t="s">
        <v>75</v>
      </c>
      <c r="Q492" s="257" t="s">
        <v>76</v>
      </c>
      <c r="R492" s="257" t="s">
        <v>77</v>
      </c>
      <c r="S492" s="319" t="s">
        <v>109</v>
      </c>
      <c r="T492" s="306">
        <f>V492+Y492</f>
        <v>41455.839999999997</v>
      </c>
      <c r="U492" s="306">
        <f>+T492/1</f>
        <v>41455.839999999997</v>
      </c>
      <c r="V492" s="473">
        <v>35237.46</v>
      </c>
      <c r="W492" s="313" t="s">
        <v>98</v>
      </c>
      <c r="X492" s="313" t="s">
        <v>79</v>
      </c>
      <c r="Y492" s="294">
        <v>6218.38</v>
      </c>
      <c r="Z492" s="313" t="s">
        <v>98</v>
      </c>
      <c r="AA492" s="313" t="s">
        <v>79</v>
      </c>
      <c r="AB492" s="320">
        <v>3361.28</v>
      </c>
      <c r="AC492" s="294" t="s">
        <v>149</v>
      </c>
      <c r="AD492" s="352" t="s">
        <v>98</v>
      </c>
      <c r="AE492" s="314">
        <f>V492+Y492</f>
        <v>41455.839999999997</v>
      </c>
      <c r="AF492" s="281" t="s">
        <v>79</v>
      </c>
      <c r="AG492" s="294" t="s">
        <v>33</v>
      </c>
      <c r="AH492" s="294" t="s">
        <v>157</v>
      </c>
      <c r="AI492" s="294" t="s">
        <v>176</v>
      </c>
      <c r="AJ492" s="281"/>
    </row>
    <row r="493" spans="2:36" s="36" customFormat="1" ht="25.5" x14ac:dyDescent="0.25">
      <c r="B493" s="281"/>
      <c r="C493" s="281"/>
      <c r="D493" s="281"/>
      <c r="E493" s="289"/>
      <c r="F493" s="289"/>
      <c r="G493" s="289"/>
      <c r="H493" s="259"/>
      <c r="I493" s="281"/>
      <c r="J493" s="20" t="s">
        <v>127</v>
      </c>
      <c r="K493" s="27" t="s">
        <v>128</v>
      </c>
      <c r="L493" s="27" t="s">
        <v>85</v>
      </c>
      <c r="M493" s="61">
        <v>6</v>
      </c>
      <c r="N493" s="294"/>
      <c r="O493" s="289"/>
      <c r="P493" s="259"/>
      <c r="Q493" s="259"/>
      <c r="R493" s="259"/>
      <c r="S493" s="319"/>
      <c r="T493" s="306"/>
      <c r="U493" s="306"/>
      <c r="V493" s="473"/>
      <c r="W493" s="313"/>
      <c r="X493" s="313"/>
      <c r="Y493" s="294"/>
      <c r="Z493" s="313"/>
      <c r="AA493" s="313"/>
      <c r="AB493" s="320"/>
      <c r="AC493" s="294"/>
      <c r="AD493" s="354"/>
      <c r="AE493" s="314"/>
      <c r="AF493" s="281"/>
      <c r="AG493" s="294"/>
      <c r="AH493" s="294"/>
      <c r="AI493" s="294"/>
      <c r="AJ493" s="281"/>
    </row>
    <row r="494" spans="2:36" s="36" customFormat="1" ht="89.25" x14ac:dyDescent="0.25">
      <c r="B494" s="218" t="s">
        <v>596</v>
      </c>
      <c r="C494" s="218" t="s">
        <v>952</v>
      </c>
      <c r="D494" s="218" t="s">
        <v>106</v>
      </c>
      <c r="E494" s="238" t="s">
        <v>67</v>
      </c>
      <c r="F494" s="238" t="s">
        <v>134</v>
      </c>
      <c r="G494" s="238" t="s">
        <v>147</v>
      </c>
      <c r="H494" s="230" t="s">
        <v>70</v>
      </c>
      <c r="I494" s="230" t="s">
        <v>98</v>
      </c>
      <c r="J494" s="72" t="s">
        <v>208</v>
      </c>
      <c r="K494" s="22" t="s">
        <v>107</v>
      </c>
      <c r="L494" s="22" t="s">
        <v>86</v>
      </c>
      <c r="M494" s="73">
        <v>40</v>
      </c>
      <c r="N494" s="219" t="s">
        <v>108</v>
      </c>
      <c r="O494" s="291" t="s">
        <v>588</v>
      </c>
      <c r="P494" s="230" t="s">
        <v>75</v>
      </c>
      <c r="Q494" s="230" t="s">
        <v>76</v>
      </c>
      <c r="R494" s="230" t="s">
        <v>77</v>
      </c>
      <c r="S494" s="242" t="s">
        <v>614</v>
      </c>
      <c r="T494" s="256">
        <f>V494+Y494</f>
        <v>89244.790000000008</v>
      </c>
      <c r="U494" s="256">
        <f>+T494/M495</f>
        <v>29748.263333333336</v>
      </c>
      <c r="V494" s="268">
        <v>75858.070000000007</v>
      </c>
      <c r="W494" s="253" t="s">
        <v>98</v>
      </c>
      <c r="X494" s="253" t="s">
        <v>79</v>
      </c>
      <c r="Y494" s="268">
        <v>13386.72</v>
      </c>
      <c r="Z494" s="253" t="s">
        <v>98</v>
      </c>
      <c r="AA494" s="253" t="s">
        <v>79</v>
      </c>
      <c r="AB494" s="268">
        <v>7237</v>
      </c>
      <c r="AC494" s="221" t="s">
        <v>149</v>
      </c>
      <c r="AD494" s="225" t="s">
        <v>98</v>
      </c>
      <c r="AE494" s="225">
        <f>V494+Y494</f>
        <v>89244.790000000008</v>
      </c>
      <c r="AF494" s="216" t="s">
        <v>79</v>
      </c>
      <c r="AG494" s="221" t="s">
        <v>33</v>
      </c>
      <c r="AH494" s="221" t="s">
        <v>176</v>
      </c>
      <c r="AI494" s="221" t="s">
        <v>160</v>
      </c>
      <c r="AJ494" s="216"/>
    </row>
    <row r="495" spans="2:36" s="36" customFormat="1" ht="99.6" customHeight="1" x14ac:dyDescent="0.25">
      <c r="B495" s="218"/>
      <c r="C495" s="218"/>
      <c r="D495" s="218"/>
      <c r="E495" s="238"/>
      <c r="F495" s="238"/>
      <c r="G495" s="238"/>
      <c r="H495" s="215"/>
      <c r="I495" s="215"/>
      <c r="J495" s="11" t="s">
        <v>111</v>
      </c>
      <c r="K495" s="7" t="s">
        <v>112</v>
      </c>
      <c r="L495" s="7" t="s">
        <v>85</v>
      </c>
      <c r="M495" s="63">
        <v>3</v>
      </c>
      <c r="N495" s="220"/>
      <c r="O495" s="238"/>
      <c r="P495" s="215"/>
      <c r="Q495" s="215"/>
      <c r="R495" s="215"/>
      <c r="S495" s="274"/>
      <c r="T495" s="247"/>
      <c r="U495" s="247"/>
      <c r="V495" s="243"/>
      <c r="W495" s="246"/>
      <c r="X495" s="246"/>
      <c r="Y495" s="243"/>
      <c r="Z495" s="246"/>
      <c r="AA495" s="246"/>
      <c r="AB495" s="243"/>
      <c r="AC495" s="217"/>
      <c r="AD495" s="235"/>
      <c r="AE495" s="235"/>
      <c r="AF495" s="218"/>
      <c r="AG495" s="217"/>
      <c r="AH495" s="217"/>
      <c r="AI495" s="217"/>
      <c r="AJ495" s="218"/>
    </row>
    <row r="496" spans="2:36" s="36" customFormat="1" ht="99.6" customHeight="1" x14ac:dyDescent="0.25">
      <c r="B496" s="218"/>
      <c r="C496" s="218"/>
      <c r="D496" s="230"/>
      <c r="E496" s="290"/>
      <c r="F496" s="238"/>
      <c r="G496" s="238"/>
      <c r="H496" s="216"/>
      <c r="I496" s="216"/>
      <c r="J496" s="11" t="s">
        <v>127</v>
      </c>
      <c r="K496" s="7" t="s">
        <v>128</v>
      </c>
      <c r="L496" s="7" t="s">
        <v>85</v>
      </c>
      <c r="M496" s="63">
        <v>75</v>
      </c>
      <c r="N496" s="221"/>
      <c r="O496" s="238"/>
      <c r="P496" s="216"/>
      <c r="Q496" s="216"/>
      <c r="R496" s="216"/>
      <c r="S496" s="236"/>
      <c r="T496" s="247"/>
      <c r="U496" s="247"/>
      <c r="V496" s="243"/>
      <c r="W496" s="246"/>
      <c r="X496" s="246"/>
      <c r="Y496" s="243"/>
      <c r="Z496" s="246"/>
      <c r="AA496" s="246"/>
      <c r="AB496" s="243"/>
      <c r="AC496" s="217"/>
      <c r="AD496" s="223"/>
      <c r="AE496" s="235"/>
      <c r="AF496" s="218"/>
      <c r="AG496" s="217"/>
      <c r="AH496" s="217"/>
      <c r="AI496" s="217"/>
      <c r="AJ496" s="218"/>
    </row>
    <row r="497" spans="2:36" s="36" customFormat="1" ht="135.6" customHeight="1" x14ac:dyDescent="0.25">
      <c r="B497" s="257" t="s">
        <v>1150</v>
      </c>
      <c r="C497" s="257" t="s">
        <v>597</v>
      </c>
      <c r="D497" s="257" t="s">
        <v>106</v>
      </c>
      <c r="E497" s="293" t="s">
        <v>67</v>
      </c>
      <c r="F497" s="293" t="s">
        <v>132</v>
      </c>
      <c r="G497" s="293" t="s">
        <v>69</v>
      </c>
      <c r="H497" s="257" t="s">
        <v>70</v>
      </c>
      <c r="I497" s="257" t="s">
        <v>98</v>
      </c>
      <c r="J497" s="20" t="s">
        <v>113</v>
      </c>
      <c r="K497" s="27" t="s">
        <v>114</v>
      </c>
      <c r="L497" s="27" t="s">
        <v>115</v>
      </c>
      <c r="M497" s="27">
        <v>3</v>
      </c>
      <c r="N497" s="260" t="s">
        <v>108</v>
      </c>
      <c r="O497" s="293" t="s">
        <v>588</v>
      </c>
      <c r="P497" s="257" t="s">
        <v>75</v>
      </c>
      <c r="Q497" s="257" t="s">
        <v>76</v>
      </c>
      <c r="R497" s="257" t="s">
        <v>77</v>
      </c>
      <c r="S497" s="345" t="s">
        <v>109</v>
      </c>
      <c r="T497" s="306">
        <f>V497+Y497</f>
        <v>175499.99</v>
      </c>
      <c r="U497" s="355">
        <f>+T497/M498</f>
        <v>58499.996666666666</v>
      </c>
      <c r="V497" s="433">
        <v>149174.99</v>
      </c>
      <c r="W497" s="313" t="s">
        <v>98</v>
      </c>
      <c r="X497" s="313" t="s">
        <v>79</v>
      </c>
      <c r="Y497" s="433">
        <v>26325</v>
      </c>
      <c r="Z497" s="313" t="s">
        <v>98</v>
      </c>
      <c r="AA497" s="313" t="s">
        <v>79</v>
      </c>
      <c r="AB497" s="433">
        <v>14229.72</v>
      </c>
      <c r="AC497" s="294" t="s">
        <v>80</v>
      </c>
      <c r="AD497" s="352" t="s">
        <v>98</v>
      </c>
      <c r="AE497" s="314">
        <f>V497+Y497</f>
        <v>175499.99</v>
      </c>
      <c r="AF497" s="281" t="s">
        <v>79</v>
      </c>
      <c r="AG497" s="294" t="s">
        <v>33</v>
      </c>
      <c r="AH497" s="294" t="s">
        <v>176</v>
      </c>
      <c r="AI497" s="294" t="s">
        <v>160</v>
      </c>
      <c r="AJ497" s="218"/>
    </row>
    <row r="498" spans="2:36" s="36" customFormat="1" ht="78.599999999999994" customHeight="1" x14ac:dyDescent="0.25">
      <c r="B498" s="281"/>
      <c r="C498" s="281"/>
      <c r="D498" s="281"/>
      <c r="E498" s="289"/>
      <c r="F498" s="289"/>
      <c r="G498" s="289"/>
      <c r="H498" s="258"/>
      <c r="I498" s="258"/>
      <c r="J498" s="20" t="s">
        <v>116</v>
      </c>
      <c r="K498" s="27" t="s">
        <v>117</v>
      </c>
      <c r="L498" s="27" t="s">
        <v>85</v>
      </c>
      <c r="M498" s="27">
        <v>3</v>
      </c>
      <c r="N498" s="261"/>
      <c r="O498" s="289"/>
      <c r="P498" s="258"/>
      <c r="Q498" s="258"/>
      <c r="R498" s="258"/>
      <c r="S498" s="346"/>
      <c r="T498" s="306"/>
      <c r="U498" s="306"/>
      <c r="V498" s="473"/>
      <c r="W498" s="313"/>
      <c r="X498" s="313"/>
      <c r="Y498" s="473"/>
      <c r="Z498" s="313"/>
      <c r="AA498" s="313"/>
      <c r="AB498" s="473"/>
      <c r="AC498" s="294"/>
      <c r="AD498" s="353"/>
      <c r="AE498" s="314"/>
      <c r="AF498" s="281"/>
      <c r="AG498" s="294"/>
      <c r="AH498" s="294"/>
      <c r="AI498" s="294"/>
      <c r="AJ498" s="218"/>
    </row>
    <row r="499" spans="2:36" s="36" customFormat="1" ht="78.599999999999994" customHeight="1" x14ac:dyDescent="0.25">
      <c r="B499" s="281"/>
      <c r="C499" s="281"/>
      <c r="D499" s="281"/>
      <c r="E499" s="289"/>
      <c r="F499" s="289"/>
      <c r="G499" s="289"/>
      <c r="H499" s="258"/>
      <c r="I499" s="258"/>
      <c r="J499" s="20" t="s">
        <v>209</v>
      </c>
      <c r="K499" s="27" t="s">
        <v>118</v>
      </c>
      <c r="L499" s="27" t="s">
        <v>119</v>
      </c>
      <c r="M499" s="27">
        <v>3</v>
      </c>
      <c r="N499" s="261"/>
      <c r="O499" s="289"/>
      <c r="P499" s="258"/>
      <c r="Q499" s="258"/>
      <c r="R499" s="258"/>
      <c r="S499" s="346"/>
      <c r="T499" s="306"/>
      <c r="U499" s="306"/>
      <c r="V499" s="473"/>
      <c r="W499" s="313"/>
      <c r="X499" s="313"/>
      <c r="Y499" s="473"/>
      <c r="Z499" s="313"/>
      <c r="AA499" s="313"/>
      <c r="AB499" s="473"/>
      <c r="AC499" s="294"/>
      <c r="AD499" s="353"/>
      <c r="AE499" s="314"/>
      <c r="AF499" s="281"/>
      <c r="AG499" s="294"/>
      <c r="AH499" s="294"/>
      <c r="AI499" s="294"/>
      <c r="AJ499" s="218"/>
    </row>
    <row r="500" spans="2:36" s="36" customFormat="1" ht="77.650000000000006" customHeight="1" x14ac:dyDescent="0.25">
      <c r="B500" s="281"/>
      <c r="C500" s="281"/>
      <c r="D500" s="281"/>
      <c r="E500" s="289"/>
      <c r="F500" s="289"/>
      <c r="G500" s="289"/>
      <c r="H500" s="259"/>
      <c r="I500" s="259"/>
      <c r="J500" s="56" t="s">
        <v>120</v>
      </c>
      <c r="K500" s="57" t="s">
        <v>121</v>
      </c>
      <c r="L500" s="57" t="s">
        <v>119</v>
      </c>
      <c r="M500" s="75">
        <v>3</v>
      </c>
      <c r="N500" s="262"/>
      <c r="O500" s="289"/>
      <c r="P500" s="259"/>
      <c r="Q500" s="259"/>
      <c r="R500" s="259"/>
      <c r="S500" s="347"/>
      <c r="T500" s="306"/>
      <c r="U500" s="306"/>
      <c r="V500" s="473"/>
      <c r="W500" s="313"/>
      <c r="X500" s="313"/>
      <c r="Y500" s="473"/>
      <c r="Z500" s="313"/>
      <c r="AA500" s="313"/>
      <c r="AB500" s="473"/>
      <c r="AC500" s="294"/>
      <c r="AD500" s="354"/>
      <c r="AE500" s="314"/>
      <c r="AF500" s="281"/>
      <c r="AG500" s="294"/>
      <c r="AH500" s="294"/>
      <c r="AI500" s="294"/>
      <c r="AJ500" s="218"/>
    </row>
    <row r="501" spans="2:36" s="36" customFormat="1" ht="127.15" customHeight="1" x14ac:dyDescent="0.25">
      <c r="B501" s="230" t="s">
        <v>598</v>
      </c>
      <c r="C501" s="230" t="s">
        <v>594</v>
      </c>
      <c r="D501" s="218" t="s">
        <v>106</v>
      </c>
      <c r="E501" s="238" t="s">
        <v>67</v>
      </c>
      <c r="F501" s="238" t="s">
        <v>134</v>
      </c>
      <c r="G501" s="238" t="s">
        <v>147</v>
      </c>
      <c r="H501" s="230" t="s">
        <v>70</v>
      </c>
      <c r="I501" s="230" t="s">
        <v>98</v>
      </c>
      <c r="J501" s="11" t="s">
        <v>208</v>
      </c>
      <c r="K501" s="7" t="s">
        <v>107</v>
      </c>
      <c r="L501" s="7" t="s">
        <v>86</v>
      </c>
      <c r="M501" s="63">
        <v>40</v>
      </c>
      <c r="N501" s="219" t="s">
        <v>108</v>
      </c>
      <c r="O501" s="250" t="s">
        <v>588</v>
      </c>
      <c r="P501" s="230" t="s">
        <v>75</v>
      </c>
      <c r="Q501" s="230" t="s">
        <v>76</v>
      </c>
      <c r="R501" s="230" t="s">
        <v>77</v>
      </c>
      <c r="S501" s="242" t="s">
        <v>109</v>
      </c>
      <c r="T501" s="256">
        <f>V501+Y501</f>
        <v>28864.81</v>
      </c>
      <c r="U501" s="255">
        <f>+T501/1</f>
        <v>28864.81</v>
      </c>
      <c r="V501" s="267">
        <v>24535.09</v>
      </c>
      <c r="W501" s="253" t="s">
        <v>98</v>
      </c>
      <c r="X501" s="253" t="s">
        <v>79</v>
      </c>
      <c r="Y501" s="267">
        <v>4329.72</v>
      </c>
      <c r="Z501" s="253" t="s">
        <v>98</v>
      </c>
      <c r="AA501" s="253" t="s">
        <v>79</v>
      </c>
      <c r="AB501" s="267">
        <v>2340.39</v>
      </c>
      <c r="AC501" s="221" t="s">
        <v>149</v>
      </c>
      <c r="AD501" s="225"/>
      <c r="AE501" s="225">
        <f>V501+Y501</f>
        <v>28864.81</v>
      </c>
      <c r="AF501" s="216" t="s">
        <v>79</v>
      </c>
      <c r="AG501" s="221" t="s">
        <v>33</v>
      </c>
      <c r="AH501" s="221" t="s">
        <v>176</v>
      </c>
      <c r="AI501" s="221" t="s">
        <v>160</v>
      </c>
      <c r="AJ501" s="218"/>
    </row>
    <row r="502" spans="2:36" s="36" customFormat="1" ht="99.6" customHeight="1" x14ac:dyDescent="0.25">
      <c r="B502" s="215"/>
      <c r="C502" s="215"/>
      <c r="D502" s="218"/>
      <c r="E502" s="238"/>
      <c r="F502" s="238"/>
      <c r="G502" s="238"/>
      <c r="H502" s="215"/>
      <c r="I502" s="215"/>
      <c r="J502" s="11" t="s">
        <v>111</v>
      </c>
      <c r="K502" s="7" t="s">
        <v>112</v>
      </c>
      <c r="L502" s="7" t="s">
        <v>85</v>
      </c>
      <c r="M502" s="63">
        <v>1</v>
      </c>
      <c r="N502" s="220"/>
      <c r="O502" s="250"/>
      <c r="P502" s="215"/>
      <c r="Q502" s="215"/>
      <c r="R502" s="215"/>
      <c r="S502" s="274"/>
      <c r="T502" s="247"/>
      <c r="U502" s="255"/>
      <c r="V502" s="267"/>
      <c r="W502" s="246"/>
      <c r="X502" s="246"/>
      <c r="Y502" s="267"/>
      <c r="Z502" s="246"/>
      <c r="AA502" s="246"/>
      <c r="AB502" s="267"/>
      <c r="AC502" s="217"/>
      <c r="AD502" s="223"/>
      <c r="AE502" s="235"/>
      <c r="AF502" s="218"/>
      <c r="AG502" s="217"/>
      <c r="AH502" s="217"/>
      <c r="AI502" s="217"/>
      <c r="AJ502" s="218"/>
    </row>
    <row r="503" spans="2:36" s="36" customFormat="1" ht="76.5" customHeight="1" x14ac:dyDescent="0.25">
      <c r="B503" s="215"/>
      <c r="C503" s="215"/>
      <c r="D503" s="230"/>
      <c r="E503" s="290"/>
      <c r="F503" s="290"/>
      <c r="G503" s="290"/>
      <c r="H503" s="216"/>
      <c r="I503" s="216"/>
      <c r="J503" s="28" t="s">
        <v>127</v>
      </c>
      <c r="K503" s="14" t="s">
        <v>128</v>
      </c>
      <c r="L503" s="7" t="s">
        <v>85</v>
      </c>
      <c r="M503" s="63">
        <v>19</v>
      </c>
      <c r="N503" s="221"/>
      <c r="O503" s="291"/>
      <c r="P503" s="216"/>
      <c r="Q503" s="216"/>
      <c r="R503" s="216"/>
      <c r="S503" s="236"/>
      <c r="T503" s="247"/>
      <c r="U503" s="255"/>
      <c r="V503" s="267"/>
      <c r="W503" s="251"/>
      <c r="X503" s="251"/>
      <c r="Y503" s="267"/>
      <c r="Z503" s="251"/>
      <c r="AA503" s="251"/>
      <c r="AB503" s="267"/>
      <c r="AC503" s="219"/>
      <c r="AD503" s="223"/>
      <c r="AE503" s="223"/>
      <c r="AF503" s="230"/>
      <c r="AG503" s="219"/>
      <c r="AH503" s="219"/>
      <c r="AI503" s="217"/>
      <c r="AJ503" s="218"/>
    </row>
    <row r="504" spans="2:36" s="182" customFormat="1" ht="89.25" hidden="1" x14ac:dyDescent="0.25">
      <c r="B504" s="218" t="s">
        <v>599</v>
      </c>
      <c r="C504" s="218" t="s">
        <v>593</v>
      </c>
      <c r="D504" s="218" t="s">
        <v>106</v>
      </c>
      <c r="E504" s="238" t="s">
        <v>67</v>
      </c>
      <c r="F504" s="238" t="s">
        <v>134</v>
      </c>
      <c r="G504" s="238" t="s">
        <v>147</v>
      </c>
      <c r="H504" s="230" t="s">
        <v>70</v>
      </c>
      <c r="I504" s="230" t="s">
        <v>98</v>
      </c>
      <c r="J504" s="178" t="s">
        <v>208</v>
      </c>
      <c r="K504" s="179" t="s">
        <v>107</v>
      </c>
      <c r="L504" s="179" t="s">
        <v>86</v>
      </c>
      <c r="M504" s="181">
        <v>40</v>
      </c>
      <c r="N504" s="219" t="s">
        <v>108</v>
      </c>
      <c r="O504" s="290" t="s">
        <v>588</v>
      </c>
      <c r="P504" s="230" t="s">
        <v>75</v>
      </c>
      <c r="Q504" s="230" t="s">
        <v>76</v>
      </c>
      <c r="R504" s="230" t="s">
        <v>77</v>
      </c>
      <c r="S504" s="242" t="s">
        <v>109</v>
      </c>
      <c r="T504" s="247">
        <f t="shared" ref="T504" si="0">V504+Y504</f>
        <v>52319.35</v>
      </c>
      <c r="U504" s="254">
        <f>+T504/1</f>
        <v>52319.35</v>
      </c>
      <c r="V504" s="266">
        <v>44471.45</v>
      </c>
      <c r="W504" s="246" t="s">
        <v>98</v>
      </c>
      <c r="X504" s="246" t="s">
        <v>79</v>
      </c>
      <c r="Y504" s="266">
        <v>7847.9</v>
      </c>
      <c r="Z504" s="246" t="s">
        <v>98</v>
      </c>
      <c r="AA504" s="246" t="s">
        <v>79</v>
      </c>
      <c r="AB504" s="266">
        <v>4243</v>
      </c>
      <c r="AC504" s="217" t="s">
        <v>149</v>
      </c>
      <c r="AD504" s="223" t="s">
        <v>98</v>
      </c>
      <c r="AE504" s="235">
        <f t="shared" ref="AE504" si="1">V504+Y504</f>
        <v>52319.35</v>
      </c>
      <c r="AF504" s="218" t="s">
        <v>79</v>
      </c>
      <c r="AG504" s="217" t="s">
        <v>33</v>
      </c>
      <c r="AH504" s="217" t="s">
        <v>166</v>
      </c>
      <c r="AI504" s="217" t="s">
        <v>160</v>
      </c>
      <c r="AJ504" s="218"/>
    </row>
    <row r="505" spans="2:36" s="36" customFormat="1" ht="43.15" customHeight="1" x14ac:dyDescent="0.25">
      <c r="B505" s="218"/>
      <c r="C505" s="218"/>
      <c r="D505" s="218"/>
      <c r="E505" s="238"/>
      <c r="F505" s="238"/>
      <c r="G505" s="238"/>
      <c r="H505" s="215"/>
      <c r="I505" s="215"/>
      <c r="J505" s="11" t="s">
        <v>111</v>
      </c>
      <c r="K505" s="7" t="s">
        <v>112</v>
      </c>
      <c r="L505" s="7" t="s">
        <v>85</v>
      </c>
      <c r="M505" s="63">
        <v>1</v>
      </c>
      <c r="N505" s="220"/>
      <c r="O505" s="250"/>
      <c r="P505" s="215"/>
      <c r="Q505" s="215"/>
      <c r="R505" s="215"/>
      <c r="S505" s="274"/>
      <c r="T505" s="247"/>
      <c r="U505" s="255"/>
      <c r="V505" s="267"/>
      <c r="W505" s="246"/>
      <c r="X505" s="246"/>
      <c r="Y505" s="267"/>
      <c r="Z505" s="246"/>
      <c r="AA505" s="246"/>
      <c r="AB505" s="267"/>
      <c r="AC505" s="217"/>
      <c r="AD505" s="224"/>
      <c r="AE505" s="235"/>
      <c r="AF505" s="218"/>
      <c r="AG505" s="217"/>
      <c r="AH505" s="217"/>
      <c r="AI505" s="217"/>
      <c r="AJ505" s="218"/>
    </row>
    <row r="506" spans="2:36" s="36" customFormat="1" ht="43.15" customHeight="1" x14ac:dyDescent="0.25">
      <c r="B506" s="218"/>
      <c r="C506" s="218"/>
      <c r="D506" s="218"/>
      <c r="E506" s="238"/>
      <c r="F506" s="238"/>
      <c r="G506" s="238"/>
      <c r="H506" s="216"/>
      <c r="I506" s="216"/>
      <c r="J506" s="11" t="s">
        <v>127</v>
      </c>
      <c r="K506" s="7" t="s">
        <v>128</v>
      </c>
      <c r="L506" s="14" t="s">
        <v>85</v>
      </c>
      <c r="M506" s="71">
        <v>40</v>
      </c>
      <c r="N506" s="221"/>
      <c r="O506" s="250"/>
      <c r="P506" s="216"/>
      <c r="Q506" s="216"/>
      <c r="R506" s="216"/>
      <c r="S506" s="236"/>
      <c r="T506" s="254"/>
      <c r="U506" s="256"/>
      <c r="V506" s="268"/>
      <c r="W506" s="246"/>
      <c r="X506" s="246"/>
      <c r="Y506" s="268"/>
      <c r="Z506" s="246"/>
      <c r="AA506" s="246"/>
      <c r="AB506" s="268"/>
      <c r="AC506" s="217"/>
      <c r="AD506" s="225"/>
      <c r="AE506" s="235"/>
      <c r="AF506" s="218"/>
      <c r="AG506" s="217"/>
      <c r="AH506" s="217"/>
      <c r="AI506" s="219"/>
      <c r="AJ506" s="230"/>
    </row>
    <row r="507" spans="2:36" s="182" customFormat="1" ht="38.25" hidden="1" x14ac:dyDescent="0.25">
      <c r="B507" s="230" t="s">
        <v>600</v>
      </c>
      <c r="C507" s="230" t="s">
        <v>595</v>
      </c>
      <c r="D507" s="230" t="s">
        <v>106</v>
      </c>
      <c r="E507" s="290" t="s">
        <v>67</v>
      </c>
      <c r="F507" s="290" t="s">
        <v>134</v>
      </c>
      <c r="G507" s="290" t="s">
        <v>147</v>
      </c>
      <c r="H507" s="230" t="s">
        <v>70</v>
      </c>
      <c r="I507" s="218" t="s">
        <v>98</v>
      </c>
      <c r="J507" s="178" t="s">
        <v>111</v>
      </c>
      <c r="K507" s="179" t="s">
        <v>112</v>
      </c>
      <c r="L507" s="179" t="s">
        <v>85</v>
      </c>
      <c r="M507" s="181">
        <v>1</v>
      </c>
      <c r="N507" s="219" t="s">
        <v>108</v>
      </c>
      <c r="O507" s="290" t="s">
        <v>588</v>
      </c>
      <c r="P507" s="230" t="s">
        <v>75</v>
      </c>
      <c r="Q507" s="230" t="s">
        <v>76</v>
      </c>
      <c r="R507" s="230" t="s">
        <v>77</v>
      </c>
      <c r="S507" s="237" t="s">
        <v>109</v>
      </c>
      <c r="T507" s="254">
        <f t="shared" ref="T507" si="2">V507+Y507</f>
        <v>62183.759999999995</v>
      </c>
      <c r="U507" s="254">
        <f>+T507/1</f>
        <v>62183.759999999995</v>
      </c>
      <c r="V507" s="266">
        <v>52856.2</v>
      </c>
      <c r="W507" s="251" t="s">
        <v>98</v>
      </c>
      <c r="X507" s="251" t="s">
        <v>79</v>
      </c>
      <c r="Y507" s="266">
        <v>9327.56</v>
      </c>
      <c r="Z507" s="251" t="s">
        <v>98</v>
      </c>
      <c r="AA507" s="251" t="s">
        <v>79</v>
      </c>
      <c r="AB507" s="266">
        <v>5042.04</v>
      </c>
      <c r="AC507" s="219" t="s">
        <v>149</v>
      </c>
      <c r="AD507" s="223" t="s">
        <v>98</v>
      </c>
      <c r="AE507" s="223">
        <f t="shared" ref="AE507" si="3">V507+Y507</f>
        <v>62183.759999999995</v>
      </c>
      <c r="AF507" s="230" t="s">
        <v>79</v>
      </c>
      <c r="AG507" s="219" t="s">
        <v>33</v>
      </c>
      <c r="AH507" s="219" t="s">
        <v>409</v>
      </c>
      <c r="AI507" s="219" t="s">
        <v>516</v>
      </c>
      <c r="AJ507" s="230"/>
    </row>
    <row r="508" spans="2:36" s="36" customFormat="1" ht="43.15" customHeight="1" x14ac:dyDescent="0.25">
      <c r="B508" s="216"/>
      <c r="C508" s="216"/>
      <c r="D508" s="216"/>
      <c r="E508" s="291"/>
      <c r="F508" s="291"/>
      <c r="G508" s="291"/>
      <c r="H508" s="216"/>
      <c r="I508" s="218"/>
      <c r="J508" s="11" t="s">
        <v>127</v>
      </c>
      <c r="K508" s="7" t="s">
        <v>128</v>
      </c>
      <c r="L508" s="7" t="s">
        <v>85</v>
      </c>
      <c r="M508" s="63">
        <v>9</v>
      </c>
      <c r="N508" s="221"/>
      <c r="O508" s="291"/>
      <c r="P508" s="216"/>
      <c r="Q508" s="216"/>
      <c r="R508" s="216"/>
      <c r="S508" s="237"/>
      <c r="T508" s="256"/>
      <c r="U508" s="256"/>
      <c r="V508" s="268"/>
      <c r="W508" s="253"/>
      <c r="X508" s="253"/>
      <c r="Y508" s="268"/>
      <c r="Z508" s="253"/>
      <c r="AA508" s="253"/>
      <c r="AB508" s="268"/>
      <c r="AC508" s="221"/>
      <c r="AD508" s="225"/>
      <c r="AE508" s="225"/>
      <c r="AF508" s="216"/>
      <c r="AG508" s="221"/>
      <c r="AH508" s="221"/>
      <c r="AI508" s="221"/>
      <c r="AJ508" s="216"/>
    </row>
    <row r="509" spans="2:36" s="36" customFormat="1" ht="63.75" customHeight="1" x14ac:dyDescent="0.25">
      <c r="B509" s="230" t="s">
        <v>979</v>
      </c>
      <c r="C509" s="230" t="s">
        <v>590</v>
      </c>
      <c r="D509" s="230" t="s">
        <v>106</v>
      </c>
      <c r="E509" s="290" t="s">
        <v>67</v>
      </c>
      <c r="F509" s="290" t="s">
        <v>132</v>
      </c>
      <c r="G509" s="290" t="s">
        <v>69</v>
      </c>
      <c r="H509" s="230" t="s">
        <v>70</v>
      </c>
      <c r="I509" s="230" t="s">
        <v>98</v>
      </c>
      <c r="J509" s="11" t="s">
        <v>113</v>
      </c>
      <c r="K509" s="7" t="s">
        <v>114</v>
      </c>
      <c r="L509" s="7" t="s">
        <v>115</v>
      </c>
      <c r="M509" s="7">
        <v>1</v>
      </c>
      <c r="N509" s="217" t="s">
        <v>108</v>
      </c>
      <c r="O509" s="238" t="s">
        <v>591</v>
      </c>
      <c r="P509" s="230" t="s">
        <v>75</v>
      </c>
      <c r="Q509" s="230" t="s">
        <v>76</v>
      </c>
      <c r="R509" s="230" t="s">
        <v>77</v>
      </c>
      <c r="S509" s="237" t="s">
        <v>109</v>
      </c>
      <c r="T509" s="247">
        <f>V509+Y509</f>
        <v>58500</v>
      </c>
      <c r="U509" s="247">
        <f>+T509/M510</f>
        <v>58500</v>
      </c>
      <c r="V509" s="226">
        <v>49725</v>
      </c>
      <c r="W509" s="229" t="s">
        <v>98</v>
      </c>
      <c r="X509" s="229" t="s">
        <v>98</v>
      </c>
      <c r="Y509" s="226">
        <v>8775</v>
      </c>
      <c r="Z509" s="246" t="s">
        <v>98</v>
      </c>
      <c r="AA509" s="246" t="s">
        <v>98</v>
      </c>
      <c r="AB509" s="219">
        <v>4743.24</v>
      </c>
      <c r="AC509" s="217" t="s">
        <v>80</v>
      </c>
      <c r="AD509" s="235" t="s">
        <v>98</v>
      </c>
      <c r="AE509" s="217">
        <f>+V509+Y509</f>
        <v>58500</v>
      </c>
      <c r="AF509" s="218" t="s">
        <v>98</v>
      </c>
      <c r="AG509" s="217" t="s">
        <v>33</v>
      </c>
      <c r="AH509" s="217" t="s">
        <v>295</v>
      </c>
      <c r="AI509" s="217" t="s">
        <v>247</v>
      </c>
      <c r="AJ509" s="218"/>
    </row>
    <row r="510" spans="2:36" s="36" customFormat="1" ht="81" customHeight="1" x14ac:dyDescent="0.25">
      <c r="B510" s="218"/>
      <c r="C510" s="218"/>
      <c r="D510" s="218"/>
      <c r="E510" s="238"/>
      <c r="F510" s="238"/>
      <c r="G510" s="238"/>
      <c r="H510" s="215"/>
      <c r="I510" s="215"/>
      <c r="J510" s="11" t="s">
        <v>116</v>
      </c>
      <c r="K510" s="7" t="s">
        <v>117</v>
      </c>
      <c r="L510" s="7" t="s">
        <v>85</v>
      </c>
      <c r="M510" s="7">
        <v>1</v>
      </c>
      <c r="N510" s="217"/>
      <c r="O510" s="238"/>
      <c r="P510" s="215"/>
      <c r="Q510" s="215"/>
      <c r="R510" s="215"/>
      <c r="S510" s="237"/>
      <c r="T510" s="247"/>
      <c r="U510" s="247"/>
      <c r="V510" s="227"/>
      <c r="W510" s="229"/>
      <c r="X510" s="229"/>
      <c r="Y510" s="227"/>
      <c r="Z510" s="246"/>
      <c r="AA510" s="246"/>
      <c r="AB510" s="220"/>
      <c r="AC510" s="217"/>
      <c r="AD510" s="235"/>
      <c r="AE510" s="217"/>
      <c r="AF510" s="218"/>
      <c r="AG510" s="217"/>
      <c r="AH510" s="217"/>
      <c r="AI510" s="217"/>
      <c r="AJ510" s="218"/>
    </row>
    <row r="511" spans="2:36" s="36" customFormat="1" ht="63" customHeight="1" x14ac:dyDescent="0.25">
      <c r="B511" s="218"/>
      <c r="C511" s="218"/>
      <c r="D511" s="218"/>
      <c r="E511" s="238"/>
      <c r="F511" s="238"/>
      <c r="G511" s="238"/>
      <c r="H511" s="215"/>
      <c r="I511" s="215"/>
      <c r="J511" s="11" t="s">
        <v>209</v>
      </c>
      <c r="K511" s="7" t="s">
        <v>118</v>
      </c>
      <c r="L511" s="7" t="s">
        <v>119</v>
      </c>
      <c r="M511" s="7">
        <v>1</v>
      </c>
      <c r="N511" s="217"/>
      <c r="O511" s="238"/>
      <c r="P511" s="215"/>
      <c r="Q511" s="215"/>
      <c r="R511" s="215"/>
      <c r="S511" s="237"/>
      <c r="T511" s="247"/>
      <c r="U511" s="247"/>
      <c r="V511" s="227"/>
      <c r="W511" s="229"/>
      <c r="X511" s="229"/>
      <c r="Y511" s="227"/>
      <c r="Z511" s="246"/>
      <c r="AA511" s="246"/>
      <c r="AB511" s="220"/>
      <c r="AC511" s="217"/>
      <c r="AD511" s="235"/>
      <c r="AE511" s="217"/>
      <c r="AF511" s="218"/>
      <c r="AG511" s="217"/>
      <c r="AH511" s="217"/>
      <c r="AI511" s="217"/>
      <c r="AJ511" s="218"/>
    </row>
    <row r="512" spans="2:36" s="36" customFormat="1" ht="43.15" customHeight="1" x14ac:dyDescent="0.25">
      <c r="B512" s="218"/>
      <c r="C512" s="218"/>
      <c r="D512" s="218"/>
      <c r="E512" s="238"/>
      <c r="F512" s="238"/>
      <c r="G512" s="238"/>
      <c r="H512" s="216"/>
      <c r="I512" s="216"/>
      <c r="J512" s="11" t="s">
        <v>120</v>
      </c>
      <c r="K512" s="7" t="s">
        <v>121</v>
      </c>
      <c r="L512" s="7" t="s">
        <v>119</v>
      </c>
      <c r="M512" s="63">
        <v>1</v>
      </c>
      <c r="N512" s="217"/>
      <c r="O512" s="238"/>
      <c r="P512" s="216"/>
      <c r="Q512" s="216"/>
      <c r="R512" s="216"/>
      <c r="S512" s="237"/>
      <c r="T512" s="247"/>
      <c r="U512" s="247"/>
      <c r="V512" s="228"/>
      <c r="W512" s="229"/>
      <c r="X512" s="229"/>
      <c r="Y512" s="228"/>
      <c r="Z512" s="246"/>
      <c r="AA512" s="246"/>
      <c r="AB512" s="221"/>
      <c r="AC512" s="217"/>
      <c r="AD512" s="235"/>
      <c r="AE512" s="217"/>
      <c r="AF512" s="218"/>
      <c r="AG512" s="217"/>
      <c r="AH512" s="217"/>
      <c r="AI512" s="217"/>
      <c r="AJ512" s="218"/>
    </row>
    <row r="513" spans="2:36" s="36" customFormat="1" ht="89.25" x14ac:dyDescent="0.25">
      <c r="B513" s="257" t="s">
        <v>1149</v>
      </c>
      <c r="C513" s="258" t="s">
        <v>587</v>
      </c>
      <c r="D513" s="257" t="s">
        <v>106</v>
      </c>
      <c r="E513" s="293" t="s">
        <v>67</v>
      </c>
      <c r="F513" s="293" t="s">
        <v>134</v>
      </c>
      <c r="G513" s="293" t="s">
        <v>147</v>
      </c>
      <c r="H513" s="281" t="s">
        <v>70</v>
      </c>
      <c r="I513" s="257" t="s">
        <v>79</v>
      </c>
      <c r="J513" s="20" t="s">
        <v>208</v>
      </c>
      <c r="K513" s="27" t="s">
        <v>107</v>
      </c>
      <c r="L513" s="27" t="s">
        <v>86</v>
      </c>
      <c r="M513" s="61">
        <v>40</v>
      </c>
      <c r="N513" s="294" t="s">
        <v>108</v>
      </c>
      <c r="O513" s="289" t="s">
        <v>588</v>
      </c>
      <c r="P513" s="281" t="s">
        <v>75</v>
      </c>
      <c r="Q513" s="281" t="s">
        <v>76</v>
      </c>
      <c r="R513" s="319" t="s">
        <v>77</v>
      </c>
      <c r="S513" s="319" t="s">
        <v>109</v>
      </c>
      <c r="T513" s="306">
        <f>V513+Y513</f>
        <v>131253.70000000001</v>
      </c>
      <c r="U513" s="306">
        <f>T513/M514</f>
        <v>26250.74</v>
      </c>
      <c r="V513" s="260">
        <v>111565.64</v>
      </c>
      <c r="W513" s="323" t="s">
        <v>98</v>
      </c>
      <c r="X513" s="323" t="s">
        <v>98</v>
      </c>
      <c r="Y513" s="260">
        <v>19688.060000000001</v>
      </c>
      <c r="Z513" s="313" t="s">
        <v>98</v>
      </c>
      <c r="AA513" s="313" t="s">
        <v>79</v>
      </c>
      <c r="AB513" s="260">
        <v>10640.8</v>
      </c>
      <c r="AC513" s="294" t="s">
        <v>149</v>
      </c>
      <c r="AD513" s="352" t="s">
        <v>98</v>
      </c>
      <c r="AE513" s="314">
        <f>V513+Y513</f>
        <v>131253.70000000001</v>
      </c>
      <c r="AF513" s="281" t="s">
        <v>79</v>
      </c>
      <c r="AG513" s="294" t="s">
        <v>33</v>
      </c>
      <c r="AH513" s="294" t="s">
        <v>295</v>
      </c>
      <c r="AI513" s="294" t="s">
        <v>247</v>
      </c>
      <c r="AJ513" s="281"/>
    </row>
    <row r="514" spans="2:36" s="36" customFormat="1" ht="73.150000000000006" customHeight="1" x14ac:dyDescent="0.25">
      <c r="B514" s="281"/>
      <c r="C514" s="281"/>
      <c r="D514" s="281"/>
      <c r="E514" s="289"/>
      <c r="F514" s="289"/>
      <c r="G514" s="289"/>
      <c r="H514" s="281"/>
      <c r="I514" s="258"/>
      <c r="J514" s="20" t="s">
        <v>111</v>
      </c>
      <c r="K514" s="27" t="s">
        <v>112</v>
      </c>
      <c r="L514" s="27" t="s">
        <v>85</v>
      </c>
      <c r="M514" s="61">
        <v>5</v>
      </c>
      <c r="N514" s="294"/>
      <c r="O514" s="289"/>
      <c r="P514" s="281"/>
      <c r="Q514" s="281"/>
      <c r="R514" s="319"/>
      <c r="S514" s="319"/>
      <c r="T514" s="306"/>
      <c r="U514" s="306"/>
      <c r="V514" s="261"/>
      <c r="W514" s="324"/>
      <c r="X514" s="324"/>
      <c r="Y514" s="261"/>
      <c r="Z514" s="313"/>
      <c r="AA514" s="313"/>
      <c r="AB514" s="261"/>
      <c r="AC514" s="294"/>
      <c r="AD514" s="353"/>
      <c r="AE514" s="314"/>
      <c r="AF514" s="281"/>
      <c r="AG514" s="294"/>
      <c r="AH514" s="294"/>
      <c r="AI514" s="294"/>
      <c r="AJ514" s="281"/>
    </row>
    <row r="515" spans="2:36" s="36" customFormat="1" ht="43.15" customHeight="1" x14ac:dyDescent="0.25">
      <c r="B515" s="281"/>
      <c r="C515" s="281"/>
      <c r="D515" s="281"/>
      <c r="E515" s="289"/>
      <c r="F515" s="289"/>
      <c r="G515" s="289"/>
      <c r="H515" s="257"/>
      <c r="I515" s="259"/>
      <c r="J515" s="20" t="s">
        <v>127</v>
      </c>
      <c r="K515" s="27" t="s">
        <v>128</v>
      </c>
      <c r="L515" s="27" t="s">
        <v>85</v>
      </c>
      <c r="M515" s="61">
        <v>106</v>
      </c>
      <c r="N515" s="294"/>
      <c r="O515" s="289"/>
      <c r="P515" s="281"/>
      <c r="Q515" s="281"/>
      <c r="R515" s="319"/>
      <c r="S515" s="319"/>
      <c r="T515" s="306"/>
      <c r="U515" s="306"/>
      <c r="V515" s="262"/>
      <c r="W515" s="325"/>
      <c r="X515" s="325"/>
      <c r="Y515" s="262"/>
      <c r="Z515" s="313"/>
      <c r="AA515" s="313"/>
      <c r="AB515" s="262"/>
      <c r="AC515" s="294"/>
      <c r="AD515" s="354"/>
      <c r="AE515" s="314"/>
      <c r="AF515" s="281"/>
      <c r="AG515" s="294"/>
      <c r="AH515" s="294"/>
      <c r="AI515" s="294"/>
      <c r="AJ515" s="281"/>
    </row>
    <row r="516" spans="2:36" s="183" customFormat="1" ht="89.25" hidden="1" x14ac:dyDescent="0.25">
      <c r="B516" s="230" t="s">
        <v>1147</v>
      </c>
      <c r="C516" s="215" t="s">
        <v>587</v>
      </c>
      <c r="D516" s="230" t="s">
        <v>106</v>
      </c>
      <c r="E516" s="290" t="s">
        <v>67</v>
      </c>
      <c r="F516" s="290" t="s">
        <v>134</v>
      </c>
      <c r="G516" s="290" t="s">
        <v>147</v>
      </c>
      <c r="H516" s="218" t="s">
        <v>70</v>
      </c>
      <c r="I516" s="230" t="s">
        <v>79</v>
      </c>
      <c r="J516" s="178" t="s">
        <v>208</v>
      </c>
      <c r="K516" s="179" t="s">
        <v>107</v>
      </c>
      <c r="L516" s="179" t="s">
        <v>86</v>
      </c>
      <c r="M516" s="181">
        <v>40</v>
      </c>
      <c r="N516" s="217" t="s">
        <v>108</v>
      </c>
      <c r="O516" s="238" t="s">
        <v>588</v>
      </c>
      <c r="P516" s="218" t="s">
        <v>75</v>
      </c>
      <c r="Q516" s="218" t="s">
        <v>76</v>
      </c>
      <c r="R516" s="237" t="s">
        <v>77</v>
      </c>
      <c r="S516" s="237" t="s">
        <v>109</v>
      </c>
      <c r="T516" s="247">
        <f>V516+Y516</f>
        <v>131253.70000000001</v>
      </c>
      <c r="U516" s="247">
        <f>T516/M517</f>
        <v>26250.74</v>
      </c>
      <c r="V516" s="219">
        <v>111565.64</v>
      </c>
      <c r="W516" s="251" t="s">
        <v>98</v>
      </c>
      <c r="X516" s="251" t="s">
        <v>98</v>
      </c>
      <c r="Y516" s="219">
        <v>19688.060000000001</v>
      </c>
      <c r="Z516" s="246" t="s">
        <v>98</v>
      </c>
      <c r="AA516" s="246" t="s">
        <v>79</v>
      </c>
      <c r="AB516" s="219">
        <v>10640.8</v>
      </c>
      <c r="AC516" s="217" t="s">
        <v>149</v>
      </c>
      <c r="AD516" s="223" t="s">
        <v>98</v>
      </c>
      <c r="AE516" s="235">
        <f>V516+Y516</f>
        <v>131253.70000000001</v>
      </c>
      <c r="AF516" s="218" t="s">
        <v>79</v>
      </c>
      <c r="AG516" s="217" t="s">
        <v>33</v>
      </c>
      <c r="AH516" s="217" t="s">
        <v>166</v>
      </c>
      <c r="AI516" s="217" t="s">
        <v>233</v>
      </c>
      <c r="AJ516" s="218"/>
    </row>
    <row r="517" spans="2:36" s="79" customFormat="1" ht="73.150000000000006" customHeight="1" x14ac:dyDescent="0.25">
      <c r="B517" s="218"/>
      <c r="C517" s="218"/>
      <c r="D517" s="218"/>
      <c r="E517" s="238"/>
      <c r="F517" s="238"/>
      <c r="G517" s="238"/>
      <c r="H517" s="218"/>
      <c r="I517" s="215"/>
      <c r="J517" s="11" t="s">
        <v>111</v>
      </c>
      <c r="K517" s="7" t="s">
        <v>112</v>
      </c>
      <c r="L517" s="7" t="s">
        <v>85</v>
      </c>
      <c r="M517" s="63">
        <v>5</v>
      </c>
      <c r="N517" s="217"/>
      <c r="O517" s="238"/>
      <c r="P517" s="218"/>
      <c r="Q517" s="218"/>
      <c r="R517" s="237"/>
      <c r="S517" s="237"/>
      <c r="T517" s="247"/>
      <c r="U517" s="247"/>
      <c r="V517" s="220"/>
      <c r="W517" s="252"/>
      <c r="X517" s="252"/>
      <c r="Y517" s="220"/>
      <c r="Z517" s="246"/>
      <c r="AA517" s="246"/>
      <c r="AB517" s="220"/>
      <c r="AC517" s="217"/>
      <c r="AD517" s="224"/>
      <c r="AE517" s="235"/>
      <c r="AF517" s="218"/>
      <c r="AG517" s="217"/>
      <c r="AH517" s="217"/>
      <c r="AI517" s="217"/>
      <c r="AJ517" s="218"/>
    </row>
    <row r="518" spans="2:36" s="79" customFormat="1" ht="43.15" customHeight="1" x14ac:dyDescent="0.25">
      <c r="B518" s="218"/>
      <c r="C518" s="218"/>
      <c r="D518" s="218"/>
      <c r="E518" s="238"/>
      <c r="F518" s="238"/>
      <c r="G518" s="238"/>
      <c r="H518" s="230"/>
      <c r="I518" s="216"/>
      <c r="J518" s="11" t="s">
        <v>127</v>
      </c>
      <c r="K518" s="7" t="s">
        <v>128</v>
      </c>
      <c r="L518" s="7" t="s">
        <v>85</v>
      </c>
      <c r="M518" s="63">
        <v>106</v>
      </c>
      <c r="N518" s="217"/>
      <c r="O518" s="238"/>
      <c r="P518" s="218"/>
      <c r="Q518" s="218"/>
      <c r="R518" s="237"/>
      <c r="S518" s="237"/>
      <c r="T518" s="247"/>
      <c r="U518" s="247"/>
      <c r="V518" s="221"/>
      <c r="W518" s="253"/>
      <c r="X518" s="253"/>
      <c r="Y518" s="221"/>
      <c r="Z518" s="246"/>
      <c r="AA518" s="246"/>
      <c r="AB518" s="221"/>
      <c r="AC518" s="217"/>
      <c r="AD518" s="225"/>
      <c r="AE518" s="235"/>
      <c r="AF518" s="218"/>
      <c r="AG518" s="217"/>
      <c r="AH518" s="217"/>
      <c r="AI518" s="217"/>
      <c r="AJ518" s="218"/>
    </row>
    <row r="519" spans="2:36" s="182" customFormat="1" ht="135.6" hidden="1" customHeight="1" x14ac:dyDescent="0.25">
      <c r="B519" s="230" t="s">
        <v>1148</v>
      </c>
      <c r="C519" s="230" t="s">
        <v>597</v>
      </c>
      <c r="D519" s="230" t="s">
        <v>106</v>
      </c>
      <c r="E519" s="290" t="s">
        <v>67</v>
      </c>
      <c r="F519" s="290" t="s">
        <v>132</v>
      </c>
      <c r="G519" s="290" t="s">
        <v>69</v>
      </c>
      <c r="H519" s="230" t="s">
        <v>70</v>
      </c>
      <c r="I519" s="230" t="s">
        <v>98</v>
      </c>
      <c r="J519" s="178" t="s">
        <v>113</v>
      </c>
      <c r="K519" s="179" t="s">
        <v>114</v>
      </c>
      <c r="L519" s="179" t="s">
        <v>115</v>
      </c>
      <c r="M519" s="179">
        <v>3</v>
      </c>
      <c r="N519" s="219" t="s">
        <v>108</v>
      </c>
      <c r="O519" s="290" t="s">
        <v>588</v>
      </c>
      <c r="P519" s="230" t="s">
        <v>75</v>
      </c>
      <c r="Q519" s="230" t="s">
        <v>76</v>
      </c>
      <c r="R519" s="230" t="s">
        <v>77</v>
      </c>
      <c r="S519" s="242" t="s">
        <v>109</v>
      </c>
      <c r="T519" s="247">
        <f>V519+Y519</f>
        <v>175499.99</v>
      </c>
      <c r="U519" s="254">
        <f>+T519/M520</f>
        <v>58499.996666666666</v>
      </c>
      <c r="V519" s="266">
        <v>149174.99</v>
      </c>
      <c r="W519" s="246" t="s">
        <v>98</v>
      </c>
      <c r="X519" s="246" t="s">
        <v>79</v>
      </c>
      <c r="Y519" s="266">
        <v>26325</v>
      </c>
      <c r="Z519" s="246" t="s">
        <v>98</v>
      </c>
      <c r="AA519" s="246" t="s">
        <v>79</v>
      </c>
      <c r="AB519" s="266">
        <v>14229.72</v>
      </c>
      <c r="AC519" s="217" t="s">
        <v>80</v>
      </c>
      <c r="AD519" s="223" t="s">
        <v>98</v>
      </c>
      <c r="AE519" s="235">
        <f>V519+Y519</f>
        <v>175499.99</v>
      </c>
      <c r="AF519" s="218" t="s">
        <v>79</v>
      </c>
      <c r="AG519" s="217" t="s">
        <v>33</v>
      </c>
      <c r="AH519" s="217" t="s">
        <v>166</v>
      </c>
      <c r="AI519" s="217" t="s">
        <v>408</v>
      </c>
      <c r="AJ519" s="218"/>
    </row>
    <row r="520" spans="2:36" s="36" customFormat="1" ht="78.599999999999994" customHeight="1" x14ac:dyDescent="0.25">
      <c r="B520" s="218"/>
      <c r="C520" s="218"/>
      <c r="D520" s="218"/>
      <c r="E520" s="238"/>
      <c r="F520" s="238"/>
      <c r="G520" s="238"/>
      <c r="H520" s="215"/>
      <c r="I520" s="215"/>
      <c r="J520" s="11" t="s">
        <v>116</v>
      </c>
      <c r="K520" s="7" t="s">
        <v>117</v>
      </c>
      <c r="L520" s="7" t="s">
        <v>85</v>
      </c>
      <c r="M520" s="7">
        <v>3</v>
      </c>
      <c r="N520" s="220"/>
      <c r="O520" s="238"/>
      <c r="P520" s="215"/>
      <c r="Q520" s="215"/>
      <c r="R520" s="215"/>
      <c r="S520" s="274"/>
      <c r="T520" s="247"/>
      <c r="U520" s="247"/>
      <c r="V520" s="243"/>
      <c r="W520" s="246"/>
      <c r="X520" s="246"/>
      <c r="Y520" s="243"/>
      <c r="Z520" s="246"/>
      <c r="AA520" s="246"/>
      <c r="AB520" s="243"/>
      <c r="AC520" s="217"/>
      <c r="AD520" s="224"/>
      <c r="AE520" s="235"/>
      <c r="AF520" s="218"/>
      <c r="AG520" s="217"/>
      <c r="AH520" s="217"/>
      <c r="AI520" s="217"/>
      <c r="AJ520" s="218"/>
    </row>
    <row r="521" spans="2:36" s="36" customFormat="1" ht="78.599999999999994" customHeight="1" x14ac:dyDescent="0.25">
      <c r="B521" s="218"/>
      <c r="C521" s="218"/>
      <c r="D521" s="218"/>
      <c r="E521" s="238"/>
      <c r="F521" s="238"/>
      <c r="G521" s="238"/>
      <c r="H521" s="215"/>
      <c r="I521" s="215"/>
      <c r="J521" s="11" t="s">
        <v>209</v>
      </c>
      <c r="K521" s="7" t="s">
        <v>118</v>
      </c>
      <c r="L521" s="7" t="s">
        <v>119</v>
      </c>
      <c r="M521" s="7">
        <v>3</v>
      </c>
      <c r="N521" s="220"/>
      <c r="O521" s="238"/>
      <c r="P521" s="215"/>
      <c r="Q521" s="215"/>
      <c r="R521" s="215"/>
      <c r="S521" s="274"/>
      <c r="T521" s="247"/>
      <c r="U521" s="247"/>
      <c r="V521" s="243"/>
      <c r="W521" s="246"/>
      <c r="X521" s="246"/>
      <c r="Y521" s="243"/>
      <c r="Z521" s="246"/>
      <c r="AA521" s="246"/>
      <c r="AB521" s="243"/>
      <c r="AC521" s="217"/>
      <c r="AD521" s="224"/>
      <c r="AE521" s="235"/>
      <c r="AF521" s="218"/>
      <c r="AG521" s="217"/>
      <c r="AH521" s="217"/>
      <c r="AI521" s="217"/>
      <c r="AJ521" s="218"/>
    </row>
    <row r="522" spans="2:36" s="36" customFormat="1" ht="77.650000000000006" customHeight="1" x14ac:dyDescent="0.25">
      <c r="B522" s="218"/>
      <c r="C522" s="218"/>
      <c r="D522" s="218"/>
      <c r="E522" s="238"/>
      <c r="F522" s="238"/>
      <c r="G522" s="238"/>
      <c r="H522" s="216"/>
      <c r="I522" s="216"/>
      <c r="J522" s="11" t="s">
        <v>120</v>
      </c>
      <c r="K522" s="7" t="s">
        <v>121</v>
      </c>
      <c r="L522" s="7" t="s">
        <v>119</v>
      </c>
      <c r="M522" s="63">
        <v>3</v>
      </c>
      <c r="N522" s="221"/>
      <c r="O522" s="238"/>
      <c r="P522" s="216"/>
      <c r="Q522" s="216"/>
      <c r="R522" s="216"/>
      <c r="S522" s="236"/>
      <c r="T522" s="247"/>
      <c r="U522" s="247"/>
      <c r="V522" s="243"/>
      <c r="W522" s="246"/>
      <c r="X522" s="246"/>
      <c r="Y522" s="243"/>
      <c r="Z522" s="246"/>
      <c r="AA522" s="246"/>
      <c r="AB522" s="243"/>
      <c r="AC522" s="217"/>
      <c r="AD522" s="225"/>
      <c r="AE522" s="235"/>
      <c r="AF522" s="218"/>
      <c r="AG522" s="217"/>
      <c r="AH522" s="217"/>
      <c r="AI522" s="217"/>
      <c r="AJ522" s="218"/>
    </row>
    <row r="523" spans="2:36" s="182" customFormat="1" ht="73.150000000000006" hidden="1" customHeight="1" x14ac:dyDescent="0.25">
      <c r="B523" s="215" t="s">
        <v>1151</v>
      </c>
      <c r="C523" s="215" t="s">
        <v>595</v>
      </c>
      <c r="D523" s="215" t="s">
        <v>106</v>
      </c>
      <c r="E523" s="250" t="s">
        <v>67</v>
      </c>
      <c r="F523" s="250" t="s">
        <v>134</v>
      </c>
      <c r="G523" s="250" t="s">
        <v>147</v>
      </c>
      <c r="H523" s="230" t="s">
        <v>70</v>
      </c>
      <c r="I523" s="218" t="s">
        <v>98</v>
      </c>
      <c r="J523" s="178" t="s">
        <v>111</v>
      </c>
      <c r="K523" s="179" t="s">
        <v>112</v>
      </c>
      <c r="L523" s="179" t="s">
        <v>85</v>
      </c>
      <c r="M523" s="181">
        <v>1</v>
      </c>
      <c r="N523" s="217" t="s">
        <v>108</v>
      </c>
      <c r="O523" s="238" t="s">
        <v>588</v>
      </c>
      <c r="P523" s="230" t="s">
        <v>75</v>
      </c>
      <c r="Q523" s="230" t="s">
        <v>76</v>
      </c>
      <c r="R523" s="230" t="s">
        <v>77</v>
      </c>
      <c r="S523" s="237" t="s">
        <v>109</v>
      </c>
      <c r="T523" s="247">
        <f>V523+Y523</f>
        <v>41455.839999999997</v>
      </c>
      <c r="U523" s="247">
        <f>+T523/1</f>
        <v>41455.839999999997</v>
      </c>
      <c r="V523" s="243">
        <v>35237.46</v>
      </c>
      <c r="W523" s="246" t="s">
        <v>98</v>
      </c>
      <c r="X523" s="246" t="s">
        <v>79</v>
      </c>
      <c r="Y523" s="217">
        <v>6218.38</v>
      </c>
      <c r="Z523" s="246" t="s">
        <v>98</v>
      </c>
      <c r="AA523" s="246" t="s">
        <v>79</v>
      </c>
      <c r="AB523" s="229">
        <v>3361.28</v>
      </c>
      <c r="AC523" s="217" t="s">
        <v>149</v>
      </c>
      <c r="AD523" s="223" t="s">
        <v>98</v>
      </c>
      <c r="AE523" s="235">
        <f>V523+Y523</f>
        <v>41455.839999999997</v>
      </c>
      <c r="AF523" s="218" t="s">
        <v>79</v>
      </c>
      <c r="AG523" s="217" t="s">
        <v>33</v>
      </c>
      <c r="AH523" s="217" t="s">
        <v>166</v>
      </c>
      <c r="AI523" s="217" t="s">
        <v>233</v>
      </c>
      <c r="AJ523" s="218"/>
    </row>
    <row r="524" spans="2:36" s="36" customFormat="1" ht="73.150000000000006" customHeight="1" x14ac:dyDescent="0.25">
      <c r="B524" s="218"/>
      <c r="C524" s="218"/>
      <c r="D524" s="218"/>
      <c r="E524" s="238"/>
      <c r="F524" s="238"/>
      <c r="G524" s="238"/>
      <c r="H524" s="216"/>
      <c r="I524" s="218"/>
      <c r="J524" s="11" t="s">
        <v>127</v>
      </c>
      <c r="K524" s="7" t="s">
        <v>128</v>
      </c>
      <c r="L524" s="7" t="s">
        <v>85</v>
      </c>
      <c r="M524" s="63">
        <v>6</v>
      </c>
      <c r="N524" s="217"/>
      <c r="O524" s="238"/>
      <c r="P524" s="216"/>
      <c r="Q524" s="216"/>
      <c r="R524" s="216"/>
      <c r="S524" s="237"/>
      <c r="T524" s="247"/>
      <c r="U524" s="247"/>
      <c r="V524" s="243"/>
      <c r="W524" s="246"/>
      <c r="X524" s="246"/>
      <c r="Y524" s="217"/>
      <c r="Z524" s="246"/>
      <c r="AA524" s="246"/>
      <c r="AB524" s="229"/>
      <c r="AC524" s="217"/>
      <c r="AD524" s="225"/>
      <c r="AE524" s="235"/>
      <c r="AF524" s="218"/>
      <c r="AG524" s="217"/>
      <c r="AH524" s="217"/>
      <c r="AI524" s="217"/>
      <c r="AJ524" s="218"/>
    </row>
    <row r="525" spans="2:36" s="182" customFormat="1" ht="89.25" hidden="1" x14ac:dyDescent="0.25">
      <c r="B525" s="218" t="s">
        <v>1153</v>
      </c>
      <c r="C525" s="218" t="s">
        <v>594</v>
      </c>
      <c r="D525" s="218" t="s">
        <v>106</v>
      </c>
      <c r="E525" s="238" t="s">
        <v>67</v>
      </c>
      <c r="F525" s="238" t="s">
        <v>134</v>
      </c>
      <c r="G525" s="238" t="s">
        <v>147</v>
      </c>
      <c r="H525" s="230" t="s">
        <v>70</v>
      </c>
      <c r="I525" s="218" t="s">
        <v>98</v>
      </c>
      <c r="J525" s="178" t="s">
        <v>208</v>
      </c>
      <c r="K525" s="179" t="s">
        <v>107</v>
      </c>
      <c r="L525" s="179" t="s">
        <v>86</v>
      </c>
      <c r="M525" s="181">
        <v>40</v>
      </c>
      <c r="N525" s="217" t="s">
        <v>108</v>
      </c>
      <c r="O525" s="238" t="s">
        <v>588</v>
      </c>
      <c r="P525" s="218" t="s">
        <v>75</v>
      </c>
      <c r="Q525" s="218" t="s">
        <v>76</v>
      </c>
      <c r="R525" s="237" t="s">
        <v>77</v>
      </c>
      <c r="S525" s="237" t="s">
        <v>109</v>
      </c>
      <c r="T525" s="247">
        <f>V525+Y525</f>
        <v>69515.59</v>
      </c>
      <c r="U525" s="247">
        <f>+T525/M526</f>
        <v>69515.59</v>
      </c>
      <c r="V525" s="217">
        <v>59088.25</v>
      </c>
      <c r="W525" s="246" t="s">
        <v>98</v>
      </c>
      <c r="X525" s="246" t="s">
        <v>79</v>
      </c>
      <c r="Y525" s="217">
        <v>10427.34</v>
      </c>
      <c r="Z525" s="246" t="s">
        <v>98</v>
      </c>
      <c r="AA525" s="246" t="s">
        <v>79</v>
      </c>
      <c r="AB525" s="229">
        <v>5636.4</v>
      </c>
      <c r="AC525" s="217" t="s">
        <v>149</v>
      </c>
      <c r="AD525" s="223" t="s">
        <v>98</v>
      </c>
      <c r="AE525" s="235">
        <f>V525+Y525</f>
        <v>69515.59</v>
      </c>
      <c r="AF525" s="218" t="s">
        <v>79</v>
      </c>
      <c r="AG525" s="217" t="s">
        <v>33</v>
      </c>
      <c r="AH525" s="248" t="s">
        <v>166</v>
      </c>
      <c r="AI525" s="248" t="s">
        <v>408</v>
      </c>
      <c r="AJ525" s="249"/>
    </row>
    <row r="526" spans="2:36" s="36" customFormat="1" ht="99.6" customHeight="1" x14ac:dyDescent="0.25">
      <c r="B526" s="218"/>
      <c r="C526" s="218"/>
      <c r="D526" s="218"/>
      <c r="E526" s="238"/>
      <c r="F526" s="238"/>
      <c r="G526" s="238"/>
      <c r="H526" s="215"/>
      <c r="I526" s="218"/>
      <c r="J526" s="11" t="s">
        <v>111</v>
      </c>
      <c r="K526" s="7" t="s">
        <v>112</v>
      </c>
      <c r="L526" s="7" t="s">
        <v>85</v>
      </c>
      <c r="M526" s="63">
        <v>1</v>
      </c>
      <c r="N526" s="217"/>
      <c r="O526" s="238"/>
      <c r="P526" s="218"/>
      <c r="Q526" s="218"/>
      <c r="R526" s="237"/>
      <c r="S526" s="237"/>
      <c r="T526" s="247"/>
      <c r="U526" s="247"/>
      <c r="V526" s="217"/>
      <c r="W526" s="246"/>
      <c r="X526" s="246"/>
      <c r="Y526" s="217"/>
      <c r="Z526" s="246"/>
      <c r="AA526" s="246"/>
      <c r="AB526" s="229"/>
      <c r="AC526" s="217"/>
      <c r="AD526" s="224"/>
      <c r="AE526" s="235"/>
      <c r="AF526" s="218"/>
      <c r="AG526" s="217"/>
      <c r="AH526" s="248"/>
      <c r="AI526" s="248"/>
      <c r="AJ526" s="249"/>
    </row>
    <row r="527" spans="2:36" s="36" customFormat="1" ht="73.150000000000006" customHeight="1" x14ac:dyDescent="0.25">
      <c r="B527" s="218"/>
      <c r="C527" s="218"/>
      <c r="D527" s="218"/>
      <c r="E527" s="238"/>
      <c r="F527" s="238"/>
      <c r="G527" s="238"/>
      <c r="H527" s="216"/>
      <c r="I527" s="218"/>
      <c r="J527" s="11" t="s">
        <v>127</v>
      </c>
      <c r="K527" s="7" t="s">
        <v>128</v>
      </c>
      <c r="L527" s="7" t="s">
        <v>85</v>
      </c>
      <c r="M527" s="63">
        <v>46</v>
      </c>
      <c r="N527" s="217"/>
      <c r="O527" s="238"/>
      <c r="P527" s="230"/>
      <c r="Q527" s="230"/>
      <c r="R527" s="242"/>
      <c r="S527" s="237"/>
      <c r="T527" s="247"/>
      <c r="U527" s="247"/>
      <c r="V527" s="217"/>
      <c r="W527" s="246"/>
      <c r="X527" s="246"/>
      <c r="Y527" s="217"/>
      <c r="Z527" s="246"/>
      <c r="AA527" s="246"/>
      <c r="AB527" s="229"/>
      <c r="AC527" s="217"/>
      <c r="AD527" s="225"/>
      <c r="AE527" s="235"/>
      <c r="AF527" s="218"/>
      <c r="AG527" s="217"/>
      <c r="AH527" s="248"/>
      <c r="AI527" s="248"/>
      <c r="AJ527" s="249"/>
    </row>
    <row r="528" spans="2:36" s="36" customFormat="1" ht="89.25" x14ac:dyDescent="0.25">
      <c r="B528" s="216" t="s">
        <v>518</v>
      </c>
      <c r="C528" s="216" t="s">
        <v>529</v>
      </c>
      <c r="D528" s="218" t="s">
        <v>106</v>
      </c>
      <c r="E528" s="238" t="s">
        <v>67</v>
      </c>
      <c r="F528" s="291" t="s">
        <v>134</v>
      </c>
      <c r="G528" s="291" t="s">
        <v>147</v>
      </c>
      <c r="H528" s="218" t="s">
        <v>70</v>
      </c>
      <c r="I528" s="218" t="s">
        <v>79</v>
      </c>
      <c r="J528" s="72" t="s">
        <v>208</v>
      </c>
      <c r="K528" s="22" t="s">
        <v>107</v>
      </c>
      <c r="L528" s="22" t="s">
        <v>86</v>
      </c>
      <c r="M528" s="73">
        <v>40</v>
      </c>
      <c r="N528" s="221" t="s">
        <v>108</v>
      </c>
      <c r="O528" s="444" t="s">
        <v>361</v>
      </c>
      <c r="P528" s="216" t="s">
        <v>75</v>
      </c>
      <c r="Q528" s="216" t="s">
        <v>76</v>
      </c>
      <c r="R528" s="236" t="s">
        <v>77</v>
      </c>
      <c r="S528" s="236" t="s">
        <v>109</v>
      </c>
      <c r="T528" s="256">
        <f>V528+Y528</f>
        <v>142445</v>
      </c>
      <c r="U528" s="256">
        <v>47508</v>
      </c>
      <c r="V528" s="267">
        <v>121078.25</v>
      </c>
      <c r="W528" s="253" t="s">
        <v>98</v>
      </c>
      <c r="X528" s="253" t="s">
        <v>79</v>
      </c>
      <c r="Y528" s="267">
        <v>21366.75</v>
      </c>
      <c r="Z528" s="253" t="s">
        <v>98</v>
      </c>
      <c r="AA528" s="253" t="s">
        <v>79</v>
      </c>
      <c r="AB528" s="267">
        <v>11549.6</v>
      </c>
      <c r="AC528" s="221" t="s">
        <v>149</v>
      </c>
      <c r="AD528" s="225" t="s">
        <v>79</v>
      </c>
      <c r="AE528" s="225">
        <f t="shared" ref="AE528" si="4">V528+Y528</f>
        <v>142445</v>
      </c>
      <c r="AF528" s="216" t="s">
        <v>79</v>
      </c>
      <c r="AG528" s="221" t="s">
        <v>33</v>
      </c>
      <c r="AH528" s="609" t="s">
        <v>174</v>
      </c>
      <c r="AI528" s="348" t="s">
        <v>157</v>
      </c>
      <c r="AJ528" s="216"/>
    </row>
    <row r="529" spans="2:36" s="36" customFormat="1" ht="58.15" customHeight="1" x14ac:dyDescent="0.25">
      <c r="B529" s="218"/>
      <c r="C529" s="218"/>
      <c r="D529" s="218"/>
      <c r="E529" s="238"/>
      <c r="F529" s="238"/>
      <c r="G529" s="238"/>
      <c r="H529" s="218"/>
      <c r="I529" s="218"/>
      <c r="J529" s="11" t="s">
        <v>111</v>
      </c>
      <c r="K529" s="7" t="s">
        <v>112</v>
      </c>
      <c r="L529" s="7" t="s">
        <v>85</v>
      </c>
      <c r="M529" s="87">
        <v>3</v>
      </c>
      <c r="N529" s="217"/>
      <c r="O529" s="239"/>
      <c r="P529" s="218"/>
      <c r="Q529" s="218"/>
      <c r="R529" s="237"/>
      <c r="S529" s="237"/>
      <c r="T529" s="247"/>
      <c r="U529" s="247"/>
      <c r="V529" s="267"/>
      <c r="W529" s="246"/>
      <c r="X529" s="246"/>
      <c r="Y529" s="267"/>
      <c r="Z529" s="246"/>
      <c r="AA529" s="246"/>
      <c r="AB529" s="267"/>
      <c r="AC529" s="217"/>
      <c r="AD529" s="235"/>
      <c r="AE529" s="235"/>
      <c r="AF529" s="218"/>
      <c r="AG529" s="217"/>
      <c r="AH529" s="264"/>
      <c r="AI529" s="263"/>
      <c r="AJ529" s="218"/>
    </row>
    <row r="530" spans="2:36" s="36" customFormat="1" ht="43.15" customHeight="1" thickBot="1" x14ac:dyDescent="0.3">
      <c r="B530" s="218"/>
      <c r="C530" s="218"/>
      <c r="D530" s="218"/>
      <c r="E530" s="238"/>
      <c r="F530" s="238"/>
      <c r="G530" s="238"/>
      <c r="H530" s="218"/>
      <c r="I530" s="218"/>
      <c r="J530" s="11" t="s">
        <v>127</v>
      </c>
      <c r="K530" s="7" t="s">
        <v>128</v>
      </c>
      <c r="L530" s="7" t="s">
        <v>85</v>
      </c>
      <c r="M530" s="87">
        <v>83</v>
      </c>
      <c r="N530" s="217"/>
      <c r="O530" s="239"/>
      <c r="P530" s="218"/>
      <c r="Q530" s="218"/>
      <c r="R530" s="237"/>
      <c r="S530" s="237"/>
      <c r="T530" s="247"/>
      <c r="U530" s="247"/>
      <c r="V530" s="268"/>
      <c r="W530" s="246"/>
      <c r="X530" s="246"/>
      <c r="Y530" s="268"/>
      <c r="Z530" s="246"/>
      <c r="AA530" s="246"/>
      <c r="AB530" s="268"/>
      <c r="AC530" s="217"/>
      <c r="AD530" s="235"/>
      <c r="AE530" s="235"/>
      <c r="AF530" s="218"/>
      <c r="AG530" s="217"/>
      <c r="AH530" s="610"/>
      <c r="AI530" s="479"/>
      <c r="AJ530" s="218"/>
    </row>
    <row r="531" spans="2:36" s="36" customFormat="1" ht="100.5" customHeight="1" x14ac:dyDescent="0.25">
      <c r="B531" s="218" t="s">
        <v>519</v>
      </c>
      <c r="C531" s="218" t="s">
        <v>521</v>
      </c>
      <c r="D531" s="218" t="s">
        <v>106</v>
      </c>
      <c r="E531" s="238" t="s">
        <v>67</v>
      </c>
      <c r="F531" s="238" t="s">
        <v>134</v>
      </c>
      <c r="G531" s="238" t="s">
        <v>147</v>
      </c>
      <c r="H531" s="218" t="s">
        <v>70</v>
      </c>
      <c r="I531" s="218" t="s">
        <v>79</v>
      </c>
      <c r="J531" s="11" t="s">
        <v>208</v>
      </c>
      <c r="K531" s="7" t="s">
        <v>107</v>
      </c>
      <c r="L531" s="7" t="s">
        <v>86</v>
      </c>
      <c r="M531" s="63">
        <v>40</v>
      </c>
      <c r="N531" s="217" t="s">
        <v>108</v>
      </c>
      <c r="O531" s="239" t="s">
        <v>361</v>
      </c>
      <c r="P531" s="218" t="s">
        <v>75</v>
      </c>
      <c r="Q531" s="218" t="s">
        <v>76</v>
      </c>
      <c r="R531" s="237" t="s">
        <v>77</v>
      </c>
      <c r="S531" s="237" t="s">
        <v>109</v>
      </c>
      <c r="T531" s="247">
        <f>V531+Y531</f>
        <v>51337.85</v>
      </c>
      <c r="U531" s="247" t="s">
        <v>79</v>
      </c>
      <c r="V531" s="263">
        <v>43637.17</v>
      </c>
      <c r="W531" s="246" t="s">
        <v>98</v>
      </c>
      <c r="X531" s="246" t="s">
        <v>98</v>
      </c>
      <c r="Y531" s="263">
        <v>7700.68</v>
      </c>
      <c r="Z531" s="246" t="s">
        <v>98</v>
      </c>
      <c r="AA531" s="246" t="s">
        <v>98</v>
      </c>
      <c r="AB531" s="244">
        <v>4162.53</v>
      </c>
      <c r="AC531" s="217" t="s">
        <v>149</v>
      </c>
      <c r="AD531" s="235" t="s">
        <v>79</v>
      </c>
      <c r="AE531" s="235">
        <f>V531+Y531</f>
        <v>51337.85</v>
      </c>
      <c r="AF531" s="217" t="s">
        <v>79</v>
      </c>
      <c r="AG531" s="217" t="s">
        <v>33</v>
      </c>
      <c r="AH531" s="264" t="s">
        <v>174</v>
      </c>
      <c r="AI531" s="394" t="s">
        <v>157</v>
      </c>
      <c r="AJ531" s="217"/>
    </row>
    <row r="532" spans="2:36" s="36" customFormat="1" ht="58.15" customHeight="1" x14ac:dyDescent="0.25">
      <c r="B532" s="218"/>
      <c r="C532" s="265"/>
      <c r="D532" s="218"/>
      <c r="E532" s="238"/>
      <c r="F532" s="238"/>
      <c r="G532" s="238"/>
      <c r="H532" s="218"/>
      <c r="I532" s="218"/>
      <c r="J532" s="11" t="s">
        <v>111</v>
      </c>
      <c r="K532" s="7" t="s">
        <v>112</v>
      </c>
      <c r="L532" s="7" t="s">
        <v>85</v>
      </c>
      <c r="M532" s="87">
        <v>1</v>
      </c>
      <c r="N532" s="217"/>
      <c r="O532" s="239"/>
      <c r="P532" s="218"/>
      <c r="Q532" s="218"/>
      <c r="R532" s="237"/>
      <c r="S532" s="237"/>
      <c r="T532" s="247"/>
      <c r="U532" s="247"/>
      <c r="V532" s="264"/>
      <c r="W532" s="246"/>
      <c r="X532" s="246"/>
      <c r="Y532" s="264"/>
      <c r="Z532" s="246"/>
      <c r="AA532" s="246"/>
      <c r="AB532" s="245"/>
      <c r="AC532" s="217"/>
      <c r="AD532" s="235"/>
      <c r="AE532" s="235"/>
      <c r="AF532" s="218"/>
      <c r="AG532" s="217"/>
      <c r="AH532" s="264"/>
      <c r="AI532" s="394"/>
      <c r="AJ532" s="218"/>
    </row>
    <row r="533" spans="2:36" s="36" customFormat="1" ht="43.15" customHeight="1" x14ac:dyDescent="0.25">
      <c r="B533" s="218"/>
      <c r="C533" s="265"/>
      <c r="D533" s="218"/>
      <c r="E533" s="238"/>
      <c r="F533" s="238"/>
      <c r="G533" s="238"/>
      <c r="H533" s="218"/>
      <c r="I533" s="218"/>
      <c r="J533" s="11" t="s">
        <v>127</v>
      </c>
      <c r="K533" s="7" t="s">
        <v>128</v>
      </c>
      <c r="L533" s="7" t="s">
        <v>85</v>
      </c>
      <c r="M533" s="87">
        <v>30</v>
      </c>
      <c r="N533" s="217"/>
      <c r="O533" s="239"/>
      <c r="P533" s="218"/>
      <c r="Q533" s="218"/>
      <c r="R533" s="237"/>
      <c r="S533" s="237"/>
      <c r="T533" s="247"/>
      <c r="U533" s="247"/>
      <c r="V533" s="264"/>
      <c r="W533" s="246"/>
      <c r="X533" s="246"/>
      <c r="Y533" s="264"/>
      <c r="Z533" s="246"/>
      <c r="AA533" s="246"/>
      <c r="AB533" s="245"/>
      <c r="AC533" s="217"/>
      <c r="AD533" s="235"/>
      <c r="AE533" s="235"/>
      <c r="AF533" s="218"/>
      <c r="AG533" s="217"/>
      <c r="AH533" s="264"/>
      <c r="AI533" s="394"/>
      <c r="AJ533" s="218"/>
    </row>
    <row r="534" spans="2:36" s="36" customFormat="1" ht="100.5" customHeight="1" x14ac:dyDescent="0.25">
      <c r="B534" s="218" t="s">
        <v>520</v>
      </c>
      <c r="C534" s="218" t="s">
        <v>522</v>
      </c>
      <c r="D534" s="218" t="s">
        <v>106</v>
      </c>
      <c r="E534" s="238" t="s">
        <v>67</v>
      </c>
      <c r="F534" s="238" t="s">
        <v>134</v>
      </c>
      <c r="G534" s="238" t="s">
        <v>147</v>
      </c>
      <c r="H534" s="218" t="s">
        <v>70</v>
      </c>
      <c r="I534" s="218" t="s">
        <v>79</v>
      </c>
      <c r="J534" s="11" t="s">
        <v>208</v>
      </c>
      <c r="K534" s="7" t="s">
        <v>107</v>
      </c>
      <c r="L534" s="7" t="s">
        <v>86</v>
      </c>
      <c r="M534" s="63">
        <v>40</v>
      </c>
      <c r="N534" s="217" t="s">
        <v>108</v>
      </c>
      <c r="O534" s="239" t="s">
        <v>361</v>
      </c>
      <c r="P534" s="218" t="s">
        <v>75</v>
      </c>
      <c r="Q534" s="218" t="s">
        <v>76</v>
      </c>
      <c r="R534" s="237" t="s">
        <v>77</v>
      </c>
      <c r="S534" s="237" t="s">
        <v>109</v>
      </c>
      <c r="T534" s="247">
        <f>V534+Y534</f>
        <v>171199.98</v>
      </c>
      <c r="U534" s="247">
        <f>+T534/M535</f>
        <v>57066.66</v>
      </c>
      <c r="V534" s="235">
        <v>145519.98000000001</v>
      </c>
      <c r="W534" s="246" t="s">
        <v>98</v>
      </c>
      <c r="X534" s="246" t="s">
        <v>98</v>
      </c>
      <c r="Y534" s="235">
        <v>25680</v>
      </c>
      <c r="Z534" s="246" t="s">
        <v>98</v>
      </c>
      <c r="AA534" s="246" t="s">
        <v>98</v>
      </c>
      <c r="AB534" s="343">
        <v>13881.08</v>
      </c>
      <c r="AC534" s="217" t="s">
        <v>149</v>
      </c>
      <c r="AD534" s="235" t="s">
        <v>79</v>
      </c>
      <c r="AE534" s="235">
        <f>V534+Y534</f>
        <v>171199.98</v>
      </c>
      <c r="AF534" s="217" t="s">
        <v>79</v>
      </c>
      <c r="AG534" s="217" t="s">
        <v>33</v>
      </c>
      <c r="AH534" s="429" t="s">
        <v>176</v>
      </c>
      <c r="AI534" s="546" t="s">
        <v>160</v>
      </c>
      <c r="AJ534" s="217"/>
    </row>
    <row r="535" spans="2:36" s="36" customFormat="1" ht="58.15" customHeight="1" x14ac:dyDescent="0.25">
      <c r="B535" s="218"/>
      <c r="C535" s="265"/>
      <c r="D535" s="218"/>
      <c r="E535" s="238"/>
      <c r="F535" s="238"/>
      <c r="G535" s="238"/>
      <c r="H535" s="218"/>
      <c r="I535" s="218"/>
      <c r="J535" s="11" t="s">
        <v>111</v>
      </c>
      <c r="K535" s="7" t="s">
        <v>112</v>
      </c>
      <c r="L535" s="7" t="s">
        <v>85</v>
      </c>
      <c r="M535" s="52">
        <v>3</v>
      </c>
      <c r="N535" s="217"/>
      <c r="O535" s="239"/>
      <c r="P535" s="218"/>
      <c r="Q535" s="218"/>
      <c r="R535" s="237"/>
      <c r="S535" s="237"/>
      <c r="T535" s="247"/>
      <c r="U535" s="247"/>
      <c r="V535" s="342"/>
      <c r="W535" s="246"/>
      <c r="X535" s="246"/>
      <c r="Y535" s="342"/>
      <c r="Z535" s="246"/>
      <c r="AA535" s="246"/>
      <c r="AB535" s="344"/>
      <c r="AC535" s="217"/>
      <c r="AD535" s="235"/>
      <c r="AE535" s="235"/>
      <c r="AF535" s="218"/>
      <c r="AG535" s="217"/>
      <c r="AH535" s="429"/>
      <c r="AI535" s="546"/>
      <c r="AJ535" s="218"/>
    </row>
    <row r="536" spans="2:36" s="36" customFormat="1" ht="43.15" customHeight="1" x14ac:dyDescent="0.25">
      <c r="B536" s="218"/>
      <c r="C536" s="265"/>
      <c r="D536" s="218"/>
      <c r="E536" s="238"/>
      <c r="F536" s="238"/>
      <c r="G536" s="238"/>
      <c r="H536" s="218"/>
      <c r="I536" s="218"/>
      <c r="J536" s="11" t="s">
        <v>127</v>
      </c>
      <c r="K536" s="7" t="s">
        <v>128</v>
      </c>
      <c r="L536" s="7" t="s">
        <v>85</v>
      </c>
      <c r="M536" s="52">
        <v>100</v>
      </c>
      <c r="N536" s="217"/>
      <c r="O536" s="239"/>
      <c r="P536" s="218"/>
      <c r="Q536" s="218"/>
      <c r="R536" s="237"/>
      <c r="S536" s="237"/>
      <c r="T536" s="247"/>
      <c r="U536" s="247"/>
      <c r="V536" s="342"/>
      <c r="W536" s="246"/>
      <c r="X536" s="246"/>
      <c r="Y536" s="342"/>
      <c r="Z536" s="246"/>
      <c r="AA536" s="246"/>
      <c r="AB536" s="344"/>
      <c r="AC536" s="217"/>
      <c r="AD536" s="235"/>
      <c r="AE536" s="235"/>
      <c r="AF536" s="218"/>
      <c r="AG536" s="217"/>
      <c r="AH536" s="429"/>
      <c r="AI536" s="546"/>
      <c r="AJ536" s="218"/>
    </row>
    <row r="537" spans="2:36" s="36" customFormat="1" ht="100.5" customHeight="1" x14ac:dyDescent="0.25">
      <c r="B537" s="218" t="s">
        <v>523</v>
      </c>
      <c r="C537" s="218" t="s">
        <v>524</v>
      </c>
      <c r="D537" s="218" t="s">
        <v>106</v>
      </c>
      <c r="E537" s="238" t="s">
        <v>67</v>
      </c>
      <c r="F537" s="238" t="s">
        <v>134</v>
      </c>
      <c r="G537" s="238" t="s">
        <v>147</v>
      </c>
      <c r="H537" s="218" t="s">
        <v>70</v>
      </c>
      <c r="I537" s="218" t="s">
        <v>79</v>
      </c>
      <c r="J537" s="11" t="s">
        <v>208</v>
      </c>
      <c r="K537" s="7" t="s">
        <v>107</v>
      </c>
      <c r="L537" s="7" t="s">
        <v>86</v>
      </c>
      <c r="M537" s="63">
        <v>40</v>
      </c>
      <c r="N537" s="217" t="s">
        <v>108</v>
      </c>
      <c r="O537" s="239" t="s">
        <v>361</v>
      </c>
      <c r="P537" s="218" t="s">
        <v>75</v>
      </c>
      <c r="Q537" s="218" t="s">
        <v>76</v>
      </c>
      <c r="R537" s="237" t="s">
        <v>77</v>
      </c>
      <c r="S537" s="237" t="s">
        <v>109</v>
      </c>
      <c r="T537" s="247">
        <f>V537+Y537</f>
        <v>112350</v>
      </c>
      <c r="U537" s="247">
        <f>+T537/M538</f>
        <v>112350</v>
      </c>
      <c r="V537" s="243">
        <v>95497.5</v>
      </c>
      <c r="W537" s="246" t="s">
        <v>98</v>
      </c>
      <c r="X537" s="246" t="s">
        <v>98</v>
      </c>
      <c r="Y537" s="243">
        <v>16852.5</v>
      </c>
      <c r="Z537" s="246" t="s">
        <v>98</v>
      </c>
      <c r="AA537" s="246" t="s">
        <v>98</v>
      </c>
      <c r="AB537" s="481">
        <v>9109.4599999999991</v>
      </c>
      <c r="AC537" s="217" t="s">
        <v>149</v>
      </c>
      <c r="AD537" s="235" t="s">
        <v>79</v>
      </c>
      <c r="AE537" s="235">
        <f>V537+Y537</f>
        <v>112350</v>
      </c>
      <c r="AF537" s="217" t="s">
        <v>79</v>
      </c>
      <c r="AG537" s="217" t="s">
        <v>33</v>
      </c>
      <c r="AH537" s="264" t="s">
        <v>160</v>
      </c>
      <c r="AI537" s="394" t="s">
        <v>161</v>
      </c>
      <c r="AJ537" s="217"/>
    </row>
    <row r="538" spans="2:36" s="36" customFormat="1" ht="58.15" customHeight="1" x14ac:dyDescent="0.25">
      <c r="B538" s="218"/>
      <c r="C538" s="218"/>
      <c r="D538" s="218"/>
      <c r="E538" s="238"/>
      <c r="F538" s="238"/>
      <c r="G538" s="238"/>
      <c r="H538" s="218"/>
      <c r="I538" s="218"/>
      <c r="J538" s="11" t="s">
        <v>111</v>
      </c>
      <c r="K538" s="7" t="s">
        <v>112</v>
      </c>
      <c r="L538" s="7" t="s">
        <v>85</v>
      </c>
      <c r="M538" s="52">
        <v>1</v>
      </c>
      <c r="N538" s="217"/>
      <c r="O538" s="239"/>
      <c r="P538" s="218"/>
      <c r="Q538" s="218"/>
      <c r="R538" s="237"/>
      <c r="S538" s="237"/>
      <c r="T538" s="247"/>
      <c r="U538" s="247"/>
      <c r="V538" s="243"/>
      <c r="W538" s="246"/>
      <c r="X538" s="246"/>
      <c r="Y538" s="243"/>
      <c r="Z538" s="246"/>
      <c r="AA538" s="246"/>
      <c r="AB538" s="481"/>
      <c r="AC538" s="217"/>
      <c r="AD538" s="235"/>
      <c r="AE538" s="235"/>
      <c r="AF538" s="218"/>
      <c r="AG538" s="217"/>
      <c r="AH538" s="264"/>
      <c r="AI538" s="394"/>
      <c r="AJ538" s="218"/>
    </row>
    <row r="539" spans="2:36" s="36" customFormat="1" ht="43.15" customHeight="1" x14ac:dyDescent="0.25">
      <c r="B539" s="218"/>
      <c r="C539" s="218"/>
      <c r="D539" s="218"/>
      <c r="E539" s="238"/>
      <c r="F539" s="238"/>
      <c r="G539" s="238"/>
      <c r="H539" s="218"/>
      <c r="I539" s="218"/>
      <c r="J539" s="11" t="s">
        <v>127</v>
      </c>
      <c r="K539" s="7" t="s">
        <v>128</v>
      </c>
      <c r="L539" s="7" t="s">
        <v>85</v>
      </c>
      <c r="M539" s="52">
        <v>10</v>
      </c>
      <c r="N539" s="217"/>
      <c r="O539" s="239"/>
      <c r="P539" s="218"/>
      <c r="Q539" s="218"/>
      <c r="R539" s="237"/>
      <c r="S539" s="237"/>
      <c r="T539" s="247"/>
      <c r="U539" s="247"/>
      <c r="V539" s="243"/>
      <c r="W539" s="246"/>
      <c r="X539" s="246"/>
      <c r="Y539" s="243"/>
      <c r="Z539" s="246"/>
      <c r="AA539" s="246"/>
      <c r="AB539" s="481"/>
      <c r="AC539" s="217"/>
      <c r="AD539" s="235"/>
      <c r="AE539" s="235"/>
      <c r="AF539" s="218"/>
      <c r="AG539" s="217"/>
      <c r="AH539" s="264"/>
      <c r="AI539" s="394"/>
      <c r="AJ539" s="218"/>
    </row>
    <row r="540" spans="2:36" ht="51" x14ac:dyDescent="0.2">
      <c r="B540" s="218" t="s">
        <v>525</v>
      </c>
      <c r="C540" s="218" t="s">
        <v>527</v>
      </c>
      <c r="D540" s="218" t="s">
        <v>66</v>
      </c>
      <c r="E540" s="238" t="s">
        <v>67</v>
      </c>
      <c r="F540" s="238" t="s">
        <v>132</v>
      </c>
      <c r="G540" s="238" t="s">
        <v>69</v>
      </c>
      <c r="H540" s="218" t="s">
        <v>70</v>
      </c>
      <c r="I540" s="218" t="s">
        <v>79</v>
      </c>
      <c r="J540" s="11" t="s">
        <v>113</v>
      </c>
      <c r="K540" s="7" t="s">
        <v>114</v>
      </c>
      <c r="L540" s="7" t="s">
        <v>115</v>
      </c>
      <c r="M540" s="7">
        <v>2</v>
      </c>
      <c r="N540" s="217" t="s">
        <v>108</v>
      </c>
      <c r="O540" s="239" t="s">
        <v>361</v>
      </c>
      <c r="P540" s="218" t="s">
        <v>75</v>
      </c>
      <c r="Q540" s="218" t="s">
        <v>76</v>
      </c>
      <c r="R540" s="237" t="s">
        <v>77</v>
      </c>
      <c r="S540" s="237" t="s">
        <v>109</v>
      </c>
      <c r="T540" s="247">
        <f>V540+Y540</f>
        <v>149168.51500000001</v>
      </c>
      <c r="U540" s="247">
        <f>+T540/M541</f>
        <v>74584.257500000007</v>
      </c>
      <c r="V540" s="243">
        <v>126793.24</v>
      </c>
      <c r="W540" s="246" t="s">
        <v>98</v>
      </c>
      <c r="X540" s="246" t="s">
        <v>98</v>
      </c>
      <c r="Y540" s="243">
        <f>44750.55/2</f>
        <v>22375.275000000001</v>
      </c>
      <c r="Z540" s="246" t="s">
        <v>98</v>
      </c>
      <c r="AA540" s="246" t="s">
        <v>98</v>
      </c>
      <c r="AB540" s="481">
        <f>24189.49/2</f>
        <v>12094.745000000001</v>
      </c>
      <c r="AC540" s="217" t="s">
        <v>80</v>
      </c>
      <c r="AD540" s="235" t="s">
        <v>79</v>
      </c>
      <c r="AE540" s="235">
        <f>V540+Y540</f>
        <v>149168.51500000001</v>
      </c>
      <c r="AF540" s="218" t="s">
        <v>79</v>
      </c>
      <c r="AG540" s="217" t="s">
        <v>33</v>
      </c>
      <c r="AH540" s="394" t="s">
        <v>166</v>
      </c>
      <c r="AI540" s="394" t="s">
        <v>167</v>
      </c>
      <c r="AJ540" s="218"/>
    </row>
    <row r="541" spans="2:36" ht="51" x14ac:dyDescent="0.2">
      <c r="B541" s="218"/>
      <c r="C541" s="218"/>
      <c r="D541" s="218"/>
      <c r="E541" s="238"/>
      <c r="F541" s="238"/>
      <c r="G541" s="238"/>
      <c r="H541" s="218"/>
      <c r="I541" s="218"/>
      <c r="J541" s="11" t="s">
        <v>116</v>
      </c>
      <c r="K541" s="7" t="s">
        <v>117</v>
      </c>
      <c r="L541" s="7" t="s">
        <v>85</v>
      </c>
      <c r="M541" s="7">
        <v>2</v>
      </c>
      <c r="N541" s="217"/>
      <c r="O541" s="239"/>
      <c r="P541" s="218"/>
      <c r="Q541" s="218"/>
      <c r="R541" s="237"/>
      <c r="S541" s="237"/>
      <c r="T541" s="247"/>
      <c r="U541" s="247"/>
      <c r="V541" s="243"/>
      <c r="W541" s="246"/>
      <c r="X541" s="246"/>
      <c r="Y541" s="243"/>
      <c r="Z541" s="246"/>
      <c r="AA541" s="246"/>
      <c r="AB541" s="481"/>
      <c r="AC541" s="217"/>
      <c r="AD541" s="235"/>
      <c r="AE541" s="235"/>
      <c r="AF541" s="218"/>
      <c r="AG541" s="217"/>
      <c r="AH541" s="394"/>
      <c r="AI541" s="264"/>
      <c r="AJ541" s="218"/>
    </row>
    <row r="542" spans="2:36" ht="38.25" x14ac:dyDescent="0.2">
      <c r="B542" s="218"/>
      <c r="C542" s="218"/>
      <c r="D542" s="218"/>
      <c r="E542" s="238"/>
      <c r="F542" s="238"/>
      <c r="G542" s="238"/>
      <c r="H542" s="218"/>
      <c r="I542" s="218"/>
      <c r="J542" s="11" t="s">
        <v>209</v>
      </c>
      <c r="K542" s="7" t="s">
        <v>118</v>
      </c>
      <c r="L542" s="7" t="s">
        <v>119</v>
      </c>
      <c r="M542" s="7">
        <v>2</v>
      </c>
      <c r="N542" s="217"/>
      <c r="O542" s="239"/>
      <c r="P542" s="218"/>
      <c r="Q542" s="218"/>
      <c r="R542" s="237"/>
      <c r="S542" s="237"/>
      <c r="T542" s="247"/>
      <c r="U542" s="247"/>
      <c r="V542" s="243"/>
      <c r="W542" s="246"/>
      <c r="X542" s="246"/>
      <c r="Y542" s="243"/>
      <c r="Z542" s="246"/>
      <c r="AA542" s="246"/>
      <c r="AB542" s="481"/>
      <c r="AC542" s="217"/>
      <c r="AD542" s="235"/>
      <c r="AE542" s="235"/>
      <c r="AF542" s="218"/>
      <c r="AG542" s="217"/>
      <c r="AH542" s="394"/>
      <c r="AI542" s="264"/>
      <c r="AJ542" s="218"/>
    </row>
    <row r="543" spans="2:36" ht="25.5" x14ac:dyDescent="0.2">
      <c r="B543" s="218"/>
      <c r="C543" s="218"/>
      <c r="D543" s="218"/>
      <c r="E543" s="238"/>
      <c r="F543" s="238"/>
      <c r="G543" s="238"/>
      <c r="H543" s="218"/>
      <c r="I543" s="218"/>
      <c r="J543" s="11" t="s">
        <v>120</v>
      </c>
      <c r="K543" s="7" t="s">
        <v>121</v>
      </c>
      <c r="L543" s="7" t="s">
        <v>119</v>
      </c>
      <c r="M543" s="63">
        <v>2</v>
      </c>
      <c r="N543" s="217"/>
      <c r="O543" s="239"/>
      <c r="P543" s="218"/>
      <c r="Q543" s="218"/>
      <c r="R543" s="237"/>
      <c r="S543" s="237"/>
      <c r="T543" s="247"/>
      <c r="U543" s="247"/>
      <c r="V543" s="243"/>
      <c r="W543" s="246"/>
      <c r="X543" s="246"/>
      <c r="Y543" s="243"/>
      <c r="Z543" s="246"/>
      <c r="AA543" s="246"/>
      <c r="AB543" s="481"/>
      <c r="AC543" s="217"/>
      <c r="AD543" s="235"/>
      <c r="AE543" s="235"/>
      <c r="AF543" s="218"/>
      <c r="AG543" s="217"/>
      <c r="AH543" s="394"/>
      <c r="AI543" s="264"/>
      <c r="AJ543" s="218"/>
    </row>
    <row r="544" spans="2:36" s="36" customFormat="1" ht="89.25" x14ac:dyDescent="0.25">
      <c r="B544" s="218" t="s">
        <v>528</v>
      </c>
      <c r="C544" s="218" t="s">
        <v>526</v>
      </c>
      <c r="D544" s="218" t="s">
        <v>106</v>
      </c>
      <c r="E544" s="238" t="s">
        <v>67</v>
      </c>
      <c r="F544" s="238" t="s">
        <v>134</v>
      </c>
      <c r="G544" s="238" t="s">
        <v>147</v>
      </c>
      <c r="H544" s="218" t="s">
        <v>70</v>
      </c>
      <c r="I544" s="218" t="s">
        <v>79</v>
      </c>
      <c r="J544" s="11" t="s">
        <v>208</v>
      </c>
      <c r="K544" s="7" t="s">
        <v>107</v>
      </c>
      <c r="L544" s="7" t="s">
        <v>86</v>
      </c>
      <c r="M544" s="63">
        <v>40</v>
      </c>
      <c r="N544" s="217" t="s">
        <v>108</v>
      </c>
      <c r="O544" s="239" t="s">
        <v>361</v>
      </c>
      <c r="P544" s="218" t="s">
        <v>75</v>
      </c>
      <c r="Q544" s="218" t="s">
        <v>76</v>
      </c>
      <c r="R544" s="237" t="s">
        <v>77</v>
      </c>
      <c r="S544" s="237" t="s">
        <v>109</v>
      </c>
      <c r="T544" s="247">
        <f>V544+Y544</f>
        <v>171221.69</v>
      </c>
      <c r="U544" s="247">
        <f>+T544/M545-0.01</f>
        <v>57073.886666666665</v>
      </c>
      <c r="V544" s="235">
        <v>145538.43</v>
      </c>
      <c r="W544" s="246" t="s">
        <v>98</v>
      </c>
      <c r="X544" s="246" t="s">
        <v>98</v>
      </c>
      <c r="Y544" s="235">
        <v>25683.26</v>
      </c>
      <c r="Z544" s="246" t="s">
        <v>98</v>
      </c>
      <c r="AA544" s="246" t="s">
        <v>98</v>
      </c>
      <c r="AB544" s="343">
        <v>13882.84</v>
      </c>
      <c r="AC544" s="217" t="s">
        <v>149</v>
      </c>
      <c r="AD544" s="235" t="s">
        <v>79</v>
      </c>
      <c r="AE544" s="235">
        <f>V544+Y544</f>
        <v>171221.69</v>
      </c>
      <c r="AF544" s="218" t="s">
        <v>79</v>
      </c>
      <c r="AG544" s="217" t="s">
        <v>33</v>
      </c>
      <c r="AH544" s="264" t="s">
        <v>166</v>
      </c>
      <c r="AI544" s="394" t="s">
        <v>167</v>
      </c>
      <c r="AJ544" s="218"/>
    </row>
    <row r="545" spans="2:36" s="36" customFormat="1" ht="58.15" customHeight="1" x14ac:dyDescent="0.25">
      <c r="B545" s="218"/>
      <c r="C545" s="265"/>
      <c r="D545" s="218"/>
      <c r="E545" s="238"/>
      <c r="F545" s="238"/>
      <c r="G545" s="238"/>
      <c r="H545" s="218"/>
      <c r="I545" s="218"/>
      <c r="J545" s="11" t="s">
        <v>111</v>
      </c>
      <c r="K545" s="7" t="s">
        <v>112</v>
      </c>
      <c r="L545" s="7" t="s">
        <v>85</v>
      </c>
      <c r="M545" s="52">
        <v>3</v>
      </c>
      <c r="N545" s="217"/>
      <c r="O545" s="239"/>
      <c r="P545" s="218"/>
      <c r="Q545" s="218"/>
      <c r="R545" s="237"/>
      <c r="S545" s="237"/>
      <c r="T545" s="247"/>
      <c r="U545" s="247"/>
      <c r="V545" s="342"/>
      <c r="W545" s="246"/>
      <c r="X545" s="246"/>
      <c r="Y545" s="342"/>
      <c r="Z545" s="246"/>
      <c r="AA545" s="246"/>
      <c r="AB545" s="474"/>
      <c r="AC545" s="217"/>
      <c r="AD545" s="235"/>
      <c r="AE545" s="235"/>
      <c r="AF545" s="218"/>
      <c r="AG545" s="217"/>
      <c r="AH545" s="264"/>
      <c r="AI545" s="394"/>
      <c r="AJ545" s="218"/>
    </row>
    <row r="546" spans="2:36" s="36" customFormat="1" ht="25.5" x14ac:dyDescent="0.25">
      <c r="B546" s="218"/>
      <c r="C546" s="265"/>
      <c r="D546" s="218"/>
      <c r="E546" s="238"/>
      <c r="F546" s="238"/>
      <c r="G546" s="238"/>
      <c r="H546" s="218"/>
      <c r="I546" s="218"/>
      <c r="J546" s="11" t="s">
        <v>127</v>
      </c>
      <c r="K546" s="7" t="s">
        <v>128</v>
      </c>
      <c r="L546" s="7" t="s">
        <v>85</v>
      </c>
      <c r="M546" s="52">
        <v>100</v>
      </c>
      <c r="N546" s="217"/>
      <c r="O546" s="239"/>
      <c r="P546" s="218"/>
      <c r="Q546" s="218"/>
      <c r="R546" s="237"/>
      <c r="S546" s="237"/>
      <c r="T546" s="247"/>
      <c r="U546" s="247"/>
      <c r="V546" s="342"/>
      <c r="W546" s="246"/>
      <c r="X546" s="246"/>
      <c r="Y546" s="342"/>
      <c r="Z546" s="246"/>
      <c r="AA546" s="246"/>
      <c r="AB546" s="474"/>
      <c r="AC546" s="217"/>
      <c r="AD546" s="235"/>
      <c r="AE546" s="235"/>
      <c r="AF546" s="218"/>
      <c r="AG546" s="217"/>
      <c r="AH546" s="264"/>
      <c r="AI546" s="394"/>
      <c r="AJ546" s="218"/>
    </row>
    <row r="547" spans="2:36" s="36" customFormat="1" ht="89.25" x14ac:dyDescent="0.25">
      <c r="B547" s="216" t="s">
        <v>942</v>
      </c>
      <c r="C547" s="216" t="s">
        <v>529</v>
      </c>
      <c r="D547" s="218" t="s">
        <v>106</v>
      </c>
      <c r="E547" s="238" t="s">
        <v>67</v>
      </c>
      <c r="F547" s="291" t="s">
        <v>134</v>
      </c>
      <c r="G547" s="291" t="s">
        <v>147</v>
      </c>
      <c r="H547" s="218" t="s">
        <v>70</v>
      </c>
      <c r="I547" s="218" t="s">
        <v>79</v>
      </c>
      <c r="J547" s="72" t="s">
        <v>208</v>
      </c>
      <c r="K547" s="22" t="s">
        <v>107</v>
      </c>
      <c r="L547" s="22" t="s">
        <v>86</v>
      </c>
      <c r="M547" s="73">
        <v>40</v>
      </c>
      <c r="N547" s="217" t="s">
        <v>108</v>
      </c>
      <c r="O547" s="444" t="s">
        <v>361</v>
      </c>
      <c r="P547" s="218" t="s">
        <v>75</v>
      </c>
      <c r="Q547" s="218" t="s">
        <v>76</v>
      </c>
      <c r="R547" s="237" t="s">
        <v>77</v>
      </c>
      <c r="S547" s="237" t="s">
        <v>109</v>
      </c>
      <c r="T547" s="256">
        <f>V547+Y547</f>
        <v>47921.399999999994</v>
      </c>
      <c r="U547" s="256">
        <f>T547</f>
        <v>47921.399999999994</v>
      </c>
      <c r="V547" s="267">
        <v>40733.199999999997</v>
      </c>
      <c r="W547" s="253" t="s">
        <v>98</v>
      </c>
      <c r="X547" s="253" t="s">
        <v>79</v>
      </c>
      <c r="Y547" s="267">
        <v>7188.2</v>
      </c>
      <c r="Z547" s="253" t="s">
        <v>98</v>
      </c>
      <c r="AA547" s="253" t="s">
        <v>79</v>
      </c>
      <c r="AB547" s="267">
        <v>3885.52</v>
      </c>
      <c r="AC547" s="221" t="s">
        <v>149</v>
      </c>
      <c r="AD547" s="235" t="s">
        <v>79</v>
      </c>
      <c r="AE547" s="225">
        <f t="shared" ref="AE547" si="5">V547+Y547</f>
        <v>47921.399999999994</v>
      </c>
      <c r="AF547" s="216" t="s">
        <v>79</v>
      </c>
      <c r="AG547" s="221" t="s">
        <v>33</v>
      </c>
      <c r="AH547" s="616" t="s">
        <v>166</v>
      </c>
      <c r="AI547" s="263" t="s">
        <v>167</v>
      </c>
      <c r="AJ547" s="216"/>
    </row>
    <row r="548" spans="2:36" s="36" customFormat="1" ht="58.15" customHeight="1" x14ac:dyDescent="0.25">
      <c r="B548" s="218"/>
      <c r="C548" s="218"/>
      <c r="D548" s="218"/>
      <c r="E548" s="238"/>
      <c r="F548" s="238"/>
      <c r="G548" s="238"/>
      <c r="H548" s="218"/>
      <c r="I548" s="218"/>
      <c r="J548" s="11" t="s">
        <v>111</v>
      </c>
      <c r="K548" s="7" t="s">
        <v>112</v>
      </c>
      <c r="L548" s="7" t="s">
        <v>85</v>
      </c>
      <c r="M548" s="87">
        <v>1</v>
      </c>
      <c r="N548" s="217"/>
      <c r="O548" s="239"/>
      <c r="P548" s="218"/>
      <c r="Q548" s="218"/>
      <c r="R548" s="237"/>
      <c r="S548" s="237"/>
      <c r="T548" s="247"/>
      <c r="U548" s="247"/>
      <c r="V548" s="267"/>
      <c r="W548" s="246"/>
      <c r="X548" s="246"/>
      <c r="Y548" s="267"/>
      <c r="Z548" s="246"/>
      <c r="AA548" s="246"/>
      <c r="AB548" s="267"/>
      <c r="AC548" s="217"/>
      <c r="AD548" s="235"/>
      <c r="AE548" s="235"/>
      <c r="AF548" s="218"/>
      <c r="AG548" s="217"/>
      <c r="AH548" s="264"/>
      <c r="AI548" s="263"/>
      <c r="AJ548" s="218"/>
    </row>
    <row r="549" spans="2:36" s="36" customFormat="1" ht="43.15" customHeight="1" x14ac:dyDescent="0.25">
      <c r="B549" s="218"/>
      <c r="C549" s="218"/>
      <c r="D549" s="218"/>
      <c r="E549" s="238"/>
      <c r="F549" s="238"/>
      <c r="G549" s="238"/>
      <c r="H549" s="218"/>
      <c r="I549" s="218"/>
      <c r="J549" s="11" t="s">
        <v>127</v>
      </c>
      <c r="K549" s="7" t="s">
        <v>128</v>
      </c>
      <c r="L549" s="7" t="s">
        <v>85</v>
      </c>
      <c r="M549" s="87">
        <v>28</v>
      </c>
      <c r="N549" s="217"/>
      <c r="O549" s="239"/>
      <c r="P549" s="218"/>
      <c r="Q549" s="218"/>
      <c r="R549" s="237"/>
      <c r="S549" s="237"/>
      <c r="T549" s="247"/>
      <c r="U549" s="247"/>
      <c r="V549" s="268"/>
      <c r="W549" s="246"/>
      <c r="X549" s="246"/>
      <c r="Y549" s="268"/>
      <c r="Z549" s="246"/>
      <c r="AA549" s="246"/>
      <c r="AB549" s="268"/>
      <c r="AC549" s="217"/>
      <c r="AD549" s="235"/>
      <c r="AE549" s="235"/>
      <c r="AF549" s="218"/>
      <c r="AG549" s="217"/>
      <c r="AH549" s="264"/>
      <c r="AI549" s="263"/>
      <c r="AJ549" s="218"/>
    </row>
    <row r="550" spans="2:36" s="180" customFormat="1" ht="51" hidden="1" x14ac:dyDescent="0.2">
      <c r="B550" s="218" t="s">
        <v>993</v>
      </c>
      <c r="C550" s="218" t="s">
        <v>527</v>
      </c>
      <c r="D550" s="218" t="s">
        <v>66</v>
      </c>
      <c r="E550" s="238" t="s">
        <v>67</v>
      </c>
      <c r="F550" s="238" t="s">
        <v>132</v>
      </c>
      <c r="G550" s="238" t="s">
        <v>69</v>
      </c>
      <c r="H550" s="218" t="s">
        <v>70</v>
      </c>
      <c r="I550" s="218" t="s">
        <v>79</v>
      </c>
      <c r="J550" s="178" t="s">
        <v>113</v>
      </c>
      <c r="K550" s="179" t="s">
        <v>114</v>
      </c>
      <c r="L550" s="179" t="s">
        <v>115</v>
      </c>
      <c r="M550" s="179">
        <v>2</v>
      </c>
      <c r="N550" s="217" t="s">
        <v>108</v>
      </c>
      <c r="O550" s="239" t="s">
        <v>361</v>
      </c>
      <c r="P550" s="218" t="s">
        <v>75</v>
      </c>
      <c r="Q550" s="218" t="s">
        <v>76</v>
      </c>
      <c r="R550" s="237" t="s">
        <v>77</v>
      </c>
      <c r="S550" s="237" t="s">
        <v>109</v>
      </c>
      <c r="T550" s="247">
        <f>V550+Y550</f>
        <v>149168.51500000001</v>
      </c>
      <c r="U550" s="247">
        <f>+T550/M551</f>
        <v>74584.257500000007</v>
      </c>
      <c r="V550" s="243">
        <v>126793.24</v>
      </c>
      <c r="W550" s="246" t="s">
        <v>98</v>
      </c>
      <c r="X550" s="246" t="s">
        <v>98</v>
      </c>
      <c r="Y550" s="243">
        <f>44750.55/2</f>
        <v>22375.275000000001</v>
      </c>
      <c r="Z550" s="246" t="s">
        <v>98</v>
      </c>
      <c r="AA550" s="246" t="s">
        <v>98</v>
      </c>
      <c r="AB550" s="481">
        <f>24189.49/2</f>
        <v>12094.745000000001</v>
      </c>
      <c r="AC550" s="217" t="s">
        <v>80</v>
      </c>
      <c r="AD550" s="235" t="s">
        <v>79</v>
      </c>
      <c r="AE550" s="235">
        <f>V550+Y550</f>
        <v>149168.51500000001</v>
      </c>
      <c r="AF550" s="218" t="s">
        <v>79</v>
      </c>
      <c r="AG550" s="217" t="s">
        <v>33</v>
      </c>
      <c r="AH550" s="331" t="s">
        <v>233</v>
      </c>
      <c r="AI550" s="331" t="s">
        <v>408</v>
      </c>
      <c r="AJ550" s="218"/>
    </row>
    <row r="551" spans="2:36" ht="51" x14ac:dyDescent="0.2">
      <c r="B551" s="209"/>
      <c r="C551" s="218"/>
      <c r="D551" s="218"/>
      <c r="E551" s="238"/>
      <c r="F551" s="238"/>
      <c r="G551" s="238"/>
      <c r="H551" s="218"/>
      <c r="I551" s="218"/>
      <c r="J551" s="11" t="s">
        <v>116</v>
      </c>
      <c r="K551" s="7" t="s">
        <v>117</v>
      </c>
      <c r="L551" s="7" t="s">
        <v>85</v>
      </c>
      <c r="M551" s="7">
        <v>2</v>
      </c>
      <c r="N551" s="217"/>
      <c r="O551" s="239"/>
      <c r="P551" s="218"/>
      <c r="Q551" s="218"/>
      <c r="R551" s="237"/>
      <c r="S551" s="237"/>
      <c r="T551" s="247"/>
      <c r="U551" s="247"/>
      <c r="V551" s="243"/>
      <c r="W551" s="246"/>
      <c r="X551" s="246"/>
      <c r="Y551" s="243"/>
      <c r="Z551" s="246"/>
      <c r="AA551" s="246"/>
      <c r="AB551" s="481"/>
      <c r="AC551" s="217"/>
      <c r="AD551" s="235"/>
      <c r="AE551" s="235"/>
      <c r="AF551" s="218"/>
      <c r="AG551" s="217"/>
      <c r="AH551" s="480"/>
      <c r="AI551" s="462"/>
      <c r="AJ551" s="218"/>
    </row>
    <row r="552" spans="2:36" ht="38.25" x14ac:dyDescent="0.2">
      <c r="B552" s="209"/>
      <c r="C552" s="218"/>
      <c r="D552" s="218"/>
      <c r="E552" s="238"/>
      <c r="F552" s="238"/>
      <c r="G552" s="238"/>
      <c r="H552" s="218"/>
      <c r="I552" s="218"/>
      <c r="J552" s="11" t="s">
        <v>209</v>
      </c>
      <c r="K552" s="7" t="s">
        <v>118</v>
      </c>
      <c r="L552" s="7" t="s">
        <v>119</v>
      </c>
      <c r="M552" s="7">
        <v>2</v>
      </c>
      <c r="N552" s="217"/>
      <c r="O552" s="239"/>
      <c r="P552" s="218"/>
      <c r="Q552" s="218"/>
      <c r="R552" s="237"/>
      <c r="S552" s="237"/>
      <c r="T552" s="247"/>
      <c r="U552" s="247"/>
      <c r="V552" s="243"/>
      <c r="W552" s="246"/>
      <c r="X552" s="246"/>
      <c r="Y552" s="243"/>
      <c r="Z552" s="246"/>
      <c r="AA552" s="246"/>
      <c r="AB552" s="481"/>
      <c r="AC552" s="217"/>
      <c r="AD552" s="235"/>
      <c r="AE552" s="235"/>
      <c r="AF552" s="218"/>
      <c r="AG552" s="217"/>
      <c r="AH552" s="480"/>
      <c r="AI552" s="462"/>
      <c r="AJ552" s="218"/>
    </row>
    <row r="553" spans="2:36" ht="25.5" x14ac:dyDescent="0.2">
      <c r="B553" s="209"/>
      <c r="C553" s="218"/>
      <c r="D553" s="218"/>
      <c r="E553" s="238"/>
      <c r="F553" s="238"/>
      <c r="G553" s="238"/>
      <c r="H553" s="218"/>
      <c r="I553" s="218"/>
      <c r="J553" s="11" t="s">
        <v>120</v>
      </c>
      <c r="K553" s="7" t="s">
        <v>121</v>
      </c>
      <c r="L553" s="7" t="s">
        <v>119</v>
      </c>
      <c r="M553" s="63">
        <v>2</v>
      </c>
      <c r="N553" s="217"/>
      <c r="O553" s="239"/>
      <c r="P553" s="218"/>
      <c r="Q553" s="218"/>
      <c r="R553" s="237"/>
      <c r="S553" s="237"/>
      <c r="T553" s="247"/>
      <c r="U553" s="247"/>
      <c r="V553" s="243"/>
      <c r="W553" s="246"/>
      <c r="X553" s="246"/>
      <c r="Y553" s="243"/>
      <c r="Z553" s="246"/>
      <c r="AA553" s="246"/>
      <c r="AB553" s="481"/>
      <c r="AC553" s="217"/>
      <c r="AD553" s="235"/>
      <c r="AE553" s="235"/>
      <c r="AF553" s="218"/>
      <c r="AG553" s="217"/>
      <c r="AH553" s="480"/>
      <c r="AI553" s="462"/>
      <c r="AJ553" s="218"/>
    </row>
    <row r="554" spans="2:36" s="36" customFormat="1" ht="132" customHeight="1" x14ac:dyDescent="0.25">
      <c r="B554" s="215" t="s">
        <v>257</v>
      </c>
      <c r="C554" s="215" t="s">
        <v>260</v>
      </c>
      <c r="D554" s="215" t="s">
        <v>106</v>
      </c>
      <c r="E554" s="250" t="s">
        <v>67</v>
      </c>
      <c r="F554" s="250" t="s">
        <v>134</v>
      </c>
      <c r="G554" s="250" t="s">
        <v>147</v>
      </c>
      <c r="H554" s="215" t="s">
        <v>70</v>
      </c>
      <c r="I554" s="215" t="s">
        <v>79</v>
      </c>
      <c r="J554" s="72" t="s">
        <v>208</v>
      </c>
      <c r="K554" s="22" t="s">
        <v>107</v>
      </c>
      <c r="L554" s="22" t="s">
        <v>86</v>
      </c>
      <c r="M554" s="22">
        <v>40</v>
      </c>
      <c r="N554" s="220" t="s">
        <v>108</v>
      </c>
      <c r="O554" s="215" t="s">
        <v>258</v>
      </c>
      <c r="P554" s="215" t="s">
        <v>75</v>
      </c>
      <c r="Q554" s="215" t="s">
        <v>76</v>
      </c>
      <c r="R554" s="274" t="s">
        <v>77</v>
      </c>
      <c r="S554" s="274" t="s">
        <v>109</v>
      </c>
      <c r="T554" s="255">
        <f>V554+Y554</f>
        <v>370000</v>
      </c>
      <c r="U554" s="255" t="s">
        <v>79</v>
      </c>
      <c r="V554" s="252">
        <v>314500</v>
      </c>
      <c r="W554" s="252" t="s">
        <v>79</v>
      </c>
      <c r="X554" s="252" t="s">
        <v>79</v>
      </c>
      <c r="Y554" s="252">
        <v>55500</v>
      </c>
      <c r="Z554" s="252" t="s">
        <v>98</v>
      </c>
      <c r="AA554" s="252" t="s">
        <v>79</v>
      </c>
      <c r="AB554" s="252">
        <v>30000</v>
      </c>
      <c r="AC554" s="220" t="s">
        <v>149</v>
      </c>
      <c r="AD554" s="224" t="s">
        <v>79</v>
      </c>
      <c r="AE554" s="224">
        <f>V554+Y554</f>
        <v>370000</v>
      </c>
      <c r="AF554" s="220" t="s">
        <v>79</v>
      </c>
      <c r="AG554" s="220" t="s">
        <v>33</v>
      </c>
      <c r="AH554" s="220" t="s">
        <v>157</v>
      </c>
      <c r="AI554" s="220" t="s">
        <v>670</v>
      </c>
      <c r="AJ554" s="200"/>
    </row>
    <row r="555" spans="2:36" s="36" customFormat="1" ht="86.1" customHeight="1" x14ac:dyDescent="0.25">
      <c r="B555" s="215"/>
      <c r="C555" s="215"/>
      <c r="D555" s="215"/>
      <c r="E555" s="250"/>
      <c r="F555" s="250"/>
      <c r="G555" s="250"/>
      <c r="H555" s="215"/>
      <c r="I555" s="215"/>
      <c r="J555" s="11" t="s">
        <v>111</v>
      </c>
      <c r="K555" s="7" t="s">
        <v>112</v>
      </c>
      <c r="L555" s="7" t="s">
        <v>85</v>
      </c>
      <c r="M555" s="7">
        <v>2</v>
      </c>
      <c r="N555" s="220"/>
      <c r="O555" s="215"/>
      <c r="P555" s="215"/>
      <c r="Q555" s="215"/>
      <c r="R555" s="274"/>
      <c r="S555" s="274"/>
      <c r="T555" s="255"/>
      <c r="U555" s="255"/>
      <c r="V555" s="252"/>
      <c r="W555" s="252"/>
      <c r="X555" s="252"/>
      <c r="Y555" s="252"/>
      <c r="Z555" s="252"/>
      <c r="AA555" s="252"/>
      <c r="AB555" s="252"/>
      <c r="AC555" s="220"/>
      <c r="AD555" s="224"/>
      <c r="AE555" s="224"/>
      <c r="AF555" s="215"/>
      <c r="AG555" s="220"/>
      <c r="AH555" s="220"/>
      <c r="AI555" s="220"/>
      <c r="AJ555" s="78"/>
    </row>
    <row r="556" spans="2:36" s="36" customFormat="1" ht="59.1" customHeight="1" x14ac:dyDescent="0.25">
      <c r="B556" s="216"/>
      <c r="C556" s="216"/>
      <c r="D556" s="216"/>
      <c r="E556" s="291"/>
      <c r="F556" s="291"/>
      <c r="G556" s="291"/>
      <c r="H556" s="216"/>
      <c r="I556" s="216"/>
      <c r="J556" s="11" t="s">
        <v>127</v>
      </c>
      <c r="K556" s="7" t="s">
        <v>128</v>
      </c>
      <c r="L556" s="7" t="s">
        <v>85</v>
      </c>
      <c r="M556" s="63">
        <v>232</v>
      </c>
      <c r="N556" s="221"/>
      <c r="O556" s="216"/>
      <c r="P556" s="216"/>
      <c r="Q556" s="216"/>
      <c r="R556" s="236"/>
      <c r="S556" s="236"/>
      <c r="T556" s="256"/>
      <c r="U556" s="256"/>
      <c r="V556" s="253"/>
      <c r="W556" s="253"/>
      <c r="X556" s="253"/>
      <c r="Y556" s="253"/>
      <c r="Z556" s="253"/>
      <c r="AA556" s="253"/>
      <c r="AB556" s="253"/>
      <c r="AC556" s="221"/>
      <c r="AD556" s="225"/>
      <c r="AE556" s="225"/>
      <c r="AF556" s="216"/>
      <c r="AG556" s="221"/>
      <c r="AH556" s="221"/>
      <c r="AI556" s="221"/>
      <c r="AJ556" s="72"/>
    </row>
    <row r="557" spans="2:36" s="36" customFormat="1" ht="132" customHeight="1" x14ac:dyDescent="0.25">
      <c r="B557" s="218" t="s">
        <v>1071</v>
      </c>
      <c r="C557" s="281" t="s">
        <v>259</v>
      </c>
      <c r="D557" s="281" t="s">
        <v>106</v>
      </c>
      <c r="E557" s="289" t="s">
        <v>67</v>
      </c>
      <c r="F557" s="289" t="s">
        <v>134</v>
      </c>
      <c r="G557" s="289" t="s">
        <v>147</v>
      </c>
      <c r="H557" s="281" t="s">
        <v>70</v>
      </c>
      <c r="I557" s="281" t="s">
        <v>79</v>
      </c>
      <c r="J557" s="20" t="s">
        <v>208</v>
      </c>
      <c r="K557" s="27" t="s">
        <v>107</v>
      </c>
      <c r="L557" s="27" t="s">
        <v>86</v>
      </c>
      <c r="M557" s="27">
        <v>40</v>
      </c>
      <c r="N557" s="294" t="s">
        <v>108</v>
      </c>
      <c r="O557" s="281" t="s">
        <v>261</v>
      </c>
      <c r="P557" s="281" t="s">
        <v>75</v>
      </c>
      <c r="Q557" s="281" t="s">
        <v>76</v>
      </c>
      <c r="R557" s="319" t="s">
        <v>77</v>
      </c>
      <c r="S557" s="319" t="s">
        <v>109</v>
      </c>
      <c r="T557" s="306">
        <f>V557+Y557</f>
        <v>46250</v>
      </c>
      <c r="U557" s="306" t="s">
        <v>79</v>
      </c>
      <c r="V557" s="323">
        <v>39312.5</v>
      </c>
      <c r="W557" s="313" t="s">
        <v>79</v>
      </c>
      <c r="X557" s="313" t="s">
        <v>79</v>
      </c>
      <c r="Y557" s="313">
        <v>6937.5</v>
      </c>
      <c r="Z557" s="313" t="s">
        <v>98</v>
      </c>
      <c r="AA557" s="313" t="s">
        <v>79</v>
      </c>
      <c r="AB557" s="313">
        <v>3750</v>
      </c>
      <c r="AC557" s="294" t="s">
        <v>149</v>
      </c>
      <c r="AD557" s="314" t="s">
        <v>79</v>
      </c>
      <c r="AE557" s="314">
        <f>V557+Y557</f>
        <v>46250</v>
      </c>
      <c r="AF557" s="294" t="s">
        <v>79</v>
      </c>
      <c r="AG557" s="294" t="s">
        <v>33</v>
      </c>
      <c r="AH557" s="294" t="s">
        <v>157</v>
      </c>
      <c r="AI557" s="294" t="s">
        <v>158</v>
      </c>
      <c r="AJ557" s="294"/>
    </row>
    <row r="558" spans="2:36" s="36" customFormat="1" ht="86.1" customHeight="1" x14ac:dyDescent="0.25">
      <c r="B558" s="218"/>
      <c r="C558" s="281"/>
      <c r="D558" s="281"/>
      <c r="E558" s="289"/>
      <c r="F558" s="289"/>
      <c r="G558" s="289"/>
      <c r="H558" s="281"/>
      <c r="I558" s="281"/>
      <c r="J558" s="20" t="s">
        <v>111</v>
      </c>
      <c r="K558" s="27" t="s">
        <v>112</v>
      </c>
      <c r="L558" s="27" t="s">
        <v>85</v>
      </c>
      <c r="M558" s="27">
        <v>1</v>
      </c>
      <c r="N558" s="294"/>
      <c r="O558" s="281"/>
      <c r="P558" s="281"/>
      <c r="Q558" s="281"/>
      <c r="R558" s="319"/>
      <c r="S558" s="319"/>
      <c r="T558" s="306"/>
      <c r="U558" s="306"/>
      <c r="V558" s="324"/>
      <c r="W558" s="313"/>
      <c r="X558" s="313"/>
      <c r="Y558" s="313"/>
      <c r="Z558" s="313"/>
      <c r="AA558" s="313"/>
      <c r="AB558" s="313"/>
      <c r="AC558" s="294"/>
      <c r="AD558" s="314"/>
      <c r="AE558" s="314"/>
      <c r="AF558" s="281"/>
      <c r="AG558" s="294"/>
      <c r="AH558" s="294"/>
      <c r="AI558" s="294"/>
      <c r="AJ558" s="281"/>
    </row>
    <row r="559" spans="2:36" s="36" customFormat="1" ht="59.1" customHeight="1" x14ac:dyDescent="0.25">
      <c r="B559" s="218"/>
      <c r="C559" s="281"/>
      <c r="D559" s="281"/>
      <c r="E559" s="289"/>
      <c r="F559" s="289"/>
      <c r="G559" s="289"/>
      <c r="H559" s="281"/>
      <c r="I559" s="281"/>
      <c r="J559" s="20" t="s">
        <v>127</v>
      </c>
      <c r="K559" s="27" t="s">
        <v>128</v>
      </c>
      <c r="L559" s="27" t="s">
        <v>85</v>
      </c>
      <c r="M559" s="61">
        <v>22</v>
      </c>
      <c r="N559" s="294"/>
      <c r="O559" s="281"/>
      <c r="P559" s="281"/>
      <c r="Q559" s="281"/>
      <c r="R559" s="319"/>
      <c r="S559" s="319"/>
      <c r="T559" s="306"/>
      <c r="U559" s="306"/>
      <c r="V559" s="325"/>
      <c r="W559" s="313"/>
      <c r="X559" s="313"/>
      <c r="Y559" s="313"/>
      <c r="Z559" s="313"/>
      <c r="AA559" s="313"/>
      <c r="AB559" s="313"/>
      <c r="AC559" s="294"/>
      <c r="AD559" s="314"/>
      <c r="AE559" s="314"/>
      <c r="AF559" s="281"/>
      <c r="AG559" s="294"/>
      <c r="AH559" s="294"/>
      <c r="AI559" s="294"/>
      <c r="AJ559" s="281"/>
    </row>
    <row r="560" spans="2:36" s="36" customFormat="1" ht="132" customHeight="1" x14ac:dyDescent="0.25">
      <c r="B560" s="218" t="s">
        <v>262</v>
      </c>
      <c r="C560" s="218" t="s">
        <v>263</v>
      </c>
      <c r="D560" s="218" t="s">
        <v>106</v>
      </c>
      <c r="E560" s="238" t="s">
        <v>67</v>
      </c>
      <c r="F560" s="238" t="s">
        <v>134</v>
      </c>
      <c r="G560" s="238" t="s">
        <v>147</v>
      </c>
      <c r="H560" s="218" t="s">
        <v>70</v>
      </c>
      <c r="I560" s="218" t="s">
        <v>79</v>
      </c>
      <c r="J560" s="11" t="s">
        <v>208</v>
      </c>
      <c r="K560" s="7" t="s">
        <v>107</v>
      </c>
      <c r="L560" s="7" t="s">
        <v>86</v>
      </c>
      <c r="M560" s="7">
        <v>40</v>
      </c>
      <c r="N560" s="217" t="s">
        <v>108</v>
      </c>
      <c r="O560" s="218" t="s">
        <v>261</v>
      </c>
      <c r="P560" s="218" t="s">
        <v>75</v>
      </c>
      <c r="Q560" s="218" t="s">
        <v>76</v>
      </c>
      <c r="R560" s="237" t="s">
        <v>77</v>
      </c>
      <c r="S560" s="237" t="s">
        <v>109</v>
      </c>
      <c r="T560" s="247">
        <f>V560+Y560</f>
        <v>53500</v>
      </c>
      <c r="U560" s="247" t="s">
        <v>79</v>
      </c>
      <c r="V560" s="251">
        <v>45475</v>
      </c>
      <c r="W560" s="246" t="s">
        <v>79</v>
      </c>
      <c r="X560" s="246" t="s">
        <v>79</v>
      </c>
      <c r="Y560" s="246">
        <v>8025</v>
      </c>
      <c r="Z560" s="246" t="s">
        <v>98</v>
      </c>
      <c r="AA560" s="246" t="s">
        <v>79</v>
      </c>
      <c r="AB560" s="246">
        <v>4337.84</v>
      </c>
      <c r="AC560" s="217" t="s">
        <v>149</v>
      </c>
      <c r="AD560" s="235" t="s">
        <v>79</v>
      </c>
      <c r="AE560" s="235">
        <f>V560+Y560</f>
        <v>53500</v>
      </c>
      <c r="AF560" s="217" t="s">
        <v>79</v>
      </c>
      <c r="AG560" s="217" t="s">
        <v>33</v>
      </c>
      <c r="AH560" s="217" t="s">
        <v>157</v>
      </c>
      <c r="AI560" s="217" t="s">
        <v>158</v>
      </c>
      <c r="AJ560" s="217"/>
    </row>
    <row r="561" spans="2:36" s="36" customFormat="1" ht="86.1" customHeight="1" x14ac:dyDescent="0.25">
      <c r="B561" s="218"/>
      <c r="C561" s="218"/>
      <c r="D561" s="218"/>
      <c r="E561" s="238"/>
      <c r="F561" s="238"/>
      <c r="G561" s="238"/>
      <c r="H561" s="218"/>
      <c r="I561" s="218"/>
      <c r="J561" s="11" t="s">
        <v>111</v>
      </c>
      <c r="K561" s="7" t="s">
        <v>112</v>
      </c>
      <c r="L561" s="7" t="s">
        <v>85</v>
      </c>
      <c r="M561" s="7">
        <v>0</v>
      </c>
      <c r="N561" s="217"/>
      <c r="O561" s="218"/>
      <c r="P561" s="218"/>
      <c r="Q561" s="218"/>
      <c r="R561" s="237"/>
      <c r="S561" s="237"/>
      <c r="T561" s="247"/>
      <c r="U561" s="247"/>
      <c r="V561" s="252"/>
      <c r="W561" s="246"/>
      <c r="X561" s="246"/>
      <c r="Y561" s="246"/>
      <c r="Z561" s="246"/>
      <c r="AA561" s="246"/>
      <c r="AB561" s="246"/>
      <c r="AC561" s="217"/>
      <c r="AD561" s="235"/>
      <c r="AE561" s="235"/>
      <c r="AF561" s="218"/>
      <c r="AG561" s="217"/>
      <c r="AH561" s="217"/>
      <c r="AI561" s="217"/>
      <c r="AJ561" s="218"/>
    </row>
    <row r="562" spans="2:36" s="36" customFormat="1" ht="59.65" customHeight="1" x14ac:dyDescent="0.25">
      <c r="B562" s="218"/>
      <c r="C562" s="218"/>
      <c r="D562" s="218"/>
      <c r="E562" s="238"/>
      <c r="F562" s="238"/>
      <c r="G562" s="238"/>
      <c r="H562" s="218"/>
      <c r="I562" s="218"/>
      <c r="J562" s="11" t="s">
        <v>127</v>
      </c>
      <c r="K562" s="7" t="s">
        <v>128</v>
      </c>
      <c r="L562" s="7" t="s">
        <v>85</v>
      </c>
      <c r="M562" s="63">
        <v>25</v>
      </c>
      <c r="N562" s="217"/>
      <c r="O562" s="218"/>
      <c r="P562" s="218"/>
      <c r="Q562" s="218"/>
      <c r="R562" s="237"/>
      <c r="S562" s="237"/>
      <c r="T562" s="247"/>
      <c r="U562" s="247"/>
      <c r="V562" s="253"/>
      <c r="W562" s="246"/>
      <c r="X562" s="246"/>
      <c r="Y562" s="246"/>
      <c r="Z562" s="246"/>
      <c r="AA562" s="246"/>
      <c r="AB562" s="246"/>
      <c r="AC562" s="217"/>
      <c r="AD562" s="235"/>
      <c r="AE562" s="235"/>
      <c r="AF562" s="218"/>
      <c r="AG562" s="217"/>
      <c r="AH562" s="217"/>
      <c r="AI562" s="217"/>
      <c r="AJ562" s="218"/>
    </row>
    <row r="563" spans="2:36" ht="52.15" customHeight="1" x14ac:dyDescent="0.2">
      <c r="B563" s="218" t="s">
        <v>1072</v>
      </c>
      <c r="C563" s="281" t="s">
        <v>264</v>
      </c>
      <c r="D563" s="281" t="s">
        <v>66</v>
      </c>
      <c r="E563" s="289" t="s">
        <v>67</v>
      </c>
      <c r="F563" s="289" t="s">
        <v>132</v>
      </c>
      <c r="G563" s="289" t="s">
        <v>69</v>
      </c>
      <c r="H563" s="281" t="s">
        <v>70</v>
      </c>
      <c r="I563" s="281" t="s">
        <v>79</v>
      </c>
      <c r="J563" s="20" t="s">
        <v>113</v>
      </c>
      <c r="K563" s="27" t="s">
        <v>114</v>
      </c>
      <c r="L563" s="27" t="s">
        <v>115</v>
      </c>
      <c r="M563" s="27">
        <v>2</v>
      </c>
      <c r="N563" s="294" t="s">
        <v>108</v>
      </c>
      <c r="O563" s="281" t="s">
        <v>164</v>
      </c>
      <c r="P563" s="281" t="s">
        <v>75</v>
      </c>
      <c r="Q563" s="281" t="s">
        <v>76</v>
      </c>
      <c r="R563" s="319" t="s">
        <v>77</v>
      </c>
      <c r="S563" s="319" t="s">
        <v>109</v>
      </c>
      <c r="T563" s="306">
        <f>V563+Y563</f>
        <v>151940</v>
      </c>
      <c r="U563" s="306" t="s">
        <v>79</v>
      </c>
      <c r="V563" s="313">
        <v>129149</v>
      </c>
      <c r="W563" s="313" t="s">
        <v>79</v>
      </c>
      <c r="X563" s="313" t="s">
        <v>79</v>
      </c>
      <c r="Y563" s="313">
        <v>22791</v>
      </c>
      <c r="Z563" s="313" t="s">
        <v>79</v>
      </c>
      <c r="AA563" s="313" t="s">
        <v>79</v>
      </c>
      <c r="AB563" s="313">
        <v>12319.46</v>
      </c>
      <c r="AC563" s="294" t="s">
        <v>80</v>
      </c>
      <c r="AD563" s="314" t="s">
        <v>79</v>
      </c>
      <c r="AE563" s="314">
        <f>V563+Y563</f>
        <v>151940</v>
      </c>
      <c r="AF563" s="217" t="s">
        <v>79</v>
      </c>
      <c r="AG563" s="217" t="s">
        <v>33</v>
      </c>
      <c r="AH563" s="217" t="s">
        <v>157</v>
      </c>
      <c r="AI563" s="217" t="s">
        <v>158</v>
      </c>
      <c r="AJ563" s="217"/>
    </row>
    <row r="564" spans="2:36" ht="51" x14ac:dyDescent="0.2">
      <c r="B564" s="218"/>
      <c r="C564" s="281"/>
      <c r="D564" s="281"/>
      <c r="E564" s="289"/>
      <c r="F564" s="289"/>
      <c r="G564" s="289"/>
      <c r="H564" s="281"/>
      <c r="I564" s="281"/>
      <c r="J564" s="20" t="s">
        <v>116</v>
      </c>
      <c r="K564" s="27" t="s">
        <v>117</v>
      </c>
      <c r="L564" s="27" t="s">
        <v>85</v>
      </c>
      <c r="M564" s="27">
        <v>1</v>
      </c>
      <c r="N564" s="294"/>
      <c r="O564" s="281"/>
      <c r="P564" s="281"/>
      <c r="Q564" s="281"/>
      <c r="R564" s="319"/>
      <c r="S564" s="319"/>
      <c r="T564" s="306"/>
      <c r="U564" s="306"/>
      <c r="V564" s="313"/>
      <c r="W564" s="313"/>
      <c r="X564" s="313"/>
      <c r="Y564" s="313"/>
      <c r="Z564" s="313"/>
      <c r="AA564" s="313"/>
      <c r="AB564" s="313"/>
      <c r="AC564" s="294"/>
      <c r="AD564" s="314"/>
      <c r="AE564" s="314"/>
      <c r="AF564" s="218"/>
      <c r="AG564" s="217"/>
      <c r="AH564" s="217"/>
      <c r="AI564" s="217"/>
      <c r="AJ564" s="218"/>
    </row>
    <row r="565" spans="2:36" ht="38.25" x14ac:dyDescent="0.2">
      <c r="B565" s="218"/>
      <c r="C565" s="281"/>
      <c r="D565" s="281"/>
      <c r="E565" s="289"/>
      <c r="F565" s="289"/>
      <c r="G565" s="289"/>
      <c r="H565" s="281"/>
      <c r="I565" s="281"/>
      <c r="J565" s="20" t="s">
        <v>209</v>
      </c>
      <c r="K565" s="27" t="s">
        <v>118</v>
      </c>
      <c r="L565" s="27" t="s">
        <v>119</v>
      </c>
      <c r="M565" s="27">
        <v>1</v>
      </c>
      <c r="N565" s="294"/>
      <c r="O565" s="281"/>
      <c r="P565" s="281"/>
      <c r="Q565" s="281"/>
      <c r="R565" s="319"/>
      <c r="S565" s="319"/>
      <c r="T565" s="306"/>
      <c r="U565" s="306"/>
      <c r="V565" s="313"/>
      <c r="W565" s="313"/>
      <c r="X565" s="313"/>
      <c r="Y565" s="313"/>
      <c r="Z565" s="313"/>
      <c r="AA565" s="313"/>
      <c r="AB565" s="313"/>
      <c r="AC565" s="294"/>
      <c r="AD565" s="314"/>
      <c r="AE565" s="314"/>
      <c r="AF565" s="218"/>
      <c r="AG565" s="217"/>
      <c r="AH565" s="217"/>
      <c r="AI565" s="217"/>
      <c r="AJ565" s="218"/>
    </row>
    <row r="566" spans="2:36" ht="25.5" x14ac:dyDescent="0.2">
      <c r="B566" s="218"/>
      <c r="C566" s="281"/>
      <c r="D566" s="281"/>
      <c r="E566" s="289"/>
      <c r="F566" s="289"/>
      <c r="G566" s="289"/>
      <c r="H566" s="281"/>
      <c r="I566" s="281"/>
      <c r="J566" s="20" t="s">
        <v>120</v>
      </c>
      <c r="K566" s="27" t="s">
        <v>121</v>
      </c>
      <c r="L566" s="27" t="s">
        <v>119</v>
      </c>
      <c r="M566" s="61">
        <v>1</v>
      </c>
      <c r="N566" s="294"/>
      <c r="O566" s="281"/>
      <c r="P566" s="281"/>
      <c r="Q566" s="281"/>
      <c r="R566" s="319"/>
      <c r="S566" s="319"/>
      <c r="T566" s="306"/>
      <c r="U566" s="306"/>
      <c r="V566" s="313"/>
      <c r="W566" s="313"/>
      <c r="X566" s="313"/>
      <c r="Y566" s="313"/>
      <c r="Z566" s="313"/>
      <c r="AA566" s="313"/>
      <c r="AB566" s="313"/>
      <c r="AC566" s="294"/>
      <c r="AD566" s="314"/>
      <c r="AE566" s="314"/>
      <c r="AF566" s="218"/>
      <c r="AG566" s="217"/>
      <c r="AH566" s="217"/>
      <c r="AI566" s="217"/>
      <c r="AJ566" s="218"/>
    </row>
    <row r="567" spans="2:36" ht="52.15" customHeight="1" x14ac:dyDescent="0.2">
      <c r="B567" s="218" t="s">
        <v>265</v>
      </c>
      <c r="C567" s="218" t="s">
        <v>264</v>
      </c>
      <c r="D567" s="218" t="s">
        <v>66</v>
      </c>
      <c r="E567" s="238" t="s">
        <v>67</v>
      </c>
      <c r="F567" s="238" t="s">
        <v>132</v>
      </c>
      <c r="G567" s="238" t="s">
        <v>69</v>
      </c>
      <c r="H567" s="218" t="s">
        <v>70</v>
      </c>
      <c r="I567" s="218" t="s">
        <v>79</v>
      </c>
      <c r="J567" s="11" t="s">
        <v>113</v>
      </c>
      <c r="K567" s="7" t="s">
        <v>114</v>
      </c>
      <c r="L567" s="7" t="s">
        <v>115</v>
      </c>
      <c r="M567" s="7">
        <v>1.5</v>
      </c>
      <c r="N567" s="217" t="s">
        <v>108</v>
      </c>
      <c r="O567" s="218" t="s">
        <v>164</v>
      </c>
      <c r="P567" s="218" t="s">
        <v>75</v>
      </c>
      <c r="Q567" s="218" t="s">
        <v>76</v>
      </c>
      <c r="R567" s="237" t="s">
        <v>77</v>
      </c>
      <c r="S567" s="237" t="s">
        <v>109</v>
      </c>
      <c r="T567" s="247">
        <f>V567+Y567</f>
        <v>113954.99</v>
      </c>
      <c r="U567" s="247" t="s">
        <v>79</v>
      </c>
      <c r="V567" s="246">
        <v>96861.74</v>
      </c>
      <c r="W567" s="246" t="s">
        <v>79</v>
      </c>
      <c r="X567" s="246" t="s">
        <v>79</v>
      </c>
      <c r="Y567" s="246">
        <v>17093.25</v>
      </c>
      <c r="Z567" s="246" t="s">
        <v>79</v>
      </c>
      <c r="AA567" s="246" t="s">
        <v>79</v>
      </c>
      <c r="AB567" s="246">
        <v>9239.6</v>
      </c>
      <c r="AC567" s="217" t="s">
        <v>80</v>
      </c>
      <c r="AD567" s="235" t="s">
        <v>79</v>
      </c>
      <c r="AE567" s="235">
        <f>V567+Y567</f>
        <v>113954.99</v>
      </c>
      <c r="AF567" s="217" t="s">
        <v>79</v>
      </c>
      <c r="AG567" s="217" t="s">
        <v>33</v>
      </c>
      <c r="AH567" s="217" t="s">
        <v>157</v>
      </c>
      <c r="AI567" s="217" t="s">
        <v>158</v>
      </c>
      <c r="AJ567" s="217"/>
    </row>
    <row r="568" spans="2:36" ht="51" x14ac:dyDescent="0.2">
      <c r="B568" s="218"/>
      <c r="C568" s="218"/>
      <c r="D568" s="218"/>
      <c r="E568" s="238"/>
      <c r="F568" s="238"/>
      <c r="G568" s="238"/>
      <c r="H568" s="218"/>
      <c r="I568" s="218"/>
      <c r="J568" s="11" t="s">
        <v>116</v>
      </c>
      <c r="K568" s="7" t="s">
        <v>117</v>
      </c>
      <c r="L568" s="7" t="s">
        <v>85</v>
      </c>
      <c r="M568" s="7">
        <v>1</v>
      </c>
      <c r="N568" s="217"/>
      <c r="O568" s="218"/>
      <c r="P568" s="218"/>
      <c r="Q568" s="218"/>
      <c r="R568" s="237"/>
      <c r="S568" s="237"/>
      <c r="T568" s="247"/>
      <c r="U568" s="247"/>
      <c r="V568" s="246"/>
      <c r="W568" s="246"/>
      <c r="X568" s="246"/>
      <c r="Y568" s="246"/>
      <c r="Z568" s="246"/>
      <c r="AA568" s="246"/>
      <c r="AB568" s="246"/>
      <c r="AC568" s="217"/>
      <c r="AD568" s="235"/>
      <c r="AE568" s="235"/>
      <c r="AF568" s="218"/>
      <c r="AG568" s="217"/>
      <c r="AH568" s="217"/>
      <c r="AI568" s="217"/>
      <c r="AJ568" s="218"/>
    </row>
    <row r="569" spans="2:36" ht="38.25" x14ac:dyDescent="0.2">
      <c r="B569" s="218"/>
      <c r="C569" s="218"/>
      <c r="D569" s="218"/>
      <c r="E569" s="238"/>
      <c r="F569" s="238"/>
      <c r="G569" s="238"/>
      <c r="H569" s="218"/>
      <c r="I569" s="218"/>
      <c r="J569" s="11" t="s">
        <v>209</v>
      </c>
      <c r="K569" s="7" t="s">
        <v>118</v>
      </c>
      <c r="L569" s="7" t="s">
        <v>119</v>
      </c>
      <c r="M569" s="7">
        <v>1</v>
      </c>
      <c r="N569" s="217"/>
      <c r="O569" s="218"/>
      <c r="P569" s="218"/>
      <c r="Q569" s="218"/>
      <c r="R569" s="237"/>
      <c r="S569" s="237"/>
      <c r="T569" s="247"/>
      <c r="U569" s="247"/>
      <c r="V569" s="246"/>
      <c r="W569" s="246"/>
      <c r="X569" s="246"/>
      <c r="Y569" s="246"/>
      <c r="Z569" s="246"/>
      <c r="AA569" s="246"/>
      <c r="AB569" s="246"/>
      <c r="AC569" s="217"/>
      <c r="AD569" s="235"/>
      <c r="AE569" s="235"/>
      <c r="AF569" s="218"/>
      <c r="AG569" s="217"/>
      <c r="AH569" s="217"/>
      <c r="AI569" s="217"/>
      <c r="AJ569" s="218"/>
    </row>
    <row r="570" spans="2:36" ht="25.5" x14ac:dyDescent="0.2">
      <c r="B570" s="218"/>
      <c r="C570" s="218"/>
      <c r="D570" s="218"/>
      <c r="E570" s="238"/>
      <c r="F570" s="238"/>
      <c r="G570" s="238"/>
      <c r="H570" s="218"/>
      <c r="I570" s="218"/>
      <c r="J570" s="11" t="s">
        <v>120</v>
      </c>
      <c r="K570" s="7" t="s">
        <v>121</v>
      </c>
      <c r="L570" s="7" t="s">
        <v>119</v>
      </c>
      <c r="M570" s="63">
        <v>1</v>
      </c>
      <c r="N570" s="217"/>
      <c r="O570" s="218"/>
      <c r="P570" s="218"/>
      <c r="Q570" s="218"/>
      <c r="R570" s="237"/>
      <c r="S570" s="237"/>
      <c r="T570" s="247"/>
      <c r="U570" s="247"/>
      <c r="V570" s="246"/>
      <c r="W570" s="246"/>
      <c r="X570" s="246"/>
      <c r="Y570" s="246"/>
      <c r="Z570" s="246"/>
      <c r="AA570" s="246"/>
      <c r="AB570" s="246"/>
      <c r="AC570" s="217"/>
      <c r="AD570" s="235"/>
      <c r="AE570" s="235"/>
      <c r="AF570" s="218"/>
      <c r="AG570" s="217"/>
      <c r="AH570" s="217"/>
      <c r="AI570" s="217"/>
      <c r="AJ570" s="218"/>
    </row>
    <row r="571" spans="2:36" s="36" customFormat="1" ht="89.1" customHeight="1" x14ac:dyDescent="0.25">
      <c r="B571" s="218" t="s">
        <v>266</v>
      </c>
      <c r="C571" s="218" t="s">
        <v>267</v>
      </c>
      <c r="D571" s="218" t="s">
        <v>106</v>
      </c>
      <c r="E571" s="238" t="s">
        <v>67</v>
      </c>
      <c r="F571" s="238" t="s">
        <v>134</v>
      </c>
      <c r="G571" s="238" t="s">
        <v>147</v>
      </c>
      <c r="H571" s="218" t="s">
        <v>70</v>
      </c>
      <c r="I571" s="218" t="s">
        <v>79</v>
      </c>
      <c r="J571" s="28" t="s">
        <v>208</v>
      </c>
      <c r="K571" s="14" t="s">
        <v>107</v>
      </c>
      <c r="L571" s="14" t="s">
        <v>86</v>
      </c>
      <c r="M571" s="14">
        <v>40</v>
      </c>
      <c r="N571" s="217" t="s">
        <v>108</v>
      </c>
      <c r="O571" s="218" t="s">
        <v>258</v>
      </c>
      <c r="P571" s="218" t="s">
        <v>75</v>
      </c>
      <c r="Q571" s="218" t="s">
        <v>76</v>
      </c>
      <c r="R571" s="237" t="s">
        <v>77</v>
      </c>
      <c r="S571" s="237" t="s">
        <v>109</v>
      </c>
      <c r="T571" s="247">
        <f>V571+Y571</f>
        <v>43104.74</v>
      </c>
      <c r="U571" s="247" t="s">
        <v>79</v>
      </c>
      <c r="V571" s="251">
        <v>36639.03</v>
      </c>
      <c r="W571" s="246" t="s">
        <v>79</v>
      </c>
      <c r="X571" s="246" t="s">
        <v>79</v>
      </c>
      <c r="Y571" s="246">
        <v>6465.71</v>
      </c>
      <c r="Z571" s="246" t="s">
        <v>98</v>
      </c>
      <c r="AA571" s="246" t="s">
        <v>79</v>
      </c>
      <c r="AB571" s="246">
        <v>3494.98</v>
      </c>
      <c r="AC571" s="217" t="s">
        <v>149</v>
      </c>
      <c r="AD571" s="235" t="s">
        <v>79</v>
      </c>
      <c r="AE571" s="235">
        <f>V571+Y571</f>
        <v>43104.74</v>
      </c>
      <c r="AF571" s="217" t="s">
        <v>79</v>
      </c>
      <c r="AG571" s="217" t="s">
        <v>33</v>
      </c>
      <c r="AH571" s="217" t="s">
        <v>176</v>
      </c>
      <c r="AI571" s="217" t="s">
        <v>161</v>
      </c>
      <c r="AJ571" s="217"/>
    </row>
    <row r="572" spans="2:36" s="36" customFormat="1" ht="86.1" customHeight="1" x14ac:dyDescent="0.25">
      <c r="B572" s="218"/>
      <c r="C572" s="218"/>
      <c r="D572" s="218"/>
      <c r="E572" s="238"/>
      <c r="F572" s="238"/>
      <c r="G572" s="238"/>
      <c r="H572" s="218"/>
      <c r="I572" s="218"/>
      <c r="J572" s="11" t="s">
        <v>111</v>
      </c>
      <c r="K572" s="7" t="s">
        <v>112</v>
      </c>
      <c r="L572" s="7" t="s">
        <v>85</v>
      </c>
      <c r="M572" s="7">
        <v>1</v>
      </c>
      <c r="N572" s="217"/>
      <c r="O572" s="218"/>
      <c r="P572" s="218"/>
      <c r="Q572" s="218"/>
      <c r="R572" s="237"/>
      <c r="S572" s="237"/>
      <c r="T572" s="247"/>
      <c r="U572" s="247"/>
      <c r="V572" s="252"/>
      <c r="W572" s="246"/>
      <c r="X572" s="246"/>
      <c r="Y572" s="246"/>
      <c r="Z572" s="246"/>
      <c r="AA572" s="246"/>
      <c r="AB572" s="246"/>
      <c r="AC572" s="217"/>
      <c r="AD572" s="235"/>
      <c r="AE572" s="235"/>
      <c r="AF572" s="218"/>
      <c r="AG572" s="217"/>
      <c r="AH572" s="217"/>
      <c r="AI572" s="217"/>
      <c r="AJ572" s="218"/>
    </row>
    <row r="573" spans="2:36" s="36" customFormat="1" ht="88.5" customHeight="1" x14ac:dyDescent="0.25">
      <c r="B573" s="218"/>
      <c r="C573" s="218"/>
      <c r="D573" s="218"/>
      <c r="E573" s="238"/>
      <c r="F573" s="238"/>
      <c r="G573" s="238"/>
      <c r="H573" s="218"/>
      <c r="I573" s="218"/>
      <c r="J573" s="11" t="s">
        <v>127</v>
      </c>
      <c r="K573" s="7" t="s">
        <v>128</v>
      </c>
      <c r="L573" s="7" t="s">
        <v>85</v>
      </c>
      <c r="M573" s="63">
        <v>28</v>
      </c>
      <c r="N573" s="217"/>
      <c r="O573" s="218"/>
      <c r="P573" s="218"/>
      <c r="Q573" s="218"/>
      <c r="R573" s="237"/>
      <c r="S573" s="237"/>
      <c r="T573" s="247"/>
      <c r="U573" s="247"/>
      <c r="V573" s="253"/>
      <c r="W573" s="246"/>
      <c r="X573" s="246"/>
      <c r="Y573" s="246"/>
      <c r="Z573" s="246"/>
      <c r="AA573" s="246"/>
      <c r="AB573" s="246"/>
      <c r="AC573" s="217"/>
      <c r="AD573" s="235"/>
      <c r="AE573" s="235"/>
      <c r="AF573" s="218"/>
      <c r="AG573" s="217"/>
      <c r="AH573" s="217"/>
      <c r="AI573" s="217"/>
      <c r="AJ573" s="218"/>
    </row>
    <row r="574" spans="2:36" s="36" customFormat="1" ht="89.1" customHeight="1" x14ac:dyDescent="0.25">
      <c r="B574" s="281" t="s">
        <v>1026</v>
      </c>
      <c r="C574" s="281" t="s">
        <v>259</v>
      </c>
      <c r="D574" s="281" t="s">
        <v>106</v>
      </c>
      <c r="E574" s="289" t="s">
        <v>67</v>
      </c>
      <c r="F574" s="289" t="s">
        <v>134</v>
      </c>
      <c r="G574" s="289" t="s">
        <v>147</v>
      </c>
      <c r="H574" s="281" t="s">
        <v>70</v>
      </c>
      <c r="I574" s="281" t="s">
        <v>79</v>
      </c>
      <c r="J574" s="56" t="s">
        <v>208</v>
      </c>
      <c r="K574" s="57" t="s">
        <v>107</v>
      </c>
      <c r="L574" s="57" t="s">
        <v>86</v>
      </c>
      <c r="M574" s="57">
        <v>40</v>
      </c>
      <c r="N574" s="294" t="s">
        <v>108</v>
      </c>
      <c r="O574" s="281" t="s">
        <v>268</v>
      </c>
      <c r="P574" s="281" t="s">
        <v>75</v>
      </c>
      <c r="Q574" s="281" t="s">
        <v>76</v>
      </c>
      <c r="R574" s="319" t="s">
        <v>77</v>
      </c>
      <c r="S574" s="319" t="s">
        <v>109</v>
      </c>
      <c r="T574" s="306">
        <f>V574+Y574</f>
        <v>85600</v>
      </c>
      <c r="U574" s="306" t="s">
        <v>79</v>
      </c>
      <c r="V574" s="323">
        <v>72760</v>
      </c>
      <c r="W574" s="313" t="s">
        <v>79</v>
      </c>
      <c r="X574" s="313" t="s">
        <v>79</v>
      </c>
      <c r="Y574" s="313">
        <v>12840</v>
      </c>
      <c r="Z574" s="313" t="s">
        <v>98</v>
      </c>
      <c r="AA574" s="313" t="s">
        <v>79</v>
      </c>
      <c r="AB574" s="313">
        <v>6940.55</v>
      </c>
      <c r="AC574" s="294" t="s">
        <v>149</v>
      </c>
      <c r="AD574" s="314" t="s">
        <v>79</v>
      </c>
      <c r="AE574" s="314">
        <f>V574+Y574</f>
        <v>85600</v>
      </c>
      <c r="AF574" s="294" t="s">
        <v>79</v>
      </c>
      <c r="AG574" s="294" t="s">
        <v>33</v>
      </c>
      <c r="AH574" s="294" t="s">
        <v>176</v>
      </c>
      <c r="AI574" s="294" t="s">
        <v>161</v>
      </c>
      <c r="AJ574" s="294"/>
    </row>
    <row r="575" spans="2:36" s="36" customFormat="1" ht="86.1" customHeight="1" x14ac:dyDescent="0.25">
      <c r="B575" s="281"/>
      <c r="C575" s="281"/>
      <c r="D575" s="281"/>
      <c r="E575" s="289"/>
      <c r="F575" s="289"/>
      <c r="G575" s="289"/>
      <c r="H575" s="281"/>
      <c r="I575" s="281"/>
      <c r="J575" s="20" t="s">
        <v>111</v>
      </c>
      <c r="K575" s="27" t="s">
        <v>112</v>
      </c>
      <c r="L575" s="27" t="s">
        <v>85</v>
      </c>
      <c r="M575" s="27">
        <v>1</v>
      </c>
      <c r="N575" s="294"/>
      <c r="O575" s="281"/>
      <c r="P575" s="281"/>
      <c r="Q575" s="281"/>
      <c r="R575" s="319"/>
      <c r="S575" s="319"/>
      <c r="T575" s="306"/>
      <c r="U575" s="306"/>
      <c r="V575" s="324"/>
      <c r="W575" s="313"/>
      <c r="X575" s="313"/>
      <c r="Y575" s="313"/>
      <c r="Z575" s="313"/>
      <c r="AA575" s="313"/>
      <c r="AB575" s="313"/>
      <c r="AC575" s="294"/>
      <c r="AD575" s="314"/>
      <c r="AE575" s="314"/>
      <c r="AF575" s="281"/>
      <c r="AG575" s="294"/>
      <c r="AH575" s="294"/>
      <c r="AI575" s="294"/>
      <c r="AJ575" s="281"/>
    </row>
    <row r="576" spans="2:36" s="36" customFormat="1" ht="88.5" customHeight="1" x14ac:dyDescent="0.25">
      <c r="B576" s="281"/>
      <c r="C576" s="281"/>
      <c r="D576" s="281"/>
      <c r="E576" s="289"/>
      <c r="F576" s="289"/>
      <c r="G576" s="289"/>
      <c r="H576" s="281"/>
      <c r="I576" s="281"/>
      <c r="J576" s="20" t="s">
        <v>127</v>
      </c>
      <c r="K576" s="27" t="s">
        <v>128</v>
      </c>
      <c r="L576" s="27" t="s">
        <v>85</v>
      </c>
      <c r="M576" s="61">
        <v>40</v>
      </c>
      <c r="N576" s="294"/>
      <c r="O576" s="281"/>
      <c r="P576" s="281"/>
      <c r="Q576" s="281"/>
      <c r="R576" s="319"/>
      <c r="S576" s="319"/>
      <c r="T576" s="306"/>
      <c r="U576" s="306"/>
      <c r="V576" s="325"/>
      <c r="W576" s="313"/>
      <c r="X576" s="313"/>
      <c r="Y576" s="313"/>
      <c r="Z576" s="313"/>
      <c r="AA576" s="313"/>
      <c r="AB576" s="313"/>
      <c r="AC576" s="294"/>
      <c r="AD576" s="314"/>
      <c r="AE576" s="314"/>
      <c r="AF576" s="281"/>
      <c r="AG576" s="294"/>
      <c r="AH576" s="294"/>
      <c r="AI576" s="294"/>
      <c r="AJ576" s="281"/>
    </row>
    <row r="577" spans="2:36" s="36" customFormat="1" ht="89.1" customHeight="1" x14ac:dyDescent="0.25">
      <c r="B577" s="281" t="s">
        <v>1027</v>
      </c>
      <c r="C577" s="281" t="s">
        <v>269</v>
      </c>
      <c r="D577" s="281" t="s">
        <v>106</v>
      </c>
      <c r="E577" s="289" t="s">
        <v>67</v>
      </c>
      <c r="F577" s="289" t="s">
        <v>134</v>
      </c>
      <c r="G577" s="289" t="s">
        <v>147</v>
      </c>
      <c r="H577" s="281" t="s">
        <v>70</v>
      </c>
      <c r="I577" s="281" t="s">
        <v>79</v>
      </c>
      <c r="J577" s="398" t="s">
        <v>127</v>
      </c>
      <c r="K577" s="257" t="s">
        <v>128</v>
      </c>
      <c r="L577" s="257" t="s">
        <v>85</v>
      </c>
      <c r="M577" s="463">
        <v>5</v>
      </c>
      <c r="N577" s="294" t="s">
        <v>108</v>
      </c>
      <c r="O577" s="281" t="s">
        <v>270</v>
      </c>
      <c r="P577" s="281" t="s">
        <v>75</v>
      </c>
      <c r="Q577" s="281" t="s">
        <v>76</v>
      </c>
      <c r="R577" s="319" t="s">
        <v>77</v>
      </c>
      <c r="S577" s="319" t="s">
        <v>109</v>
      </c>
      <c r="T577" s="306">
        <f>V577+Y577</f>
        <v>64200</v>
      </c>
      <c r="U577" s="306" t="s">
        <v>79</v>
      </c>
      <c r="V577" s="323">
        <v>54570</v>
      </c>
      <c r="W577" s="313" t="s">
        <v>79</v>
      </c>
      <c r="X577" s="313" t="s">
        <v>79</v>
      </c>
      <c r="Y577" s="313">
        <v>9630</v>
      </c>
      <c r="Z577" s="313" t="s">
        <v>98</v>
      </c>
      <c r="AA577" s="313" t="s">
        <v>79</v>
      </c>
      <c r="AB577" s="313">
        <v>5205.41</v>
      </c>
      <c r="AC577" s="294" t="s">
        <v>149</v>
      </c>
      <c r="AD577" s="314" t="s">
        <v>79</v>
      </c>
      <c r="AE577" s="314">
        <f>V577+Y577</f>
        <v>64200</v>
      </c>
      <c r="AF577" s="294" t="s">
        <v>79</v>
      </c>
      <c r="AG577" s="294" t="s">
        <v>33</v>
      </c>
      <c r="AH577" s="294" t="s">
        <v>176</v>
      </c>
      <c r="AI577" s="294" t="s">
        <v>161</v>
      </c>
      <c r="AJ577" s="294"/>
    </row>
    <row r="578" spans="2:36" s="36" customFormat="1" ht="86.1" customHeight="1" x14ac:dyDescent="0.25">
      <c r="B578" s="281"/>
      <c r="C578" s="281"/>
      <c r="D578" s="281"/>
      <c r="E578" s="289"/>
      <c r="F578" s="289"/>
      <c r="G578" s="289"/>
      <c r="H578" s="281"/>
      <c r="I578" s="281"/>
      <c r="J578" s="399"/>
      <c r="K578" s="258"/>
      <c r="L578" s="258"/>
      <c r="M578" s="464"/>
      <c r="N578" s="294"/>
      <c r="O578" s="281"/>
      <c r="P578" s="281"/>
      <c r="Q578" s="281"/>
      <c r="R578" s="319"/>
      <c r="S578" s="319"/>
      <c r="T578" s="306"/>
      <c r="U578" s="306"/>
      <c r="V578" s="324"/>
      <c r="W578" s="313"/>
      <c r="X578" s="313"/>
      <c r="Y578" s="313"/>
      <c r="Z578" s="313"/>
      <c r="AA578" s="313"/>
      <c r="AB578" s="313"/>
      <c r="AC578" s="294"/>
      <c r="AD578" s="314"/>
      <c r="AE578" s="314"/>
      <c r="AF578" s="281"/>
      <c r="AG578" s="294"/>
      <c r="AH578" s="294"/>
      <c r="AI578" s="294"/>
      <c r="AJ578" s="281"/>
    </row>
    <row r="579" spans="2:36" s="36" customFormat="1" ht="83.1" customHeight="1" x14ac:dyDescent="0.25">
      <c r="B579" s="281"/>
      <c r="C579" s="281"/>
      <c r="D579" s="281"/>
      <c r="E579" s="289"/>
      <c r="F579" s="289"/>
      <c r="G579" s="289"/>
      <c r="H579" s="281"/>
      <c r="I579" s="281"/>
      <c r="J579" s="400"/>
      <c r="K579" s="259"/>
      <c r="L579" s="259"/>
      <c r="M579" s="465"/>
      <c r="N579" s="294"/>
      <c r="O579" s="281"/>
      <c r="P579" s="281"/>
      <c r="Q579" s="281"/>
      <c r="R579" s="319"/>
      <c r="S579" s="319"/>
      <c r="T579" s="306"/>
      <c r="U579" s="306"/>
      <c r="V579" s="325"/>
      <c r="W579" s="313"/>
      <c r="X579" s="313"/>
      <c r="Y579" s="313"/>
      <c r="Z579" s="313"/>
      <c r="AA579" s="313"/>
      <c r="AB579" s="313"/>
      <c r="AC579" s="294"/>
      <c r="AD579" s="314"/>
      <c r="AE579" s="314"/>
      <c r="AF579" s="281"/>
      <c r="AG579" s="294"/>
      <c r="AH579" s="294"/>
      <c r="AI579" s="294"/>
      <c r="AJ579" s="281"/>
    </row>
    <row r="580" spans="2:36" s="36" customFormat="1" ht="132" customHeight="1" x14ac:dyDescent="0.25">
      <c r="B580" s="281" t="s">
        <v>1028</v>
      </c>
      <c r="C580" s="257" t="s">
        <v>671</v>
      </c>
      <c r="D580" s="281" t="s">
        <v>106</v>
      </c>
      <c r="E580" s="289" t="s">
        <v>67</v>
      </c>
      <c r="F580" s="289" t="s">
        <v>134</v>
      </c>
      <c r="G580" s="289" t="s">
        <v>147</v>
      </c>
      <c r="H580" s="281" t="s">
        <v>70</v>
      </c>
      <c r="I580" s="281" t="s">
        <v>79</v>
      </c>
      <c r="J580" s="56" t="s">
        <v>208</v>
      </c>
      <c r="K580" s="57" t="s">
        <v>107</v>
      </c>
      <c r="L580" s="57" t="s">
        <v>86</v>
      </c>
      <c r="M580" s="57">
        <v>40</v>
      </c>
      <c r="N580" s="167" t="s">
        <v>108</v>
      </c>
      <c r="O580" s="257" t="s">
        <v>261</v>
      </c>
      <c r="P580" s="281" t="s">
        <v>75</v>
      </c>
      <c r="Q580" s="281" t="s">
        <v>76</v>
      </c>
      <c r="R580" s="319" t="s">
        <v>77</v>
      </c>
      <c r="S580" s="319" t="s">
        <v>109</v>
      </c>
      <c r="T580" s="306">
        <f>V580+Y580</f>
        <v>53500</v>
      </c>
      <c r="U580" s="306" t="s">
        <v>79</v>
      </c>
      <c r="V580" s="323">
        <v>45475</v>
      </c>
      <c r="W580" s="313" t="s">
        <v>98</v>
      </c>
      <c r="X580" s="313" t="s">
        <v>98</v>
      </c>
      <c r="Y580" s="313">
        <v>8025</v>
      </c>
      <c r="Z580" s="313" t="s">
        <v>98</v>
      </c>
      <c r="AA580" s="313" t="s">
        <v>98</v>
      </c>
      <c r="AB580" s="313">
        <v>4337.84</v>
      </c>
      <c r="AC580" s="294" t="s">
        <v>149</v>
      </c>
      <c r="AD580" s="314" t="s">
        <v>79</v>
      </c>
      <c r="AE580" s="314">
        <f>V580+Y580</f>
        <v>53500</v>
      </c>
      <c r="AF580" s="294" t="s">
        <v>79</v>
      </c>
      <c r="AG580" s="294" t="s">
        <v>33</v>
      </c>
      <c r="AH580" s="294" t="s">
        <v>176</v>
      </c>
      <c r="AI580" s="294" t="s">
        <v>161</v>
      </c>
      <c r="AJ580" s="294"/>
    </row>
    <row r="581" spans="2:36" s="36" customFormat="1" ht="64.150000000000006" customHeight="1" x14ac:dyDescent="0.25">
      <c r="B581" s="281"/>
      <c r="C581" s="258"/>
      <c r="D581" s="281"/>
      <c r="E581" s="289"/>
      <c r="F581" s="289"/>
      <c r="G581" s="289"/>
      <c r="H581" s="281"/>
      <c r="I581" s="281"/>
      <c r="J581" s="20" t="s">
        <v>111</v>
      </c>
      <c r="K581" s="27" t="s">
        <v>112</v>
      </c>
      <c r="L581" s="27" t="s">
        <v>85</v>
      </c>
      <c r="M581" s="27">
        <v>1</v>
      </c>
      <c r="N581" s="167"/>
      <c r="O581" s="258"/>
      <c r="P581" s="281"/>
      <c r="Q581" s="281"/>
      <c r="R581" s="319"/>
      <c r="S581" s="319"/>
      <c r="T581" s="306"/>
      <c r="U581" s="306"/>
      <c r="V581" s="324"/>
      <c r="W581" s="313"/>
      <c r="X581" s="313"/>
      <c r="Y581" s="313"/>
      <c r="Z581" s="313"/>
      <c r="AA581" s="313"/>
      <c r="AB581" s="313"/>
      <c r="AC581" s="294"/>
      <c r="AD581" s="314"/>
      <c r="AE581" s="314"/>
      <c r="AF581" s="281"/>
      <c r="AG581" s="294"/>
      <c r="AH581" s="294"/>
      <c r="AI581" s="294"/>
      <c r="AJ581" s="281"/>
    </row>
    <row r="582" spans="2:36" s="36" customFormat="1" ht="124.5" customHeight="1" x14ac:dyDescent="0.25">
      <c r="B582" s="281"/>
      <c r="C582" s="259"/>
      <c r="D582" s="281"/>
      <c r="E582" s="289"/>
      <c r="F582" s="289"/>
      <c r="G582" s="289"/>
      <c r="H582" s="281"/>
      <c r="I582" s="281"/>
      <c r="J582" s="20" t="s">
        <v>127</v>
      </c>
      <c r="K582" s="27" t="s">
        <v>128</v>
      </c>
      <c r="L582" s="27" t="s">
        <v>85</v>
      </c>
      <c r="M582" s="61">
        <v>25</v>
      </c>
      <c r="N582" s="167"/>
      <c r="O582" s="259"/>
      <c r="P582" s="281"/>
      <c r="Q582" s="281"/>
      <c r="R582" s="319"/>
      <c r="S582" s="319"/>
      <c r="T582" s="306"/>
      <c r="U582" s="306"/>
      <c r="V582" s="325"/>
      <c r="W582" s="313"/>
      <c r="X582" s="313"/>
      <c r="Y582" s="313"/>
      <c r="Z582" s="313"/>
      <c r="AA582" s="313"/>
      <c r="AB582" s="313"/>
      <c r="AC582" s="294"/>
      <c r="AD582" s="314"/>
      <c r="AE582" s="314"/>
      <c r="AF582" s="281"/>
      <c r="AG582" s="294"/>
      <c r="AH582" s="294"/>
      <c r="AI582" s="294"/>
      <c r="AJ582" s="281"/>
    </row>
    <row r="583" spans="2:36" ht="52.15" customHeight="1" x14ac:dyDescent="0.2">
      <c r="B583" s="218" t="s">
        <v>941</v>
      </c>
      <c r="C583" s="218" t="s">
        <v>264</v>
      </c>
      <c r="D583" s="218" t="s">
        <v>66</v>
      </c>
      <c r="E583" s="238" t="s">
        <v>67</v>
      </c>
      <c r="F583" s="238" t="s">
        <v>132</v>
      </c>
      <c r="G583" s="238" t="s">
        <v>69</v>
      </c>
      <c r="H583" s="218" t="s">
        <v>70</v>
      </c>
      <c r="I583" s="218" t="s">
        <v>79</v>
      </c>
      <c r="J583" s="11" t="s">
        <v>113</v>
      </c>
      <c r="K583" s="7" t="s">
        <v>114</v>
      </c>
      <c r="L583" s="7" t="s">
        <v>115</v>
      </c>
      <c r="M583" s="7">
        <v>2</v>
      </c>
      <c r="N583" s="217" t="s">
        <v>108</v>
      </c>
      <c r="O583" s="218" t="s">
        <v>164</v>
      </c>
      <c r="P583" s="218" t="s">
        <v>75</v>
      </c>
      <c r="Q583" s="218" t="s">
        <v>76</v>
      </c>
      <c r="R583" s="237" t="s">
        <v>77</v>
      </c>
      <c r="S583" s="237" t="s">
        <v>109</v>
      </c>
      <c r="T583" s="247">
        <f>V583+Y583</f>
        <v>151940</v>
      </c>
      <c r="U583" s="247" t="s">
        <v>79</v>
      </c>
      <c r="V583" s="246">
        <v>129149</v>
      </c>
      <c r="W583" s="246" t="s">
        <v>79</v>
      </c>
      <c r="X583" s="246" t="s">
        <v>79</v>
      </c>
      <c r="Y583" s="246">
        <v>22791</v>
      </c>
      <c r="Z583" s="246" t="s">
        <v>79</v>
      </c>
      <c r="AA583" s="246" t="s">
        <v>79</v>
      </c>
      <c r="AB583" s="246">
        <v>12319.46</v>
      </c>
      <c r="AC583" s="217" t="s">
        <v>80</v>
      </c>
      <c r="AD583" s="235" t="s">
        <v>79</v>
      </c>
      <c r="AE583" s="235">
        <f>V583+Y583</f>
        <v>151940</v>
      </c>
      <c r="AF583" s="217" t="s">
        <v>79</v>
      </c>
      <c r="AG583" s="217" t="s">
        <v>33</v>
      </c>
      <c r="AH583" s="217" t="s">
        <v>176</v>
      </c>
      <c r="AI583" s="217" t="s">
        <v>179</v>
      </c>
      <c r="AJ583" s="217"/>
    </row>
    <row r="584" spans="2:36" ht="51" x14ac:dyDescent="0.2">
      <c r="B584" s="218"/>
      <c r="C584" s="218"/>
      <c r="D584" s="218"/>
      <c r="E584" s="238"/>
      <c r="F584" s="238"/>
      <c r="G584" s="238"/>
      <c r="H584" s="218"/>
      <c r="I584" s="218"/>
      <c r="J584" s="11" t="s">
        <v>116</v>
      </c>
      <c r="K584" s="7" t="s">
        <v>117</v>
      </c>
      <c r="L584" s="7" t="s">
        <v>85</v>
      </c>
      <c r="M584" s="7">
        <v>1</v>
      </c>
      <c r="N584" s="217"/>
      <c r="O584" s="218"/>
      <c r="P584" s="218"/>
      <c r="Q584" s="218"/>
      <c r="R584" s="237"/>
      <c r="S584" s="237"/>
      <c r="T584" s="247"/>
      <c r="U584" s="247"/>
      <c r="V584" s="246"/>
      <c r="W584" s="246"/>
      <c r="X584" s="246"/>
      <c r="Y584" s="246"/>
      <c r="Z584" s="246"/>
      <c r="AA584" s="246"/>
      <c r="AB584" s="246"/>
      <c r="AC584" s="217"/>
      <c r="AD584" s="235"/>
      <c r="AE584" s="235"/>
      <c r="AF584" s="218"/>
      <c r="AG584" s="217"/>
      <c r="AH584" s="217"/>
      <c r="AI584" s="217"/>
      <c r="AJ584" s="218"/>
    </row>
    <row r="585" spans="2:36" ht="38.25" x14ac:dyDescent="0.2">
      <c r="B585" s="218"/>
      <c r="C585" s="218"/>
      <c r="D585" s="218"/>
      <c r="E585" s="238"/>
      <c r="F585" s="238"/>
      <c r="G585" s="238"/>
      <c r="H585" s="218"/>
      <c r="I585" s="218"/>
      <c r="J585" s="11" t="s">
        <v>209</v>
      </c>
      <c r="K585" s="7" t="s">
        <v>118</v>
      </c>
      <c r="L585" s="7" t="s">
        <v>119</v>
      </c>
      <c r="M585" s="7">
        <v>1</v>
      </c>
      <c r="N585" s="217"/>
      <c r="O585" s="218"/>
      <c r="P585" s="218"/>
      <c r="Q585" s="218"/>
      <c r="R585" s="237"/>
      <c r="S585" s="237"/>
      <c r="T585" s="247"/>
      <c r="U585" s="247"/>
      <c r="V585" s="246"/>
      <c r="W585" s="246"/>
      <c r="X585" s="246"/>
      <c r="Y585" s="246"/>
      <c r="Z585" s="246"/>
      <c r="AA585" s="246"/>
      <c r="AB585" s="246"/>
      <c r="AC585" s="217"/>
      <c r="AD585" s="235"/>
      <c r="AE585" s="235"/>
      <c r="AF585" s="218"/>
      <c r="AG585" s="217"/>
      <c r="AH585" s="217"/>
      <c r="AI585" s="217"/>
      <c r="AJ585" s="218"/>
    </row>
    <row r="586" spans="2:36" ht="42" customHeight="1" x14ac:dyDescent="0.2">
      <c r="B586" s="218"/>
      <c r="C586" s="218"/>
      <c r="D586" s="218"/>
      <c r="E586" s="238"/>
      <c r="F586" s="238"/>
      <c r="G586" s="238"/>
      <c r="H586" s="218"/>
      <c r="I586" s="218"/>
      <c r="J586" s="11" t="s">
        <v>120</v>
      </c>
      <c r="K586" s="7" t="s">
        <v>121</v>
      </c>
      <c r="L586" s="7" t="s">
        <v>119</v>
      </c>
      <c r="M586" s="7">
        <v>1</v>
      </c>
      <c r="N586" s="217"/>
      <c r="O586" s="218"/>
      <c r="P586" s="218"/>
      <c r="Q586" s="218"/>
      <c r="R586" s="237"/>
      <c r="S586" s="237"/>
      <c r="T586" s="247"/>
      <c r="U586" s="247"/>
      <c r="V586" s="246"/>
      <c r="W586" s="246"/>
      <c r="X586" s="246"/>
      <c r="Y586" s="246"/>
      <c r="Z586" s="246"/>
      <c r="AA586" s="246"/>
      <c r="AB586" s="246"/>
      <c r="AC586" s="217"/>
      <c r="AD586" s="235"/>
      <c r="AE586" s="235"/>
      <c r="AF586" s="218"/>
      <c r="AG586" s="217"/>
      <c r="AH586" s="217"/>
      <c r="AI586" s="217"/>
      <c r="AJ586" s="218"/>
    </row>
    <row r="587" spans="2:36" s="36" customFormat="1" ht="311.10000000000002" customHeight="1" x14ac:dyDescent="0.25">
      <c r="B587" s="27" t="s">
        <v>1029</v>
      </c>
      <c r="C587" s="57" t="s">
        <v>269</v>
      </c>
      <c r="D587" s="27" t="s">
        <v>106</v>
      </c>
      <c r="E587" s="169" t="s">
        <v>67</v>
      </c>
      <c r="F587" s="169" t="s">
        <v>134</v>
      </c>
      <c r="G587" s="169" t="s">
        <v>147</v>
      </c>
      <c r="H587" s="27" t="s">
        <v>70</v>
      </c>
      <c r="I587" s="27" t="s">
        <v>79</v>
      </c>
      <c r="J587" s="20" t="s">
        <v>127</v>
      </c>
      <c r="K587" s="27" t="s">
        <v>128</v>
      </c>
      <c r="L587" s="27" t="s">
        <v>85</v>
      </c>
      <c r="M587" s="27">
        <v>5</v>
      </c>
      <c r="N587" s="167" t="s">
        <v>108</v>
      </c>
      <c r="O587" s="57" t="s">
        <v>261</v>
      </c>
      <c r="P587" s="27" t="s">
        <v>75</v>
      </c>
      <c r="Q587" s="27" t="s">
        <v>76</v>
      </c>
      <c r="R587" s="58" t="s">
        <v>77</v>
      </c>
      <c r="S587" s="58" t="s">
        <v>109</v>
      </c>
      <c r="T587" s="173">
        <f>V587+Y587</f>
        <v>64199.99</v>
      </c>
      <c r="U587" s="173" t="s">
        <v>79</v>
      </c>
      <c r="V587" s="172">
        <v>54569.99</v>
      </c>
      <c r="W587" s="171" t="s">
        <v>98</v>
      </c>
      <c r="X587" s="171" t="s">
        <v>98</v>
      </c>
      <c r="Y587" s="171">
        <v>9630</v>
      </c>
      <c r="Z587" s="171" t="s">
        <v>98</v>
      </c>
      <c r="AA587" s="171" t="s">
        <v>98</v>
      </c>
      <c r="AB587" s="171">
        <v>5205.41</v>
      </c>
      <c r="AC587" s="166" t="s">
        <v>149</v>
      </c>
      <c r="AD587" s="168" t="s">
        <v>79</v>
      </c>
      <c r="AE587" s="168">
        <f>V587+Y587</f>
        <v>64199.99</v>
      </c>
      <c r="AF587" s="166" t="s">
        <v>79</v>
      </c>
      <c r="AG587" s="166" t="s">
        <v>33</v>
      </c>
      <c r="AH587" s="166" t="s">
        <v>247</v>
      </c>
      <c r="AI587" s="166" t="s">
        <v>248</v>
      </c>
      <c r="AJ587" s="166"/>
    </row>
    <row r="588" spans="2:36" s="36" customFormat="1" ht="118.15" customHeight="1" x14ac:dyDescent="0.25">
      <c r="B588" s="218" t="s">
        <v>1030</v>
      </c>
      <c r="C588" s="218" t="s">
        <v>267</v>
      </c>
      <c r="D588" s="218" t="s">
        <v>106</v>
      </c>
      <c r="E588" s="238" t="s">
        <v>67</v>
      </c>
      <c r="F588" s="238" t="s">
        <v>134</v>
      </c>
      <c r="G588" s="238" t="s">
        <v>147</v>
      </c>
      <c r="H588" s="218" t="s">
        <v>70</v>
      </c>
      <c r="I588" s="218" t="s">
        <v>79</v>
      </c>
      <c r="J588" s="28" t="s">
        <v>208</v>
      </c>
      <c r="K588" s="14" t="s">
        <v>107</v>
      </c>
      <c r="L588" s="14" t="s">
        <v>86</v>
      </c>
      <c r="M588" s="14">
        <v>40</v>
      </c>
      <c r="N588" s="217" t="s">
        <v>108</v>
      </c>
      <c r="O588" s="218" t="s">
        <v>258</v>
      </c>
      <c r="P588" s="218" t="s">
        <v>75</v>
      </c>
      <c r="Q588" s="218" t="s">
        <v>76</v>
      </c>
      <c r="R588" s="237" t="s">
        <v>77</v>
      </c>
      <c r="S588" s="237" t="s">
        <v>109</v>
      </c>
      <c r="T588" s="247">
        <f>V588+Y588</f>
        <v>140831.62</v>
      </c>
      <c r="U588" s="247" t="s">
        <v>79</v>
      </c>
      <c r="V588" s="251">
        <v>119706.89</v>
      </c>
      <c r="W588" s="246" t="s">
        <v>79</v>
      </c>
      <c r="X588" s="246" t="s">
        <v>79</v>
      </c>
      <c r="Y588" s="246">
        <v>21124.73</v>
      </c>
      <c r="Z588" s="246" t="s">
        <v>98</v>
      </c>
      <c r="AA588" s="246" t="s">
        <v>79</v>
      </c>
      <c r="AB588" s="246">
        <v>11418.77</v>
      </c>
      <c r="AC588" s="217" t="s">
        <v>149</v>
      </c>
      <c r="AD588" s="235" t="s">
        <v>79</v>
      </c>
      <c r="AE588" s="235">
        <f>V588+Y588</f>
        <v>140831.62</v>
      </c>
      <c r="AF588" s="217" t="s">
        <v>79</v>
      </c>
      <c r="AG588" s="217" t="s">
        <v>33</v>
      </c>
      <c r="AH588" s="217" t="s">
        <v>253</v>
      </c>
      <c r="AI588" s="217" t="s">
        <v>254</v>
      </c>
      <c r="AJ588" s="217"/>
    </row>
    <row r="589" spans="2:36" s="36" customFormat="1" ht="86.1" customHeight="1" x14ac:dyDescent="0.25">
      <c r="B589" s="218"/>
      <c r="C589" s="218"/>
      <c r="D589" s="218"/>
      <c r="E589" s="238"/>
      <c r="F589" s="238"/>
      <c r="G589" s="238"/>
      <c r="H589" s="218"/>
      <c r="I589" s="218"/>
      <c r="J589" s="11" t="s">
        <v>111</v>
      </c>
      <c r="K589" s="7" t="s">
        <v>112</v>
      </c>
      <c r="L589" s="7" t="s">
        <v>85</v>
      </c>
      <c r="M589" s="7">
        <v>1</v>
      </c>
      <c r="N589" s="217"/>
      <c r="O589" s="218"/>
      <c r="P589" s="218"/>
      <c r="Q589" s="218"/>
      <c r="R589" s="237"/>
      <c r="S589" s="237"/>
      <c r="T589" s="247"/>
      <c r="U589" s="247"/>
      <c r="V589" s="252"/>
      <c r="W589" s="246"/>
      <c r="X589" s="246"/>
      <c r="Y589" s="246"/>
      <c r="Z589" s="246"/>
      <c r="AA589" s="246"/>
      <c r="AB589" s="246"/>
      <c r="AC589" s="217"/>
      <c r="AD589" s="235"/>
      <c r="AE589" s="235"/>
      <c r="AF589" s="218"/>
      <c r="AG589" s="217"/>
      <c r="AH589" s="217"/>
      <c r="AI589" s="217"/>
      <c r="AJ589" s="218"/>
    </row>
    <row r="590" spans="2:36" s="36" customFormat="1" ht="54.6" customHeight="1" x14ac:dyDescent="0.25">
      <c r="B590" s="218"/>
      <c r="C590" s="218"/>
      <c r="D590" s="218"/>
      <c r="E590" s="238"/>
      <c r="F590" s="238"/>
      <c r="G590" s="238"/>
      <c r="H590" s="218"/>
      <c r="I590" s="218"/>
      <c r="J590" s="11" t="s">
        <v>127</v>
      </c>
      <c r="K590" s="7" t="s">
        <v>128</v>
      </c>
      <c r="L590" s="7" t="s">
        <v>85</v>
      </c>
      <c r="M590" s="63">
        <v>89</v>
      </c>
      <c r="N590" s="217"/>
      <c r="O590" s="218"/>
      <c r="P590" s="218"/>
      <c r="Q590" s="218"/>
      <c r="R590" s="237"/>
      <c r="S590" s="237"/>
      <c r="T590" s="247"/>
      <c r="U590" s="247"/>
      <c r="V590" s="253"/>
      <c r="W590" s="246"/>
      <c r="X590" s="246"/>
      <c r="Y590" s="246"/>
      <c r="Z590" s="246"/>
      <c r="AA590" s="246"/>
      <c r="AB590" s="246"/>
      <c r="AC590" s="217"/>
      <c r="AD590" s="235"/>
      <c r="AE590" s="235"/>
      <c r="AF590" s="218"/>
      <c r="AG590" s="217"/>
      <c r="AH590" s="217"/>
      <c r="AI590" s="217"/>
      <c r="AJ590" s="218"/>
    </row>
    <row r="591" spans="2:36" s="36" customFormat="1" ht="89.1" customHeight="1" x14ac:dyDescent="0.25">
      <c r="B591" s="218" t="s">
        <v>1031</v>
      </c>
      <c r="C591" s="218" t="s">
        <v>269</v>
      </c>
      <c r="D591" s="218" t="s">
        <v>106</v>
      </c>
      <c r="E591" s="238" t="s">
        <v>67</v>
      </c>
      <c r="F591" s="238" t="s">
        <v>134</v>
      </c>
      <c r="G591" s="238" t="s">
        <v>147</v>
      </c>
      <c r="H591" s="218" t="s">
        <v>70</v>
      </c>
      <c r="I591" s="218" t="s">
        <v>79</v>
      </c>
      <c r="J591" s="396" t="s">
        <v>127</v>
      </c>
      <c r="K591" s="230" t="s">
        <v>128</v>
      </c>
      <c r="L591" s="230" t="s">
        <v>85</v>
      </c>
      <c r="M591" s="402">
        <v>3</v>
      </c>
      <c r="N591" s="217" t="s">
        <v>108</v>
      </c>
      <c r="O591" s="218" t="s">
        <v>270</v>
      </c>
      <c r="P591" s="218" t="s">
        <v>75</v>
      </c>
      <c r="Q591" s="218" t="s">
        <v>76</v>
      </c>
      <c r="R591" s="237" t="s">
        <v>77</v>
      </c>
      <c r="S591" s="237" t="s">
        <v>109</v>
      </c>
      <c r="T591" s="247">
        <f>V591+Y591</f>
        <v>38520</v>
      </c>
      <c r="U591" s="247" t="s">
        <v>79</v>
      </c>
      <c r="V591" s="251">
        <v>32742</v>
      </c>
      <c r="W591" s="246" t="s">
        <v>79</v>
      </c>
      <c r="X591" s="246" t="s">
        <v>79</v>
      </c>
      <c r="Y591" s="246">
        <v>5778</v>
      </c>
      <c r="Z591" s="246" t="s">
        <v>98</v>
      </c>
      <c r="AA591" s="246" t="s">
        <v>79</v>
      </c>
      <c r="AB591" s="246">
        <v>3123.25</v>
      </c>
      <c r="AC591" s="217" t="s">
        <v>149</v>
      </c>
      <c r="AD591" s="235" t="s">
        <v>79</v>
      </c>
      <c r="AE591" s="235">
        <f>V591+Y591</f>
        <v>38520</v>
      </c>
      <c r="AF591" s="217" t="s">
        <v>79</v>
      </c>
      <c r="AG591" s="217" t="s">
        <v>33</v>
      </c>
      <c r="AH591" s="217" t="s">
        <v>253</v>
      </c>
      <c r="AI591" s="217" t="s">
        <v>254</v>
      </c>
      <c r="AJ591" s="217"/>
    </row>
    <row r="592" spans="2:36" s="36" customFormat="1" ht="86.1" customHeight="1" x14ac:dyDescent="0.25">
      <c r="B592" s="218"/>
      <c r="C592" s="218"/>
      <c r="D592" s="218"/>
      <c r="E592" s="238"/>
      <c r="F592" s="238"/>
      <c r="G592" s="238"/>
      <c r="H592" s="218"/>
      <c r="I592" s="218"/>
      <c r="J592" s="543"/>
      <c r="K592" s="215"/>
      <c r="L592" s="215"/>
      <c r="M592" s="403"/>
      <c r="N592" s="217"/>
      <c r="O592" s="218"/>
      <c r="P592" s="218"/>
      <c r="Q592" s="218"/>
      <c r="R592" s="237"/>
      <c r="S592" s="237"/>
      <c r="T592" s="247"/>
      <c r="U592" s="247"/>
      <c r="V592" s="252"/>
      <c r="W592" s="246"/>
      <c r="X592" s="246"/>
      <c r="Y592" s="246"/>
      <c r="Z592" s="246"/>
      <c r="AA592" s="246"/>
      <c r="AB592" s="246"/>
      <c r="AC592" s="217"/>
      <c r="AD592" s="235"/>
      <c r="AE592" s="235"/>
      <c r="AF592" s="218"/>
      <c r="AG592" s="217"/>
      <c r="AH592" s="217"/>
      <c r="AI592" s="217"/>
      <c r="AJ592" s="218"/>
    </row>
    <row r="593" spans="2:36" s="36" customFormat="1" ht="83.1" customHeight="1" x14ac:dyDescent="0.25">
      <c r="B593" s="218"/>
      <c r="C593" s="218"/>
      <c r="D593" s="218"/>
      <c r="E593" s="238"/>
      <c r="F593" s="238"/>
      <c r="G593" s="238"/>
      <c r="H593" s="218"/>
      <c r="I593" s="218"/>
      <c r="J593" s="397"/>
      <c r="K593" s="216"/>
      <c r="L593" s="216"/>
      <c r="M593" s="404"/>
      <c r="N593" s="217"/>
      <c r="O593" s="218"/>
      <c r="P593" s="218"/>
      <c r="Q593" s="218"/>
      <c r="R593" s="237"/>
      <c r="S593" s="237"/>
      <c r="T593" s="247"/>
      <c r="U593" s="247"/>
      <c r="V593" s="253"/>
      <c r="W593" s="246"/>
      <c r="X593" s="246"/>
      <c r="Y593" s="246"/>
      <c r="Z593" s="246"/>
      <c r="AA593" s="246"/>
      <c r="AB593" s="246"/>
      <c r="AC593" s="217"/>
      <c r="AD593" s="235"/>
      <c r="AE593" s="235"/>
      <c r="AF593" s="218"/>
      <c r="AG593" s="217"/>
      <c r="AH593" s="217"/>
      <c r="AI593" s="217"/>
      <c r="AJ593" s="218"/>
    </row>
    <row r="594" spans="2:36" s="36" customFormat="1" ht="89.1" customHeight="1" x14ac:dyDescent="0.25">
      <c r="B594" s="218" t="s">
        <v>1032</v>
      </c>
      <c r="C594" s="218" t="s">
        <v>269</v>
      </c>
      <c r="D594" s="218" t="s">
        <v>106</v>
      </c>
      <c r="E594" s="238" t="s">
        <v>67</v>
      </c>
      <c r="F594" s="238" t="s">
        <v>134</v>
      </c>
      <c r="G594" s="238" t="s">
        <v>147</v>
      </c>
      <c r="H594" s="218" t="s">
        <v>70</v>
      </c>
      <c r="I594" s="218" t="s">
        <v>79</v>
      </c>
      <c r="J594" s="396" t="s">
        <v>127</v>
      </c>
      <c r="K594" s="230" t="s">
        <v>128</v>
      </c>
      <c r="L594" s="230" t="s">
        <v>85</v>
      </c>
      <c r="M594" s="402">
        <v>7</v>
      </c>
      <c r="N594" s="217" t="s">
        <v>108</v>
      </c>
      <c r="O594" s="218" t="s">
        <v>270</v>
      </c>
      <c r="P594" s="218" t="s">
        <v>75</v>
      </c>
      <c r="Q594" s="218" t="s">
        <v>76</v>
      </c>
      <c r="R594" s="237" t="s">
        <v>77</v>
      </c>
      <c r="S594" s="237" t="s">
        <v>109</v>
      </c>
      <c r="T594" s="247">
        <f>V594+Y594</f>
        <v>89880</v>
      </c>
      <c r="U594" s="247" t="s">
        <v>79</v>
      </c>
      <c r="V594" s="251">
        <v>76398</v>
      </c>
      <c r="W594" s="246" t="s">
        <v>79</v>
      </c>
      <c r="X594" s="246" t="s">
        <v>79</v>
      </c>
      <c r="Y594" s="246">
        <v>13482</v>
      </c>
      <c r="Z594" s="246" t="s">
        <v>98</v>
      </c>
      <c r="AA594" s="246" t="s">
        <v>79</v>
      </c>
      <c r="AB594" s="246">
        <v>7287.57</v>
      </c>
      <c r="AC594" s="217" t="s">
        <v>149</v>
      </c>
      <c r="AD594" s="235" t="s">
        <v>79</v>
      </c>
      <c r="AE594" s="235">
        <f>V594+Y594</f>
        <v>89880</v>
      </c>
      <c r="AF594" s="217" t="s">
        <v>79</v>
      </c>
      <c r="AG594" s="217" t="s">
        <v>33</v>
      </c>
      <c r="AH594" s="217" t="s">
        <v>253</v>
      </c>
      <c r="AI594" s="217" t="s">
        <v>254</v>
      </c>
      <c r="AJ594" s="217"/>
    </row>
    <row r="595" spans="2:36" s="36" customFormat="1" ht="86.1" customHeight="1" x14ac:dyDescent="0.25">
      <c r="B595" s="218"/>
      <c r="C595" s="218"/>
      <c r="D595" s="218"/>
      <c r="E595" s="238"/>
      <c r="F595" s="238"/>
      <c r="G595" s="238"/>
      <c r="H595" s="218"/>
      <c r="I595" s="218"/>
      <c r="J595" s="543"/>
      <c r="K595" s="215"/>
      <c r="L595" s="215"/>
      <c r="M595" s="403"/>
      <c r="N595" s="217"/>
      <c r="O595" s="218"/>
      <c r="P595" s="218"/>
      <c r="Q595" s="218"/>
      <c r="R595" s="237"/>
      <c r="S595" s="237"/>
      <c r="T595" s="247"/>
      <c r="U595" s="247"/>
      <c r="V595" s="252"/>
      <c r="W595" s="246"/>
      <c r="X595" s="246"/>
      <c r="Y595" s="246"/>
      <c r="Z595" s="246"/>
      <c r="AA595" s="246"/>
      <c r="AB595" s="246"/>
      <c r="AC595" s="217"/>
      <c r="AD595" s="235"/>
      <c r="AE595" s="235"/>
      <c r="AF595" s="218"/>
      <c r="AG595" s="217"/>
      <c r="AH595" s="217"/>
      <c r="AI595" s="217"/>
      <c r="AJ595" s="218"/>
    </row>
    <row r="596" spans="2:36" s="36" customFormat="1" ht="83.1" customHeight="1" x14ac:dyDescent="0.25">
      <c r="B596" s="218"/>
      <c r="C596" s="218"/>
      <c r="D596" s="218"/>
      <c r="E596" s="238"/>
      <c r="F596" s="238"/>
      <c r="G596" s="238"/>
      <c r="H596" s="218"/>
      <c r="I596" s="218"/>
      <c r="J596" s="397"/>
      <c r="K596" s="216"/>
      <c r="L596" s="216"/>
      <c r="M596" s="404"/>
      <c r="N596" s="217"/>
      <c r="O596" s="218"/>
      <c r="P596" s="218"/>
      <c r="Q596" s="218"/>
      <c r="R596" s="237"/>
      <c r="S596" s="237"/>
      <c r="T596" s="247"/>
      <c r="U596" s="247"/>
      <c r="V596" s="253"/>
      <c r="W596" s="246"/>
      <c r="X596" s="246"/>
      <c r="Y596" s="246"/>
      <c r="Z596" s="246"/>
      <c r="AA596" s="246"/>
      <c r="AB596" s="246"/>
      <c r="AC596" s="217"/>
      <c r="AD596" s="235"/>
      <c r="AE596" s="235"/>
      <c r="AF596" s="218"/>
      <c r="AG596" s="217"/>
      <c r="AH596" s="217"/>
      <c r="AI596" s="217"/>
      <c r="AJ596" s="218"/>
    </row>
    <row r="597" spans="2:36" ht="52.15" customHeight="1" x14ac:dyDescent="0.2">
      <c r="B597" s="218" t="s">
        <v>1033</v>
      </c>
      <c r="C597" s="218" t="s">
        <v>264</v>
      </c>
      <c r="D597" s="218" t="s">
        <v>66</v>
      </c>
      <c r="E597" s="238" t="s">
        <v>67</v>
      </c>
      <c r="F597" s="238" t="s">
        <v>132</v>
      </c>
      <c r="G597" s="238" t="s">
        <v>69</v>
      </c>
      <c r="H597" s="218" t="s">
        <v>70</v>
      </c>
      <c r="I597" s="218" t="s">
        <v>79</v>
      </c>
      <c r="J597" s="11" t="s">
        <v>113</v>
      </c>
      <c r="K597" s="7" t="s">
        <v>114</v>
      </c>
      <c r="L597" s="7" t="s">
        <v>115</v>
      </c>
      <c r="M597" s="7">
        <v>1</v>
      </c>
      <c r="N597" s="217" t="s">
        <v>108</v>
      </c>
      <c r="O597" s="218" t="s">
        <v>164</v>
      </c>
      <c r="P597" s="218" t="s">
        <v>75</v>
      </c>
      <c r="Q597" s="218" t="s">
        <v>76</v>
      </c>
      <c r="R597" s="237" t="s">
        <v>77</v>
      </c>
      <c r="S597" s="237" t="s">
        <v>109</v>
      </c>
      <c r="T597" s="247">
        <f>V597+Y597</f>
        <v>75970</v>
      </c>
      <c r="U597" s="247" t="s">
        <v>79</v>
      </c>
      <c r="V597" s="246">
        <v>64574.5</v>
      </c>
      <c r="W597" s="246" t="s">
        <v>79</v>
      </c>
      <c r="X597" s="246" t="s">
        <v>79</v>
      </c>
      <c r="Y597" s="246">
        <v>11395.5</v>
      </c>
      <c r="Z597" s="246" t="s">
        <v>79</v>
      </c>
      <c r="AA597" s="246" t="s">
        <v>79</v>
      </c>
      <c r="AB597" s="246">
        <v>6159.73</v>
      </c>
      <c r="AC597" s="217" t="s">
        <v>80</v>
      </c>
      <c r="AD597" s="235" t="s">
        <v>79</v>
      </c>
      <c r="AE597" s="235">
        <f>V597+Y597</f>
        <v>75970</v>
      </c>
      <c r="AF597" s="217" t="s">
        <v>79</v>
      </c>
      <c r="AG597" s="217" t="s">
        <v>33</v>
      </c>
      <c r="AH597" s="217" t="s">
        <v>253</v>
      </c>
      <c r="AI597" s="217" t="s">
        <v>254</v>
      </c>
      <c r="AJ597" s="217"/>
    </row>
    <row r="598" spans="2:36" ht="51" x14ac:dyDescent="0.2">
      <c r="B598" s="218"/>
      <c r="C598" s="218"/>
      <c r="D598" s="218"/>
      <c r="E598" s="238"/>
      <c r="F598" s="238"/>
      <c r="G598" s="238"/>
      <c r="H598" s="218"/>
      <c r="I598" s="218"/>
      <c r="J598" s="11" t="s">
        <v>116</v>
      </c>
      <c r="K598" s="7" t="s">
        <v>117</v>
      </c>
      <c r="L598" s="7" t="s">
        <v>85</v>
      </c>
      <c r="M598" s="7">
        <v>1</v>
      </c>
      <c r="N598" s="217"/>
      <c r="O598" s="218"/>
      <c r="P598" s="218"/>
      <c r="Q598" s="218"/>
      <c r="R598" s="237"/>
      <c r="S598" s="237"/>
      <c r="T598" s="247"/>
      <c r="U598" s="247"/>
      <c r="V598" s="246"/>
      <c r="W598" s="246"/>
      <c r="X598" s="246"/>
      <c r="Y598" s="246"/>
      <c r="Z598" s="246"/>
      <c r="AA598" s="246"/>
      <c r="AB598" s="246"/>
      <c r="AC598" s="217"/>
      <c r="AD598" s="235"/>
      <c r="AE598" s="235"/>
      <c r="AF598" s="218"/>
      <c r="AG598" s="217"/>
      <c r="AH598" s="217"/>
      <c r="AI598" s="217"/>
      <c r="AJ598" s="218"/>
    </row>
    <row r="599" spans="2:36" ht="38.25" x14ac:dyDescent="0.2">
      <c r="B599" s="218"/>
      <c r="C599" s="218"/>
      <c r="D599" s="218"/>
      <c r="E599" s="238"/>
      <c r="F599" s="238"/>
      <c r="G599" s="238"/>
      <c r="H599" s="218"/>
      <c r="I599" s="218"/>
      <c r="J599" s="11" t="s">
        <v>209</v>
      </c>
      <c r="K599" s="7" t="s">
        <v>118</v>
      </c>
      <c r="L599" s="7" t="s">
        <v>119</v>
      </c>
      <c r="M599" s="7">
        <v>1</v>
      </c>
      <c r="N599" s="217"/>
      <c r="O599" s="218"/>
      <c r="P599" s="218"/>
      <c r="Q599" s="218"/>
      <c r="R599" s="237"/>
      <c r="S599" s="237"/>
      <c r="T599" s="247"/>
      <c r="U599" s="247"/>
      <c r="V599" s="246"/>
      <c r="W599" s="246"/>
      <c r="X599" s="246"/>
      <c r="Y599" s="246"/>
      <c r="Z599" s="246"/>
      <c r="AA599" s="246"/>
      <c r="AB599" s="246"/>
      <c r="AC599" s="217"/>
      <c r="AD599" s="235"/>
      <c r="AE599" s="235"/>
      <c r="AF599" s="218"/>
      <c r="AG599" s="217"/>
      <c r="AH599" s="217"/>
      <c r="AI599" s="217"/>
      <c r="AJ599" s="218"/>
    </row>
    <row r="600" spans="2:36" ht="42" customHeight="1" x14ac:dyDescent="0.2">
      <c r="B600" s="218"/>
      <c r="C600" s="218"/>
      <c r="D600" s="218"/>
      <c r="E600" s="238"/>
      <c r="F600" s="238"/>
      <c r="G600" s="238"/>
      <c r="H600" s="218"/>
      <c r="I600" s="218"/>
      <c r="J600" s="11" t="s">
        <v>120</v>
      </c>
      <c r="K600" s="7" t="s">
        <v>121</v>
      </c>
      <c r="L600" s="7" t="s">
        <v>119</v>
      </c>
      <c r="M600" s="7">
        <v>1</v>
      </c>
      <c r="N600" s="217"/>
      <c r="O600" s="218"/>
      <c r="P600" s="218"/>
      <c r="Q600" s="218"/>
      <c r="R600" s="237"/>
      <c r="S600" s="237"/>
      <c r="T600" s="247"/>
      <c r="U600" s="247"/>
      <c r="V600" s="246"/>
      <c r="W600" s="246"/>
      <c r="X600" s="246"/>
      <c r="Y600" s="246"/>
      <c r="Z600" s="246"/>
      <c r="AA600" s="246"/>
      <c r="AB600" s="246"/>
      <c r="AC600" s="217"/>
      <c r="AD600" s="235"/>
      <c r="AE600" s="235"/>
      <c r="AF600" s="218"/>
      <c r="AG600" s="217"/>
      <c r="AH600" s="217"/>
      <c r="AI600" s="217"/>
      <c r="AJ600" s="218"/>
    </row>
    <row r="601" spans="2:36" s="36" customFormat="1" ht="124.5" customHeight="1" x14ac:dyDescent="0.25">
      <c r="B601" s="218" t="s">
        <v>627</v>
      </c>
      <c r="C601" s="230" t="s">
        <v>461</v>
      </c>
      <c r="D601" s="230" t="s">
        <v>106</v>
      </c>
      <c r="E601" s="290" t="s">
        <v>67</v>
      </c>
      <c r="F601" s="370" t="s">
        <v>134</v>
      </c>
      <c r="G601" s="290" t="s">
        <v>147</v>
      </c>
      <c r="H601" s="214" t="s">
        <v>70</v>
      </c>
      <c r="I601" s="214" t="s">
        <v>79</v>
      </c>
      <c r="J601" s="11" t="s">
        <v>127</v>
      </c>
      <c r="K601" s="7" t="s">
        <v>128</v>
      </c>
      <c r="L601" s="7" t="s">
        <v>85</v>
      </c>
      <c r="M601" s="63">
        <v>25</v>
      </c>
      <c r="N601" s="269" t="s">
        <v>108</v>
      </c>
      <c r="O601" s="230" t="s">
        <v>460</v>
      </c>
      <c r="P601" s="230" t="s">
        <v>75</v>
      </c>
      <c r="Q601" s="230" t="s">
        <v>76</v>
      </c>
      <c r="R601" s="242" t="s">
        <v>77</v>
      </c>
      <c r="S601" s="242" t="s">
        <v>109</v>
      </c>
      <c r="T601" s="254">
        <f>V601+Y601</f>
        <v>267500</v>
      </c>
      <c r="U601" s="254" t="s">
        <v>79</v>
      </c>
      <c r="V601" s="251">
        <v>227375</v>
      </c>
      <c r="W601" s="251" t="s">
        <v>98</v>
      </c>
      <c r="X601" s="251" t="s">
        <v>98</v>
      </c>
      <c r="Y601" s="251">
        <v>40125</v>
      </c>
      <c r="Z601" s="251" t="s">
        <v>98</v>
      </c>
      <c r="AA601" s="251" t="s">
        <v>79</v>
      </c>
      <c r="AB601" s="251">
        <v>120180.15</v>
      </c>
      <c r="AC601" s="219" t="s">
        <v>149</v>
      </c>
      <c r="AD601" s="223" t="s">
        <v>79</v>
      </c>
      <c r="AE601" s="223">
        <f>V601+Y601</f>
        <v>267500</v>
      </c>
      <c r="AF601" s="219" t="s">
        <v>79</v>
      </c>
      <c r="AG601" s="219" t="s">
        <v>33</v>
      </c>
      <c r="AH601" s="307" t="s">
        <v>157</v>
      </c>
      <c r="AI601" s="307" t="s">
        <v>158</v>
      </c>
      <c r="AJ601" s="219"/>
    </row>
    <row r="602" spans="2:36" s="36" customFormat="1" ht="64.150000000000006" customHeight="1" x14ac:dyDescent="0.25">
      <c r="B602" s="218"/>
      <c r="C602" s="215"/>
      <c r="D602" s="215"/>
      <c r="E602" s="250"/>
      <c r="F602" s="250"/>
      <c r="G602" s="250"/>
      <c r="H602" s="215"/>
      <c r="I602" s="215"/>
      <c r="J602" s="11" t="s">
        <v>111</v>
      </c>
      <c r="K602" s="7" t="s">
        <v>112</v>
      </c>
      <c r="L602" s="7" t="s">
        <v>85</v>
      </c>
      <c r="M602" s="7">
        <v>4</v>
      </c>
      <c r="N602" s="220"/>
      <c r="O602" s="215"/>
      <c r="P602" s="215"/>
      <c r="Q602" s="215"/>
      <c r="R602" s="274"/>
      <c r="S602" s="274"/>
      <c r="T602" s="255"/>
      <c r="U602" s="255"/>
      <c r="V602" s="252"/>
      <c r="W602" s="252"/>
      <c r="X602" s="252"/>
      <c r="Y602" s="252"/>
      <c r="Z602" s="252"/>
      <c r="AA602" s="252"/>
      <c r="AB602" s="252"/>
      <c r="AC602" s="220"/>
      <c r="AD602" s="224"/>
      <c r="AE602" s="224"/>
      <c r="AF602" s="215"/>
      <c r="AG602" s="220"/>
      <c r="AH602" s="307"/>
      <c r="AI602" s="307"/>
      <c r="AJ602" s="215"/>
    </row>
    <row r="603" spans="2:36" s="36" customFormat="1" ht="100.15" customHeight="1" x14ac:dyDescent="0.25">
      <c r="B603" s="218"/>
      <c r="C603" s="216"/>
      <c r="D603" s="216"/>
      <c r="E603" s="291"/>
      <c r="F603" s="291"/>
      <c r="G603" s="291"/>
      <c r="H603" s="216"/>
      <c r="I603" s="216"/>
      <c r="J603" s="11" t="s">
        <v>127</v>
      </c>
      <c r="K603" s="7" t="s">
        <v>128</v>
      </c>
      <c r="L603" s="7" t="s">
        <v>85</v>
      </c>
      <c r="M603" s="63">
        <v>125</v>
      </c>
      <c r="N603" s="221"/>
      <c r="O603" s="216"/>
      <c r="P603" s="216"/>
      <c r="Q603" s="216"/>
      <c r="R603" s="236"/>
      <c r="S603" s="236"/>
      <c r="T603" s="256"/>
      <c r="U603" s="256"/>
      <c r="V603" s="253"/>
      <c r="W603" s="253"/>
      <c r="X603" s="253"/>
      <c r="Y603" s="253"/>
      <c r="Z603" s="253"/>
      <c r="AA603" s="253"/>
      <c r="AB603" s="253"/>
      <c r="AC603" s="221"/>
      <c r="AD603" s="225"/>
      <c r="AE603" s="225"/>
      <c r="AF603" s="216"/>
      <c r="AG603" s="221"/>
      <c r="AH603" s="307"/>
      <c r="AI603" s="307"/>
      <c r="AJ603" s="216"/>
    </row>
    <row r="604" spans="2:36" s="36" customFormat="1" ht="132" customHeight="1" x14ac:dyDescent="0.25">
      <c r="B604" s="218" t="s">
        <v>628</v>
      </c>
      <c r="C604" s="218" t="s">
        <v>462</v>
      </c>
      <c r="D604" s="218" t="s">
        <v>106</v>
      </c>
      <c r="E604" s="238" t="s">
        <v>67</v>
      </c>
      <c r="F604" s="238" t="s">
        <v>134</v>
      </c>
      <c r="G604" s="238" t="s">
        <v>147</v>
      </c>
      <c r="H604" s="218" t="s">
        <v>70</v>
      </c>
      <c r="I604" s="218" t="s">
        <v>79</v>
      </c>
      <c r="J604" s="11" t="s">
        <v>208</v>
      </c>
      <c r="K604" s="7" t="s">
        <v>107</v>
      </c>
      <c r="L604" s="7" t="s">
        <v>86</v>
      </c>
      <c r="M604" s="7">
        <v>40</v>
      </c>
      <c r="N604" s="217" t="s">
        <v>108</v>
      </c>
      <c r="O604" s="265" t="s">
        <v>460</v>
      </c>
      <c r="P604" s="218" t="s">
        <v>75</v>
      </c>
      <c r="Q604" s="218" t="s">
        <v>76</v>
      </c>
      <c r="R604" s="237" t="s">
        <v>77</v>
      </c>
      <c r="S604" s="237" t="s">
        <v>109</v>
      </c>
      <c r="T604" s="247">
        <f>V604+Y604</f>
        <v>171200</v>
      </c>
      <c r="U604" s="247" t="s">
        <v>79</v>
      </c>
      <c r="V604" s="251">
        <v>145520</v>
      </c>
      <c r="W604" s="246" t="s">
        <v>98</v>
      </c>
      <c r="X604" s="246" t="s">
        <v>98</v>
      </c>
      <c r="Y604" s="246">
        <v>25680</v>
      </c>
      <c r="Z604" s="246" t="s">
        <v>98</v>
      </c>
      <c r="AA604" s="246" t="s">
        <v>98</v>
      </c>
      <c r="AB604" s="246">
        <v>76916</v>
      </c>
      <c r="AC604" s="217" t="s">
        <v>149</v>
      </c>
      <c r="AD604" s="235" t="s">
        <v>79</v>
      </c>
      <c r="AE604" s="235">
        <f>V604+Y604</f>
        <v>171200</v>
      </c>
      <c r="AF604" s="217" t="s">
        <v>79</v>
      </c>
      <c r="AG604" s="217" t="s">
        <v>33</v>
      </c>
      <c r="AH604" s="307" t="s">
        <v>157</v>
      </c>
      <c r="AI604" s="307" t="s">
        <v>158</v>
      </c>
      <c r="AJ604" s="217"/>
    </row>
    <row r="605" spans="2:36" s="36" customFormat="1" ht="86.1" customHeight="1" x14ac:dyDescent="0.25">
      <c r="B605" s="218"/>
      <c r="C605" s="218"/>
      <c r="D605" s="218"/>
      <c r="E605" s="238"/>
      <c r="F605" s="238"/>
      <c r="G605" s="238"/>
      <c r="H605" s="218"/>
      <c r="I605" s="218"/>
      <c r="J605" s="11" t="s">
        <v>111</v>
      </c>
      <c r="K605" s="7" t="s">
        <v>112</v>
      </c>
      <c r="L605" s="7" t="s">
        <v>85</v>
      </c>
      <c r="M605" s="7">
        <v>3</v>
      </c>
      <c r="N605" s="217"/>
      <c r="O605" s="265"/>
      <c r="P605" s="218"/>
      <c r="Q605" s="218"/>
      <c r="R605" s="237"/>
      <c r="S605" s="237"/>
      <c r="T605" s="247"/>
      <c r="U605" s="247"/>
      <c r="V605" s="252"/>
      <c r="W605" s="246"/>
      <c r="X605" s="246"/>
      <c r="Y605" s="246"/>
      <c r="Z605" s="246"/>
      <c r="AA605" s="246"/>
      <c r="AB605" s="246"/>
      <c r="AC605" s="217"/>
      <c r="AD605" s="235"/>
      <c r="AE605" s="235"/>
      <c r="AF605" s="218"/>
      <c r="AG605" s="217"/>
      <c r="AH605" s="307"/>
      <c r="AI605" s="307"/>
      <c r="AJ605" s="218"/>
    </row>
    <row r="606" spans="2:36" s="36" customFormat="1" ht="59.1" customHeight="1" x14ac:dyDescent="0.25">
      <c r="B606" s="218"/>
      <c r="C606" s="218"/>
      <c r="D606" s="218"/>
      <c r="E606" s="238"/>
      <c r="F606" s="238"/>
      <c r="G606" s="238"/>
      <c r="H606" s="218"/>
      <c r="I606" s="218"/>
      <c r="J606" s="11" t="s">
        <v>127</v>
      </c>
      <c r="K606" s="7" t="s">
        <v>128</v>
      </c>
      <c r="L606" s="7" t="s">
        <v>85</v>
      </c>
      <c r="M606" s="63">
        <v>80</v>
      </c>
      <c r="N606" s="217"/>
      <c r="O606" s="265"/>
      <c r="P606" s="218"/>
      <c r="Q606" s="218"/>
      <c r="R606" s="237"/>
      <c r="S606" s="237"/>
      <c r="T606" s="247"/>
      <c r="U606" s="247"/>
      <c r="V606" s="253"/>
      <c r="W606" s="246"/>
      <c r="X606" s="246"/>
      <c r="Y606" s="246"/>
      <c r="Z606" s="246"/>
      <c r="AA606" s="246"/>
      <c r="AB606" s="246"/>
      <c r="AC606" s="217"/>
      <c r="AD606" s="235"/>
      <c r="AE606" s="235"/>
      <c r="AF606" s="218"/>
      <c r="AG606" s="217"/>
      <c r="AH606" s="307"/>
      <c r="AI606" s="307"/>
      <c r="AJ606" s="218"/>
    </row>
    <row r="607" spans="2:36" s="36" customFormat="1" ht="132" customHeight="1" x14ac:dyDescent="0.25">
      <c r="B607" s="281" t="s">
        <v>1073</v>
      </c>
      <c r="C607" s="281" t="s">
        <v>463</v>
      </c>
      <c r="D607" s="281" t="s">
        <v>106</v>
      </c>
      <c r="E607" s="289" t="s">
        <v>67</v>
      </c>
      <c r="F607" s="289" t="s">
        <v>134</v>
      </c>
      <c r="G607" s="289" t="s">
        <v>147</v>
      </c>
      <c r="H607" s="281" t="s">
        <v>70</v>
      </c>
      <c r="I607" s="281" t="s">
        <v>79</v>
      </c>
      <c r="J607" s="20" t="s">
        <v>208</v>
      </c>
      <c r="K607" s="27" t="s">
        <v>107</v>
      </c>
      <c r="L607" s="27" t="s">
        <v>86</v>
      </c>
      <c r="M607" s="27">
        <v>40</v>
      </c>
      <c r="N607" s="294" t="s">
        <v>108</v>
      </c>
      <c r="O607" s="295" t="s">
        <v>460</v>
      </c>
      <c r="P607" s="281" t="s">
        <v>75</v>
      </c>
      <c r="Q607" s="281" t="s">
        <v>76</v>
      </c>
      <c r="R607" s="319" t="s">
        <v>77</v>
      </c>
      <c r="S607" s="319" t="s">
        <v>109</v>
      </c>
      <c r="T607" s="306">
        <f>V607+Y607</f>
        <v>64200</v>
      </c>
      <c r="U607" s="306" t="s">
        <v>79</v>
      </c>
      <c r="V607" s="323">
        <v>54570</v>
      </c>
      <c r="W607" s="313" t="s">
        <v>98</v>
      </c>
      <c r="X607" s="313" t="s">
        <v>98</v>
      </c>
      <c r="Y607" s="313">
        <v>9630</v>
      </c>
      <c r="Z607" s="313" t="s">
        <v>98</v>
      </c>
      <c r="AA607" s="313" t="s">
        <v>98</v>
      </c>
      <c r="AB607" s="313">
        <v>28843.5</v>
      </c>
      <c r="AC607" s="294" t="s">
        <v>149</v>
      </c>
      <c r="AD607" s="314" t="s">
        <v>79</v>
      </c>
      <c r="AE607" s="314">
        <f>V607+Y607</f>
        <v>64200</v>
      </c>
      <c r="AF607" s="294" t="s">
        <v>79</v>
      </c>
      <c r="AG607" s="294" t="s">
        <v>33</v>
      </c>
      <c r="AH607" s="304" t="s">
        <v>176</v>
      </c>
      <c r="AI607" s="304" t="s">
        <v>160</v>
      </c>
      <c r="AJ607" s="294"/>
    </row>
    <row r="608" spans="2:36" s="36" customFormat="1" ht="86.1" customHeight="1" x14ac:dyDescent="0.25">
      <c r="B608" s="281"/>
      <c r="C608" s="281"/>
      <c r="D608" s="281"/>
      <c r="E608" s="289"/>
      <c r="F608" s="289"/>
      <c r="G608" s="289"/>
      <c r="H608" s="281"/>
      <c r="I608" s="281"/>
      <c r="J608" s="20" t="s">
        <v>111</v>
      </c>
      <c r="K608" s="27" t="s">
        <v>112</v>
      </c>
      <c r="L608" s="27" t="s">
        <v>85</v>
      </c>
      <c r="M608" s="27">
        <v>1</v>
      </c>
      <c r="N608" s="294"/>
      <c r="O608" s="295"/>
      <c r="P608" s="281"/>
      <c r="Q608" s="281"/>
      <c r="R608" s="319"/>
      <c r="S608" s="319"/>
      <c r="T608" s="306"/>
      <c r="U608" s="306"/>
      <c r="V608" s="324"/>
      <c r="W608" s="313"/>
      <c r="X608" s="313"/>
      <c r="Y608" s="313"/>
      <c r="Z608" s="313"/>
      <c r="AA608" s="313"/>
      <c r="AB608" s="313"/>
      <c r="AC608" s="294"/>
      <c r="AD608" s="314"/>
      <c r="AE608" s="314"/>
      <c r="AF608" s="281"/>
      <c r="AG608" s="294"/>
      <c r="AH608" s="304"/>
      <c r="AI608" s="304"/>
      <c r="AJ608" s="281"/>
    </row>
    <row r="609" spans="2:36" s="36" customFormat="1" ht="59.1" customHeight="1" x14ac:dyDescent="0.25">
      <c r="B609" s="281"/>
      <c r="C609" s="281"/>
      <c r="D609" s="281"/>
      <c r="E609" s="289"/>
      <c r="F609" s="289"/>
      <c r="G609" s="289"/>
      <c r="H609" s="281"/>
      <c r="I609" s="281"/>
      <c r="J609" s="20" t="s">
        <v>127</v>
      </c>
      <c r="K609" s="27" t="s">
        <v>128</v>
      </c>
      <c r="L609" s="27" t="s">
        <v>85</v>
      </c>
      <c r="M609" s="61">
        <v>30</v>
      </c>
      <c r="N609" s="294"/>
      <c r="O609" s="295"/>
      <c r="P609" s="281"/>
      <c r="Q609" s="281"/>
      <c r="R609" s="319"/>
      <c r="S609" s="319"/>
      <c r="T609" s="306"/>
      <c r="U609" s="306"/>
      <c r="V609" s="325"/>
      <c r="W609" s="313"/>
      <c r="X609" s="313"/>
      <c r="Y609" s="313"/>
      <c r="Z609" s="313"/>
      <c r="AA609" s="313"/>
      <c r="AB609" s="313"/>
      <c r="AC609" s="294"/>
      <c r="AD609" s="314"/>
      <c r="AE609" s="314"/>
      <c r="AF609" s="281"/>
      <c r="AG609" s="294"/>
      <c r="AH609" s="304"/>
      <c r="AI609" s="304"/>
      <c r="AJ609" s="281"/>
    </row>
    <row r="610" spans="2:36" s="36" customFormat="1" ht="132" customHeight="1" x14ac:dyDescent="0.25">
      <c r="B610" s="281" t="s">
        <v>1074</v>
      </c>
      <c r="C610" s="281" t="s">
        <v>464</v>
      </c>
      <c r="D610" s="281" t="s">
        <v>106</v>
      </c>
      <c r="E610" s="289" t="s">
        <v>67</v>
      </c>
      <c r="F610" s="289" t="s">
        <v>134</v>
      </c>
      <c r="G610" s="289" t="s">
        <v>147</v>
      </c>
      <c r="H610" s="281" t="s">
        <v>70</v>
      </c>
      <c r="I610" s="281" t="s">
        <v>79</v>
      </c>
      <c r="J610" s="20" t="s">
        <v>208</v>
      </c>
      <c r="K610" s="27" t="s">
        <v>107</v>
      </c>
      <c r="L610" s="27" t="s">
        <v>86</v>
      </c>
      <c r="M610" s="27">
        <v>40</v>
      </c>
      <c r="N610" s="294" t="s">
        <v>108</v>
      </c>
      <c r="O610" s="295" t="s">
        <v>460</v>
      </c>
      <c r="P610" s="281" t="s">
        <v>75</v>
      </c>
      <c r="Q610" s="281" t="s">
        <v>76</v>
      </c>
      <c r="R610" s="319" t="s">
        <v>77</v>
      </c>
      <c r="S610" s="319" t="s">
        <v>109</v>
      </c>
      <c r="T610" s="306">
        <f>V610+Y610</f>
        <v>214000</v>
      </c>
      <c r="U610" s="306" t="s">
        <v>79</v>
      </c>
      <c r="V610" s="313">
        <v>181900</v>
      </c>
      <c r="W610" s="313" t="s">
        <v>98</v>
      </c>
      <c r="X610" s="313" t="s">
        <v>98</v>
      </c>
      <c r="Y610" s="313">
        <v>32100</v>
      </c>
      <c r="Z610" s="313" t="s">
        <v>98</v>
      </c>
      <c r="AA610" s="313" t="s">
        <v>98</v>
      </c>
      <c r="AB610" s="313">
        <v>96145</v>
      </c>
      <c r="AC610" s="294" t="s">
        <v>149</v>
      </c>
      <c r="AD610" s="314" t="s">
        <v>79</v>
      </c>
      <c r="AE610" s="314">
        <f>V610+Y610</f>
        <v>214000</v>
      </c>
      <c r="AF610" s="294" t="s">
        <v>79</v>
      </c>
      <c r="AG610" s="294" t="s">
        <v>33</v>
      </c>
      <c r="AH610" s="304" t="s">
        <v>161</v>
      </c>
      <c r="AI610" s="304" t="s">
        <v>179</v>
      </c>
      <c r="AJ610" s="294"/>
    </row>
    <row r="611" spans="2:36" s="36" customFormat="1" ht="86.1" customHeight="1" x14ac:dyDescent="0.25">
      <c r="B611" s="281"/>
      <c r="C611" s="281"/>
      <c r="D611" s="281"/>
      <c r="E611" s="289"/>
      <c r="F611" s="289"/>
      <c r="G611" s="289"/>
      <c r="H611" s="281"/>
      <c r="I611" s="281"/>
      <c r="J611" s="20" t="s">
        <v>111</v>
      </c>
      <c r="K611" s="27" t="s">
        <v>112</v>
      </c>
      <c r="L611" s="27" t="s">
        <v>85</v>
      </c>
      <c r="M611" s="27">
        <v>3</v>
      </c>
      <c r="N611" s="294"/>
      <c r="O611" s="295"/>
      <c r="P611" s="281"/>
      <c r="Q611" s="281"/>
      <c r="R611" s="319"/>
      <c r="S611" s="319"/>
      <c r="T611" s="306"/>
      <c r="U611" s="306"/>
      <c r="V611" s="313"/>
      <c r="W611" s="313"/>
      <c r="X611" s="313"/>
      <c r="Y611" s="313"/>
      <c r="Z611" s="313"/>
      <c r="AA611" s="313"/>
      <c r="AB611" s="313"/>
      <c r="AC611" s="294"/>
      <c r="AD611" s="314"/>
      <c r="AE611" s="314"/>
      <c r="AF611" s="281"/>
      <c r="AG611" s="294"/>
      <c r="AH611" s="304"/>
      <c r="AI611" s="304"/>
      <c r="AJ611" s="281"/>
    </row>
    <row r="612" spans="2:36" s="36" customFormat="1" ht="59.1" customHeight="1" x14ac:dyDescent="0.25">
      <c r="B612" s="281"/>
      <c r="C612" s="281"/>
      <c r="D612" s="281"/>
      <c r="E612" s="289"/>
      <c r="F612" s="289"/>
      <c r="G612" s="289"/>
      <c r="H612" s="281"/>
      <c r="I612" s="281"/>
      <c r="J612" s="20" t="s">
        <v>127</v>
      </c>
      <c r="K612" s="27" t="s">
        <v>128</v>
      </c>
      <c r="L612" s="27" t="s">
        <v>85</v>
      </c>
      <c r="M612" s="61">
        <v>100</v>
      </c>
      <c r="N612" s="294"/>
      <c r="O612" s="295"/>
      <c r="P612" s="281"/>
      <c r="Q612" s="281"/>
      <c r="R612" s="319"/>
      <c r="S612" s="319"/>
      <c r="T612" s="306"/>
      <c r="U612" s="306"/>
      <c r="V612" s="313"/>
      <c r="W612" s="313"/>
      <c r="X612" s="313"/>
      <c r="Y612" s="313"/>
      <c r="Z612" s="313"/>
      <c r="AA612" s="313"/>
      <c r="AB612" s="313"/>
      <c r="AC612" s="294"/>
      <c r="AD612" s="314"/>
      <c r="AE612" s="314"/>
      <c r="AF612" s="281"/>
      <c r="AG612" s="294"/>
      <c r="AH612" s="304"/>
      <c r="AI612" s="304"/>
      <c r="AJ612" s="281"/>
    </row>
    <row r="613" spans="2:36" s="36" customFormat="1" ht="112.5" customHeight="1" x14ac:dyDescent="0.25">
      <c r="B613" s="281" t="s">
        <v>1075</v>
      </c>
      <c r="C613" s="281" t="s">
        <v>465</v>
      </c>
      <c r="D613" s="281" t="s">
        <v>106</v>
      </c>
      <c r="E613" s="289" t="s">
        <v>67</v>
      </c>
      <c r="F613" s="289" t="s">
        <v>134</v>
      </c>
      <c r="G613" s="289" t="s">
        <v>147</v>
      </c>
      <c r="H613" s="281" t="s">
        <v>70</v>
      </c>
      <c r="I613" s="281" t="s">
        <v>79</v>
      </c>
      <c r="J613" s="20" t="s">
        <v>208</v>
      </c>
      <c r="K613" s="27" t="s">
        <v>107</v>
      </c>
      <c r="L613" s="27" t="s">
        <v>86</v>
      </c>
      <c r="M613" s="27">
        <v>40</v>
      </c>
      <c r="N613" s="294" t="s">
        <v>108</v>
      </c>
      <c r="O613" s="295" t="s">
        <v>460</v>
      </c>
      <c r="P613" s="281" t="s">
        <v>75</v>
      </c>
      <c r="Q613" s="281" t="s">
        <v>76</v>
      </c>
      <c r="R613" s="319" t="s">
        <v>77</v>
      </c>
      <c r="S613" s="319" t="s">
        <v>109</v>
      </c>
      <c r="T613" s="306">
        <f>V613+Y613</f>
        <v>32100</v>
      </c>
      <c r="U613" s="306" t="s">
        <v>79</v>
      </c>
      <c r="V613" s="313">
        <v>27285</v>
      </c>
      <c r="W613" s="313" t="s">
        <v>98</v>
      </c>
      <c r="X613" s="313" t="s">
        <v>98</v>
      </c>
      <c r="Y613" s="313">
        <v>4815</v>
      </c>
      <c r="Z613" s="313" t="s">
        <v>98</v>
      </c>
      <c r="AA613" s="313" t="s">
        <v>98</v>
      </c>
      <c r="AB613" s="313">
        <v>4815</v>
      </c>
      <c r="AC613" s="294" t="s">
        <v>149</v>
      </c>
      <c r="AD613" s="314" t="s">
        <v>79</v>
      </c>
      <c r="AE613" s="314">
        <f>V613+Y613</f>
        <v>32100</v>
      </c>
      <c r="AF613" s="294" t="s">
        <v>79</v>
      </c>
      <c r="AG613" s="294" t="s">
        <v>33</v>
      </c>
      <c r="AH613" s="304" t="s">
        <v>179</v>
      </c>
      <c r="AI613" s="304" t="s">
        <v>295</v>
      </c>
      <c r="AJ613" s="294"/>
    </row>
    <row r="614" spans="2:36" s="36" customFormat="1" ht="86.1" customHeight="1" x14ac:dyDescent="0.25">
      <c r="B614" s="281"/>
      <c r="C614" s="281"/>
      <c r="D614" s="281"/>
      <c r="E614" s="289"/>
      <c r="F614" s="289"/>
      <c r="G614" s="289"/>
      <c r="H614" s="281"/>
      <c r="I614" s="281"/>
      <c r="J614" s="20" t="s">
        <v>111</v>
      </c>
      <c r="K614" s="27" t="s">
        <v>112</v>
      </c>
      <c r="L614" s="27" t="s">
        <v>85</v>
      </c>
      <c r="M614" s="27">
        <v>1</v>
      </c>
      <c r="N614" s="294"/>
      <c r="O614" s="295"/>
      <c r="P614" s="281"/>
      <c r="Q614" s="281"/>
      <c r="R614" s="319"/>
      <c r="S614" s="319"/>
      <c r="T614" s="306"/>
      <c r="U614" s="306"/>
      <c r="V614" s="313"/>
      <c r="W614" s="313"/>
      <c r="X614" s="313"/>
      <c r="Y614" s="313"/>
      <c r="Z614" s="313"/>
      <c r="AA614" s="313"/>
      <c r="AB614" s="313"/>
      <c r="AC614" s="294"/>
      <c r="AD614" s="314"/>
      <c r="AE614" s="314"/>
      <c r="AF614" s="281"/>
      <c r="AG614" s="294"/>
      <c r="AH614" s="304"/>
      <c r="AI614" s="304"/>
      <c r="AJ614" s="281"/>
    </row>
    <row r="615" spans="2:36" s="36" customFormat="1" ht="59.1" customHeight="1" x14ac:dyDescent="0.25">
      <c r="B615" s="281"/>
      <c r="C615" s="281"/>
      <c r="D615" s="281"/>
      <c r="E615" s="289"/>
      <c r="F615" s="289"/>
      <c r="G615" s="289"/>
      <c r="H615" s="281"/>
      <c r="I615" s="281"/>
      <c r="J615" s="20" t="s">
        <v>127</v>
      </c>
      <c r="K615" s="27" t="s">
        <v>128</v>
      </c>
      <c r="L615" s="27" t="s">
        <v>85</v>
      </c>
      <c r="M615" s="61">
        <v>15</v>
      </c>
      <c r="N615" s="294"/>
      <c r="O615" s="295"/>
      <c r="P615" s="281"/>
      <c r="Q615" s="281"/>
      <c r="R615" s="319"/>
      <c r="S615" s="319"/>
      <c r="T615" s="306"/>
      <c r="U615" s="306"/>
      <c r="V615" s="313"/>
      <c r="W615" s="313"/>
      <c r="X615" s="313"/>
      <c r="Y615" s="313"/>
      <c r="Z615" s="313"/>
      <c r="AA615" s="313"/>
      <c r="AB615" s="313"/>
      <c r="AC615" s="294"/>
      <c r="AD615" s="314"/>
      <c r="AE615" s="314"/>
      <c r="AF615" s="281"/>
      <c r="AG615" s="294"/>
      <c r="AH615" s="304"/>
      <c r="AI615" s="304"/>
      <c r="AJ615" s="281"/>
    </row>
    <row r="616" spans="2:36" s="36" customFormat="1" ht="89.25" x14ac:dyDescent="0.25">
      <c r="B616" s="218" t="s">
        <v>629</v>
      </c>
      <c r="C616" s="218" t="s">
        <v>466</v>
      </c>
      <c r="D616" s="218" t="s">
        <v>106</v>
      </c>
      <c r="E616" s="238" t="s">
        <v>67</v>
      </c>
      <c r="F616" s="238" t="s">
        <v>134</v>
      </c>
      <c r="G616" s="238" t="s">
        <v>147</v>
      </c>
      <c r="H616" s="218" t="s">
        <v>70</v>
      </c>
      <c r="I616" s="218" t="s">
        <v>79</v>
      </c>
      <c r="J616" s="11" t="s">
        <v>208</v>
      </c>
      <c r="K616" s="7" t="s">
        <v>107</v>
      </c>
      <c r="L616" s="7" t="s">
        <v>86</v>
      </c>
      <c r="M616" s="7">
        <v>40</v>
      </c>
      <c r="N616" s="217" t="s">
        <v>108</v>
      </c>
      <c r="O616" s="265" t="s">
        <v>460</v>
      </c>
      <c r="P616" s="218" t="s">
        <v>75</v>
      </c>
      <c r="Q616" s="218" t="s">
        <v>76</v>
      </c>
      <c r="R616" s="237" t="s">
        <v>77</v>
      </c>
      <c r="S616" s="237" t="s">
        <v>109</v>
      </c>
      <c r="T616" s="247">
        <f>V616+Y616</f>
        <v>89880</v>
      </c>
      <c r="U616" s="247" t="s">
        <v>79</v>
      </c>
      <c r="V616" s="251">
        <v>76398</v>
      </c>
      <c r="W616" s="246" t="s">
        <v>98</v>
      </c>
      <c r="X616" s="246" t="s">
        <v>98</v>
      </c>
      <c r="Y616" s="246">
        <v>13482</v>
      </c>
      <c r="Z616" s="246" t="s">
        <v>98</v>
      </c>
      <c r="AA616" s="246" t="s">
        <v>98</v>
      </c>
      <c r="AB616" s="246">
        <v>40380.9</v>
      </c>
      <c r="AC616" s="217" t="s">
        <v>149</v>
      </c>
      <c r="AD616" s="235" t="s">
        <v>79</v>
      </c>
      <c r="AE616" s="235">
        <f>V616+Y616</f>
        <v>89880</v>
      </c>
      <c r="AF616" s="217" t="s">
        <v>79</v>
      </c>
      <c r="AG616" s="217" t="s">
        <v>33</v>
      </c>
      <c r="AH616" s="307" t="s">
        <v>233</v>
      </c>
      <c r="AI616" s="307" t="s">
        <v>408</v>
      </c>
      <c r="AJ616" s="217"/>
    </row>
    <row r="617" spans="2:36" s="36" customFormat="1" ht="86.1" customHeight="1" x14ac:dyDescent="0.25">
      <c r="B617" s="218"/>
      <c r="C617" s="218"/>
      <c r="D617" s="218"/>
      <c r="E617" s="238"/>
      <c r="F617" s="238"/>
      <c r="G617" s="238"/>
      <c r="H617" s="218"/>
      <c r="I617" s="218"/>
      <c r="J617" s="11" t="s">
        <v>111</v>
      </c>
      <c r="K617" s="7" t="s">
        <v>112</v>
      </c>
      <c r="L617" s="7" t="s">
        <v>85</v>
      </c>
      <c r="M617" s="7">
        <v>1</v>
      </c>
      <c r="N617" s="217"/>
      <c r="O617" s="265"/>
      <c r="P617" s="218"/>
      <c r="Q617" s="218"/>
      <c r="R617" s="237"/>
      <c r="S617" s="237"/>
      <c r="T617" s="247"/>
      <c r="U617" s="247"/>
      <c r="V617" s="252"/>
      <c r="W617" s="246"/>
      <c r="X617" s="246"/>
      <c r="Y617" s="246"/>
      <c r="Z617" s="246"/>
      <c r="AA617" s="246"/>
      <c r="AB617" s="246"/>
      <c r="AC617" s="217"/>
      <c r="AD617" s="235"/>
      <c r="AE617" s="235"/>
      <c r="AF617" s="218"/>
      <c r="AG617" s="217"/>
      <c r="AH617" s="307"/>
      <c r="AI617" s="307"/>
      <c r="AJ617" s="218"/>
    </row>
    <row r="618" spans="2:36" s="36" customFormat="1" ht="59.1" customHeight="1" x14ac:dyDescent="0.25">
      <c r="B618" s="218"/>
      <c r="C618" s="218"/>
      <c r="D618" s="218"/>
      <c r="E618" s="238"/>
      <c r="F618" s="238"/>
      <c r="G618" s="238"/>
      <c r="H618" s="218"/>
      <c r="I618" s="218"/>
      <c r="J618" s="11" t="s">
        <v>127</v>
      </c>
      <c r="K618" s="7" t="s">
        <v>128</v>
      </c>
      <c r="L618" s="7" t="s">
        <v>85</v>
      </c>
      <c r="M618" s="63">
        <v>7</v>
      </c>
      <c r="N618" s="217"/>
      <c r="O618" s="265"/>
      <c r="P618" s="218"/>
      <c r="Q618" s="218"/>
      <c r="R618" s="237"/>
      <c r="S618" s="237"/>
      <c r="T618" s="247"/>
      <c r="U618" s="247"/>
      <c r="V618" s="253"/>
      <c r="W618" s="246"/>
      <c r="X618" s="246"/>
      <c r="Y618" s="246"/>
      <c r="Z618" s="246"/>
      <c r="AA618" s="246"/>
      <c r="AB618" s="246"/>
      <c r="AC618" s="217"/>
      <c r="AD618" s="235"/>
      <c r="AE618" s="235"/>
      <c r="AF618" s="218"/>
      <c r="AG618" s="217"/>
      <c r="AH618" s="307"/>
      <c r="AI618" s="307"/>
      <c r="AJ618" s="218"/>
    </row>
    <row r="619" spans="2:36" ht="51" x14ac:dyDescent="0.2">
      <c r="B619" s="281" t="s">
        <v>1076</v>
      </c>
      <c r="C619" s="281" t="s">
        <v>467</v>
      </c>
      <c r="D619" s="281" t="s">
        <v>66</v>
      </c>
      <c r="E619" s="289" t="s">
        <v>67</v>
      </c>
      <c r="F619" s="289" t="s">
        <v>132</v>
      </c>
      <c r="G619" s="289" t="s">
        <v>69</v>
      </c>
      <c r="H619" s="281" t="s">
        <v>70</v>
      </c>
      <c r="I619" s="281" t="s">
        <v>79</v>
      </c>
      <c r="J619" s="20" t="s">
        <v>113</v>
      </c>
      <c r="K619" s="27" t="s">
        <v>114</v>
      </c>
      <c r="L619" s="27" t="s">
        <v>115</v>
      </c>
      <c r="M619" s="27">
        <v>2</v>
      </c>
      <c r="N619" s="294" t="s">
        <v>108</v>
      </c>
      <c r="O619" s="281" t="s">
        <v>460</v>
      </c>
      <c r="P619" s="281" t="s">
        <v>75</v>
      </c>
      <c r="Q619" s="281" t="s">
        <v>76</v>
      </c>
      <c r="R619" s="319" t="s">
        <v>77</v>
      </c>
      <c r="S619" s="319" t="s">
        <v>109</v>
      </c>
      <c r="T619" s="306">
        <f>V619+Y619</f>
        <v>151940</v>
      </c>
      <c r="U619" s="306" t="s">
        <v>79</v>
      </c>
      <c r="V619" s="313">
        <v>129149</v>
      </c>
      <c r="W619" s="313" t="s">
        <v>98</v>
      </c>
      <c r="X619" s="313" t="s">
        <v>98</v>
      </c>
      <c r="Y619" s="323">
        <v>22791</v>
      </c>
      <c r="Z619" s="313" t="s">
        <v>98</v>
      </c>
      <c r="AA619" s="313" t="s">
        <v>98</v>
      </c>
      <c r="AB619" s="323">
        <v>68262.899999999994</v>
      </c>
      <c r="AC619" s="294" t="s">
        <v>80</v>
      </c>
      <c r="AD619" s="314" t="s">
        <v>79</v>
      </c>
      <c r="AE619" s="314">
        <f>V619+Y619</f>
        <v>151940</v>
      </c>
      <c r="AF619" s="281" t="s">
        <v>79</v>
      </c>
      <c r="AG619" s="294" t="s">
        <v>33</v>
      </c>
      <c r="AH619" s="304" t="s">
        <v>251</v>
      </c>
      <c r="AI619" s="304" t="s">
        <v>253</v>
      </c>
      <c r="AJ619" s="281"/>
    </row>
    <row r="620" spans="2:36" ht="68.099999999999994" customHeight="1" x14ac:dyDescent="0.2">
      <c r="B620" s="281"/>
      <c r="C620" s="281"/>
      <c r="D620" s="281"/>
      <c r="E620" s="289"/>
      <c r="F620" s="289"/>
      <c r="G620" s="289"/>
      <c r="H620" s="281"/>
      <c r="I620" s="281"/>
      <c r="J620" s="20" t="s">
        <v>116</v>
      </c>
      <c r="K620" s="27" t="s">
        <v>117</v>
      </c>
      <c r="L620" s="27" t="s">
        <v>85</v>
      </c>
      <c r="M620" s="27">
        <v>2</v>
      </c>
      <c r="N620" s="294"/>
      <c r="O620" s="281"/>
      <c r="P620" s="281"/>
      <c r="Q620" s="281"/>
      <c r="R620" s="319"/>
      <c r="S620" s="319"/>
      <c r="T620" s="306"/>
      <c r="U620" s="306"/>
      <c r="V620" s="313"/>
      <c r="W620" s="313"/>
      <c r="X620" s="313"/>
      <c r="Y620" s="324"/>
      <c r="Z620" s="313"/>
      <c r="AA620" s="313"/>
      <c r="AB620" s="324"/>
      <c r="AC620" s="294"/>
      <c r="AD620" s="314"/>
      <c r="AE620" s="314"/>
      <c r="AF620" s="281"/>
      <c r="AG620" s="294"/>
      <c r="AH620" s="304"/>
      <c r="AI620" s="304"/>
      <c r="AJ620" s="281"/>
    </row>
    <row r="621" spans="2:36" ht="51" customHeight="1" x14ac:dyDescent="0.2">
      <c r="B621" s="281"/>
      <c r="C621" s="281"/>
      <c r="D621" s="281"/>
      <c r="E621" s="289"/>
      <c r="F621" s="289"/>
      <c r="G621" s="289"/>
      <c r="H621" s="281"/>
      <c r="I621" s="281"/>
      <c r="J621" s="20" t="s">
        <v>209</v>
      </c>
      <c r="K621" s="27" t="s">
        <v>118</v>
      </c>
      <c r="L621" s="27" t="s">
        <v>119</v>
      </c>
      <c r="M621" s="27">
        <v>2</v>
      </c>
      <c r="N621" s="294"/>
      <c r="O621" s="281"/>
      <c r="P621" s="281"/>
      <c r="Q621" s="281"/>
      <c r="R621" s="319"/>
      <c r="S621" s="319"/>
      <c r="T621" s="306"/>
      <c r="U621" s="306"/>
      <c r="V621" s="313"/>
      <c r="W621" s="313"/>
      <c r="X621" s="313"/>
      <c r="Y621" s="324"/>
      <c r="Z621" s="313"/>
      <c r="AA621" s="313"/>
      <c r="AB621" s="324"/>
      <c r="AC621" s="294"/>
      <c r="AD621" s="314"/>
      <c r="AE621" s="314"/>
      <c r="AF621" s="281"/>
      <c r="AG621" s="294"/>
      <c r="AH621" s="304"/>
      <c r="AI621" s="304"/>
      <c r="AJ621" s="281"/>
    </row>
    <row r="622" spans="2:36" ht="40.15" customHeight="1" x14ac:dyDescent="0.2">
      <c r="B622" s="257"/>
      <c r="C622" s="257"/>
      <c r="D622" s="281"/>
      <c r="E622" s="289"/>
      <c r="F622" s="293"/>
      <c r="G622" s="293"/>
      <c r="H622" s="281"/>
      <c r="I622" s="281"/>
      <c r="J622" s="56" t="s">
        <v>120</v>
      </c>
      <c r="K622" s="57" t="s">
        <v>121</v>
      </c>
      <c r="L622" s="57" t="s">
        <v>119</v>
      </c>
      <c r="M622" s="75">
        <v>2</v>
      </c>
      <c r="N622" s="294"/>
      <c r="O622" s="257"/>
      <c r="P622" s="281"/>
      <c r="Q622" s="281"/>
      <c r="R622" s="319"/>
      <c r="S622" s="319"/>
      <c r="T622" s="355"/>
      <c r="U622" s="355"/>
      <c r="V622" s="323"/>
      <c r="W622" s="323"/>
      <c r="X622" s="323"/>
      <c r="Y622" s="324"/>
      <c r="Z622" s="323"/>
      <c r="AA622" s="323"/>
      <c r="AB622" s="324"/>
      <c r="AC622" s="260"/>
      <c r="AD622" s="314"/>
      <c r="AE622" s="352"/>
      <c r="AF622" s="257"/>
      <c r="AG622" s="260"/>
      <c r="AH622" s="304"/>
      <c r="AI622" s="304"/>
      <c r="AJ622" s="281"/>
    </row>
    <row r="623" spans="2:36" s="90" customFormat="1" ht="89.25" x14ac:dyDescent="0.2">
      <c r="B623" s="218" t="s">
        <v>840</v>
      </c>
      <c r="C623" s="218" t="s">
        <v>841</v>
      </c>
      <c r="D623" s="218" t="s">
        <v>66</v>
      </c>
      <c r="E623" s="238" t="s">
        <v>67</v>
      </c>
      <c r="F623" s="238" t="s">
        <v>134</v>
      </c>
      <c r="G623" s="238" t="s">
        <v>147</v>
      </c>
      <c r="H623" s="218" t="s">
        <v>70</v>
      </c>
      <c r="I623" s="218" t="s">
        <v>79</v>
      </c>
      <c r="J623" s="11" t="s">
        <v>208</v>
      </c>
      <c r="K623" s="7" t="s">
        <v>107</v>
      </c>
      <c r="L623" s="7" t="s">
        <v>86</v>
      </c>
      <c r="M623" s="7">
        <v>40</v>
      </c>
      <c r="N623" s="217" t="s">
        <v>108</v>
      </c>
      <c r="O623" s="218" t="s">
        <v>460</v>
      </c>
      <c r="P623" s="218" t="s">
        <v>75</v>
      </c>
      <c r="Q623" s="218" t="s">
        <v>76</v>
      </c>
      <c r="R623" s="237" t="s">
        <v>77</v>
      </c>
      <c r="S623" s="237" t="s">
        <v>109</v>
      </c>
      <c r="T623" s="247">
        <f>V623+Y623</f>
        <v>214000</v>
      </c>
      <c r="U623" s="247" t="s">
        <v>79</v>
      </c>
      <c r="V623" s="246">
        <v>181900</v>
      </c>
      <c r="W623" s="246" t="s">
        <v>98</v>
      </c>
      <c r="X623" s="246" t="s">
        <v>98</v>
      </c>
      <c r="Y623" s="246">
        <v>32100</v>
      </c>
      <c r="Z623" s="246" t="s">
        <v>98</v>
      </c>
      <c r="AA623" s="246" t="s">
        <v>98</v>
      </c>
      <c r="AB623" s="246">
        <v>96145</v>
      </c>
      <c r="AC623" s="217" t="s">
        <v>149</v>
      </c>
      <c r="AD623" s="235" t="s">
        <v>79</v>
      </c>
      <c r="AE623" s="235">
        <f>V623+Y623</f>
        <v>214000</v>
      </c>
      <c r="AF623" s="217" t="s">
        <v>79</v>
      </c>
      <c r="AG623" s="217" t="s">
        <v>33</v>
      </c>
      <c r="AH623" s="217" t="s">
        <v>176</v>
      </c>
      <c r="AI623" s="217" t="s">
        <v>161</v>
      </c>
      <c r="AJ623" s="217"/>
    </row>
    <row r="624" spans="2:36" s="90" customFormat="1" ht="38.25" x14ac:dyDescent="0.2">
      <c r="B624" s="218"/>
      <c r="C624" s="218"/>
      <c r="D624" s="218"/>
      <c r="E624" s="238"/>
      <c r="F624" s="238"/>
      <c r="G624" s="238"/>
      <c r="H624" s="218"/>
      <c r="I624" s="218"/>
      <c r="J624" s="11" t="s">
        <v>111</v>
      </c>
      <c r="K624" s="7" t="s">
        <v>112</v>
      </c>
      <c r="L624" s="7" t="s">
        <v>85</v>
      </c>
      <c r="M624" s="7">
        <v>3</v>
      </c>
      <c r="N624" s="217"/>
      <c r="O624" s="218"/>
      <c r="P624" s="218"/>
      <c r="Q624" s="218"/>
      <c r="R624" s="237"/>
      <c r="S624" s="237"/>
      <c r="T624" s="247"/>
      <c r="U624" s="247"/>
      <c r="V624" s="246"/>
      <c r="W624" s="246"/>
      <c r="X624" s="246"/>
      <c r="Y624" s="246"/>
      <c r="Z624" s="246"/>
      <c r="AA624" s="246"/>
      <c r="AB624" s="246"/>
      <c r="AC624" s="217"/>
      <c r="AD624" s="235"/>
      <c r="AE624" s="235"/>
      <c r="AF624" s="218"/>
      <c r="AG624" s="217"/>
      <c r="AH624" s="217"/>
      <c r="AI624" s="217"/>
      <c r="AJ624" s="218"/>
    </row>
    <row r="625" spans="2:36" s="90" customFormat="1" ht="40.15" customHeight="1" x14ac:dyDescent="0.2">
      <c r="B625" s="218"/>
      <c r="C625" s="218"/>
      <c r="D625" s="218"/>
      <c r="E625" s="238"/>
      <c r="F625" s="238"/>
      <c r="G625" s="238"/>
      <c r="H625" s="218"/>
      <c r="I625" s="218"/>
      <c r="J625" s="11" t="s">
        <v>127</v>
      </c>
      <c r="K625" s="7" t="s">
        <v>128</v>
      </c>
      <c r="L625" s="7" t="s">
        <v>85</v>
      </c>
      <c r="M625" s="63">
        <v>100</v>
      </c>
      <c r="N625" s="217"/>
      <c r="O625" s="218"/>
      <c r="P625" s="218"/>
      <c r="Q625" s="218"/>
      <c r="R625" s="237"/>
      <c r="S625" s="237"/>
      <c r="T625" s="247"/>
      <c r="U625" s="247"/>
      <c r="V625" s="246"/>
      <c r="W625" s="246"/>
      <c r="X625" s="246"/>
      <c r="Y625" s="246"/>
      <c r="Z625" s="246"/>
      <c r="AA625" s="246"/>
      <c r="AB625" s="246"/>
      <c r="AC625" s="217"/>
      <c r="AD625" s="235"/>
      <c r="AE625" s="235"/>
      <c r="AF625" s="218"/>
      <c r="AG625" s="217"/>
      <c r="AH625" s="217"/>
      <c r="AI625" s="217"/>
      <c r="AJ625" s="218"/>
    </row>
    <row r="626" spans="2:36" s="90" customFormat="1" ht="89.25" x14ac:dyDescent="0.2">
      <c r="B626" s="218" t="s">
        <v>842</v>
      </c>
      <c r="C626" s="218" t="s">
        <v>843</v>
      </c>
      <c r="D626" s="218" t="s">
        <v>66</v>
      </c>
      <c r="E626" s="238" t="s">
        <v>67</v>
      </c>
      <c r="F626" s="238" t="s">
        <v>134</v>
      </c>
      <c r="G626" s="238" t="s">
        <v>147</v>
      </c>
      <c r="H626" s="218" t="s">
        <v>70</v>
      </c>
      <c r="I626" s="218" t="s">
        <v>79</v>
      </c>
      <c r="J626" s="11" t="s">
        <v>208</v>
      </c>
      <c r="K626" s="7" t="s">
        <v>107</v>
      </c>
      <c r="L626" s="7" t="s">
        <v>86</v>
      </c>
      <c r="M626" s="7">
        <v>40</v>
      </c>
      <c r="N626" s="217" t="s">
        <v>108</v>
      </c>
      <c r="O626" s="218" t="s">
        <v>460</v>
      </c>
      <c r="P626" s="218" t="s">
        <v>75</v>
      </c>
      <c r="Q626" s="218" t="s">
        <v>76</v>
      </c>
      <c r="R626" s="237" t="s">
        <v>77</v>
      </c>
      <c r="S626" s="237" t="s">
        <v>109</v>
      </c>
      <c r="T626" s="247">
        <f>V626+Y626</f>
        <v>32100</v>
      </c>
      <c r="U626" s="247" t="s">
        <v>79</v>
      </c>
      <c r="V626" s="246">
        <v>27285</v>
      </c>
      <c r="W626" s="246" t="s">
        <v>98</v>
      </c>
      <c r="X626" s="246" t="s">
        <v>98</v>
      </c>
      <c r="Y626" s="246">
        <v>4815</v>
      </c>
      <c r="Z626" s="246" t="s">
        <v>98</v>
      </c>
      <c r="AA626" s="246" t="s">
        <v>98</v>
      </c>
      <c r="AB626" s="246">
        <v>14421.75</v>
      </c>
      <c r="AC626" s="217" t="s">
        <v>149</v>
      </c>
      <c r="AD626" s="235" t="s">
        <v>79</v>
      </c>
      <c r="AE626" s="235">
        <f>V626+Y626</f>
        <v>32100</v>
      </c>
      <c r="AF626" s="217" t="s">
        <v>79</v>
      </c>
      <c r="AG626" s="217" t="s">
        <v>33</v>
      </c>
      <c r="AH626" s="217" t="s">
        <v>848</v>
      </c>
      <c r="AI626" s="217" t="s">
        <v>356</v>
      </c>
      <c r="AJ626" s="217"/>
    </row>
    <row r="627" spans="2:36" s="90" customFormat="1" ht="38.25" x14ac:dyDescent="0.2">
      <c r="B627" s="218"/>
      <c r="C627" s="218"/>
      <c r="D627" s="218"/>
      <c r="E627" s="238"/>
      <c r="F627" s="238"/>
      <c r="G627" s="238"/>
      <c r="H627" s="218"/>
      <c r="I627" s="218"/>
      <c r="J627" s="11" t="s">
        <v>111</v>
      </c>
      <c r="K627" s="7" t="s">
        <v>112</v>
      </c>
      <c r="L627" s="7" t="s">
        <v>85</v>
      </c>
      <c r="M627" s="7">
        <v>1</v>
      </c>
      <c r="N627" s="217"/>
      <c r="O627" s="218"/>
      <c r="P627" s="218"/>
      <c r="Q627" s="218"/>
      <c r="R627" s="237"/>
      <c r="S627" s="237"/>
      <c r="T627" s="247"/>
      <c r="U627" s="247"/>
      <c r="V627" s="246"/>
      <c r="W627" s="246"/>
      <c r="X627" s="246"/>
      <c r="Y627" s="246"/>
      <c r="Z627" s="246"/>
      <c r="AA627" s="246"/>
      <c r="AB627" s="246"/>
      <c r="AC627" s="217"/>
      <c r="AD627" s="235"/>
      <c r="AE627" s="235"/>
      <c r="AF627" s="218"/>
      <c r="AG627" s="217"/>
      <c r="AH627" s="217"/>
      <c r="AI627" s="217"/>
      <c r="AJ627" s="218"/>
    </row>
    <row r="628" spans="2:36" s="90" customFormat="1" ht="25.5" x14ac:dyDescent="0.2">
      <c r="B628" s="218"/>
      <c r="C628" s="218"/>
      <c r="D628" s="218"/>
      <c r="E628" s="238"/>
      <c r="F628" s="238"/>
      <c r="G628" s="238"/>
      <c r="H628" s="218"/>
      <c r="I628" s="218"/>
      <c r="J628" s="11" t="s">
        <v>127</v>
      </c>
      <c r="K628" s="7" t="s">
        <v>128</v>
      </c>
      <c r="L628" s="7" t="s">
        <v>85</v>
      </c>
      <c r="M628" s="63">
        <v>15</v>
      </c>
      <c r="N628" s="217"/>
      <c r="O628" s="218"/>
      <c r="P628" s="218"/>
      <c r="Q628" s="218"/>
      <c r="R628" s="237"/>
      <c r="S628" s="237"/>
      <c r="T628" s="247"/>
      <c r="U628" s="247"/>
      <c r="V628" s="246"/>
      <c r="W628" s="246"/>
      <c r="X628" s="246"/>
      <c r="Y628" s="246"/>
      <c r="Z628" s="246"/>
      <c r="AA628" s="246"/>
      <c r="AB628" s="246"/>
      <c r="AC628" s="217"/>
      <c r="AD628" s="235"/>
      <c r="AE628" s="235"/>
      <c r="AF628" s="218"/>
      <c r="AG628" s="217"/>
      <c r="AH628" s="217"/>
      <c r="AI628" s="217"/>
      <c r="AJ628" s="218"/>
    </row>
    <row r="629" spans="2:36" s="90" customFormat="1" ht="51" x14ac:dyDescent="0.2">
      <c r="B629" s="230" t="s">
        <v>844</v>
      </c>
      <c r="C629" s="230" t="s">
        <v>845</v>
      </c>
      <c r="D629" s="230" t="s">
        <v>66</v>
      </c>
      <c r="E629" s="238" t="s">
        <v>67</v>
      </c>
      <c r="F629" s="238" t="s">
        <v>132</v>
      </c>
      <c r="G629" s="238" t="s">
        <v>69</v>
      </c>
      <c r="H629" s="218" t="s">
        <v>70</v>
      </c>
      <c r="I629" s="218" t="s">
        <v>79</v>
      </c>
      <c r="J629" s="11" t="s">
        <v>113</v>
      </c>
      <c r="K629" s="7" t="s">
        <v>114</v>
      </c>
      <c r="L629" s="7" t="s">
        <v>115</v>
      </c>
      <c r="M629" s="7">
        <v>2</v>
      </c>
      <c r="N629" s="217" t="s">
        <v>108</v>
      </c>
      <c r="O629" s="218" t="s">
        <v>460</v>
      </c>
      <c r="P629" s="218" t="s">
        <v>75</v>
      </c>
      <c r="Q629" s="218" t="s">
        <v>76</v>
      </c>
      <c r="R629" s="237" t="s">
        <v>77</v>
      </c>
      <c r="S629" s="237" t="s">
        <v>109</v>
      </c>
      <c r="T629" s="247">
        <f>V629+Y629</f>
        <v>151940</v>
      </c>
      <c r="U629" s="247" t="s">
        <v>79</v>
      </c>
      <c r="V629" s="246">
        <v>129149</v>
      </c>
      <c r="W629" s="246" t="s">
        <v>98</v>
      </c>
      <c r="X629" s="246" t="s">
        <v>98</v>
      </c>
      <c r="Y629" s="251">
        <v>22791</v>
      </c>
      <c r="Z629" s="246" t="s">
        <v>98</v>
      </c>
      <c r="AA629" s="246" t="s">
        <v>98</v>
      </c>
      <c r="AB629" s="251">
        <v>68262.899999999994</v>
      </c>
      <c r="AC629" s="217" t="s">
        <v>80</v>
      </c>
      <c r="AD629" s="235" t="s">
        <v>79</v>
      </c>
      <c r="AE629" s="235">
        <f>V629+Y629</f>
        <v>151940</v>
      </c>
      <c r="AF629" s="218" t="s">
        <v>79</v>
      </c>
      <c r="AG629" s="217" t="s">
        <v>33</v>
      </c>
      <c r="AH629" s="219" t="s">
        <v>1016</v>
      </c>
      <c r="AI629" s="219" t="s">
        <v>167</v>
      </c>
      <c r="AJ629" s="218"/>
    </row>
    <row r="630" spans="2:36" s="90" customFormat="1" ht="51" x14ac:dyDescent="0.2">
      <c r="B630" s="215"/>
      <c r="C630" s="215"/>
      <c r="D630" s="215"/>
      <c r="E630" s="238"/>
      <c r="F630" s="238"/>
      <c r="G630" s="238"/>
      <c r="H630" s="218"/>
      <c r="I630" s="218"/>
      <c r="J630" s="11" t="s">
        <v>116</v>
      </c>
      <c r="K630" s="7" t="s">
        <v>117</v>
      </c>
      <c r="L630" s="7" t="s">
        <v>85</v>
      </c>
      <c r="M630" s="7">
        <v>2</v>
      </c>
      <c r="N630" s="217"/>
      <c r="O630" s="218"/>
      <c r="P630" s="218"/>
      <c r="Q630" s="218"/>
      <c r="R630" s="237"/>
      <c r="S630" s="237"/>
      <c r="T630" s="247"/>
      <c r="U630" s="247"/>
      <c r="V630" s="246"/>
      <c r="W630" s="246"/>
      <c r="X630" s="246"/>
      <c r="Y630" s="252"/>
      <c r="Z630" s="246"/>
      <c r="AA630" s="246"/>
      <c r="AB630" s="252"/>
      <c r="AC630" s="217"/>
      <c r="AD630" s="235"/>
      <c r="AE630" s="235"/>
      <c r="AF630" s="218"/>
      <c r="AG630" s="217"/>
      <c r="AH630" s="220"/>
      <c r="AI630" s="220"/>
      <c r="AJ630" s="218"/>
    </row>
    <row r="631" spans="2:36" s="90" customFormat="1" ht="38.25" x14ac:dyDescent="0.2">
      <c r="B631" s="215"/>
      <c r="C631" s="215"/>
      <c r="D631" s="215"/>
      <c r="E631" s="238"/>
      <c r="F631" s="238"/>
      <c r="G631" s="238"/>
      <c r="H631" s="218"/>
      <c r="I631" s="218"/>
      <c r="J631" s="11" t="s">
        <v>209</v>
      </c>
      <c r="K631" s="7" t="s">
        <v>118</v>
      </c>
      <c r="L631" s="7" t="s">
        <v>119</v>
      </c>
      <c r="M631" s="7">
        <v>2</v>
      </c>
      <c r="N631" s="217"/>
      <c r="O631" s="218"/>
      <c r="P631" s="218"/>
      <c r="Q631" s="218"/>
      <c r="R631" s="237"/>
      <c r="S631" s="237"/>
      <c r="T631" s="247"/>
      <c r="U631" s="247"/>
      <c r="V631" s="246"/>
      <c r="W631" s="246"/>
      <c r="X631" s="246"/>
      <c r="Y631" s="252"/>
      <c r="Z631" s="246"/>
      <c r="AA631" s="246"/>
      <c r="AB631" s="252"/>
      <c r="AC631" s="217"/>
      <c r="AD631" s="235"/>
      <c r="AE631" s="235"/>
      <c r="AF631" s="218"/>
      <c r="AG631" s="217"/>
      <c r="AH631" s="220"/>
      <c r="AI631" s="220"/>
      <c r="AJ631" s="218"/>
    </row>
    <row r="632" spans="2:36" s="90" customFormat="1" ht="40.15" customHeight="1" x14ac:dyDescent="0.2">
      <c r="B632" s="216"/>
      <c r="C632" s="216"/>
      <c r="D632" s="216"/>
      <c r="E632" s="238"/>
      <c r="F632" s="290"/>
      <c r="G632" s="290"/>
      <c r="H632" s="218"/>
      <c r="I632" s="218"/>
      <c r="J632" s="28" t="s">
        <v>120</v>
      </c>
      <c r="K632" s="14" t="s">
        <v>121</v>
      </c>
      <c r="L632" s="14" t="s">
        <v>119</v>
      </c>
      <c r="M632" s="71">
        <v>2</v>
      </c>
      <c r="N632" s="217"/>
      <c r="O632" s="230"/>
      <c r="P632" s="218"/>
      <c r="Q632" s="218"/>
      <c r="R632" s="237"/>
      <c r="S632" s="237"/>
      <c r="T632" s="254"/>
      <c r="U632" s="254"/>
      <c r="V632" s="251"/>
      <c r="W632" s="251"/>
      <c r="X632" s="251"/>
      <c r="Y632" s="252"/>
      <c r="Z632" s="251"/>
      <c r="AA632" s="251"/>
      <c r="AB632" s="252"/>
      <c r="AC632" s="219"/>
      <c r="AD632" s="235"/>
      <c r="AE632" s="223"/>
      <c r="AF632" s="230"/>
      <c r="AG632" s="219"/>
      <c r="AH632" s="221"/>
      <c r="AI632" s="221"/>
      <c r="AJ632" s="218"/>
    </row>
    <row r="633" spans="2:36" s="90" customFormat="1" ht="89.25" x14ac:dyDescent="0.2">
      <c r="B633" s="218" t="s">
        <v>846</v>
      </c>
      <c r="C633" s="218" t="s">
        <v>847</v>
      </c>
      <c r="D633" s="218" t="s">
        <v>66</v>
      </c>
      <c r="E633" s="238" t="s">
        <v>67</v>
      </c>
      <c r="F633" s="238" t="s">
        <v>134</v>
      </c>
      <c r="G633" s="238" t="s">
        <v>147</v>
      </c>
      <c r="H633" s="218" t="s">
        <v>70</v>
      </c>
      <c r="I633" s="218" t="s">
        <v>79</v>
      </c>
      <c r="J633" s="11" t="s">
        <v>208</v>
      </c>
      <c r="K633" s="7" t="s">
        <v>107</v>
      </c>
      <c r="L633" s="7" t="s">
        <v>86</v>
      </c>
      <c r="M633" s="7">
        <v>40</v>
      </c>
      <c r="N633" s="217" t="s">
        <v>108</v>
      </c>
      <c r="O633" s="218" t="s">
        <v>460</v>
      </c>
      <c r="P633" s="218" t="s">
        <v>75</v>
      </c>
      <c r="Q633" s="218" t="s">
        <v>76</v>
      </c>
      <c r="R633" s="237" t="s">
        <v>77</v>
      </c>
      <c r="S633" s="237" t="s">
        <v>109</v>
      </c>
      <c r="T633" s="247">
        <f>V633+Y633</f>
        <v>64200</v>
      </c>
      <c r="U633" s="247" t="s">
        <v>79</v>
      </c>
      <c r="V633" s="251">
        <v>54570</v>
      </c>
      <c r="W633" s="246" t="s">
        <v>98</v>
      </c>
      <c r="X633" s="246" t="s">
        <v>98</v>
      </c>
      <c r="Y633" s="246">
        <v>9630</v>
      </c>
      <c r="Z633" s="246" t="s">
        <v>98</v>
      </c>
      <c r="AA633" s="246" t="s">
        <v>98</v>
      </c>
      <c r="AB633" s="246">
        <v>28843.5</v>
      </c>
      <c r="AC633" s="217" t="s">
        <v>149</v>
      </c>
      <c r="AD633" s="235" t="s">
        <v>79</v>
      </c>
      <c r="AE633" s="235">
        <f>V633+Y633</f>
        <v>64200</v>
      </c>
      <c r="AF633" s="217" t="s">
        <v>79</v>
      </c>
      <c r="AG633" s="217" t="s">
        <v>33</v>
      </c>
      <c r="AH633" s="219" t="s">
        <v>167</v>
      </c>
      <c r="AI633" s="219" t="s">
        <v>408</v>
      </c>
      <c r="AJ633" s="217"/>
    </row>
    <row r="634" spans="2:36" s="90" customFormat="1" ht="57" customHeight="1" x14ac:dyDescent="0.2">
      <c r="B634" s="218"/>
      <c r="C634" s="218"/>
      <c r="D634" s="218"/>
      <c r="E634" s="238"/>
      <c r="F634" s="238"/>
      <c r="G634" s="238"/>
      <c r="H634" s="218"/>
      <c r="I634" s="218"/>
      <c r="J634" s="11" t="s">
        <v>111</v>
      </c>
      <c r="K634" s="7" t="s">
        <v>112</v>
      </c>
      <c r="L634" s="7" t="s">
        <v>85</v>
      </c>
      <c r="M634" s="7">
        <v>1</v>
      </c>
      <c r="N634" s="217"/>
      <c r="O634" s="218"/>
      <c r="P634" s="218"/>
      <c r="Q634" s="218"/>
      <c r="R634" s="237"/>
      <c r="S634" s="237"/>
      <c r="T634" s="247"/>
      <c r="U634" s="247"/>
      <c r="V634" s="252"/>
      <c r="W634" s="246"/>
      <c r="X634" s="246"/>
      <c r="Y634" s="246"/>
      <c r="Z634" s="246"/>
      <c r="AA634" s="246"/>
      <c r="AB634" s="246"/>
      <c r="AC634" s="217"/>
      <c r="AD634" s="235"/>
      <c r="AE634" s="235"/>
      <c r="AF634" s="218"/>
      <c r="AG634" s="217"/>
      <c r="AH634" s="220"/>
      <c r="AI634" s="220"/>
      <c r="AJ634" s="218"/>
    </row>
    <row r="635" spans="2:36" s="90" customFormat="1" ht="67.150000000000006" customHeight="1" x14ac:dyDescent="0.2">
      <c r="B635" s="218"/>
      <c r="C635" s="218"/>
      <c r="D635" s="218"/>
      <c r="E635" s="238"/>
      <c r="F635" s="238"/>
      <c r="G635" s="238"/>
      <c r="H635" s="218"/>
      <c r="I635" s="218"/>
      <c r="J635" s="11" t="s">
        <v>127</v>
      </c>
      <c r="K635" s="7" t="s">
        <v>128</v>
      </c>
      <c r="L635" s="7" t="s">
        <v>85</v>
      </c>
      <c r="M635" s="63">
        <v>30</v>
      </c>
      <c r="N635" s="217"/>
      <c r="O635" s="218"/>
      <c r="P635" s="218"/>
      <c r="Q635" s="218"/>
      <c r="R635" s="237"/>
      <c r="S635" s="237"/>
      <c r="T635" s="247"/>
      <c r="U635" s="247"/>
      <c r="V635" s="253"/>
      <c r="W635" s="246"/>
      <c r="X635" s="246"/>
      <c r="Y635" s="246"/>
      <c r="Z635" s="246"/>
      <c r="AA635" s="246"/>
      <c r="AB635" s="246"/>
      <c r="AC635" s="217"/>
      <c r="AD635" s="235"/>
      <c r="AE635" s="235"/>
      <c r="AF635" s="218"/>
      <c r="AG635" s="217"/>
      <c r="AH635" s="221"/>
      <c r="AI635" s="221"/>
      <c r="AJ635" s="218"/>
    </row>
    <row r="636" spans="2:36" s="90" customFormat="1" ht="89.25" x14ac:dyDescent="0.2">
      <c r="B636" s="218" t="s">
        <v>1146</v>
      </c>
      <c r="C636" s="218" t="s">
        <v>841</v>
      </c>
      <c r="D636" s="218" t="s">
        <v>66</v>
      </c>
      <c r="E636" s="238" t="s">
        <v>67</v>
      </c>
      <c r="F636" s="238" t="s">
        <v>134</v>
      </c>
      <c r="G636" s="238" t="s">
        <v>147</v>
      </c>
      <c r="H636" s="218" t="s">
        <v>70</v>
      </c>
      <c r="I636" s="218" t="s">
        <v>79</v>
      </c>
      <c r="J636" s="11" t="s">
        <v>208</v>
      </c>
      <c r="K636" s="7" t="s">
        <v>107</v>
      </c>
      <c r="L636" s="7" t="s">
        <v>86</v>
      </c>
      <c r="M636" s="7">
        <v>40</v>
      </c>
      <c r="N636" s="217" t="s">
        <v>108</v>
      </c>
      <c r="O636" s="218" t="s">
        <v>460</v>
      </c>
      <c r="P636" s="218" t="s">
        <v>75</v>
      </c>
      <c r="Q636" s="218" t="s">
        <v>76</v>
      </c>
      <c r="R636" s="237" t="s">
        <v>77</v>
      </c>
      <c r="S636" s="237" t="s">
        <v>109</v>
      </c>
      <c r="T636" s="612">
        <f>V636+Y636</f>
        <v>91217.790000000008</v>
      </c>
      <c r="U636" s="612" t="s">
        <v>79</v>
      </c>
      <c r="V636" s="613">
        <v>77535.13</v>
      </c>
      <c r="W636" s="613" t="s">
        <v>98</v>
      </c>
      <c r="X636" s="613" t="s">
        <v>98</v>
      </c>
      <c r="Y636" s="613">
        <v>13682.66</v>
      </c>
      <c r="Z636" s="613" t="s">
        <v>98</v>
      </c>
      <c r="AA636" s="613" t="s">
        <v>98</v>
      </c>
      <c r="AB636" s="613">
        <v>40981.96</v>
      </c>
      <c r="AC636" s="217" t="s">
        <v>149</v>
      </c>
      <c r="AD636" s="235" t="s">
        <v>79</v>
      </c>
      <c r="AE636" s="235">
        <f>V636+Y636</f>
        <v>91217.790000000008</v>
      </c>
      <c r="AF636" s="217" t="s">
        <v>79</v>
      </c>
      <c r="AG636" s="217" t="s">
        <v>33</v>
      </c>
      <c r="AH636" s="217" t="s">
        <v>166</v>
      </c>
      <c r="AI636" s="217" t="s">
        <v>167</v>
      </c>
      <c r="AJ636" s="217"/>
    </row>
    <row r="637" spans="2:36" s="90" customFormat="1" ht="38.25" x14ac:dyDescent="0.2">
      <c r="B637" s="218"/>
      <c r="C637" s="218"/>
      <c r="D637" s="218"/>
      <c r="E637" s="238"/>
      <c r="F637" s="238"/>
      <c r="G637" s="238"/>
      <c r="H637" s="218"/>
      <c r="I637" s="218"/>
      <c r="J637" s="11" t="s">
        <v>111</v>
      </c>
      <c r="K637" s="7" t="s">
        <v>112</v>
      </c>
      <c r="L637" s="7" t="s">
        <v>85</v>
      </c>
      <c r="M637" s="7">
        <v>1</v>
      </c>
      <c r="N637" s="217"/>
      <c r="O637" s="218"/>
      <c r="P637" s="218"/>
      <c r="Q637" s="218"/>
      <c r="R637" s="237"/>
      <c r="S637" s="237"/>
      <c r="T637" s="612"/>
      <c r="U637" s="612"/>
      <c r="V637" s="613"/>
      <c r="W637" s="613"/>
      <c r="X637" s="613"/>
      <c r="Y637" s="613"/>
      <c r="Z637" s="613"/>
      <c r="AA637" s="613"/>
      <c r="AB637" s="613"/>
      <c r="AC637" s="217"/>
      <c r="AD637" s="235"/>
      <c r="AE637" s="235"/>
      <c r="AF637" s="218"/>
      <c r="AG637" s="217"/>
      <c r="AH637" s="217"/>
      <c r="AI637" s="217"/>
      <c r="AJ637" s="218"/>
    </row>
    <row r="638" spans="2:36" s="90" customFormat="1" ht="40.15" customHeight="1" x14ac:dyDescent="0.2">
      <c r="B638" s="218"/>
      <c r="C638" s="218"/>
      <c r="D638" s="218"/>
      <c r="E638" s="238"/>
      <c r="F638" s="238"/>
      <c r="G638" s="238"/>
      <c r="H638" s="218"/>
      <c r="I638" s="218"/>
      <c r="J638" s="11" t="s">
        <v>127</v>
      </c>
      <c r="K638" s="7" t="s">
        <v>128</v>
      </c>
      <c r="L638" s="7" t="s">
        <v>85</v>
      </c>
      <c r="M638" s="63">
        <v>43</v>
      </c>
      <c r="N638" s="217"/>
      <c r="O638" s="218"/>
      <c r="P638" s="218"/>
      <c r="Q638" s="218"/>
      <c r="R638" s="237"/>
      <c r="S638" s="237"/>
      <c r="T638" s="612"/>
      <c r="U638" s="612"/>
      <c r="V638" s="613"/>
      <c r="W638" s="613"/>
      <c r="X638" s="613"/>
      <c r="Y638" s="613"/>
      <c r="Z638" s="613"/>
      <c r="AA638" s="613"/>
      <c r="AB638" s="613"/>
      <c r="AC638" s="217"/>
      <c r="AD638" s="235"/>
      <c r="AE638" s="235"/>
      <c r="AF638" s="218"/>
      <c r="AG638" s="217"/>
      <c r="AH638" s="217"/>
      <c r="AI638" s="217"/>
      <c r="AJ638" s="218"/>
    </row>
    <row r="639" spans="2:36" ht="144" customHeight="1" x14ac:dyDescent="0.2">
      <c r="B639" s="257" t="s">
        <v>1144</v>
      </c>
      <c r="C639" s="257" t="s">
        <v>763</v>
      </c>
      <c r="D639" s="257" t="s">
        <v>66</v>
      </c>
      <c r="E639" s="293" t="s">
        <v>67</v>
      </c>
      <c r="F639" s="293" t="s">
        <v>134</v>
      </c>
      <c r="G639" s="289" t="s">
        <v>147</v>
      </c>
      <c r="H639" s="257" t="s">
        <v>70</v>
      </c>
      <c r="I639" s="257" t="s">
        <v>98</v>
      </c>
      <c r="J639" s="20" t="s">
        <v>764</v>
      </c>
      <c r="K639" s="27" t="s">
        <v>107</v>
      </c>
      <c r="L639" s="57" t="s">
        <v>725</v>
      </c>
      <c r="M639" s="57">
        <v>40</v>
      </c>
      <c r="N639" s="260" t="s">
        <v>108</v>
      </c>
      <c r="O639" s="257" t="s">
        <v>765</v>
      </c>
      <c r="P639" s="257" t="s">
        <v>75</v>
      </c>
      <c r="Q639" s="257" t="s">
        <v>76</v>
      </c>
      <c r="R639" s="345" t="s">
        <v>77</v>
      </c>
      <c r="S639" s="319" t="s">
        <v>109</v>
      </c>
      <c r="T639" s="306">
        <f>V639+Y639</f>
        <v>292864.32</v>
      </c>
      <c r="U639" s="306">
        <f>+T639/M640</f>
        <v>146432.16</v>
      </c>
      <c r="V639" s="352">
        <v>248934.67</v>
      </c>
      <c r="W639" s="313" t="s">
        <v>98</v>
      </c>
      <c r="X639" s="313" t="s">
        <v>98</v>
      </c>
      <c r="Y639" s="352">
        <v>43929.65</v>
      </c>
      <c r="Z639" s="313" t="s">
        <v>98</v>
      </c>
      <c r="AA639" s="313" t="s">
        <v>98</v>
      </c>
      <c r="AB639" s="352">
        <v>55783.68</v>
      </c>
      <c r="AC639" s="294" t="s">
        <v>149</v>
      </c>
      <c r="AD639" s="314" t="s">
        <v>79</v>
      </c>
      <c r="AE639" s="314">
        <f>V639+Y639</f>
        <v>292864.32</v>
      </c>
      <c r="AF639" s="294" t="s">
        <v>79</v>
      </c>
      <c r="AG639" s="294" t="s">
        <v>33</v>
      </c>
      <c r="AH639" s="475" t="s">
        <v>158</v>
      </c>
      <c r="AI639" s="475" t="s">
        <v>176</v>
      </c>
      <c r="AJ639" s="294"/>
    </row>
    <row r="640" spans="2:36" ht="65.25" customHeight="1" x14ac:dyDescent="0.2">
      <c r="B640" s="258"/>
      <c r="C640" s="258"/>
      <c r="D640" s="258"/>
      <c r="E640" s="292"/>
      <c r="F640" s="292"/>
      <c r="G640" s="289"/>
      <c r="H640" s="258"/>
      <c r="I640" s="258"/>
      <c r="J640" s="20" t="s">
        <v>111</v>
      </c>
      <c r="K640" s="27" t="s">
        <v>112</v>
      </c>
      <c r="L640" s="27" t="s">
        <v>85</v>
      </c>
      <c r="M640" s="27">
        <v>2</v>
      </c>
      <c r="N640" s="261"/>
      <c r="O640" s="258"/>
      <c r="P640" s="258"/>
      <c r="Q640" s="258"/>
      <c r="R640" s="346"/>
      <c r="S640" s="319"/>
      <c r="T640" s="306"/>
      <c r="U640" s="306"/>
      <c r="V640" s="353"/>
      <c r="W640" s="313"/>
      <c r="X640" s="313"/>
      <c r="Y640" s="353"/>
      <c r="Z640" s="313"/>
      <c r="AA640" s="313"/>
      <c r="AB640" s="353"/>
      <c r="AC640" s="294"/>
      <c r="AD640" s="314"/>
      <c r="AE640" s="314"/>
      <c r="AF640" s="281"/>
      <c r="AG640" s="294"/>
      <c r="AH640" s="476"/>
      <c r="AI640" s="476"/>
      <c r="AJ640" s="281"/>
    </row>
    <row r="641" spans="2:36" ht="60" customHeight="1" x14ac:dyDescent="0.2">
      <c r="B641" s="259"/>
      <c r="C641" s="259"/>
      <c r="D641" s="259"/>
      <c r="E641" s="321"/>
      <c r="F641" s="321"/>
      <c r="G641" s="289"/>
      <c r="H641" s="259"/>
      <c r="I641" s="259"/>
      <c r="J641" s="20" t="s">
        <v>127</v>
      </c>
      <c r="K641" s="27" t="s">
        <v>128</v>
      </c>
      <c r="L641" s="27" t="s">
        <v>85</v>
      </c>
      <c r="M641" s="27">
        <v>190</v>
      </c>
      <c r="N641" s="262"/>
      <c r="O641" s="259"/>
      <c r="P641" s="259"/>
      <c r="Q641" s="259"/>
      <c r="R641" s="347"/>
      <c r="S641" s="319"/>
      <c r="T641" s="306"/>
      <c r="U641" s="306"/>
      <c r="V641" s="354"/>
      <c r="W641" s="313"/>
      <c r="X641" s="313"/>
      <c r="Y641" s="354"/>
      <c r="Z641" s="313"/>
      <c r="AA641" s="313"/>
      <c r="AB641" s="354"/>
      <c r="AC641" s="294"/>
      <c r="AD641" s="314"/>
      <c r="AE641" s="314"/>
      <c r="AF641" s="281"/>
      <c r="AG641" s="294"/>
      <c r="AH641" s="477"/>
      <c r="AI641" s="477"/>
      <c r="AJ641" s="281"/>
    </row>
    <row r="642" spans="2:36" ht="143.25" customHeight="1" x14ac:dyDescent="0.2">
      <c r="B642" s="230" t="s">
        <v>757</v>
      </c>
      <c r="C642" s="230" t="s">
        <v>751</v>
      </c>
      <c r="D642" s="230" t="s">
        <v>66</v>
      </c>
      <c r="E642" s="290" t="s">
        <v>67</v>
      </c>
      <c r="F642" s="290" t="s">
        <v>134</v>
      </c>
      <c r="G642" s="238" t="s">
        <v>147</v>
      </c>
      <c r="H642" s="230" t="s">
        <v>70</v>
      </c>
      <c r="I642" s="230" t="s">
        <v>98</v>
      </c>
      <c r="J642" s="11" t="s">
        <v>764</v>
      </c>
      <c r="K642" s="7" t="s">
        <v>107</v>
      </c>
      <c r="L642" s="14" t="s">
        <v>725</v>
      </c>
      <c r="M642" s="14">
        <v>40</v>
      </c>
      <c r="N642" s="219" t="s">
        <v>108</v>
      </c>
      <c r="O642" s="230" t="s">
        <v>765</v>
      </c>
      <c r="P642" s="230" t="s">
        <v>75</v>
      </c>
      <c r="Q642" s="230" t="s">
        <v>76</v>
      </c>
      <c r="R642" s="242" t="s">
        <v>77</v>
      </c>
      <c r="S642" s="237" t="s">
        <v>109</v>
      </c>
      <c r="T642" s="247">
        <f t="shared" ref="T642" si="6">V642+Y642</f>
        <v>101220</v>
      </c>
      <c r="U642" s="247">
        <f>+T642</f>
        <v>101220</v>
      </c>
      <c r="V642" s="223">
        <v>86037</v>
      </c>
      <c r="W642" s="246" t="s">
        <v>98</v>
      </c>
      <c r="X642" s="246" t="s">
        <v>98</v>
      </c>
      <c r="Y642" s="223">
        <v>15183</v>
      </c>
      <c r="Z642" s="246" t="s">
        <v>98</v>
      </c>
      <c r="AA642" s="246" t="s">
        <v>98</v>
      </c>
      <c r="AB642" s="223">
        <v>19280</v>
      </c>
      <c r="AC642" s="217" t="s">
        <v>149</v>
      </c>
      <c r="AD642" s="235" t="s">
        <v>79</v>
      </c>
      <c r="AE642" s="235">
        <f t="shared" ref="AE642" si="7">V642+Y642</f>
        <v>101220</v>
      </c>
      <c r="AF642" s="217" t="s">
        <v>79</v>
      </c>
      <c r="AG642" s="217" t="s">
        <v>33</v>
      </c>
      <c r="AH642" s="469" t="s">
        <v>158</v>
      </c>
      <c r="AI642" s="469" t="s">
        <v>176</v>
      </c>
      <c r="AJ642" s="217"/>
    </row>
    <row r="643" spans="2:36" ht="57.75" customHeight="1" x14ac:dyDescent="0.2">
      <c r="B643" s="215"/>
      <c r="C643" s="215"/>
      <c r="D643" s="215"/>
      <c r="E643" s="250"/>
      <c r="F643" s="250"/>
      <c r="G643" s="238"/>
      <c r="H643" s="215"/>
      <c r="I643" s="215"/>
      <c r="J643" s="11" t="s">
        <v>111</v>
      </c>
      <c r="K643" s="7" t="s">
        <v>112</v>
      </c>
      <c r="L643" s="7" t="s">
        <v>85</v>
      </c>
      <c r="M643" s="7">
        <v>1</v>
      </c>
      <c r="N643" s="220"/>
      <c r="O643" s="215"/>
      <c r="P643" s="215"/>
      <c r="Q643" s="215"/>
      <c r="R643" s="274"/>
      <c r="S643" s="237"/>
      <c r="T643" s="247"/>
      <c r="U643" s="247"/>
      <c r="V643" s="224"/>
      <c r="W643" s="246"/>
      <c r="X643" s="246"/>
      <c r="Y643" s="224"/>
      <c r="Z643" s="246"/>
      <c r="AA643" s="246"/>
      <c r="AB643" s="224"/>
      <c r="AC643" s="217"/>
      <c r="AD643" s="235"/>
      <c r="AE643" s="235"/>
      <c r="AF643" s="218"/>
      <c r="AG643" s="217"/>
      <c r="AH643" s="470"/>
      <c r="AI643" s="470"/>
      <c r="AJ643" s="218"/>
    </row>
    <row r="644" spans="2:36" ht="72.75" customHeight="1" x14ac:dyDescent="0.2">
      <c r="B644" s="216"/>
      <c r="C644" s="216"/>
      <c r="D644" s="216"/>
      <c r="E644" s="291"/>
      <c r="F644" s="291"/>
      <c r="G644" s="238"/>
      <c r="H644" s="216"/>
      <c r="I644" s="216"/>
      <c r="J644" s="11" t="s">
        <v>127</v>
      </c>
      <c r="K644" s="7" t="s">
        <v>128</v>
      </c>
      <c r="L644" s="7" t="s">
        <v>85</v>
      </c>
      <c r="M644" s="7">
        <v>48</v>
      </c>
      <c r="N644" s="221"/>
      <c r="O644" s="216"/>
      <c r="P644" s="216"/>
      <c r="Q644" s="216"/>
      <c r="R644" s="236"/>
      <c r="S644" s="237"/>
      <c r="T644" s="247"/>
      <c r="U644" s="247"/>
      <c r="V644" s="225"/>
      <c r="W644" s="246"/>
      <c r="X644" s="246"/>
      <c r="Y644" s="225"/>
      <c r="Z644" s="246"/>
      <c r="AA644" s="246"/>
      <c r="AB644" s="225"/>
      <c r="AC644" s="217"/>
      <c r="AD644" s="235"/>
      <c r="AE644" s="235"/>
      <c r="AF644" s="218"/>
      <c r="AG644" s="217"/>
      <c r="AH644" s="471"/>
      <c r="AI644" s="471"/>
      <c r="AJ644" s="218"/>
    </row>
    <row r="645" spans="2:36" ht="120" customHeight="1" x14ac:dyDescent="0.2">
      <c r="B645" s="230" t="s">
        <v>758</v>
      </c>
      <c r="C645" s="230" t="s">
        <v>752</v>
      </c>
      <c r="D645" s="230" t="s">
        <v>66</v>
      </c>
      <c r="E645" s="290" t="s">
        <v>67</v>
      </c>
      <c r="F645" s="290" t="s">
        <v>134</v>
      </c>
      <c r="G645" s="238" t="s">
        <v>147</v>
      </c>
      <c r="H645" s="230" t="s">
        <v>70</v>
      </c>
      <c r="I645" s="230" t="s">
        <v>98</v>
      </c>
      <c r="J645" s="11" t="s">
        <v>764</v>
      </c>
      <c r="K645" s="7" t="s">
        <v>107</v>
      </c>
      <c r="L645" s="14" t="s">
        <v>725</v>
      </c>
      <c r="M645" s="14">
        <v>40</v>
      </c>
      <c r="N645" s="219" t="s">
        <v>108</v>
      </c>
      <c r="O645" s="230" t="s">
        <v>765</v>
      </c>
      <c r="P645" s="230" t="s">
        <v>75</v>
      </c>
      <c r="Q645" s="230" t="s">
        <v>76</v>
      </c>
      <c r="R645" s="242" t="s">
        <v>77</v>
      </c>
      <c r="S645" s="237" t="s">
        <v>109</v>
      </c>
      <c r="T645" s="247">
        <f t="shared" ref="T645" si="8">V645+Y645</f>
        <v>84000</v>
      </c>
      <c r="U645" s="247">
        <f>+T645</f>
        <v>84000</v>
      </c>
      <c r="V645" s="223">
        <v>71400</v>
      </c>
      <c r="W645" s="246" t="s">
        <v>98</v>
      </c>
      <c r="X645" s="246" t="s">
        <v>98</v>
      </c>
      <c r="Y645" s="223">
        <v>12600</v>
      </c>
      <c r="Z645" s="246" t="s">
        <v>98</v>
      </c>
      <c r="AA645" s="246" t="s">
        <v>98</v>
      </c>
      <c r="AB645" s="223">
        <v>16000</v>
      </c>
      <c r="AC645" s="217" t="s">
        <v>149</v>
      </c>
      <c r="AD645" s="235" t="s">
        <v>79</v>
      </c>
      <c r="AE645" s="235">
        <f t="shared" ref="AE645" si="9">V645+Y645</f>
        <v>84000</v>
      </c>
      <c r="AF645" s="217" t="s">
        <v>79</v>
      </c>
      <c r="AG645" s="217" t="s">
        <v>33</v>
      </c>
      <c r="AH645" s="469" t="s">
        <v>158</v>
      </c>
      <c r="AI645" s="469" t="s">
        <v>176</v>
      </c>
      <c r="AJ645" s="217"/>
    </row>
    <row r="646" spans="2:36" ht="76.5" customHeight="1" x14ac:dyDescent="0.2">
      <c r="B646" s="215"/>
      <c r="C646" s="215"/>
      <c r="D646" s="215"/>
      <c r="E646" s="250"/>
      <c r="F646" s="250"/>
      <c r="G646" s="238"/>
      <c r="H646" s="215"/>
      <c r="I646" s="215"/>
      <c r="J646" s="11" t="s">
        <v>111</v>
      </c>
      <c r="K646" s="7" t="s">
        <v>112</v>
      </c>
      <c r="L646" s="7" t="s">
        <v>85</v>
      </c>
      <c r="M646" s="7">
        <v>1</v>
      </c>
      <c r="N646" s="220"/>
      <c r="O646" s="215"/>
      <c r="P646" s="215"/>
      <c r="Q646" s="215"/>
      <c r="R646" s="274"/>
      <c r="S646" s="237"/>
      <c r="T646" s="247"/>
      <c r="U646" s="247"/>
      <c r="V646" s="224"/>
      <c r="W646" s="246"/>
      <c r="X646" s="246"/>
      <c r="Y646" s="224"/>
      <c r="Z646" s="246"/>
      <c r="AA646" s="246"/>
      <c r="AB646" s="224"/>
      <c r="AC646" s="217"/>
      <c r="AD646" s="235"/>
      <c r="AE646" s="235"/>
      <c r="AF646" s="218"/>
      <c r="AG646" s="217"/>
      <c r="AH646" s="470"/>
      <c r="AI646" s="470"/>
      <c r="AJ646" s="218"/>
    </row>
    <row r="647" spans="2:36" ht="75" customHeight="1" x14ac:dyDescent="0.2">
      <c r="B647" s="216"/>
      <c r="C647" s="216"/>
      <c r="D647" s="216"/>
      <c r="E647" s="291"/>
      <c r="F647" s="291"/>
      <c r="G647" s="238"/>
      <c r="H647" s="216"/>
      <c r="I647" s="216"/>
      <c r="J647" s="11" t="s">
        <v>127</v>
      </c>
      <c r="K647" s="7" t="s">
        <v>128</v>
      </c>
      <c r="L647" s="7" t="s">
        <v>85</v>
      </c>
      <c r="M647" s="7">
        <v>50</v>
      </c>
      <c r="N647" s="221"/>
      <c r="O647" s="216"/>
      <c r="P647" s="216"/>
      <c r="Q647" s="216"/>
      <c r="R647" s="236"/>
      <c r="S647" s="237"/>
      <c r="T647" s="247"/>
      <c r="U647" s="247"/>
      <c r="V647" s="225"/>
      <c r="W647" s="246"/>
      <c r="X647" s="246"/>
      <c r="Y647" s="225"/>
      <c r="Z647" s="246"/>
      <c r="AA647" s="246"/>
      <c r="AB647" s="225"/>
      <c r="AC647" s="217"/>
      <c r="AD647" s="235"/>
      <c r="AE647" s="235"/>
      <c r="AF647" s="218"/>
      <c r="AG647" s="217"/>
      <c r="AH647" s="471"/>
      <c r="AI647" s="471"/>
      <c r="AJ647" s="218"/>
    </row>
    <row r="648" spans="2:36" ht="149.25" customHeight="1" x14ac:dyDescent="0.2">
      <c r="B648" s="230" t="s">
        <v>759</v>
      </c>
      <c r="C648" s="230" t="s">
        <v>753</v>
      </c>
      <c r="D648" s="230" t="s">
        <v>66</v>
      </c>
      <c r="E648" s="290" t="s">
        <v>67</v>
      </c>
      <c r="F648" s="290" t="s">
        <v>134</v>
      </c>
      <c r="G648" s="238" t="s">
        <v>147</v>
      </c>
      <c r="H648" s="230" t="s">
        <v>70</v>
      </c>
      <c r="I648" s="230" t="s">
        <v>98</v>
      </c>
      <c r="J648" s="11" t="s">
        <v>764</v>
      </c>
      <c r="K648" s="7" t="s">
        <v>107</v>
      </c>
      <c r="L648" s="14" t="s">
        <v>725</v>
      </c>
      <c r="M648" s="14">
        <v>40</v>
      </c>
      <c r="N648" s="219" t="s">
        <v>108</v>
      </c>
      <c r="O648" s="230" t="s">
        <v>765</v>
      </c>
      <c r="P648" s="230" t="s">
        <v>75</v>
      </c>
      <c r="Q648" s="230" t="s">
        <v>76</v>
      </c>
      <c r="R648" s="242" t="s">
        <v>77</v>
      </c>
      <c r="S648" s="237" t="s">
        <v>109</v>
      </c>
      <c r="T648" s="247">
        <f t="shared" ref="T648" si="10">V648+Y648</f>
        <v>50400</v>
      </c>
      <c r="U648" s="247">
        <f>+T648</f>
        <v>50400</v>
      </c>
      <c r="V648" s="223">
        <v>42840</v>
      </c>
      <c r="W648" s="246" t="s">
        <v>98</v>
      </c>
      <c r="X648" s="246" t="s">
        <v>98</v>
      </c>
      <c r="Y648" s="223">
        <v>7560</v>
      </c>
      <c r="Z648" s="246" t="s">
        <v>98</v>
      </c>
      <c r="AA648" s="246" t="s">
        <v>98</v>
      </c>
      <c r="AB648" s="223">
        <v>9600</v>
      </c>
      <c r="AC648" s="217" t="s">
        <v>149</v>
      </c>
      <c r="AD648" s="235" t="s">
        <v>79</v>
      </c>
      <c r="AE648" s="235">
        <f t="shared" ref="AE648" si="11">V648+Y648</f>
        <v>50400</v>
      </c>
      <c r="AF648" s="217" t="s">
        <v>79</v>
      </c>
      <c r="AG648" s="217" t="s">
        <v>33</v>
      </c>
      <c r="AH648" s="469" t="s">
        <v>766</v>
      </c>
      <c r="AI648" s="469" t="s">
        <v>356</v>
      </c>
      <c r="AJ648" s="217"/>
    </row>
    <row r="649" spans="2:36" ht="70.5" customHeight="1" x14ac:dyDescent="0.2">
      <c r="B649" s="215"/>
      <c r="C649" s="215"/>
      <c r="D649" s="215"/>
      <c r="E649" s="250"/>
      <c r="F649" s="250"/>
      <c r="G649" s="238"/>
      <c r="H649" s="215"/>
      <c r="I649" s="215"/>
      <c r="J649" s="11" t="s">
        <v>111</v>
      </c>
      <c r="K649" s="7" t="s">
        <v>112</v>
      </c>
      <c r="L649" s="7" t="s">
        <v>85</v>
      </c>
      <c r="M649" s="7">
        <v>1</v>
      </c>
      <c r="N649" s="220"/>
      <c r="O649" s="215"/>
      <c r="P649" s="215"/>
      <c r="Q649" s="215"/>
      <c r="R649" s="274"/>
      <c r="S649" s="237"/>
      <c r="T649" s="247"/>
      <c r="U649" s="247"/>
      <c r="V649" s="224"/>
      <c r="W649" s="246"/>
      <c r="X649" s="246"/>
      <c r="Y649" s="224"/>
      <c r="Z649" s="246"/>
      <c r="AA649" s="246"/>
      <c r="AB649" s="224"/>
      <c r="AC649" s="217"/>
      <c r="AD649" s="235"/>
      <c r="AE649" s="235"/>
      <c r="AF649" s="218"/>
      <c r="AG649" s="217"/>
      <c r="AH649" s="470"/>
      <c r="AI649" s="470"/>
      <c r="AJ649" s="218"/>
    </row>
    <row r="650" spans="2:36" ht="58.5" customHeight="1" x14ac:dyDescent="0.2">
      <c r="B650" s="216"/>
      <c r="C650" s="216"/>
      <c r="D650" s="216"/>
      <c r="E650" s="291"/>
      <c r="F650" s="291"/>
      <c r="G650" s="238"/>
      <c r="H650" s="216"/>
      <c r="I650" s="216"/>
      <c r="J650" s="11" t="s">
        <v>127</v>
      </c>
      <c r="K650" s="7" t="s">
        <v>128</v>
      </c>
      <c r="L650" s="7" t="s">
        <v>85</v>
      </c>
      <c r="M650" s="7">
        <v>30</v>
      </c>
      <c r="N650" s="221"/>
      <c r="O650" s="216"/>
      <c r="P650" s="216"/>
      <c r="Q650" s="216"/>
      <c r="R650" s="236"/>
      <c r="S650" s="237"/>
      <c r="T650" s="247"/>
      <c r="U650" s="247"/>
      <c r="V650" s="225"/>
      <c r="W650" s="246"/>
      <c r="X650" s="246"/>
      <c r="Y650" s="225"/>
      <c r="Z650" s="246"/>
      <c r="AA650" s="246"/>
      <c r="AB650" s="225"/>
      <c r="AC650" s="217"/>
      <c r="AD650" s="235"/>
      <c r="AE650" s="235"/>
      <c r="AF650" s="218"/>
      <c r="AG650" s="217"/>
      <c r="AH650" s="471"/>
      <c r="AI650" s="471"/>
      <c r="AJ650" s="218"/>
    </row>
    <row r="651" spans="2:36" ht="123" customHeight="1" x14ac:dyDescent="0.2">
      <c r="B651" s="230" t="s">
        <v>760</v>
      </c>
      <c r="C651" s="230" t="s">
        <v>754</v>
      </c>
      <c r="D651" s="230" t="s">
        <v>66</v>
      </c>
      <c r="E651" s="290" t="s">
        <v>67</v>
      </c>
      <c r="F651" s="290" t="s">
        <v>134</v>
      </c>
      <c r="G651" s="238" t="s">
        <v>147</v>
      </c>
      <c r="H651" s="230" t="s">
        <v>70</v>
      </c>
      <c r="I651" s="230" t="s">
        <v>98</v>
      </c>
      <c r="J651" s="11" t="s">
        <v>764</v>
      </c>
      <c r="K651" s="7" t="s">
        <v>107</v>
      </c>
      <c r="L651" s="14" t="s">
        <v>725</v>
      </c>
      <c r="M651" s="14">
        <v>40</v>
      </c>
      <c r="N651" s="219" t="s">
        <v>108</v>
      </c>
      <c r="O651" s="230" t="s">
        <v>765</v>
      </c>
      <c r="P651" s="230" t="s">
        <v>75</v>
      </c>
      <c r="Q651" s="230" t="s">
        <v>76</v>
      </c>
      <c r="R651" s="242" t="s">
        <v>77</v>
      </c>
      <c r="S651" s="237" t="s">
        <v>109</v>
      </c>
      <c r="T651" s="247">
        <f t="shared" ref="T651" si="12">V651+Y651</f>
        <v>42000</v>
      </c>
      <c r="U651" s="247">
        <f>+T651/2</f>
        <v>21000</v>
      </c>
      <c r="V651" s="223">
        <v>35700</v>
      </c>
      <c r="W651" s="246" t="s">
        <v>98</v>
      </c>
      <c r="X651" s="246" t="s">
        <v>98</v>
      </c>
      <c r="Y651" s="223">
        <v>6300</v>
      </c>
      <c r="Z651" s="246" t="s">
        <v>98</v>
      </c>
      <c r="AA651" s="246" t="s">
        <v>98</v>
      </c>
      <c r="AB651" s="223">
        <v>8000</v>
      </c>
      <c r="AC651" s="217" t="s">
        <v>149</v>
      </c>
      <c r="AD651" s="235" t="s">
        <v>79</v>
      </c>
      <c r="AE651" s="235">
        <f t="shared" ref="AE651" si="13">V651+Y651</f>
        <v>42000</v>
      </c>
      <c r="AF651" s="217" t="s">
        <v>79</v>
      </c>
      <c r="AG651" s="217" t="s">
        <v>33</v>
      </c>
      <c r="AH651" s="469" t="s">
        <v>766</v>
      </c>
      <c r="AI651" s="469" t="s">
        <v>356</v>
      </c>
      <c r="AJ651" s="217"/>
    </row>
    <row r="652" spans="2:36" ht="72.75" customHeight="1" x14ac:dyDescent="0.2">
      <c r="B652" s="215"/>
      <c r="C652" s="215"/>
      <c r="D652" s="215"/>
      <c r="E652" s="250"/>
      <c r="F652" s="250"/>
      <c r="G652" s="238"/>
      <c r="H652" s="215"/>
      <c r="I652" s="215"/>
      <c r="J652" s="11" t="s">
        <v>111</v>
      </c>
      <c r="K652" s="7" t="s">
        <v>112</v>
      </c>
      <c r="L652" s="7" t="s">
        <v>85</v>
      </c>
      <c r="M652" s="7">
        <v>2</v>
      </c>
      <c r="N652" s="220"/>
      <c r="O652" s="215"/>
      <c r="P652" s="215"/>
      <c r="Q652" s="215"/>
      <c r="R652" s="274"/>
      <c r="S652" s="237"/>
      <c r="T652" s="247"/>
      <c r="U652" s="247"/>
      <c r="V652" s="224"/>
      <c r="W652" s="246"/>
      <c r="X652" s="246"/>
      <c r="Y652" s="224"/>
      <c r="Z652" s="246"/>
      <c r="AA652" s="246"/>
      <c r="AB652" s="224"/>
      <c r="AC652" s="217"/>
      <c r="AD652" s="235"/>
      <c r="AE652" s="235"/>
      <c r="AF652" s="218"/>
      <c r="AG652" s="217"/>
      <c r="AH652" s="470"/>
      <c r="AI652" s="470"/>
      <c r="AJ652" s="218"/>
    </row>
    <row r="653" spans="2:36" ht="53.25" customHeight="1" x14ac:dyDescent="0.2">
      <c r="B653" s="216"/>
      <c r="C653" s="216"/>
      <c r="D653" s="216"/>
      <c r="E653" s="291"/>
      <c r="F653" s="291"/>
      <c r="G653" s="238"/>
      <c r="H653" s="216"/>
      <c r="I653" s="216"/>
      <c r="J653" s="11" t="s">
        <v>127</v>
      </c>
      <c r="K653" s="7" t="s">
        <v>128</v>
      </c>
      <c r="L653" s="7" t="s">
        <v>85</v>
      </c>
      <c r="M653" s="7">
        <v>24</v>
      </c>
      <c r="N653" s="221"/>
      <c r="O653" s="216"/>
      <c r="P653" s="216"/>
      <c r="Q653" s="216"/>
      <c r="R653" s="236"/>
      <c r="S653" s="237"/>
      <c r="T653" s="247"/>
      <c r="U653" s="247"/>
      <c r="V653" s="225"/>
      <c r="W653" s="246"/>
      <c r="X653" s="246"/>
      <c r="Y653" s="225"/>
      <c r="Z653" s="246"/>
      <c r="AA653" s="246"/>
      <c r="AB653" s="225"/>
      <c r="AC653" s="217"/>
      <c r="AD653" s="235"/>
      <c r="AE653" s="235"/>
      <c r="AF653" s="218"/>
      <c r="AG653" s="217"/>
      <c r="AH653" s="471"/>
      <c r="AI653" s="471"/>
      <c r="AJ653" s="218"/>
    </row>
    <row r="654" spans="2:36" ht="76.5" customHeight="1" x14ac:dyDescent="0.2">
      <c r="B654" s="230" t="s">
        <v>761</v>
      </c>
      <c r="C654" s="230" t="s">
        <v>755</v>
      </c>
      <c r="D654" s="230" t="s">
        <v>66</v>
      </c>
      <c r="E654" s="290" t="s">
        <v>67</v>
      </c>
      <c r="F654" s="31" t="s">
        <v>134</v>
      </c>
      <c r="G654" s="31" t="s">
        <v>147</v>
      </c>
      <c r="H654" s="230" t="s">
        <v>70</v>
      </c>
      <c r="I654" s="230" t="s">
        <v>98</v>
      </c>
      <c r="J654" s="11" t="s">
        <v>111</v>
      </c>
      <c r="K654" s="7" t="s">
        <v>112</v>
      </c>
      <c r="L654" s="7" t="s">
        <v>85</v>
      </c>
      <c r="M654" s="7">
        <v>1</v>
      </c>
      <c r="N654" s="219" t="s">
        <v>108</v>
      </c>
      <c r="O654" s="230" t="s">
        <v>765</v>
      </c>
      <c r="P654" s="230" t="s">
        <v>75</v>
      </c>
      <c r="Q654" s="230" t="s">
        <v>76</v>
      </c>
      <c r="R654" s="230" t="s">
        <v>77</v>
      </c>
      <c r="S654" s="242" t="s">
        <v>109</v>
      </c>
      <c r="T654" s="558">
        <f>+V654+Y654</f>
        <v>152020</v>
      </c>
      <c r="U654" s="558">
        <f>+T654</f>
        <v>152020</v>
      </c>
      <c r="V654" s="223">
        <v>129217</v>
      </c>
      <c r="W654" s="278" t="s">
        <v>98</v>
      </c>
      <c r="X654" s="278" t="s">
        <v>98</v>
      </c>
      <c r="Y654" s="223">
        <v>22803</v>
      </c>
      <c r="Z654" s="278" t="s">
        <v>98</v>
      </c>
      <c r="AA654" s="278" t="s">
        <v>98</v>
      </c>
      <c r="AB654" s="223">
        <v>28956.19</v>
      </c>
      <c r="AC654" s="278" t="s">
        <v>149</v>
      </c>
      <c r="AD654" s="242" t="s">
        <v>98</v>
      </c>
      <c r="AE654" s="472">
        <f>+V654+Y654</f>
        <v>152020</v>
      </c>
      <c r="AF654" s="242" t="s">
        <v>98</v>
      </c>
      <c r="AG654" s="278" t="s">
        <v>33</v>
      </c>
      <c r="AH654" s="469" t="s">
        <v>247</v>
      </c>
      <c r="AI654" s="469" t="s">
        <v>251</v>
      </c>
      <c r="AJ654" s="242"/>
    </row>
    <row r="655" spans="2:36" ht="51" customHeight="1" x14ac:dyDescent="0.2">
      <c r="B655" s="216"/>
      <c r="C655" s="215"/>
      <c r="D655" s="215"/>
      <c r="E655" s="250"/>
      <c r="F655" s="37"/>
      <c r="G655" s="37"/>
      <c r="H655" s="216"/>
      <c r="I655" s="216"/>
      <c r="J655" s="11" t="s">
        <v>127</v>
      </c>
      <c r="K655" s="7" t="s">
        <v>128</v>
      </c>
      <c r="L655" s="7" t="s">
        <v>85</v>
      </c>
      <c r="M655" s="7">
        <v>15</v>
      </c>
      <c r="N655" s="220"/>
      <c r="O655" s="215"/>
      <c r="P655" s="216"/>
      <c r="Q655" s="216"/>
      <c r="R655" s="216"/>
      <c r="S655" s="236"/>
      <c r="T655" s="236"/>
      <c r="U655" s="236"/>
      <c r="V655" s="224"/>
      <c r="W655" s="280"/>
      <c r="X655" s="280"/>
      <c r="Y655" s="224"/>
      <c r="Z655" s="280"/>
      <c r="AA655" s="280"/>
      <c r="AB655" s="224"/>
      <c r="AC655" s="280"/>
      <c r="AD655" s="236"/>
      <c r="AE655" s="280"/>
      <c r="AF655" s="236"/>
      <c r="AG655" s="280"/>
      <c r="AH655" s="470"/>
      <c r="AI655" s="470"/>
      <c r="AJ655" s="236"/>
    </row>
    <row r="656" spans="2:36" ht="54" customHeight="1" x14ac:dyDescent="0.2">
      <c r="B656" s="218" t="s">
        <v>762</v>
      </c>
      <c r="C656" s="218" t="s">
        <v>756</v>
      </c>
      <c r="D656" s="218" t="s">
        <v>66</v>
      </c>
      <c r="E656" s="238" t="s">
        <v>67</v>
      </c>
      <c r="F656" s="238" t="s">
        <v>132</v>
      </c>
      <c r="G656" s="238" t="s">
        <v>69</v>
      </c>
      <c r="H656" s="230" t="s">
        <v>70</v>
      </c>
      <c r="I656" s="230" t="s">
        <v>98</v>
      </c>
      <c r="J656" s="11" t="s">
        <v>113</v>
      </c>
      <c r="K656" s="7" t="s">
        <v>114</v>
      </c>
      <c r="L656" s="7" t="s">
        <v>115</v>
      </c>
      <c r="M656" s="7">
        <v>3.65</v>
      </c>
      <c r="N656" s="217" t="s">
        <v>108</v>
      </c>
      <c r="O656" s="218" t="s">
        <v>765</v>
      </c>
      <c r="P656" s="230" t="s">
        <v>75</v>
      </c>
      <c r="Q656" s="230" t="s">
        <v>76</v>
      </c>
      <c r="R656" s="242" t="s">
        <v>77</v>
      </c>
      <c r="S656" s="237" t="s">
        <v>109</v>
      </c>
      <c r="T656" s="247">
        <f>+V656+Y656</f>
        <v>277495.67999999999</v>
      </c>
      <c r="U656" s="247">
        <f>+T656</f>
        <v>277495.67999999999</v>
      </c>
      <c r="V656" s="235">
        <v>235871.33</v>
      </c>
      <c r="W656" s="246" t="s">
        <v>98</v>
      </c>
      <c r="X656" s="246" t="s">
        <v>98</v>
      </c>
      <c r="Y656" s="235">
        <v>41624.35</v>
      </c>
      <c r="Z656" s="246" t="s">
        <v>98</v>
      </c>
      <c r="AA656" s="246" t="s">
        <v>98</v>
      </c>
      <c r="AB656" s="235">
        <v>52856.32</v>
      </c>
      <c r="AC656" s="217" t="s">
        <v>80</v>
      </c>
      <c r="AD656" s="235" t="s">
        <v>79</v>
      </c>
      <c r="AE656" s="235">
        <f>V656+Y656</f>
        <v>277495.67999999999</v>
      </c>
      <c r="AF656" s="218" t="s">
        <v>79</v>
      </c>
      <c r="AG656" s="217" t="s">
        <v>33</v>
      </c>
      <c r="AH656" s="478" t="s">
        <v>254</v>
      </c>
      <c r="AI656" s="478" t="s">
        <v>166</v>
      </c>
      <c r="AJ656" s="218"/>
    </row>
    <row r="657" spans="2:36" ht="87.75" customHeight="1" x14ac:dyDescent="0.2">
      <c r="B657" s="218"/>
      <c r="C657" s="218"/>
      <c r="D657" s="218"/>
      <c r="E657" s="238"/>
      <c r="F657" s="238"/>
      <c r="G657" s="238"/>
      <c r="H657" s="215"/>
      <c r="I657" s="215"/>
      <c r="J657" s="11" t="s">
        <v>116</v>
      </c>
      <c r="K657" s="7" t="s">
        <v>117</v>
      </c>
      <c r="L657" s="7" t="s">
        <v>85</v>
      </c>
      <c r="M657" s="7">
        <v>1</v>
      </c>
      <c r="N657" s="217"/>
      <c r="O657" s="218"/>
      <c r="P657" s="215"/>
      <c r="Q657" s="215"/>
      <c r="R657" s="274"/>
      <c r="S657" s="237"/>
      <c r="T657" s="247"/>
      <c r="U657" s="247"/>
      <c r="V657" s="235"/>
      <c r="W657" s="246"/>
      <c r="X657" s="246"/>
      <c r="Y657" s="235"/>
      <c r="Z657" s="246"/>
      <c r="AA657" s="246"/>
      <c r="AB657" s="235"/>
      <c r="AC657" s="217"/>
      <c r="AD657" s="235"/>
      <c r="AE657" s="235"/>
      <c r="AF657" s="218"/>
      <c r="AG657" s="217"/>
      <c r="AH657" s="478"/>
      <c r="AI657" s="478"/>
      <c r="AJ657" s="218"/>
    </row>
    <row r="658" spans="2:36" ht="78" customHeight="1" x14ac:dyDescent="0.2">
      <c r="B658" s="218"/>
      <c r="C658" s="218"/>
      <c r="D658" s="218"/>
      <c r="E658" s="238"/>
      <c r="F658" s="238"/>
      <c r="G658" s="238"/>
      <c r="H658" s="215"/>
      <c r="I658" s="215"/>
      <c r="J658" s="11" t="s">
        <v>209</v>
      </c>
      <c r="K658" s="7" t="s">
        <v>118</v>
      </c>
      <c r="L658" s="7" t="s">
        <v>119</v>
      </c>
      <c r="M658" s="7">
        <v>1</v>
      </c>
      <c r="N658" s="217"/>
      <c r="O658" s="218"/>
      <c r="P658" s="215"/>
      <c r="Q658" s="215"/>
      <c r="R658" s="274"/>
      <c r="S658" s="237"/>
      <c r="T658" s="247"/>
      <c r="U658" s="247"/>
      <c r="V658" s="235"/>
      <c r="W658" s="246"/>
      <c r="X658" s="246"/>
      <c r="Y658" s="235"/>
      <c r="Z658" s="246"/>
      <c r="AA658" s="246"/>
      <c r="AB658" s="235"/>
      <c r="AC658" s="217"/>
      <c r="AD658" s="235"/>
      <c r="AE658" s="235"/>
      <c r="AF658" s="218"/>
      <c r="AG658" s="217"/>
      <c r="AH658" s="478"/>
      <c r="AI658" s="478"/>
      <c r="AJ658" s="218"/>
    </row>
    <row r="659" spans="2:36" ht="40.15" customHeight="1" x14ac:dyDescent="0.2">
      <c r="B659" s="218"/>
      <c r="C659" s="218"/>
      <c r="D659" s="218"/>
      <c r="E659" s="238"/>
      <c r="F659" s="238"/>
      <c r="G659" s="238"/>
      <c r="H659" s="216"/>
      <c r="I659" s="216"/>
      <c r="J659" s="28" t="s">
        <v>120</v>
      </c>
      <c r="K659" s="14" t="s">
        <v>121</v>
      </c>
      <c r="L659" s="14" t="s">
        <v>119</v>
      </c>
      <c r="M659" s="71">
        <v>1</v>
      </c>
      <c r="N659" s="217"/>
      <c r="O659" s="218"/>
      <c r="P659" s="216"/>
      <c r="Q659" s="216"/>
      <c r="R659" s="236"/>
      <c r="S659" s="237"/>
      <c r="T659" s="254"/>
      <c r="U659" s="254"/>
      <c r="V659" s="235"/>
      <c r="W659" s="251"/>
      <c r="X659" s="251"/>
      <c r="Y659" s="235"/>
      <c r="Z659" s="251"/>
      <c r="AA659" s="251"/>
      <c r="AB659" s="235"/>
      <c r="AC659" s="219"/>
      <c r="AD659" s="235"/>
      <c r="AE659" s="223"/>
      <c r="AF659" s="230"/>
      <c r="AG659" s="219"/>
      <c r="AH659" s="478"/>
      <c r="AI659" s="478"/>
      <c r="AJ659" s="218"/>
    </row>
    <row r="660" spans="2:36" ht="143.25" customHeight="1" x14ac:dyDescent="0.2">
      <c r="B660" s="230" t="s">
        <v>1000</v>
      </c>
      <c r="C660" s="230" t="s">
        <v>751</v>
      </c>
      <c r="D660" s="230" t="s">
        <v>66</v>
      </c>
      <c r="E660" s="290" t="s">
        <v>67</v>
      </c>
      <c r="F660" s="290" t="s">
        <v>134</v>
      </c>
      <c r="G660" s="238" t="s">
        <v>147</v>
      </c>
      <c r="H660" s="230" t="s">
        <v>70</v>
      </c>
      <c r="I660" s="230" t="s">
        <v>98</v>
      </c>
      <c r="J660" s="11" t="s">
        <v>764</v>
      </c>
      <c r="K660" s="7" t="s">
        <v>107</v>
      </c>
      <c r="L660" s="14" t="s">
        <v>725</v>
      </c>
      <c r="M660" s="14">
        <v>40</v>
      </c>
      <c r="N660" s="219" t="s">
        <v>108</v>
      </c>
      <c r="O660" s="230" t="s">
        <v>765</v>
      </c>
      <c r="P660" s="230" t="s">
        <v>75</v>
      </c>
      <c r="Q660" s="230" t="s">
        <v>76</v>
      </c>
      <c r="R660" s="242" t="s">
        <v>77</v>
      </c>
      <c r="S660" s="237" t="s">
        <v>109</v>
      </c>
      <c r="T660" s="247">
        <f t="shared" ref="T660" si="14">V660+Y660</f>
        <v>101220</v>
      </c>
      <c r="U660" s="247">
        <f>+T660</f>
        <v>101220</v>
      </c>
      <c r="V660" s="223">
        <v>86037</v>
      </c>
      <c r="W660" s="246" t="s">
        <v>98</v>
      </c>
      <c r="X660" s="246" t="s">
        <v>98</v>
      </c>
      <c r="Y660" s="223">
        <v>15183</v>
      </c>
      <c r="Z660" s="246" t="s">
        <v>98</v>
      </c>
      <c r="AA660" s="246" t="s">
        <v>98</v>
      </c>
      <c r="AB660" s="223">
        <v>19280</v>
      </c>
      <c r="AC660" s="217" t="s">
        <v>149</v>
      </c>
      <c r="AD660" s="235" t="s">
        <v>79</v>
      </c>
      <c r="AE660" s="235">
        <f t="shared" ref="AE660" si="15">V660+Y660</f>
        <v>101220</v>
      </c>
      <c r="AF660" s="217" t="s">
        <v>79</v>
      </c>
      <c r="AG660" s="217" t="s">
        <v>33</v>
      </c>
      <c r="AH660" s="469" t="s">
        <v>247</v>
      </c>
      <c r="AI660" s="469" t="s">
        <v>248</v>
      </c>
      <c r="AJ660" s="217"/>
    </row>
    <row r="661" spans="2:36" ht="57.75" customHeight="1" x14ac:dyDescent="0.2">
      <c r="B661" s="215"/>
      <c r="C661" s="215"/>
      <c r="D661" s="215"/>
      <c r="E661" s="250"/>
      <c r="F661" s="250"/>
      <c r="G661" s="238"/>
      <c r="H661" s="215"/>
      <c r="I661" s="215"/>
      <c r="J661" s="11" t="s">
        <v>111</v>
      </c>
      <c r="K661" s="7" t="s">
        <v>112</v>
      </c>
      <c r="L661" s="7" t="s">
        <v>85</v>
      </c>
      <c r="M661" s="7">
        <v>1</v>
      </c>
      <c r="N661" s="220"/>
      <c r="O661" s="215"/>
      <c r="P661" s="215"/>
      <c r="Q661" s="215"/>
      <c r="R661" s="274"/>
      <c r="S661" s="237"/>
      <c r="T661" s="247"/>
      <c r="U661" s="247"/>
      <c r="V661" s="224"/>
      <c r="W661" s="246"/>
      <c r="X661" s="246"/>
      <c r="Y661" s="224"/>
      <c r="Z661" s="246"/>
      <c r="AA661" s="246"/>
      <c r="AB661" s="224"/>
      <c r="AC661" s="217"/>
      <c r="AD661" s="235"/>
      <c r="AE661" s="235"/>
      <c r="AF661" s="218"/>
      <c r="AG661" s="217"/>
      <c r="AH661" s="470"/>
      <c r="AI661" s="470"/>
      <c r="AJ661" s="218"/>
    </row>
    <row r="662" spans="2:36" ht="72.75" customHeight="1" x14ac:dyDescent="0.2">
      <c r="B662" s="216"/>
      <c r="C662" s="216"/>
      <c r="D662" s="216"/>
      <c r="E662" s="291"/>
      <c r="F662" s="291"/>
      <c r="G662" s="238"/>
      <c r="H662" s="216"/>
      <c r="I662" s="216"/>
      <c r="J662" s="11" t="s">
        <v>127</v>
      </c>
      <c r="K662" s="7" t="s">
        <v>128</v>
      </c>
      <c r="L662" s="7" t="s">
        <v>85</v>
      </c>
      <c r="M662" s="7">
        <v>48</v>
      </c>
      <c r="N662" s="221"/>
      <c r="O662" s="216"/>
      <c r="P662" s="216"/>
      <c r="Q662" s="216"/>
      <c r="R662" s="236"/>
      <c r="S662" s="237"/>
      <c r="T662" s="247"/>
      <c r="U662" s="247"/>
      <c r="V662" s="225"/>
      <c r="W662" s="246"/>
      <c r="X662" s="246"/>
      <c r="Y662" s="225"/>
      <c r="Z662" s="246"/>
      <c r="AA662" s="246"/>
      <c r="AB662" s="225"/>
      <c r="AC662" s="217"/>
      <c r="AD662" s="235"/>
      <c r="AE662" s="235"/>
      <c r="AF662" s="218"/>
      <c r="AG662" s="217"/>
      <c r="AH662" s="471"/>
      <c r="AI662" s="471"/>
      <c r="AJ662" s="218"/>
    </row>
    <row r="663" spans="2:36" ht="144" customHeight="1" x14ac:dyDescent="0.2">
      <c r="B663" s="230" t="s">
        <v>1143</v>
      </c>
      <c r="C663" s="230" t="s">
        <v>763</v>
      </c>
      <c r="D663" s="230" t="s">
        <v>66</v>
      </c>
      <c r="E663" s="290" t="s">
        <v>67</v>
      </c>
      <c r="F663" s="290" t="s">
        <v>134</v>
      </c>
      <c r="G663" s="238" t="s">
        <v>147</v>
      </c>
      <c r="H663" s="230" t="s">
        <v>70</v>
      </c>
      <c r="I663" s="230" t="s">
        <v>98</v>
      </c>
      <c r="J663" s="11" t="s">
        <v>764</v>
      </c>
      <c r="K663" s="7" t="s">
        <v>107</v>
      </c>
      <c r="L663" s="14" t="s">
        <v>725</v>
      </c>
      <c r="M663" s="14">
        <v>40</v>
      </c>
      <c r="N663" s="219" t="s">
        <v>108</v>
      </c>
      <c r="O663" s="230" t="s">
        <v>765</v>
      </c>
      <c r="P663" s="230" t="s">
        <v>75</v>
      </c>
      <c r="Q663" s="230" t="s">
        <v>76</v>
      </c>
      <c r="R663" s="242" t="s">
        <v>77</v>
      </c>
      <c r="S663" s="237" t="s">
        <v>109</v>
      </c>
      <c r="T663" s="247">
        <f>V663+Y663</f>
        <v>292864.32</v>
      </c>
      <c r="U663" s="247">
        <f>+T663/M664</f>
        <v>292864.32</v>
      </c>
      <c r="V663" s="223">
        <v>248934.67</v>
      </c>
      <c r="W663" s="246" t="s">
        <v>98</v>
      </c>
      <c r="X663" s="246" t="s">
        <v>98</v>
      </c>
      <c r="Y663" s="223">
        <v>43929.65</v>
      </c>
      <c r="Z663" s="246" t="s">
        <v>98</v>
      </c>
      <c r="AA663" s="246" t="s">
        <v>98</v>
      </c>
      <c r="AB663" s="223">
        <v>55783.68</v>
      </c>
      <c r="AC663" s="217" t="s">
        <v>149</v>
      </c>
      <c r="AD663" s="235" t="s">
        <v>79</v>
      </c>
      <c r="AE663" s="235">
        <f>V663+Y663</f>
        <v>292864.32</v>
      </c>
      <c r="AF663" s="217" t="s">
        <v>79</v>
      </c>
      <c r="AG663" s="217" t="s">
        <v>33</v>
      </c>
      <c r="AH663" s="469" t="s">
        <v>254</v>
      </c>
      <c r="AI663" s="469" t="s">
        <v>167</v>
      </c>
      <c r="AJ663" s="217"/>
    </row>
    <row r="664" spans="2:36" ht="65.25" customHeight="1" x14ac:dyDescent="0.2">
      <c r="B664" s="215"/>
      <c r="C664" s="215"/>
      <c r="D664" s="215"/>
      <c r="E664" s="250"/>
      <c r="F664" s="250"/>
      <c r="G664" s="238"/>
      <c r="H664" s="215"/>
      <c r="I664" s="215"/>
      <c r="J664" s="11" t="s">
        <v>111</v>
      </c>
      <c r="K664" s="7" t="s">
        <v>112</v>
      </c>
      <c r="L664" s="7" t="s">
        <v>85</v>
      </c>
      <c r="M664" s="7">
        <v>1</v>
      </c>
      <c r="N664" s="220"/>
      <c r="O664" s="215"/>
      <c r="P664" s="215"/>
      <c r="Q664" s="215"/>
      <c r="R664" s="274"/>
      <c r="S664" s="237"/>
      <c r="T664" s="247"/>
      <c r="U664" s="247"/>
      <c r="V664" s="224"/>
      <c r="W664" s="246"/>
      <c r="X664" s="246"/>
      <c r="Y664" s="224"/>
      <c r="Z664" s="246"/>
      <c r="AA664" s="246"/>
      <c r="AB664" s="224"/>
      <c r="AC664" s="217"/>
      <c r="AD664" s="235"/>
      <c r="AE664" s="235"/>
      <c r="AF664" s="218"/>
      <c r="AG664" s="217"/>
      <c r="AH664" s="470"/>
      <c r="AI664" s="470"/>
      <c r="AJ664" s="218"/>
    </row>
    <row r="665" spans="2:36" ht="60" customHeight="1" x14ac:dyDescent="0.2">
      <c r="B665" s="216"/>
      <c r="C665" s="216"/>
      <c r="D665" s="216"/>
      <c r="E665" s="291"/>
      <c r="F665" s="291"/>
      <c r="G665" s="238"/>
      <c r="H665" s="216"/>
      <c r="I665" s="216"/>
      <c r="J665" s="11" t="s">
        <v>127</v>
      </c>
      <c r="K665" s="7" t="s">
        <v>128</v>
      </c>
      <c r="L665" s="7" t="s">
        <v>85</v>
      </c>
      <c r="M665" s="7">
        <v>190</v>
      </c>
      <c r="N665" s="221"/>
      <c r="O665" s="216"/>
      <c r="P665" s="216"/>
      <c r="Q665" s="216"/>
      <c r="R665" s="236"/>
      <c r="S665" s="237"/>
      <c r="T665" s="247"/>
      <c r="U665" s="247"/>
      <c r="V665" s="225"/>
      <c r="W665" s="246"/>
      <c r="X665" s="246"/>
      <c r="Y665" s="225"/>
      <c r="Z665" s="246"/>
      <c r="AA665" s="246"/>
      <c r="AB665" s="225"/>
      <c r="AC665" s="217"/>
      <c r="AD665" s="235"/>
      <c r="AE665" s="235"/>
      <c r="AF665" s="218"/>
      <c r="AG665" s="217"/>
      <c r="AH665" s="471"/>
      <c r="AI665" s="471"/>
      <c r="AJ665" s="218"/>
    </row>
    <row r="666" spans="2:36" ht="123" customHeight="1" x14ac:dyDescent="0.2">
      <c r="B666" s="230" t="s">
        <v>1145</v>
      </c>
      <c r="C666" s="230" t="s">
        <v>754</v>
      </c>
      <c r="D666" s="230" t="s">
        <v>66</v>
      </c>
      <c r="E666" s="290" t="s">
        <v>67</v>
      </c>
      <c r="F666" s="290" t="s">
        <v>134</v>
      </c>
      <c r="G666" s="238" t="s">
        <v>147</v>
      </c>
      <c r="H666" s="230" t="s">
        <v>70</v>
      </c>
      <c r="I666" s="230" t="s">
        <v>98</v>
      </c>
      <c r="J666" s="11" t="s">
        <v>764</v>
      </c>
      <c r="K666" s="7" t="s">
        <v>107</v>
      </c>
      <c r="L666" s="14" t="s">
        <v>725</v>
      </c>
      <c r="M666" s="14">
        <v>40</v>
      </c>
      <c r="N666" s="219" t="s">
        <v>108</v>
      </c>
      <c r="O666" s="230" t="s">
        <v>765</v>
      </c>
      <c r="P666" s="230" t="s">
        <v>75</v>
      </c>
      <c r="Q666" s="230" t="s">
        <v>76</v>
      </c>
      <c r="R666" s="242" t="s">
        <v>77</v>
      </c>
      <c r="S666" s="237" t="s">
        <v>109</v>
      </c>
      <c r="T666" s="247">
        <f t="shared" ref="T666" si="16">V666+Y666</f>
        <v>21000</v>
      </c>
      <c r="U666" s="247">
        <f>+T666/1</f>
        <v>21000</v>
      </c>
      <c r="V666" s="223">
        <v>17850</v>
      </c>
      <c r="W666" s="246" t="s">
        <v>98</v>
      </c>
      <c r="X666" s="246" t="s">
        <v>98</v>
      </c>
      <c r="Y666" s="223">
        <v>3150</v>
      </c>
      <c r="Z666" s="246" t="s">
        <v>98</v>
      </c>
      <c r="AA666" s="246" t="s">
        <v>98</v>
      </c>
      <c r="AB666" s="223">
        <v>4000</v>
      </c>
      <c r="AC666" s="217" t="s">
        <v>149</v>
      </c>
      <c r="AD666" s="235" t="s">
        <v>79</v>
      </c>
      <c r="AE666" s="235">
        <f t="shared" ref="AE666" si="17">V666+Y666</f>
        <v>21000</v>
      </c>
      <c r="AF666" s="217" t="s">
        <v>79</v>
      </c>
      <c r="AG666" s="217" t="s">
        <v>33</v>
      </c>
      <c r="AH666" s="469" t="s">
        <v>254</v>
      </c>
      <c r="AI666" s="469" t="s">
        <v>166</v>
      </c>
      <c r="AJ666" s="217"/>
    </row>
    <row r="667" spans="2:36" ht="72.75" customHeight="1" x14ac:dyDescent="0.2">
      <c r="B667" s="215"/>
      <c r="C667" s="215"/>
      <c r="D667" s="215"/>
      <c r="E667" s="250"/>
      <c r="F667" s="250"/>
      <c r="G667" s="238"/>
      <c r="H667" s="215"/>
      <c r="I667" s="215"/>
      <c r="J667" s="11" t="s">
        <v>111</v>
      </c>
      <c r="K667" s="7" t="s">
        <v>112</v>
      </c>
      <c r="L667" s="7" t="s">
        <v>85</v>
      </c>
      <c r="M667" s="7">
        <v>1</v>
      </c>
      <c r="N667" s="220"/>
      <c r="O667" s="215"/>
      <c r="P667" s="215"/>
      <c r="Q667" s="215"/>
      <c r="R667" s="274"/>
      <c r="S667" s="237"/>
      <c r="T667" s="247"/>
      <c r="U667" s="247"/>
      <c r="V667" s="224"/>
      <c r="W667" s="246"/>
      <c r="X667" s="246"/>
      <c r="Y667" s="224"/>
      <c r="Z667" s="246"/>
      <c r="AA667" s="246"/>
      <c r="AB667" s="224"/>
      <c r="AC667" s="217"/>
      <c r="AD667" s="235"/>
      <c r="AE667" s="235"/>
      <c r="AF667" s="218"/>
      <c r="AG667" s="217"/>
      <c r="AH667" s="470"/>
      <c r="AI667" s="470"/>
      <c r="AJ667" s="218"/>
    </row>
    <row r="668" spans="2:36" ht="53.25" customHeight="1" x14ac:dyDescent="0.2">
      <c r="B668" s="216"/>
      <c r="C668" s="216"/>
      <c r="D668" s="216"/>
      <c r="E668" s="291"/>
      <c r="F668" s="291"/>
      <c r="G668" s="238"/>
      <c r="H668" s="216"/>
      <c r="I668" s="216"/>
      <c r="J668" s="11" t="s">
        <v>127</v>
      </c>
      <c r="K668" s="7" t="s">
        <v>128</v>
      </c>
      <c r="L668" s="7" t="s">
        <v>85</v>
      </c>
      <c r="M668" s="7">
        <v>12</v>
      </c>
      <c r="N668" s="221"/>
      <c r="O668" s="216"/>
      <c r="P668" s="216"/>
      <c r="Q668" s="216"/>
      <c r="R668" s="236"/>
      <c r="S668" s="237"/>
      <c r="T668" s="247"/>
      <c r="U668" s="247"/>
      <c r="V668" s="225"/>
      <c r="W668" s="246"/>
      <c r="X668" s="246"/>
      <c r="Y668" s="225"/>
      <c r="Z668" s="246"/>
      <c r="AA668" s="246"/>
      <c r="AB668" s="225"/>
      <c r="AC668" s="217"/>
      <c r="AD668" s="235"/>
      <c r="AE668" s="235"/>
      <c r="AF668" s="218"/>
      <c r="AG668" s="217"/>
      <c r="AH668" s="471"/>
      <c r="AI668" s="471"/>
      <c r="AJ668" s="218"/>
    </row>
    <row r="669" spans="2:36" ht="119.25" customHeight="1" x14ac:dyDescent="0.2">
      <c r="B669" s="218" t="s">
        <v>630</v>
      </c>
      <c r="C669" s="218" t="s">
        <v>615</v>
      </c>
      <c r="D669" s="218" t="s">
        <v>66</v>
      </c>
      <c r="E669" s="238" t="s">
        <v>67</v>
      </c>
      <c r="F669" s="238" t="s">
        <v>616</v>
      </c>
      <c r="G669" s="238" t="s">
        <v>618</v>
      </c>
      <c r="H669" s="230" t="s">
        <v>70</v>
      </c>
      <c r="I669" s="218" t="s">
        <v>98</v>
      </c>
      <c r="J669" s="11" t="s">
        <v>208</v>
      </c>
      <c r="K669" s="7" t="s">
        <v>107</v>
      </c>
      <c r="L669" s="7" t="s">
        <v>86</v>
      </c>
      <c r="M669" s="7">
        <v>40</v>
      </c>
      <c r="N669" s="217" t="s">
        <v>108</v>
      </c>
      <c r="O669" s="265" t="s">
        <v>625</v>
      </c>
      <c r="P669" s="218" t="s">
        <v>75</v>
      </c>
      <c r="Q669" s="218" t="s">
        <v>76</v>
      </c>
      <c r="R669" s="237" t="s">
        <v>77</v>
      </c>
      <c r="S669" s="237" t="s">
        <v>109</v>
      </c>
      <c r="T669" s="247">
        <f>V669+Y669</f>
        <v>251581.86</v>
      </c>
      <c r="U669" s="247" t="s">
        <v>79</v>
      </c>
      <c r="V669" s="246">
        <v>213844.58</v>
      </c>
      <c r="W669" s="246" t="s">
        <v>98</v>
      </c>
      <c r="X669" s="246" t="s">
        <v>98</v>
      </c>
      <c r="Y669" s="217">
        <v>37737.279999999999</v>
      </c>
      <c r="Z669" s="246" t="s">
        <v>98</v>
      </c>
      <c r="AA669" s="246" t="s">
        <v>98</v>
      </c>
      <c r="AB669" s="229">
        <v>21876.68</v>
      </c>
      <c r="AC669" s="217" t="s">
        <v>149</v>
      </c>
      <c r="AD669" s="235" t="s">
        <v>79</v>
      </c>
      <c r="AE669" s="235">
        <f>V669+Y669</f>
        <v>251581.86</v>
      </c>
      <c r="AF669" s="218" t="s">
        <v>79</v>
      </c>
      <c r="AG669" s="217" t="s">
        <v>33</v>
      </c>
      <c r="AH669" s="307" t="s">
        <v>157</v>
      </c>
      <c r="AI669" s="307" t="s">
        <v>158</v>
      </c>
      <c r="AJ669" s="217"/>
    </row>
    <row r="670" spans="2:36" ht="59.25" customHeight="1" x14ac:dyDescent="0.2">
      <c r="B670" s="265"/>
      <c r="C670" s="265"/>
      <c r="D670" s="265"/>
      <c r="E670" s="238"/>
      <c r="F670" s="238"/>
      <c r="G670" s="238"/>
      <c r="H670" s="215"/>
      <c r="I670" s="218"/>
      <c r="J670" s="11" t="s">
        <v>111</v>
      </c>
      <c r="K670" s="7" t="s">
        <v>112</v>
      </c>
      <c r="L670" s="7" t="s">
        <v>85</v>
      </c>
      <c r="M670" s="7">
        <v>4</v>
      </c>
      <c r="N670" s="217"/>
      <c r="O670" s="265"/>
      <c r="P670" s="218"/>
      <c r="Q670" s="218"/>
      <c r="R670" s="237"/>
      <c r="S670" s="237"/>
      <c r="T670" s="247"/>
      <c r="U670" s="247"/>
      <c r="V670" s="246"/>
      <c r="W670" s="246"/>
      <c r="X670" s="246"/>
      <c r="Y670" s="307"/>
      <c r="Z670" s="246"/>
      <c r="AA670" s="246"/>
      <c r="AB670" s="307"/>
      <c r="AC670" s="217"/>
      <c r="AD670" s="235"/>
      <c r="AE670" s="235"/>
      <c r="AF670" s="218"/>
      <c r="AG670" s="217"/>
      <c r="AH670" s="307"/>
      <c r="AI670" s="307"/>
      <c r="AJ670" s="218"/>
    </row>
    <row r="671" spans="2:36" ht="40.15" customHeight="1" x14ac:dyDescent="0.2">
      <c r="B671" s="265"/>
      <c r="C671" s="265"/>
      <c r="D671" s="265"/>
      <c r="E671" s="238"/>
      <c r="F671" s="238"/>
      <c r="G671" s="238"/>
      <c r="H671" s="216"/>
      <c r="I671" s="218"/>
      <c r="J671" s="11" t="s">
        <v>127</v>
      </c>
      <c r="K671" s="7" t="s">
        <v>128</v>
      </c>
      <c r="L671" s="7" t="s">
        <v>85</v>
      </c>
      <c r="M671" s="63">
        <v>120</v>
      </c>
      <c r="N671" s="217"/>
      <c r="O671" s="265"/>
      <c r="P671" s="218"/>
      <c r="Q671" s="218"/>
      <c r="R671" s="237"/>
      <c r="S671" s="237"/>
      <c r="T671" s="247"/>
      <c r="U671" s="247"/>
      <c r="V671" s="246"/>
      <c r="W671" s="246"/>
      <c r="X671" s="246"/>
      <c r="Y671" s="307"/>
      <c r="Z671" s="246"/>
      <c r="AA671" s="246"/>
      <c r="AB671" s="307"/>
      <c r="AC671" s="217"/>
      <c r="AD671" s="235"/>
      <c r="AE671" s="235"/>
      <c r="AF671" s="218"/>
      <c r="AG671" s="217"/>
      <c r="AH671" s="307"/>
      <c r="AI671" s="307"/>
      <c r="AJ671" s="218"/>
    </row>
    <row r="672" spans="2:36" ht="89.25" x14ac:dyDescent="0.2">
      <c r="B672" s="218" t="s">
        <v>631</v>
      </c>
      <c r="C672" s="218" t="s">
        <v>617</v>
      </c>
      <c r="D672" s="218" t="s">
        <v>66</v>
      </c>
      <c r="E672" s="238" t="s">
        <v>67</v>
      </c>
      <c r="F672" s="238" t="s">
        <v>616</v>
      </c>
      <c r="G672" s="238" t="s">
        <v>618</v>
      </c>
      <c r="H672" s="230" t="s">
        <v>70</v>
      </c>
      <c r="I672" s="218" t="s">
        <v>98</v>
      </c>
      <c r="J672" s="11" t="s">
        <v>208</v>
      </c>
      <c r="K672" s="7" t="s">
        <v>107</v>
      </c>
      <c r="L672" s="7" t="s">
        <v>86</v>
      </c>
      <c r="M672" s="7">
        <v>40</v>
      </c>
      <c r="N672" s="217" t="s">
        <v>108</v>
      </c>
      <c r="O672" s="265" t="s">
        <v>625</v>
      </c>
      <c r="P672" s="218" t="s">
        <v>75</v>
      </c>
      <c r="Q672" s="218" t="s">
        <v>76</v>
      </c>
      <c r="R672" s="237" t="s">
        <v>77</v>
      </c>
      <c r="S672" s="237" t="s">
        <v>109</v>
      </c>
      <c r="T672" s="247">
        <f>V672+Y672</f>
        <v>129357.78</v>
      </c>
      <c r="U672" s="247" t="s">
        <v>79</v>
      </c>
      <c r="V672" s="217">
        <v>109954.11</v>
      </c>
      <c r="W672" s="246" t="s">
        <v>98</v>
      </c>
      <c r="X672" s="246" t="s">
        <v>98</v>
      </c>
      <c r="Y672" s="217">
        <v>19403.669999999998</v>
      </c>
      <c r="Z672" s="246" t="s">
        <v>98</v>
      </c>
      <c r="AA672" s="246" t="s">
        <v>98</v>
      </c>
      <c r="AB672" s="229">
        <v>11248.5</v>
      </c>
      <c r="AC672" s="217" t="s">
        <v>149</v>
      </c>
      <c r="AD672" s="235" t="s">
        <v>79</v>
      </c>
      <c r="AE672" s="235">
        <f>V672+Y672</f>
        <v>129357.78</v>
      </c>
      <c r="AF672" s="218" t="s">
        <v>79</v>
      </c>
      <c r="AG672" s="217" t="s">
        <v>33</v>
      </c>
      <c r="AH672" s="307" t="s">
        <v>157</v>
      </c>
      <c r="AI672" s="307" t="s">
        <v>158</v>
      </c>
      <c r="AJ672" s="217"/>
    </row>
    <row r="673" spans="2:36" ht="38.25" x14ac:dyDescent="0.2">
      <c r="B673" s="265"/>
      <c r="C673" s="265"/>
      <c r="D673" s="265"/>
      <c r="E673" s="238"/>
      <c r="F673" s="238"/>
      <c r="G673" s="238"/>
      <c r="H673" s="215"/>
      <c r="I673" s="218"/>
      <c r="J673" s="11" t="s">
        <v>111</v>
      </c>
      <c r="K673" s="7" t="s">
        <v>112</v>
      </c>
      <c r="L673" s="7" t="s">
        <v>85</v>
      </c>
      <c r="M673" s="7">
        <v>2</v>
      </c>
      <c r="N673" s="217"/>
      <c r="O673" s="265"/>
      <c r="P673" s="218"/>
      <c r="Q673" s="218"/>
      <c r="R673" s="237"/>
      <c r="S673" s="237"/>
      <c r="T673" s="247"/>
      <c r="U673" s="247"/>
      <c r="V673" s="307"/>
      <c r="W673" s="246"/>
      <c r="X673" s="246"/>
      <c r="Y673" s="307"/>
      <c r="Z673" s="246"/>
      <c r="AA673" s="246"/>
      <c r="AB673" s="307"/>
      <c r="AC673" s="217"/>
      <c r="AD673" s="235"/>
      <c r="AE673" s="235"/>
      <c r="AF673" s="218"/>
      <c r="AG673" s="217"/>
      <c r="AH673" s="307"/>
      <c r="AI673" s="307"/>
      <c r="AJ673" s="218"/>
    </row>
    <row r="674" spans="2:36" ht="40.15" customHeight="1" x14ac:dyDescent="0.2">
      <c r="B674" s="265"/>
      <c r="C674" s="265"/>
      <c r="D674" s="265"/>
      <c r="E674" s="238"/>
      <c r="F674" s="238"/>
      <c r="G674" s="238"/>
      <c r="H674" s="216"/>
      <c r="I674" s="218"/>
      <c r="J674" s="11" t="s">
        <v>127</v>
      </c>
      <c r="K674" s="7" t="s">
        <v>128</v>
      </c>
      <c r="L674" s="7" t="s">
        <v>85</v>
      </c>
      <c r="M674" s="63">
        <v>68</v>
      </c>
      <c r="N674" s="217"/>
      <c r="O674" s="265"/>
      <c r="P674" s="218"/>
      <c r="Q674" s="218"/>
      <c r="R674" s="237"/>
      <c r="S674" s="237"/>
      <c r="T674" s="247"/>
      <c r="U674" s="247"/>
      <c r="V674" s="307"/>
      <c r="W674" s="246"/>
      <c r="X674" s="246"/>
      <c r="Y674" s="307"/>
      <c r="Z674" s="246"/>
      <c r="AA674" s="246"/>
      <c r="AB674" s="307"/>
      <c r="AC674" s="217"/>
      <c r="AD674" s="235"/>
      <c r="AE674" s="235"/>
      <c r="AF674" s="218"/>
      <c r="AG674" s="217"/>
      <c r="AH674" s="307"/>
      <c r="AI674" s="307"/>
      <c r="AJ674" s="218"/>
    </row>
    <row r="675" spans="2:36" ht="40.15" customHeight="1" x14ac:dyDescent="0.2">
      <c r="B675" s="281" t="s">
        <v>1131</v>
      </c>
      <c r="C675" s="281" t="s">
        <v>619</v>
      </c>
      <c r="D675" s="281" t="s">
        <v>66</v>
      </c>
      <c r="E675" s="289" t="s">
        <v>67</v>
      </c>
      <c r="F675" s="289" t="s">
        <v>620</v>
      </c>
      <c r="G675" s="289" t="s">
        <v>621</v>
      </c>
      <c r="H675" s="257" t="s">
        <v>70</v>
      </c>
      <c r="I675" s="281" t="s">
        <v>98</v>
      </c>
      <c r="J675" s="20" t="s">
        <v>113</v>
      </c>
      <c r="K675" s="27" t="s">
        <v>114</v>
      </c>
      <c r="L675" s="27" t="s">
        <v>115</v>
      </c>
      <c r="M675" s="27">
        <v>3</v>
      </c>
      <c r="N675" s="294" t="s">
        <v>108</v>
      </c>
      <c r="O675" s="281" t="s">
        <v>625</v>
      </c>
      <c r="P675" s="257" t="s">
        <v>75</v>
      </c>
      <c r="Q675" s="257" t="s">
        <v>76</v>
      </c>
      <c r="R675" s="257" t="s">
        <v>77</v>
      </c>
      <c r="S675" s="319" t="s">
        <v>109</v>
      </c>
      <c r="T675" s="306">
        <f>+V675+Y675</f>
        <v>188235.29</v>
      </c>
      <c r="U675" s="306" t="s">
        <v>98</v>
      </c>
      <c r="V675" s="320">
        <v>160000</v>
      </c>
      <c r="W675" s="313"/>
      <c r="X675" s="313"/>
      <c r="Y675" s="320">
        <v>28235.29</v>
      </c>
      <c r="Z675" s="313"/>
      <c r="AA675" s="313"/>
      <c r="AB675" s="320">
        <v>16368.29</v>
      </c>
      <c r="AC675" s="294" t="s">
        <v>80</v>
      </c>
      <c r="AD675" s="313" t="s">
        <v>98</v>
      </c>
      <c r="AE675" s="313"/>
      <c r="AF675" s="306"/>
      <c r="AG675" s="313"/>
      <c r="AH675" s="304" t="s">
        <v>176</v>
      </c>
      <c r="AI675" s="304" t="s">
        <v>160</v>
      </c>
      <c r="AJ675" s="281"/>
    </row>
    <row r="676" spans="2:36" ht="40.15" customHeight="1" x14ac:dyDescent="0.2">
      <c r="B676" s="295"/>
      <c r="C676" s="295"/>
      <c r="D676" s="295"/>
      <c r="E676" s="289"/>
      <c r="F676" s="289"/>
      <c r="G676" s="289"/>
      <c r="H676" s="258"/>
      <c r="I676" s="281"/>
      <c r="J676" s="20" t="s">
        <v>116</v>
      </c>
      <c r="K676" s="27" t="s">
        <v>117</v>
      </c>
      <c r="L676" s="27" t="s">
        <v>85</v>
      </c>
      <c r="M676" s="27">
        <v>1</v>
      </c>
      <c r="N676" s="294"/>
      <c r="O676" s="281"/>
      <c r="P676" s="258"/>
      <c r="Q676" s="258"/>
      <c r="R676" s="258"/>
      <c r="S676" s="319"/>
      <c r="T676" s="306"/>
      <c r="U676" s="306"/>
      <c r="V676" s="304"/>
      <c r="W676" s="313"/>
      <c r="X676" s="313"/>
      <c r="Y676" s="304"/>
      <c r="Z676" s="313"/>
      <c r="AA676" s="313"/>
      <c r="AB676" s="304"/>
      <c r="AC676" s="294"/>
      <c r="AD676" s="313"/>
      <c r="AE676" s="313"/>
      <c r="AF676" s="306"/>
      <c r="AG676" s="313"/>
      <c r="AH676" s="304"/>
      <c r="AI676" s="304"/>
      <c r="AJ676" s="281"/>
    </row>
    <row r="677" spans="2:36" ht="40.15" customHeight="1" x14ac:dyDescent="0.2">
      <c r="B677" s="295"/>
      <c r="C677" s="295"/>
      <c r="D677" s="295"/>
      <c r="E677" s="289"/>
      <c r="F677" s="289"/>
      <c r="G677" s="289"/>
      <c r="H677" s="258"/>
      <c r="I677" s="281"/>
      <c r="J677" s="20" t="s">
        <v>209</v>
      </c>
      <c r="K677" s="27" t="s">
        <v>118</v>
      </c>
      <c r="L677" s="27" t="s">
        <v>119</v>
      </c>
      <c r="M677" s="27">
        <v>1</v>
      </c>
      <c r="N677" s="294"/>
      <c r="O677" s="281"/>
      <c r="P677" s="258"/>
      <c r="Q677" s="258"/>
      <c r="R677" s="258"/>
      <c r="S677" s="319"/>
      <c r="T677" s="306"/>
      <c r="U677" s="306"/>
      <c r="V677" s="304"/>
      <c r="W677" s="313"/>
      <c r="X677" s="313"/>
      <c r="Y677" s="304"/>
      <c r="Z677" s="313"/>
      <c r="AA677" s="313"/>
      <c r="AB677" s="304"/>
      <c r="AC677" s="294"/>
      <c r="AD677" s="313"/>
      <c r="AE677" s="313"/>
      <c r="AF677" s="306"/>
      <c r="AG677" s="313"/>
      <c r="AH677" s="304"/>
      <c r="AI677" s="304"/>
      <c r="AJ677" s="281"/>
    </row>
    <row r="678" spans="2:36" ht="40.15" customHeight="1" x14ac:dyDescent="0.2">
      <c r="B678" s="295"/>
      <c r="C678" s="295"/>
      <c r="D678" s="295"/>
      <c r="E678" s="289"/>
      <c r="F678" s="289"/>
      <c r="G678" s="289"/>
      <c r="H678" s="259"/>
      <c r="I678" s="281"/>
      <c r="J678" s="20" t="s">
        <v>120</v>
      </c>
      <c r="K678" s="27" t="s">
        <v>121</v>
      </c>
      <c r="L678" s="27" t="s">
        <v>119</v>
      </c>
      <c r="M678" s="27">
        <v>1</v>
      </c>
      <c r="N678" s="294"/>
      <c r="O678" s="281"/>
      <c r="P678" s="259"/>
      <c r="Q678" s="259"/>
      <c r="R678" s="259"/>
      <c r="S678" s="319"/>
      <c r="T678" s="306"/>
      <c r="U678" s="306"/>
      <c r="V678" s="304"/>
      <c r="W678" s="313"/>
      <c r="X678" s="313"/>
      <c r="Y678" s="304"/>
      <c r="Z678" s="313"/>
      <c r="AA678" s="313"/>
      <c r="AB678" s="304"/>
      <c r="AC678" s="294"/>
      <c r="AD678" s="313"/>
      <c r="AE678" s="313"/>
      <c r="AF678" s="306"/>
      <c r="AG678" s="313"/>
      <c r="AH678" s="304"/>
      <c r="AI678" s="304"/>
      <c r="AJ678" s="281"/>
    </row>
    <row r="679" spans="2:36" ht="89.25" x14ac:dyDescent="0.2">
      <c r="B679" s="218" t="s">
        <v>632</v>
      </c>
      <c r="C679" s="218" t="s">
        <v>622</v>
      </c>
      <c r="D679" s="218" t="s">
        <v>66</v>
      </c>
      <c r="E679" s="238" t="s">
        <v>67</v>
      </c>
      <c r="F679" s="238" t="s">
        <v>616</v>
      </c>
      <c r="G679" s="238" t="s">
        <v>618</v>
      </c>
      <c r="H679" s="230" t="s">
        <v>70</v>
      </c>
      <c r="I679" s="218" t="s">
        <v>98</v>
      </c>
      <c r="J679" s="11" t="s">
        <v>208</v>
      </c>
      <c r="K679" s="7" t="s">
        <v>107</v>
      </c>
      <c r="L679" s="7" t="s">
        <v>86</v>
      </c>
      <c r="M679" s="7">
        <v>40</v>
      </c>
      <c r="N679" s="217" t="s">
        <v>108</v>
      </c>
      <c r="O679" s="218" t="s">
        <v>625</v>
      </c>
      <c r="P679" s="230" t="s">
        <v>75</v>
      </c>
      <c r="Q679" s="230" t="s">
        <v>76</v>
      </c>
      <c r="R679" s="230" t="s">
        <v>77</v>
      </c>
      <c r="S679" s="237" t="s">
        <v>109</v>
      </c>
      <c r="T679" s="247">
        <f>V679+Y679</f>
        <v>139591.32</v>
      </c>
      <c r="U679" s="247" t="s">
        <v>79</v>
      </c>
      <c r="V679" s="229">
        <v>118652.62</v>
      </c>
      <c r="W679" s="246" t="s">
        <v>98</v>
      </c>
      <c r="X679" s="246" t="s">
        <v>98</v>
      </c>
      <c r="Y679" s="229">
        <v>20938.7</v>
      </c>
      <c r="Z679" s="246" t="s">
        <v>98</v>
      </c>
      <c r="AA679" s="246" t="s">
        <v>98</v>
      </c>
      <c r="AB679" s="229">
        <v>12138.38</v>
      </c>
      <c r="AC679" s="217" t="s">
        <v>149</v>
      </c>
      <c r="AD679" s="235" t="s">
        <v>79</v>
      </c>
      <c r="AE679" s="235">
        <f>V679+Y679</f>
        <v>139591.32</v>
      </c>
      <c r="AF679" s="218" t="s">
        <v>79</v>
      </c>
      <c r="AG679" s="217" t="s">
        <v>33</v>
      </c>
      <c r="AH679" s="307" t="s">
        <v>247</v>
      </c>
      <c r="AI679" s="307" t="s">
        <v>248</v>
      </c>
      <c r="AJ679" s="217"/>
    </row>
    <row r="680" spans="2:36" ht="38.25" x14ac:dyDescent="0.2">
      <c r="B680" s="265"/>
      <c r="C680" s="265"/>
      <c r="D680" s="265"/>
      <c r="E680" s="238"/>
      <c r="F680" s="238"/>
      <c r="G680" s="238"/>
      <c r="H680" s="215"/>
      <c r="I680" s="218"/>
      <c r="J680" s="11" t="s">
        <v>111</v>
      </c>
      <c r="K680" s="7" t="s">
        <v>112</v>
      </c>
      <c r="L680" s="7" t="s">
        <v>85</v>
      </c>
      <c r="M680" s="7">
        <v>2</v>
      </c>
      <c r="N680" s="217"/>
      <c r="O680" s="218"/>
      <c r="P680" s="215"/>
      <c r="Q680" s="215"/>
      <c r="R680" s="215"/>
      <c r="S680" s="237"/>
      <c r="T680" s="247"/>
      <c r="U680" s="247"/>
      <c r="V680" s="307"/>
      <c r="W680" s="246"/>
      <c r="X680" s="246"/>
      <c r="Y680" s="307"/>
      <c r="Z680" s="246"/>
      <c r="AA680" s="246"/>
      <c r="AB680" s="307"/>
      <c r="AC680" s="217"/>
      <c r="AD680" s="235"/>
      <c r="AE680" s="235"/>
      <c r="AF680" s="218"/>
      <c r="AG680" s="217"/>
      <c r="AH680" s="307"/>
      <c r="AI680" s="307"/>
      <c r="AJ680" s="218"/>
    </row>
    <row r="681" spans="2:36" ht="40.15" customHeight="1" x14ac:dyDescent="0.2">
      <c r="B681" s="265"/>
      <c r="C681" s="265"/>
      <c r="D681" s="265"/>
      <c r="E681" s="238"/>
      <c r="F681" s="238"/>
      <c r="G681" s="238"/>
      <c r="H681" s="216"/>
      <c r="I681" s="218"/>
      <c r="J681" s="11" t="s">
        <v>127</v>
      </c>
      <c r="K681" s="7" t="s">
        <v>128</v>
      </c>
      <c r="L681" s="7" t="s">
        <v>85</v>
      </c>
      <c r="M681" s="63">
        <v>65</v>
      </c>
      <c r="N681" s="217"/>
      <c r="O681" s="218"/>
      <c r="P681" s="216"/>
      <c r="Q681" s="216"/>
      <c r="R681" s="216"/>
      <c r="S681" s="237"/>
      <c r="T681" s="247"/>
      <c r="U681" s="247"/>
      <c r="V681" s="307"/>
      <c r="W681" s="246"/>
      <c r="X681" s="246"/>
      <c r="Y681" s="307"/>
      <c r="Z681" s="246"/>
      <c r="AA681" s="246"/>
      <c r="AB681" s="307"/>
      <c r="AC681" s="217"/>
      <c r="AD681" s="235"/>
      <c r="AE681" s="235"/>
      <c r="AF681" s="218"/>
      <c r="AG681" s="217"/>
      <c r="AH681" s="307"/>
      <c r="AI681" s="307"/>
      <c r="AJ681" s="218"/>
    </row>
    <row r="682" spans="2:36" ht="124.15" customHeight="1" x14ac:dyDescent="0.2">
      <c r="B682" s="218" t="s">
        <v>633</v>
      </c>
      <c r="C682" s="218" t="s">
        <v>623</v>
      </c>
      <c r="D682" s="218" t="s">
        <v>66</v>
      </c>
      <c r="E682" s="238" t="s">
        <v>67</v>
      </c>
      <c r="F682" s="238" t="s">
        <v>616</v>
      </c>
      <c r="G682" s="238" t="s">
        <v>618</v>
      </c>
      <c r="H682" s="230" t="s">
        <v>70</v>
      </c>
      <c r="I682" s="218" t="s">
        <v>98</v>
      </c>
      <c r="J682" s="11" t="s">
        <v>208</v>
      </c>
      <c r="K682" s="7" t="s">
        <v>107</v>
      </c>
      <c r="L682" s="7" t="s">
        <v>86</v>
      </c>
      <c r="M682" s="7">
        <v>40</v>
      </c>
      <c r="N682" s="217" t="s">
        <v>108</v>
      </c>
      <c r="O682" s="218" t="s">
        <v>625</v>
      </c>
      <c r="P682" s="230" t="s">
        <v>75</v>
      </c>
      <c r="Q682" s="230" t="s">
        <v>76</v>
      </c>
      <c r="R682" s="230" t="s">
        <v>77</v>
      </c>
      <c r="S682" s="237" t="s">
        <v>109</v>
      </c>
      <c r="T682" s="247">
        <f>V682+Y682</f>
        <v>106875.98</v>
      </c>
      <c r="U682" s="247" t="s">
        <v>79</v>
      </c>
      <c r="V682" s="229">
        <v>90844.58</v>
      </c>
      <c r="W682" s="246" t="s">
        <v>98</v>
      </c>
      <c r="X682" s="246" t="s">
        <v>98</v>
      </c>
      <c r="Y682" s="229">
        <v>16031.4</v>
      </c>
      <c r="Z682" s="246" t="s">
        <v>98</v>
      </c>
      <c r="AA682" s="246" t="s">
        <v>98</v>
      </c>
      <c r="AB682" s="229">
        <v>9293.56</v>
      </c>
      <c r="AC682" s="217" t="s">
        <v>149</v>
      </c>
      <c r="AD682" s="235" t="s">
        <v>79</v>
      </c>
      <c r="AE682" s="235">
        <f>V682+Y682</f>
        <v>106875.98</v>
      </c>
      <c r="AF682" s="218" t="s">
        <v>79</v>
      </c>
      <c r="AG682" s="217" t="s">
        <v>33</v>
      </c>
      <c r="AH682" s="307" t="s">
        <v>248</v>
      </c>
      <c r="AI682" s="307" t="s">
        <v>251</v>
      </c>
      <c r="AJ682" s="217"/>
    </row>
    <row r="683" spans="2:36" ht="85.15" customHeight="1" x14ac:dyDescent="0.2">
      <c r="B683" s="265"/>
      <c r="C683" s="265"/>
      <c r="D683" s="265"/>
      <c r="E683" s="238"/>
      <c r="F683" s="238"/>
      <c r="G683" s="238"/>
      <c r="H683" s="215"/>
      <c r="I683" s="218"/>
      <c r="J683" s="11" t="s">
        <v>111</v>
      </c>
      <c r="K683" s="7" t="s">
        <v>112</v>
      </c>
      <c r="L683" s="7" t="s">
        <v>85</v>
      </c>
      <c r="M683" s="7">
        <v>1</v>
      </c>
      <c r="N683" s="217"/>
      <c r="O683" s="218"/>
      <c r="P683" s="215"/>
      <c r="Q683" s="215"/>
      <c r="R683" s="215"/>
      <c r="S683" s="237"/>
      <c r="T683" s="247"/>
      <c r="U683" s="247"/>
      <c r="V683" s="307"/>
      <c r="W683" s="246"/>
      <c r="X683" s="246"/>
      <c r="Y683" s="307"/>
      <c r="Z683" s="246"/>
      <c r="AA683" s="246"/>
      <c r="AB683" s="307"/>
      <c r="AC683" s="217"/>
      <c r="AD683" s="235"/>
      <c r="AE683" s="235"/>
      <c r="AF683" s="218"/>
      <c r="AG683" s="217"/>
      <c r="AH683" s="307"/>
      <c r="AI683" s="307"/>
      <c r="AJ683" s="218"/>
    </row>
    <row r="684" spans="2:36" ht="68.099999999999994" customHeight="1" x14ac:dyDescent="0.2">
      <c r="B684" s="265"/>
      <c r="C684" s="265"/>
      <c r="D684" s="265"/>
      <c r="E684" s="238"/>
      <c r="F684" s="238"/>
      <c r="G684" s="238"/>
      <c r="H684" s="216"/>
      <c r="I684" s="218"/>
      <c r="J684" s="11" t="s">
        <v>127</v>
      </c>
      <c r="K684" s="7" t="s">
        <v>128</v>
      </c>
      <c r="L684" s="7" t="s">
        <v>85</v>
      </c>
      <c r="M684" s="63">
        <v>40</v>
      </c>
      <c r="N684" s="217"/>
      <c r="O684" s="218"/>
      <c r="P684" s="216"/>
      <c r="Q684" s="216"/>
      <c r="R684" s="216"/>
      <c r="S684" s="237"/>
      <c r="T684" s="247"/>
      <c r="U684" s="247"/>
      <c r="V684" s="307"/>
      <c r="W684" s="246"/>
      <c r="X684" s="246"/>
      <c r="Y684" s="307"/>
      <c r="Z684" s="246"/>
      <c r="AA684" s="246"/>
      <c r="AB684" s="307"/>
      <c r="AC684" s="217"/>
      <c r="AD684" s="235"/>
      <c r="AE684" s="235"/>
      <c r="AF684" s="218"/>
      <c r="AG684" s="217"/>
      <c r="AH684" s="307"/>
      <c r="AI684" s="307"/>
      <c r="AJ684" s="218"/>
    </row>
    <row r="685" spans="2:36" ht="116.1" customHeight="1" x14ac:dyDescent="0.2">
      <c r="B685" s="218" t="s">
        <v>634</v>
      </c>
      <c r="C685" s="218" t="s">
        <v>624</v>
      </c>
      <c r="D685" s="218" t="s">
        <v>66</v>
      </c>
      <c r="E685" s="238" t="s">
        <v>67</v>
      </c>
      <c r="F685" s="238" t="s">
        <v>616</v>
      </c>
      <c r="G685" s="238" t="s">
        <v>618</v>
      </c>
      <c r="H685" s="230" t="s">
        <v>70</v>
      </c>
      <c r="I685" s="218" t="s">
        <v>98</v>
      </c>
      <c r="J685" s="11" t="s">
        <v>208</v>
      </c>
      <c r="K685" s="7" t="s">
        <v>107</v>
      </c>
      <c r="L685" s="7" t="s">
        <v>86</v>
      </c>
      <c r="M685" s="7">
        <v>40</v>
      </c>
      <c r="N685" s="217" t="s">
        <v>108</v>
      </c>
      <c r="O685" s="218" t="s">
        <v>625</v>
      </c>
      <c r="P685" s="230" t="s">
        <v>75</v>
      </c>
      <c r="Q685" s="230" t="s">
        <v>76</v>
      </c>
      <c r="R685" s="230" t="s">
        <v>77</v>
      </c>
      <c r="S685" s="237" t="s">
        <v>109</v>
      </c>
      <c r="T685" s="247">
        <f>V685+Y685</f>
        <v>144935.07</v>
      </c>
      <c r="U685" s="247" t="s">
        <v>79</v>
      </c>
      <c r="V685" s="217">
        <v>123194.82</v>
      </c>
      <c r="W685" s="246" t="s">
        <v>98</v>
      </c>
      <c r="X685" s="246" t="s">
        <v>98</v>
      </c>
      <c r="Y685" s="217">
        <v>21740.25</v>
      </c>
      <c r="Z685" s="246" t="s">
        <v>98</v>
      </c>
      <c r="AA685" s="246" t="s">
        <v>98</v>
      </c>
      <c r="AB685" s="229">
        <v>12603.05</v>
      </c>
      <c r="AC685" s="217" t="s">
        <v>149</v>
      </c>
      <c r="AD685" s="235" t="s">
        <v>79</v>
      </c>
      <c r="AE685" s="235">
        <f>V685+Y685</f>
        <v>144935.07</v>
      </c>
      <c r="AF685" s="218" t="s">
        <v>79</v>
      </c>
      <c r="AG685" s="217" t="s">
        <v>33</v>
      </c>
      <c r="AH685" s="307" t="s">
        <v>254</v>
      </c>
      <c r="AI685" s="307" t="s">
        <v>166</v>
      </c>
      <c r="AJ685" s="217"/>
    </row>
    <row r="686" spans="2:36" ht="73.150000000000006" customHeight="1" x14ac:dyDescent="0.2">
      <c r="B686" s="265"/>
      <c r="C686" s="265"/>
      <c r="D686" s="265"/>
      <c r="E686" s="238"/>
      <c r="F686" s="238"/>
      <c r="G686" s="238"/>
      <c r="H686" s="215"/>
      <c r="I686" s="218"/>
      <c r="J686" s="11" t="s">
        <v>111</v>
      </c>
      <c r="K686" s="7" t="s">
        <v>112</v>
      </c>
      <c r="L686" s="7" t="s">
        <v>85</v>
      </c>
      <c r="M686" s="7">
        <v>2</v>
      </c>
      <c r="N686" s="217"/>
      <c r="O686" s="218"/>
      <c r="P686" s="215"/>
      <c r="Q686" s="215"/>
      <c r="R686" s="215"/>
      <c r="S686" s="237"/>
      <c r="T686" s="247"/>
      <c r="U686" s="247"/>
      <c r="V686" s="307"/>
      <c r="W686" s="246"/>
      <c r="X686" s="246"/>
      <c r="Y686" s="307"/>
      <c r="Z686" s="246"/>
      <c r="AA686" s="246"/>
      <c r="AB686" s="307"/>
      <c r="AC686" s="217"/>
      <c r="AD686" s="235"/>
      <c r="AE686" s="235"/>
      <c r="AF686" s="218"/>
      <c r="AG686" s="217"/>
      <c r="AH686" s="307"/>
      <c r="AI686" s="307"/>
      <c r="AJ686" s="218"/>
    </row>
    <row r="687" spans="2:36" ht="86.1" customHeight="1" x14ac:dyDescent="0.2">
      <c r="B687" s="265"/>
      <c r="C687" s="265"/>
      <c r="D687" s="265"/>
      <c r="E687" s="238"/>
      <c r="F687" s="238"/>
      <c r="G687" s="238"/>
      <c r="H687" s="216"/>
      <c r="I687" s="218"/>
      <c r="J687" s="11" t="s">
        <v>127</v>
      </c>
      <c r="K687" s="7" t="s">
        <v>128</v>
      </c>
      <c r="L687" s="7" t="s">
        <v>85</v>
      </c>
      <c r="M687" s="63">
        <v>67</v>
      </c>
      <c r="N687" s="217"/>
      <c r="O687" s="218"/>
      <c r="P687" s="216"/>
      <c r="Q687" s="216"/>
      <c r="R687" s="216"/>
      <c r="S687" s="237"/>
      <c r="T687" s="247"/>
      <c r="U687" s="247"/>
      <c r="V687" s="307"/>
      <c r="W687" s="246"/>
      <c r="X687" s="246"/>
      <c r="Y687" s="307"/>
      <c r="Z687" s="246"/>
      <c r="AA687" s="246"/>
      <c r="AB687" s="307"/>
      <c r="AC687" s="217"/>
      <c r="AD687" s="235"/>
      <c r="AE687" s="235"/>
      <c r="AF687" s="218"/>
      <c r="AG687" s="217"/>
      <c r="AH687" s="307"/>
      <c r="AI687" s="307"/>
      <c r="AJ687" s="218"/>
    </row>
    <row r="688" spans="2:36" ht="143.1" customHeight="1" x14ac:dyDescent="0.2">
      <c r="B688" s="281" t="s">
        <v>1077</v>
      </c>
      <c r="C688" s="281" t="s">
        <v>622</v>
      </c>
      <c r="D688" s="281" t="s">
        <v>66</v>
      </c>
      <c r="E688" s="289" t="s">
        <v>67</v>
      </c>
      <c r="F688" s="289" t="s">
        <v>616</v>
      </c>
      <c r="G688" s="289" t="s">
        <v>618</v>
      </c>
      <c r="H688" s="257" t="s">
        <v>70</v>
      </c>
      <c r="I688" s="281" t="s">
        <v>98</v>
      </c>
      <c r="J688" s="20" t="s">
        <v>208</v>
      </c>
      <c r="K688" s="27" t="s">
        <v>107</v>
      </c>
      <c r="L688" s="27" t="s">
        <v>86</v>
      </c>
      <c r="M688" s="27">
        <v>40</v>
      </c>
      <c r="N688" s="294" t="s">
        <v>108</v>
      </c>
      <c r="O688" s="281" t="s">
        <v>625</v>
      </c>
      <c r="P688" s="257" t="s">
        <v>75</v>
      </c>
      <c r="Q688" s="257" t="s">
        <v>76</v>
      </c>
      <c r="R688" s="257" t="s">
        <v>77</v>
      </c>
      <c r="S688" s="319" t="s">
        <v>109</v>
      </c>
      <c r="T688" s="306">
        <f>V688+Y688</f>
        <v>69795.66</v>
      </c>
      <c r="U688" s="306" t="s">
        <v>79</v>
      </c>
      <c r="V688" s="320">
        <v>59326.31</v>
      </c>
      <c r="W688" s="313" t="s">
        <v>98</v>
      </c>
      <c r="X688" s="313" t="s">
        <v>98</v>
      </c>
      <c r="Y688" s="320">
        <v>10469.35</v>
      </c>
      <c r="Z688" s="313" t="s">
        <v>98</v>
      </c>
      <c r="AA688" s="313" t="s">
        <v>98</v>
      </c>
      <c r="AB688" s="320">
        <v>6069.19</v>
      </c>
      <c r="AC688" s="294" t="s">
        <v>149</v>
      </c>
      <c r="AD688" s="314" t="s">
        <v>79</v>
      </c>
      <c r="AE688" s="314">
        <f>V688+Y688</f>
        <v>69795.66</v>
      </c>
      <c r="AF688" s="281" t="s">
        <v>79</v>
      </c>
      <c r="AG688" s="294" t="s">
        <v>33</v>
      </c>
      <c r="AH688" s="304" t="s">
        <v>233</v>
      </c>
      <c r="AI688" s="304" t="s">
        <v>408</v>
      </c>
      <c r="AJ688" s="281"/>
    </row>
    <row r="689" spans="2:36" ht="69" customHeight="1" x14ac:dyDescent="0.2">
      <c r="B689" s="417"/>
      <c r="C689" s="405"/>
      <c r="D689" s="406"/>
      <c r="E689" s="401"/>
      <c r="F689" s="611"/>
      <c r="G689" s="401"/>
      <c r="H689" s="258"/>
      <c r="I689" s="281"/>
      <c r="J689" s="20" t="s">
        <v>111</v>
      </c>
      <c r="K689" s="27" t="s">
        <v>112</v>
      </c>
      <c r="L689" s="27" t="s">
        <v>85</v>
      </c>
      <c r="M689" s="27">
        <v>1</v>
      </c>
      <c r="N689" s="294"/>
      <c r="O689" s="281"/>
      <c r="P689" s="258"/>
      <c r="Q689" s="258"/>
      <c r="R689" s="258"/>
      <c r="S689" s="319"/>
      <c r="T689" s="306"/>
      <c r="U689" s="306"/>
      <c r="V689" s="304"/>
      <c r="W689" s="313"/>
      <c r="X689" s="313"/>
      <c r="Y689" s="304"/>
      <c r="Z689" s="313"/>
      <c r="AA689" s="313"/>
      <c r="AB689" s="304"/>
      <c r="AC689" s="294"/>
      <c r="AD689" s="314"/>
      <c r="AE689" s="314"/>
      <c r="AF689" s="281"/>
      <c r="AG689" s="294"/>
      <c r="AH689" s="304"/>
      <c r="AI689" s="304"/>
      <c r="AJ689" s="281"/>
    </row>
    <row r="690" spans="2:36" ht="64.150000000000006" customHeight="1" x14ac:dyDescent="0.2">
      <c r="B690" s="417"/>
      <c r="C690" s="405"/>
      <c r="D690" s="406"/>
      <c r="E690" s="401"/>
      <c r="F690" s="611"/>
      <c r="G690" s="401"/>
      <c r="H690" s="259"/>
      <c r="I690" s="281"/>
      <c r="J690" s="20" t="s">
        <v>127</v>
      </c>
      <c r="K690" s="27" t="s">
        <v>128</v>
      </c>
      <c r="L690" s="27" t="s">
        <v>85</v>
      </c>
      <c r="M690" s="61">
        <v>32</v>
      </c>
      <c r="N690" s="294"/>
      <c r="O690" s="281"/>
      <c r="P690" s="259"/>
      <c r="Q690" s="259"/>
      <c r="R690" s="259"/>
      <c r="S690" s="319"/>
      <c r="T690" s="306"/>
      <c r="U690" s="306"/>
      <c r="V690" s="304"/>
      <c r="W690" s="313"/>
      <c r="X690" s="313"/>
      <c r="Y690" s="304"/>
      <c r="Z690" s="313"/>
      <c r="AA690" s="313"/>
      <c r="AB690" s="304"/>
      <c r="AC690" s="294"/>
      <c r="AD690" s="314"/>
      <c r="AE690" s="314"/>
      <c r="AF690" s="281"/>
      <c r="AG690" s="294"/>
      <c r="AH690" s="304"/>
      <c r="AI690" s="304"/>
      <c r="AJ690" s="281"/>
    </row>
    <row r="691" spans="2:36" ht="119.25" customHeight="1" x14ac:dyDescent="0.2">
      <c r="B691" s="218" t="s">
        <v>969</v>
      </c>
      <c r="C691" s="218" t="s">
        <v>970</v>
      </c>
      <c r="D691" s="218" t="s">
        <v>66</v>
      </c>
      <c r="E691" s="238" t="s">
        <v>67</v>
      </c>
      <c r="F691" s="238" t="s">
        <v>616</v>
      </c>
      <c r="G691" s="238" t="s">
        <v>618</v>
      </c>
      <c r="H691" s="230" t="s">
        <v>70</v>
      </c>
      <c r="I691" s="218" t="s">
        <v>98</v>
      </c>
      <c r="J691" s="11" t="s">
        <v>208</v>
      </c>
      <c r="K691" s="7" t="s">
        <v>107</v>
      </c>
      <c r="L691" s="7" t="s">
        <v>86</v>
      </c>
      <c r="M691" s="7">
        <v>40</v>
      </c>
      <c r="N691" s="217" t="s">
        <v>108</v>
      </c>
      <c r="O691" s="265" t="s">
        <v>625</v>
      </c>
      <c r="P691" s="218" t="s">
        <v>75</v>
      </c>
      <c r="Q691" s="218" t="s">
        <v>76</v>
      </c>
      <c r="R691" s="237" t="s">
        <v>77</v>
      </c>
      <c r="S691" s="237" t="s">
        <v>109</v>
      </c>
      <c r="T691" s="247">
        <f>V691+Y691</f>
        <v>127056.07</v>
      </c>
      <c r="U691" s="247" t="s">
        <v>79</v>
      </c>
      <c r="V691" s="246">
        <v>107997.67</v>
      </c>
      <c r="W691" s="246" t="s">
        <v>98</v>
      </c>
      <c r="X691" s="246" t="s">
        <v>98</v>
      </c>
      <c r="Y691" s="217">
        <v>19058.400000000001</v>
      </c>
      <c r="Z691" s="246" t="s">
        <v>98</v>
      </c>
      <c r="AA691" s="246" t="s">
        <v>98</v>
      </c>
      <c r="AB691" s="229">
        <v>11048.35</v>
      </c>
      <c r="AC691" s="217" t="s">
        <v>149</v>
      </c>
      <c r="AD691" s="235" t="s">
        <v>79</v>
      </c>
      <c r="AE691" s="235">
        <f>V691+Y691</f>
        <v>127056.07</v>
      </c>
      <c r="AF691" s="218" t="s">
        <v>79</v>
      </c>
      <c r="AG691" s="217" t="s">
        <v>33</v>
      </c>
      <c r="AH691" s="307" t="s">
        <v>295</v>
      </c>
      <c r="AI691" s="307" t="s">
        <v>356</v>
      </c>
      <c r="AJ691" s="217"/>
    </row>
    <row r="692" spans="2:36" ht="59.25" customHeight="1" x14ac:dyDescent="0.2">
      <c r="B692" s="265"/>
      <c r="C692" s="265"/>
      <c r="D692" s="265"/>
      <c r="E692" s="238"/>
      <c r="F692" s="238"/>
      <c r="G692" s="238"/>
      <c r="H692" s="215"/>
      <c r="I692" s="218"/>
      <c r="J692" s="11" t="s">
        <v>111</v>
      </c>
      <c r="K692" s="7" t="s">
        <v>112</v>
      </c>
      <c r="L692" s="7" t="s">
        <v>85</v>
      </c>
      <c r="M692" s="7">
        <v>2</v>
      </c>
      <c r="N692" s="217"/>
      <c r="O692" s="265"/>
      <c r="P692" s="218"/>
      <c r="Q692" s="218"/>
      <c r="R692" s="237"/>
      <c r="S692" s="237"/>
      <c r="T692" s="247"/>
      <c r="U692" s="247"/>
      <c r="V692" s="246"/>
      <c r="W692" s="246"/>
      <c r="X692" s="246"/>
      <c r="Y692" s="307"/>
      <c r="Z692" s="246"/>
      <c r="AA692" s="246"/>
      <c r="AB692" s="307"/>
      <c r="AC692" s="217"/>
      <c r="AD692" s="235"/>
      <c r="AE692" s="235"/>
      <c r="AF692" s="218"/>
      <c r="AG692" s="217"/>
      <c r="AH692" s="307"/>
      <c r="AI692" s="307"/>
      <c r="AJ692" s="218"/>
    </row>
    <row r="693" spans="2:36" ht="40.15" customHeight="1" x14ac:dyDescent="0.2">
      <c r="B693" s="265"/>
      <c r="C693" s="265"/>
      <c r="D693" s="265"/>
      <c r="E693" s="238"/>
      <c r="F693" s="238"/>
      <c r="G693" s="238"/>
      <c r="H693" s="216"/>
      <c r="I693" s="218"/>
      <c r="J693" s="11" t="s">
        <v>127</v>
      </c>
      <c r="K693" s="7" t="s">
        <v>128</v>
      </c>
      <c r="L693" s="7" t="s">
        <v>85</v>
      </c>
      <c r="M693" s="63">
        <v>60</v>
      </c>
      <c r="N693" s="217"/>
      <c r="O693" s="265"/>
      <c r="P693" s="218"/>
      <c r="Q693" s="218"/>
      <c r="R693" s="237"/>
      <c r="S693" s="237"/>
      <c r="T693" s="247"/>
      <c r="U693" s="247"/>
      <c r="V693" s="246"/>
      <c r="W693" s="246"/>
      <c r="X693" s="246"/>
      <c r="Y693" s="307"/>
      <c r="Z693" s="246"/>
      <c r="AA693" s="246"/>
      <c r="AB693" s="307"/>
      <c r="AC693" s="217"/>
      <c r="AD693" s="235"/>
      <c r="AE693" s="235"/>
      <c r="AF693" s="218"/>
      <c r="AG693" s="217"/>
      <c r="AH693" s="307"/>
      <c r="AI693" s="307"/>
      <c r="AJ693" s="218"/>
    </row>
    <row r="694" spans="2:36" ht="40.15" customHeight="1" x14ac:dyDescent="0.2">
      <c r="B694" s="218" t="s">
        <v>1130</v>
      </c>
      <c r="C694" s="218" t="s">
        <v>619</v>
      </c>
      <c r="D694" s="218" t="s">
        <v>66</v>
      </c>
      <c r="E694" s="238" t="s">
        <v>67</v>
      </c>
      <c r="F694" s="238" t="s">
        <v>620</v>
      </c>
      <c r="G694" s="238" t="s">
        <v>621</v>
      </c>
      <c r="H694" s="230" t="s">
        <v>70</v>
      </c>
      <c r="I694" s="218" t="s">
        <v>98</v>
      </c>
      <c r="J694" s="11" t="s">
        <v>113</v>
      </c>
      <c r="K694" s="7" t="s">
        <v>114</v>
      </c>
      <c r="L694" s="7" t="s">
        <v>115</v>
      </c>
      <c r="M694" s="7">
        <v>3</v>
      </c>
      <c r="N694" s="217" t="s">
        <v>108</v>
      </c>
      <c r="O694" s="218" t="s">
        <v>625</v>
      </c>
      <c r="P694" s="230" t="s">
        <v>75</v>
      </c>
      <c r="Q694" s="230" t="s">
        <v>76</v>
      </c>
      <c r="R694" s="230" t="s">
        <v>77</v>
      </c>
      <c r="S694" s="237" t="s">
        <v>109</v>
      </c>
      <c r="T694" s="247">
        <f>+V694+Y694</f>
        <v>188235.29</v>
      </c>
      <c r="U694" s="247" t="s">
        <v>98</v>
      </c>
      <c r="V694" s="229">
        <v>160000</v>
      </c>
      <c r="W694" s="246"/>
      <c r="X694" s="246"/>
      <c r="Y694" s="229">
        <v>28235.29</v>
      </c>
      <c r="Z694" s="246"/>
      <c r="AA694" s="246"/>
      <c r="AB694" s="229">
        <v>16368.29</v>
      </c>
      <c r="AC694" s="217" t="s">
        <v>80</v>
      </c>
      <c r="AD694" s="246" t="s">
        <v>98</v>
      </c>
      <c r="AE694" s="246"/>
      <c r="AF694" s="247"/>
      <c r="AG694" s="246"/>
      <c r="AH694" s="307" t="s">
        <v>166</v>
      </c>
      <c r="AI694" s="307" t="s">
        <v>167</v>
      </c>
      <c r="AJ694" s="218"/>
    </row>
    <row r="695" spans="2:36" ht="40.15" customHeight="1" x14ac:dyDescent="0.2">
      <c r="B695" s="265"/>
      <c r="C695" s="265"/>
      <c r="D695" s="265"/>
      <c r="E695" s="238"/>
      <c r="F695" s="238"/>
      <c r="G695" s="238"/>
      <c r="H695" s="215"/>
      <c r="I695" s="218"/>
      <c r="J695" s="11" t="s">
        <v>116</v>
      </c>
      <c r="K695" s="7" t="s">
        <v>117</v>
      </c>
      <c r="L695" s="7" t="s">
        <v>85</v>
      </c>
      <c r="M695" s="7">
        <v>1</v>
      </c>
      <c r="N695" s="217"/>
      <c r="O695" s="218"/>
      <c r="P695" s="215"/>
      <c r="Q695" s="215"/>
      <c r="R695" s="215"/>
      <c r="S695" s="237"/>
      <c r="T695" s="247"/>
      <c r="U695" s="247"/>
      <c r="V695" s="307"/>
      <c r="W695" s="246"/>
      <c r="X695" s="246"/>
      <c r="Y695" s="307"/>
      <c r="Z695" s="246"/>
      <c r="AA695" s="246"/>
      <c r="AB695" s="307"/>
      <c r="AC695" s="217"/>
      <c r="AD695" s="246"/>
      <c r="AE695" s="246"/>
      <c r="AF695" s="247"/>
      <c r="AG695" s="246"/>
      <c r="AH695" s="307"/>
      <c r="AI695" s="307"/>
      <c r="AJ695" s="218"/>
    </row>
    <row r="696" spans="2:36" ht="40.15" customHeight="1" x14ac:dyDescent="0.2">
      <c r="B696" s="265"/>
      <c r="C696" s="265"/>
      <c r="D696" s="265"/>
      <c r="E696" s="238"/>
      <c r="F696" s="238"/>
      <c r="G696" s="238"/>
      <c r="H696" s="215"/>
      <c r="I696" s="218"/>
      <c r="J696" s="11" t="s">
        <v>209</v>
      </c>
      <c r="K696" s="7" t="s">
        <v>118</v>
      </c>
      <c r="L696" s="7" t="s">
        <v>119</v>
      </c>
      <c r="M696" s="7">
        <v>1</v>
      </c>
      <c r="N696" s="217"/>
      <c r="O696" s="218"/>
      <c r="P696" s="215"/>
      <c r="Q696" s="215"/>
      <c r="R696" s="215"/>
      <c r="S696" s="237"/>
      <c r="T696" s="247"/>
      <c r="U696" s="247"/>
      <c r="V696" s="307"/>
      <c r="W696" s="246"/>
      <c r="X696" s="246"/>
      <c r="Y696" s="307"/>
      <c r="Z696" s="246"/>
      <c r="AA696" s="246"/>
      <c r="AB696" s="307"/>
      <c r="AC696" s="217"/>
      <c r="AD696" s="246"/>
      <c r="AE696" s="246"/>
      <c r="AF696" s="247"/>
      <c r="AG696" s="246"/>
      <c r="AH696" s="307"/>
      <c r="AI696" s="307"/>
      <c r="AJ696" s="218"/>
    </row>
    <row r="697" spans="2:36" ht="40.15" customHeight="1" x14ac:dyDescent="0.2">
      <c r="B697" s="265"/>
      <c r="C697" s="265"/>
      <c r="D697" s="265"/>
      <c r="E697" s="238"/>
      <c r="F697" s="238"/>
      <c r="G697" s="238"/>
      <c r="H697" s="216"/>
      <c r="I697" s="218"/>
      <c r="J697" s="11" t="s">
        <v>120</v>
      </c>
      <c r="K697" s="7" t="s">
        <v>121</v>
      </c>
      <c r="L697" s="7" t="s">
        <v>119</v>
      </c>
      <c r="M697" s="7">
        <v>1</v>
      </c>
      <c r="N697" s="217"/>
      <c r="O697" s="218"/>
      <c r="P697" s="216"/>
      <c r="Q697" s="216"/>
      <c r="R697" s="216"/>
      <c r="S697" s="237"/>
      <c r="T697" s="247"/>
      <c r="U697" s="247"/>
      <c r="V697" s="307"/>
      <c r="W697" s="246"/>
      <c r="X697" s="246"/>
      <c r="Y697" s="307"/>
      <c r="Z697" s="246"/>
      <c r="AA697" s="246"/>
      <c r="AB697" s="307"/>
      <c r="AC697" s="217"/>
      <c r="AD697" s="246"/>
      <c r="AE697" s="246"/>
      <c r="AF697" s="247"/>
      <c r="AG697" s="246"/>
      <c r="AH697" s="307"/>
      <c r="AI697" s="307"/>
      <c r="AJ697" s="218"/>
    </row>
    <row r="698" spans="2:36" ht="139.5" customHeight="1" x14ac:dyDescent="0.2">
      <c r="B698" s="218" t="s">
        <v>601</v>
      </c>
      <c r="C698" s="218" t="s">
        <v>602</v>
      </c>
      <c r="D698" s="218" t="s">
        <v>106</v>
      </c>
      <c r="E698" s="238" t="s">
        <v>67</v>
      </c>
      <c r="F698" s="238" t="s">
        <v>134</v>
      </c>
      <c r="G698" s="238" t="s">
        <v>147</v>
      </c>
      <c r="H698" s="230" t="s">
        <v>70</v>
      </c>
      <c r="I698" s="218" t="s">
        <v>98</v>
      </c>
      <c r="J698" s="11" t="s">
        <v>208</v>
      </c>
      <c r="K698" s="7" t="s">
        <v>107</v>
      </c>
      <c r="L698" s="7" t="s">
        <v>86</v>
      </c>
      <c r="M698" s="7">
        <v>40</v>
      </c>
      <c r="N698" s="217" t="s">
        <v>108</v>
      </c>
      <c r="O698" s="265" t="s">
        <v>603</v>
      </c>
      <c r="P698" s="230" t="s">
        <v>75</v>
      </c>
      <c r="Q698" s="230" t="s">
        <v>76</v>
      </c>
      <c r="R698" s="230" t="s">
        <v>77</v>
      </c>
      <c r="S698" s="424" t="s">
        <v>109</v>
      </c>
      <c r="T698" s="247">
        <f>V698+Y698</f>
        <v>732499.53</v>
      </c>
      <c r="U698" s="247">
        <f>+T698/M699</f>
        <v>122083.255</v>
      </c>
      <c r="V698" s="235">
        <v>622624.6</v>
      </c>
      <c r="W698" s="429" t="s">
        <v>98</v>
      </c>
      <c r="X698" s="429" t="s">
        <v>98</v>
      </c>
      <c r="Y698" s="235">
        <v>109874.93</v>
      </c>
      <c r="Z698" s="246" t="s">
        <v>98</v>
      </c>
      <c r="AA698" s="246" t="s">
        <v>79</v>
      </c>
      <c r="AB698" s="235">
        <v>63695.61</v>
      </c>
      <c r="AC698" s="217" t="s">
        <v>149</v>
      </c>
      <c r="AD698" s="235" t="s">
        <v>98</v>
      </c>
      <c r="AE698" s="235">
        <f>+V698+Y698</f>
        <v>732499.53</v>
      </c>
      <c r="AF698" s="218" t="s">
        <v>79</v>
      </c>
      <c r="AG698" s="217" t="s">
        <v>33</v>
      </c>
      <c r="AH698" s="217" t="s">
        <v>174</v>
      </c>
      <c r="AI698" s="217" t="s">
        <v>158</v>
      </c>
      <c r="AJ698" s="218"/>
    </row>
    <row r="699" spans="2:36" ht="73.150000000000006" customHeight="1" x14ac:dyDescent="0.2">
      <c r="B699" s="218"/>
      <c r="C699" s="218"/>
      <c r="D699" s="218"/>
      <c r="E699" s="238"/>
      <c r="F699" s="238"/>
      <c r="G699" s="238"/>
      <c r="H699" s="215"/>
      <c r="I699" s="218"/>
      <c r="J699" s="11" t="s">
        <v>111</v>
      </c>
      <c r="K699" s="7" t="s">
        <v>112</v>
      </c>
      <c r="L699" s="7" t="s">
        <v>85</v>
      </c>
      <c r="M699" s="7">
        <v>6</v>
      </c>
      <c r="N699" s="217"/>
      <c r="O699" s="265"/>
      <c r="P699" s="215"/>
      <c r="Q699" s="215"/>
      <c r="R699" s="215"/>
      <c r="S699" s="424"/>
      <c r="T699" s="247"/>
      <c r="U699" s="247"/>
      <c r="V699" s="235"/>
      <c r="W699" s="429"/>
      <c r="X699" s="429"/>
      <c r="Y699" s="235"/>
      <c r="Z699" s="246"/>
      <c r="AA699" s="246"/>
      <c r="AB699" s="235"/>
      <c r="AC699" s="217"/>
      <c r="AD699" s="235"/>
      <c r="AE699" s="235"/>
      <c r="AF699" s="218"/>
      <c r="AG699" s="217"/>
      <c r="AH699" s="217"/>
      <c r="AI699" s="217"/>
      <c r="AJ699" s="218"/>
    </row>
    <row r="700" spans="2:36" ht="54" customHeight="1" x14ac:dyDescent="0.2">
      <c r="B700" s="218"/>
      <c r="C700" s="218"/>
      <c r="D700" s="218"/>
      <c r="E700" s="238"/>
      <c r="F700" s="238"/>
      <c r="G700" s="238"/>
      <c r="H700" s="216"/>
      <c r="I700" s="218"/>
      <c r="J700" s="11" t="s">
        <v>127</v>
      </c>
      <c r="K700" s="7" t="s">
        <v>128</v>
      </c>
      <c r="L700" s="7" t="s">
        <v>85</v>
      </c>
      <c r="M700" s="63">
        <v>350</v>
      </c>
      <c r="N700" s="217"/>
      <c r="O700" s="265"/>
      <c r="P700" s="216"/>
      <c r="Q700" s="216"/>
      <c r="R700" s="216"/>
      <c r="S700" s="424"/>
      <c r="T700" s="247"/>
      <c r="U700" s="247"/>
      <c r="V700" s="235"/>
      <c r="W700" s="429"/>
      <c r="X700" s="429"/>
      <c r="Y700" s="235"/>
      <c r="Z700" s="246"/>
      <c r="AA700" s="246"/>
      <c r="AB700" s="235"/>
      <c r="AC700" s="217"/>
      <c r="AD700" s="235"/>
      <c r="AE700" s="235"/>
      <c r="AF700" s="218"/>
      <c r="AG700" s="217"/>
      <c r="AH700" s="217"/>
      <c r="AI700" s="217"/>
      <c r="AJ700" s="218"/>
    </row>
    <row r="701" spans="2:36" ht="38.25" x14ac:dyDescent="0.2">
      <c r="B701" s="281" t="s">
        <v>1137</v>
      </c>
      <c r="C701" s="281" t="s">
        <v>604</v>
      </c>
      <c r="D701" s="281" t="s">
        <v>106</v>
      </c>
      <c r="E701" s="289" t="s">
        <v>67</v>
      </c>
      <c r="F701" s="289" t="s">
        <v>134</v>
      </c>
      <c r="G701" s="289" t="s">
        <v>147</v>
      </c>
      <c r="H701" s="257" t="s">
        <v>70</v>
      </c>
      <c r="I701" s="281" t="s">
        <v>98</v>
      </c>
      <c r="J701" s="20" t="s">
        <v>111</v>
      </c>
      <c r="K701" s="27" t="s">
        <v>112</v>
      </c>
      <c r="L701" s="27" t="s">
        <v>85</v>
      </c>
      <c r="M701" s="27">
        <v>1</v>
      </c>
      <c r="N701" s="294" t="s">
        <v>108</v>
      </c>
      <c r="O701" s="295" t="s">
        <v>603</v>
      </c>
      <c r="P701" s="257" t="s">
        <v>75</v>
      </c>
      <c r="Q701" s="257" t="s">
        <v>76</v>
      </c>
      <c r="R701" s="257" t="s">
        <v>77</v>
      </c>
      <c r="S701" s="319" t="s">
        <v>614</v>
      </c>
      <c r="T701" s="306">
        <f>V701+Y701</f>
        <v>117700</v>
      </c>
      <c r="U701" s="306">
        <f>+T701/M701</f>
        <v>117700</v>
      </c>
      <c r="V701" s="314">
        <v>100045</v>
      </c>
      <c r="W701" s="313" t="s">
        <v>98</v>
      </c>
      <c r="X701" s="313" t="s">
        <v>79</v>
      </c>
      <c r="Y701" s="314">
        <v>17655</v>
      </c>
      <c r="Z701" s="313" t="s">
        <v>98</v>
      </c>
      <c r="AA701" s="313" t="s">
        <v>79</v>
      </c>
      <c r="AB701" s="314">
        <v>10234.780000000001</v>
      </c>
      <c r="AC701" s="294" t="s">
        <v>149</v>
      </c>
      <c r="AD701" s="314" t="s">
        <v>98</v>
      </c>
      <c r="AE701" s="314">
        <f>+V701+Y701</f>
        <v>117700</v>
      </c>
      <c r="AF701" s="281" t="s">
        <v>79</v>
      </c>
      <c r="AG701" s="294" t="s">
        <v>33</v>
      </c>
      <c r="AH701" s="294" t="s">
        <v>295</v>
      </c>
      <c r="AI701" s="294" t="s">
        <v>626</v>
      </c>
      <c r="AJ701" s="281"/>
    </row>
    <row r="702" spans="2:36" ht="129" customHeight="1" x14ac:dyDescent="0.2">
      <c r="B702" s="281"/>
      <c r="C702" s="281"/>
      <c r="D702" s="281"/>
      <c r="E702" s="289"/>
      <c r="F702" s="289"/>
      <c r="G702" s="289"/>
      <c r="H702" s="259"/>
      <c r="I702" s="281"/>
      <c r="J702" s="20" t="s">
        <v>127</v>
      </c>
      <c r="K702" s="27" t="s">
        <v>128</v>
      </c>
      <c r="L702" s="27" t="s">
        <v>85</v>
      </c>
      <c r="M702" s="61">
        <v>10</v>
      </c>
      <c r="N702" s="294"/>
      <c r="O702" s="295"/>
      <c r="P702" s="259"/>
      <c r="Q702" s="259"/>
      <c r="R702" s="259"/>
      <c r="S702" s="319"/>
      <c r="T702" s="306"/>
      <c r="U702" s="306"/>
      <c r="V702" s="314"/>
      <c r="W702" s="313"/>
      <c r="X702" s="313"/>
      <c r="Y702" s="314"/>
      <c r="Z702" s="313"/>
      <c r="AA702" s="313"/>
      <c r="AB702" s="314"/>
      <c r="AC702" s="294"/>
      <c r="AD702" s="314"/>
      <c r="AE702" s="314"/>
      <c r="AF702" s="281"/>
      <c r="AG702" s="294"/>
      <c r="AH702" s="294"/>
      <c r="AI702" s="294"/>
      <c r="AJ702" s="281"/>
    </row>
    <row r="703" spans="2:36" ht="75.599999999999994" customHeight="1" x14ac:dyDescent="0.2">
      <c r="B703" s="218" t="s">
        <v>639</v>
      </c>
      <c r="C703" s="218" t="s">
        <v>605</v>
      </c>
      <c r="D703" s="218" t="s">
        <v>106</v>
      </c>
      <c r="E703" s="238" t="s">
        <v>67</v>
      </c>
      <c r="F703" s="238" t="s">
        <v>132</v>
      </c>
      <c r="G703" s="238" t="s">
        <v>69</v>
      </c>
      <c r="H703" s="230" t="s">
        <v>70</v>
      </c>
      <c r="I703" s="230" t="s">
        <v>98</v>
      </c>
      <c r="J703" s="11" t="s">
        <v>113</v>
      </c>
      <c r="K703" s="7" t="s">
        <v>114</v>
      </c>
      <c r="L703" s="7" t="s">
        <v>115</v>
      </c>
      <c r="M703" s="7">
        <v>2</v>
      </c>
      <c r="N703" s="217" t="s">
        <v>108</v>
      </c>
      <c r="O703" s="218" t="s">
        <v>606</v>
      </c>
      <c r="P703" s="230" t="s">
        <v>75</v>
      </c>
      <c r="Q703" s="230" t="s">
        <v>76</v>
      </c>
      <c r="R703" s="230" t="s">
        <v>77</v>
      </c>
      <c r="S703" s="237" t="s">
        <v>109</v>
      </c>
      <c r="T703" s="247">
        <f>V703+Y703</f>
        <v>149800</v>
      </c>
      <c r="U703" s="247">
        <f>+T703/M704</f>
        <v>74900</v>
      </c>
      <c r="V703" s="342">
        <v>127330</v>
      </c>
      <c r="W703" s="246" t="s">
        <v>98</v>
      </c>
      <c r="X703" s="246" t="s">
        <v>98</v>
      </c>
      <c r="Y703" s="342">
        <v>22470</v>
      </c>
      <c r="Z703" s="246" t="s">
        <v>98</v>
      </c>
      <c r="AA703" s="246" t="s">
        <v>98</v>
      </c>
      <c r="AB703" s="342">
        <v>13026.09</v>
      </c>
      <c r="AC703" s="217" t="s">
        <v>80</v>
      </c>
      <c r="AD703" s="235"/>
      <c r="AE703" s="235">
        <f>V703+Y703</f>
        <v>149800</v>
      </c>
      <c r="AF703" s="218" t="s">
        <v>79</v>
      </c>
      <c r="AG703" s="217" t="s">
        <v>33</v>
      </c>
      <c r="AH703" s="307" t="s">
        <v>295</v>
      </c>
      <c r="AI703" s="307" t="s">
        <v>247</v>
      </c>
      <c r="AJ703" s="218"/>
    </row>
    <row r="704" spans="2:36" ht="75.599999999999994" customHeight="1" x14ac:dyDescent="0.2">
      <c r="B704" s="218"/>
      <c r="C704" s="218"/>
      <c r="D704" s="218"/>
      <c r="E704" s="238"/>
      <c r="F704" s="238"/>
      <c r="G704" s="238"/>
      <c r="H704" s="215"/>
      <c r="I704" s="215"/>
      <c r="J704" s="11" t="s">
        <v>116</v>
      </c>
      <c r="K704" s="7" t="s">
        <v>117</v>
      </c>
      <c r="L704" s="7" t="s">
        <v>85</v>
      </c>
      <c r="M704" s="7">
        <v>2</v>
      </c>
      <c r="N704" s="217"/>
      <c r="O704" s="218"/>
      <c r="P704" s="215"/>
      <c r="Q704" s="215"/>
      <c r="R704" s="215"/>
      <c r="S704" s="237"/>
      <c r="T704" s="247"/>
      <c r="U704" s="247"/>
      <c r="V704" s="342"/>
      <c r="W704" s="246"/>
      <c r="X704" s="246"/>
      <c r="Y704" s="342"/>
      <c r="Z704" s="246"/>
      <c r="AA704" s="246"/>
      <c r="AB704" s="342"/>
      <c r="AC704" s="217"/>
      <c r="AD704" s="235"/>
      <c r="AE704" s="235"/>
      <c r="AF704" s="218"/>
      <c r="AG704" s="217"/>
      <c r="AH704" s="307"/>
      <c r="AI704" s="307"/>
      <c r="AJ704" s="218"/>
    </row>
    <row r="705" spans="2:36" ht="75.599999999999994" customHeight="1" x14ac:dyDescent="0.2">
      <c r="B705" s="218"/>
      <c r="C705" s="218"/>
      <c r="D705" s="218"/>
      <c r="E705" s="238"/>
      <c r="F705" s="238"/>
      <c r="G705" s="238"/>
      <c r="H705" s="215"/>
      <c r="I705" s="215"/>
      <c r="J705" s="11" t="s">
        <v>209</v>
      </c>
      <c r="K705" s="7" t="s">
        <v>118</v>
      </c>
      <c r="L705" s="7" t="s">
        <v>119</v>
      </c>
      <c r="M705" s="7">
        <v>2</v>
      </c>
      <c r="N705" s="217"/>
      <c r="O705" s="218"/>
      <c r="P705" s="215"/>
      <c r="Q705" s="215"/>
      <c r="R705" s="215"/>
      <c r="S705" s="237"/>
      <c r="T705" s="247"/>
      <c r="U705" s="247"/>
      <c r="V705" s="342"/>
      <c r="W705" s="246"/>
      <c r="X705" s="246"/>
      <c r="Y705" s="342"/>
      <c r="Z705" s="246"/>
      <c r="AA705" s="246"/>
      <c r="AB705" s="342"/>
      <c r="AC705" s="217"/>
      <c r="AD705" s="235"/>
      <c r="AE705" s="235"/>
      <c r="AF705" s="218"/>
      <c r="AG705" s="217"/>
      <c r="AH705" s="307"/>
      <c r="AI705" s="307"/>
      <c r="AJ705" s="218"/>
    </row>
    <row r="706" spans="2:36" ht="75.599999999999994" customHeight="1" x14ac:dyDescent="0.2">
      <c r="B706" s="218"/>
      <c r="C706" s="218"/>
      <c r="D706" s="218"/>
      <c r="E706" s="238"/>
      <c r="F706" s="238"/>
      <c r="G706" s="238"/>
      <c r="H706" s="216"/>
      <c r="I706" s="216"/>
      <c r="J706" s="11" t="s">
        <v>120</v>
      </c>
      <c r="K706" s="7" t="s">
        <v>121</v>
      </c>
      <c r="L706" s="7" t="s">
        <v>119</v>
      </c>
      <c r="M706" s="63">
        <v>2</v>
      </c>
      <c r="N706" s="217"/>
      <c r="O706" s="218"/>
      <c r="P706" s="216"/>
      <c r="Q706" s="216"/>
      <c r="R706" s="216"/>
      <c r="S706" s="237"/>
      <c r="T706" s="247"/>
      <c r="U706" s="247"/>
      <c r="V706" s="342"/>
      <c r="W706" s="246"/>
      <c r="X706" s="246"/>
      <c r="Y706" s="342"/>
      <c r="Z706" s="246"/>
      <c r="AA706" s="246"/>
      <c r="AB706" s="342"/>
      <c r="AC706" s="217"/>
      <c r="AD706" s="235"/>
      <c r="AE706" s="235"/>
      <c r="AF706" s="218"/>
      <c r="AG706" s="217"/>
      <c r="AH706" s="307"/>
      <c r="AI706" s="307"/>
      <c r="AJ706" s="218"/>
    </row>
    <row r="707" spans="2:36" ht="38.25" x14ac:dyDescent="0.2">
      <c r="B707" s="218" t="s">
        <v>1135</v>
      </c>
      <c r="C707" s="218" t="s">
        <v>604</v>
      </c>
      <c r="D707" s="218" t="s">
        <v>106</v>
      </c>
      <c r="E707" s="238" t="s">
        <v>67</v>
      </c>
      <c r="F707" s="238" t="s">
        <v>134</v>
      </c>
      <c r="G707" s="238" t="s">
        <v>147</v>
      </c>
      <c r="H707" s="230" t="s">
        <v>70</v>
      </c>
      <c r="I707" s="218" t="s">
        <v>98</v>
      </c>
      <c r="J707" s="11" t="s">
        <v>111</v>
      </c>
      <c r="K707" s="7" t="s">
        <v>112</v>
      </c>
      <c r="L707" s="7" t="s">
        <v>85</v>
      </c>
      <c r="M707" s="7">
        <v>1</v>
      </c>
      <c r="N707" s="217" t="s">
        <v>108</v>
      </c>
      <c r="O707" s="265" t="s">
        <v>603</v>
      </c>
      <c r="P707" s="230" t="s">
        <v>75</v>
      </c>
      <c r="Q707" s="230" t="s">
        <v>76</v>
      </c>
      <c r="R707" s="230" t="s">
        <v>77</v>
      </c>
      <c r="S707" s="237" t="s">
        <v>614</v>
      </c>
      <c r="T707" s="247">
        <f>V707+Y707</f>
        <v>117700</v>
      </c>
      <c r="U707" s="247">
        <f>+T707/M707</f>
        <v>117700</v>
      </c>
      <c r="V707" s="235">
        <v>100045</v>
      </c>
      <c r="W707" s="246" t="s">
        <v>98</v>
      </c>
      <c r="X707" s="246" t="s">
        <v>79</v>
      </c>
      <c r="Y707" s="235">
        <v>17655</v>
      </c>
      <c r="Z707" s="246" t="s">
        <v>98</v>
      </c>
      <c r="AA707" s="246" t="s">
        <v>79</v>
      </c>
      <c r="AB707" s="235">
        <v>10234.780000000001</v>
      </c>
      <c r="AC707" s="217" t="s">
        <v>149</v>
      </c>
      <c r="AD707" s="235" t="s">
        <v>98</v>
      </c>
      <c r="AE707" s="235">
        <f>+V707+Y707</f>
        <v>117700</v>
      </c>
      <c r="AF707" s="218" t="s">
        <v>79</v>
      </c>
      <c r="AG707" s="217" t="s">
        <v>33</v>
      </c>
      <c r="AH707" s="217" t="s">
        <v>166</v>
      </c>
      <c r="AI707" s="217" t="s">
        <v>233</v>
      </c>
      <c r="AJ707" s="218"/>
    </row>
    <row r="708" spans="2:36" ht="129" customHeight="1" x14ac:dyDescent="0.2">
      <c r="B708" s="218"/>
      <c r="C708" s="218"/>
      <c r="D708" s="218"/>
      <c r="E708" s="238"/>
      <c r="F708" s="238"/>
      <c r="G708" s="238"/>
      <c r="H708" s="216"/>
      <c r="I708" s="218"/>
      <c r="J708" s="11" t="s">
        <v>127</v>
      </c>
      <c r="K708" s="7" t="s">
        <v>128</v>
      </c>
      <c r="L708" s="7" t="s">
        <v>85</v>
      </c>
      <c r="M708" s="63">
        <v>10</v>
      </c>
      <c r="N708" s="217"/>
      <c r="O708" s="265"/>
      <c r="P708" s="216"/>
      <c r="Q708" s="216"/>
      <c r="R708" s="216"/>
      <c r="S708" s="237"/>
      <c r="T708" s="247"/>
      <c r="U708" s="247"/>
      <c r="V708" s="235"/>
      <c r="W708" s="246"/>
      <c r="X708" s="246"/>
      <c r="Y708" s="235"/>
      <c r="Z708" s="246"/>
      <c r="AA708" s="246"/>
      <c r="AB708" s="235"/>
      <c r="AC708" s="217"/>
      <c r="AD708" s="235"/>
      <c r="AE708" s="235"/>
      <c r="AF708" s="218"/>
      <c r="AG708" s="217"/>
      <c r="AH708" s="217"/>
      <c r="AI708" s="217"/>
      <c r="AJ708" s="218"/>
    </row>
    <row r="709" spans="2:36" ht="75.599999999999994" customHeight="1" x14ac:dyDescent="0.2">
      <c r="B709" s="218" t="s">
        <v>1136</v>
      </c>
      <c r="C709" s="218" t="s">
        <v>605</v>
      </c>
      <c r="D709" s="218" t="s">
        <v>106</v>
      </c>
      <c r="E709" s="238" t="s">
        <v>67</v>
      </c>
      <c r="F709" s="238" t="s">
        <v>132</v>
      </c>
      <c r="G709" s="238" t="s">
        <v>69</v>
      </c>
      <c r="H709" s="230" t="s">
        <v>70</v>
      </c>
      <c r="I709" s="230" t="s">
        <v>98</v>
      </c>
      <c r="J709" s="11" t="s">
        <v>113</v>
      </c>
      <c r="K709" s="7" t="s">
        <v>114</v>
      </c>
      <c r="L709" s="7" t="s">
        <v>115</v>
      </c>
      <c r="M709" s="7">
        <v>1</v>
      </c>
      <c r="N709" s="217" t="s">
        <v>108</v>
      </c>
      <c r="O709" s="218" t="s">
        <v>606</v>
      </c>
      <c r="P709" s="230" t="s">
        <v>75</v>
      </c>
      <c r="Q709" s="230" t="s">
        <v>76</v>
      </c>
      <c r="R709" s="230" t="s">
        <v>77</v>
      </c>
      <c r="S709" s="237" t="s">
        <v>109</v>
      </c>
      <c r="T709" s="247">
        <f>V709+Y709</f>
        <v>74915.77</v>
      </c>
      <c r="U709" s="247">
        <f>+T709/M710</f>
        <v>74915.77</v>
      </c>
      <c r="V709" s="342">
        <v>63678.400000000001</v>
      </c>
      <c r="W709" s="246" t="s">
        <v>98</v>
      </c>
      <c r="X709" s="246" t="s">
        <v>98</v>
      </c>
      <c r="Y709" s="342">
        <v>11237.37</v>
      </c>
      <c r="Z709" s="246" t="s">
        <v>98</v>
      </c>
      <c r="AA709" s="246" t="s">
        <v>98</v>
      </c>
      <c r="AB709" s="342">
        <v>6514.41</v>
      </c>
      <c r="AC709" s="217" t="s">
        <v>80</v>
      </c>
      <c r="AD709" s="235"/>
      <c r="AE709" s="235">
        <f>V709+Y709</f>
        <v>74915.77</v>
      </c>
      <c r="AF709" s="218" t="s">
        <v>79</v>
      </c>
      <c r="AG709" s="217" t="s">
        <v>33</v>
      </c>
      <c r="AH709" s="307" t="s">
        <v>166</v>
      </c>
      <c r="AI709" s="307" t="s">
        <v>160</v>
      </c>
      <c r="AJ709" s="218"/>
    </row>
    <row r="710" spans="2:36" ht="75.599999999999994" customHeight="1" x14ac:dyDescent="0.2">
      <c r="B710" s="218"/>
      <c r="C710" s="218"/>
      <c r="D710" s="218"/>
      <c r="E710" s="238"/>
      <c r="F710" s="238"/>
      <c r="G710" s="238"/>
      <c r="H710" s="215"/>
      <c r="I710" s="215"/>
      <c r="J710" s="11" t="s">
        <v>116</v>
      </c>
      <c r="K710" s="7" t="s">
        <v>117</v>
      </c>
      <c r="L710" s="7" t="s">
        <v>85</v>
      </c>
      <c r="M710" s="7">
        <v>1</v>
      </c>
      <c r="N710" s="217"/>
      <c r="O710" s="218"/>
      <c r="P710" s="215"/>
      <c r="Q710" s="215"/>
      <c r="R710" s="215"/>
      <c r="S710" s="237"/>
      <c r="T710" s="247"/>
      <c r="U710" s="247"/>
      <c r="V710" s="342"/>
      <c r="W710" s="246"/>
      <c r="X710" s="246"/>
      <c r="Y710" s="342"/>
      <c r="Z710" s="246"/>
      <c r="AA710" s="246"/>
      <c r="AB710" s="342"/>
      <c r="AC710" s="217"/>
      <c r="AD710" s="235"/>
      <c r="AE710" s="235"/>
      <c r="AF710" s="218"/>
      <c r="AG710" s="217"/>
      <c r="AH710" s="307"/>
      <c r="AI710" s="307"/>
      <c r="AJ710" s="218"/>
    </row>
    <row r="711" spans="2:36" ht="75.599999999999994" customHeight="1" x14ac:dyDescent="0.2">
      <c r="B711" s="218"/>
      <c r="C711" s="218"/>
      <c r="D711" s="218"/>
      <c r="E711" s="238"/>
      <c r="F711" s="238"/>
      <c r="G711" s="238"/>
      <c r="H711" s="215"/>
      <c r="I711" s="215"/>
      <c r="J711" s="11" t="s">
        <v>209</v>
      </c>
      <c r="K711" s="7" t="s">
        <v>118</v>
      </c>
      <c r="L711" s="7" t="s">
        <v>119</v>
      </c>
      <c r="M711" s="7">
        <v>1</v>
      </c>
      <c r="N711" s="217"/>
      <c r="O711" s="218"/>
      <c r="P711" s="215"/>
      <c r="Q711" s="215"/>
      <c r="R711" s="215"/>
      <c r="S711" s="237"/>
      <c r="T711" s="247"/>
      <c r="U711" s="247"/>
      <c r="V711" s="342"/>
      <c r="W711" s="246"/>
      <c r="X711" s="246"/>
      <c r="Y711" s="342"/>
      <c r="Z711" s="246"/>
      <c r="AA711" s="246"/>
      <c r="AB711" s="342"/>
      <c r="AC711" s="217"/>
      <c r="AD711" s="235"/>
      <c r="AE711" s="235"/>
      <c r="AF711" s="218"/>
      <c r="AG711" s="217"/>
      <c r="AH711" s="307"/>
      <c r="AI711" s="307"/>
      <c r="AJ711" s="218"/>
    </row>
    <row r="712" spans="2:36" ht="75.599999999999994" customHeight="1" x14ac:dyDescent="0.2">
      <c r="B712" s="218"/>
      <c r="C712" s="218"/>
      <c r="D712" s="218"/>
      <c r="E712" s="238"/>
      <c r="F712" s="238"/>
      <c r="G712" s="238"/>
      <c r="H712" s="216"/>
      <c r="I712" s="216"/>
      <c r="J712" s="11" t="s">
        <v>120</v>
      </c>
      <c r="K712" s="7" t="s">
        <v>121</v>
      </c>
      <c r="L712" s="7" t="s">
        <v>119</v>
      </c>
      <c r="M712" s="7">
        <v>1</v>
      </c>
      <c r="N712" s="217"/>
      <c r="O712" s="218"/>
      <c r="P712" s="216"/>
      <c r="Q712" s="216"/>
      <c r="R712" s="216"/>
      <c r="S712" s="237"/>
      <c r="T712" s="247"/>
      <c r="U712" s="247"/>
      <c r="V712" s="342"/>
      <c r="W712" s="246"/>
      <c r="X712" s="246"/>
      <c r="Y712" s="342"/>
      <c r="Z712" s="246"/>
      <c r="AA712" s="246"/>
      <c r="AB712" s="342"/>
      <c r="AC712" s="217"/>
      <c r="AD712" s="235"/>
      <c r="AE712" s="235"/>
      <c r="AF712" s="218"/>
      <c r="AG712" s="217"/>
      <c r="AH712" s="307"/>
      <c r="AI712" s="307"/>
      <c r="AJ712" s="218"/>
    </row>
    <row r="713" spans="2:36" s="36" customFormat="1" ht="89.25" x14ac:dyDescent="0.25">
      <c r="B713" s="215" t="s">
        <v>369</v>
      </c>
      <c r="C713" s="215" t="s">
        <v>370</v>
      </c>
      <c r="D713" s="215" t="s">
        <v>106</v>
      </c>
      <c r="E713" s="250" t="s">
        <v>67</v>
      </c>
      <c r="F713" s="250" t="s">
        <v>134</v>
      </c>
      <c r="G713" s="250" t="s">
        <v>147</v>
      </c>
      <c r="H713" s="215" t="s">
        <v>70</v>
      </c>
      <c r="I713" s="215" t="s">
        <v>79</v>
      </c>
      <c r="J713" s="72" t="s">
        <v>208</v>
      </c>
      <c r="K713" s="22" t="s">
        <v>107</v>
      </c>
      <c r="L713" s="22" t="s">
        <v>86</v>
      </c>
      <c r="M713" s="22">
        <v>40</v>
      </c>
      <c r="N713" s="220" t="s">
        <v>108</v>
      </c>
      <c r="O713" s="215" t="s">
        <v>371</v>
      </c>
      <c r="P713" s="215" t="s">
        <v>75</v>
      </c>
      <c r="Q713" s="215" t="s">
        <v>76</v>
      </c>
      <c r="R713" s="274" t="s">
        <v>77</v>
      </c>
      <c r="S713" s="274" t="s">
        <v>109</v>
      </c>
      <c r="T713" s="255">
        <f>V713+Y713</f>
        <v>440884.58</v>
      </c>
      <c r="U713" s="255" t="s">
        <v>79</v>
      </c>
      <c r="V713" s="252">
        <v>374751.89</v>
      </c>
      <c r="W713" s="252" t="s">
        <v>79</v>
      </c>
      <c r="X713" s="252" t="s">
        <v>79</v>
      </c>
      <c r="Y713" s="252">
        <v>66132.69</v>
      </c>
      <c r="Z713" s="252" t="s">
        <v>98</v>
      </c>
      <c r="AA713" s="252" t="s">
        <v>79</v>
      </c>
      <c r="AB713" s="252">
        <v>77864.19</v>
      </c>
      <c r="AC713" s="220" t="s">
        <v>149</v>
      </c>
      <c r="AD713" s="224" t="s">
        <v>79</v>
      </c>
      <c r="AE713" s="224">
        <f>V713+Y713</f>
        <v>440884.58</v>
      </c>
      <c r="AF713" s="215" t="s">
        <v>79</v>
      </c>
      <c r="AG713" s="220" t="s">
        <v>33</v>
      </c>
      <c r="AH713" s="220" t="s">
        <v>157</v>
      </c>
      <c r="AI713" s="220" t="s">
        <v>158</v>
      </c>
      <c r="AJ713" s="215"/>
    </row>
    <row r="714" spans="2:36" s="36" customFormat="1" ht="86.1" customHeight="1" x14ac:dyDescent="0.25">
      <c r="B714" s="215"/>
      <c r="C714" s="215"/>
      <c r="D714" s="215"/>
      <c r="E714" s="250"/>
      <c r="F714" s="250"/>
      <c r="G714" s="250"/>
      <c r="H714" s="215"/>
      <c r="I714" s="215"/>
      <c r="J714" s="11" t="s">
        <v>111</v>
      </c>
      <c r="K714" s="7" t="s">
        <v>112</v>
      </c>
      <c r="L714" s="7" t="s">
        <v>85</v>
      </c>
      <c r="M714" s="7">
        <v>11</v>
      </c>
      <c r="N714" s="220"/>
      <c r="O714" s="215"/>
      <c r="P714" s="215"/>
      <c r="Q714" s="215"/>
      <c r="R714" s="274"/>
      <c r="S714" s="274"/>
      <c r="T714" s="255"/>
      <c r="U714" s="255"/>
      <c r="V714" s="252"/>
      <c r="W714" s="252"/>
      <c r="X714" s="252"/>
      <c r="Y714" s="252"/>
      <c r="Z714" s="252"/>
      <c r="AA714" s="252"/>
      <c r="AB714" s="252"/>
      <c r="AC714" s="220"/>
      <c r="AD714" s="224"/>
      <c r="AE714" s="224"/>
      <c r="AF714" s="215"/>
      <c r="AG714" s="220"/>
      <c r="AH714" s="220"/>
      <c r="AI714" s="220"/>
      <c r="AJ714" s="215"/>
    </row>
    <row r="715" spans="2:36" s="36" customFormat="1" ht="66.599999999999994" customHeight="1" x14ac:dyDescent="0.25">
      <c r="B715" s="216"/>
      <c r="C715" s="216"/>
      <c r="D715" s="216"/>
      <c r="E715" s="291"/>
      <c r="F715" s="291"/>
      <c r="G715" s="291"/>
      <c r="H715" s="216"/>
      <c r="I715" s="216"/>
      <c r="J715" s="11" t="s">
        <v>127</v>
      </c>
      <c r="K715" s="7" t="s">
        <v>128</v>
      </c>
      <c r="L715" s="7" t="s">
        <v>85</v>
      </c>
      <c r="M715" s="63">
        <v>255</v>
      </c>
      <c r="N715" s="221"/>
      <c r="O715" s="216"/>
      <c r="P715" s="216"/>
      <c r="Q715" s="216"/>
      <c r="R715" s="236"/>
      <c r="S715" s="236"/>
      <c r="T715" s="256"/>
      <c r="U715" s="256"/>
      <c r="V715" s="253"/>
      <c r="W715" s="253"/>
      <c r="X715" s="253"/>
      <c r="Y715" s="253"/>
      <c r="Z715" s="253"/>
      <c r="AA715" s="253"/>
      <c r="AB715" s="253"/>
      <c r="AC715" s="221"/>
      <c r="AD715" s="225"/>
      <c r="AE715" s="225"/>
      <c r="AF715" s="216"/>
      <c r="AG715" s="221"/>
      <c r="AH715" s="221"/>
      <c r="AI715" s="221"/>
      <c r="AJ715" s="216"/>
    </row>
    <row r="716" spans="2:36" s="36" customFormat="1" ht="113.65" customHeight="1" x14ac:dyDescent="0.25">
      <c r="B716" s="230" t="s">
        <v>372</v>
      </c>
      <c r="C716" s="230" t="s">
        <v>373</v>
      </c>
      <c r="D716" s="230" t="s">
        <v>106</v>
      </c>
      <c r="E716" s="290" t="s">
        <v>67</v>
      </c>
      <c r="F716" s="370" t="s">
        <v>134</v>
      </c>
      <c r="G716" s="290" t="s">
        <v>147</v>
      </c>
      <c r="H716" s="214" t="s">
        <v>70</v>
      </c>
      <c r="I716" s="214" t="s">
        <v>79</v>
      </c>
      <c r="J716" s="11" t="s">
        <v>208</v>
      </c>
      <c r="K716" s="7" t="s">
        <v>107</v>
      </c>
      <c r="L716" s="7" t="s">
        <v>86</v>
      </c>
      <c r="M716" s="7">
        <v>40</v>
      </c>
      <c r="N716" s="269" t="s">
        <v>108</v>
      </c>
      <c r="O716" s="230" t="s">
        <v>371</v>
      </c>
      <c r="P716" s="230" t="s">
        <v>75</v>
      </c>
      <c r="Q716" s="230" t="s">
        <v>76</v>
      </c>
      <c r="R716" s="242" t="s">
        <v>77</v>
      </c>
      <c r="S716" s="242" t="s">
        <v>109</v>
      </c>
      <c r="T716" s="254">
        <f>V716+Y716</f>
        <v>164151.37</v>
      </c>
      <c r="U716" s="254" t="s">
        <v>79</v>
      </c>
      <c r="V716" s="251">
        <v>139528.66</v>
      </c>
      <c r="W716" s="251" t="s">
        <v>79</v>
      </c>
      <c r="X716" s="251" t="s">
        <v>79</v>
      </c>
      <c r="Y716" s="251">
        <v>24622.71</v>
      </c>
      <c r="Z716" s="251" t="s">
        <v>98</v>
      </c>
      <c r="AA716" s="251" t="s">
        <v>79</v>
      </c>
      <c r="AB716" s="251">
        <v>28990.61</v>
      </c>
      <c r="AC716" s="219" t="s">
        <v>149</v>
      </c>
      <c r="AD716" s="223" t="s">
        <v>79</v>
      </c>
      <c r="AE716" s="223">
        <f>V716+Y716</f>
        <v>164151.37</v>
      </c>
      <c r="AF716" s="219" t="s">
        <v>79</v>
      </c>
      <c r="AG716" s="219" t="s">
        <v>33</v>
      </c>
      <c r="AH716" s="269" t="s">
        <v>176</v>
      </c>
      <c r="AI716" s="219" t="s">
        <v>160</v>
      </c>
      <c r="AJ716" s="219"/>
    </row>
    <row r="717" spans="2:36" s="36" customFormat="1" ht="86.1" customHeight="1" x14ac:dyDescent="0.25">
      <c r="B717" s="215"/>
      <c r="C717" s="215"/>
      <c r="D717" s="215"/>
      <c r="E717" s="250"/>
      <c r="F717" s="250"/>
      <c r="G717" s="250"/>
      <c r="H717" s="215"/>
      <c r="I717" s="215"/>
      <c r="J717" s="11" t="s">
        <v>111</v>
      </c>
      <c r="K717" s="7" t="s">
        <v>112</v>
      </c>
      <c r="L717" s="7" t="s">
        <v>85</v>
      </c>
      <c r="M717" s="7">
        <v>6</v>
      </c>
      <c r="N717" s="220"/>
      <c r="O717" s="215"/>
      <c r="P717" s="215"/>
      <c r="Q717" s="215"/>
      <c r="R717" s="274"/>
      <c r="S717" s="274"/>
      <c r="T717" s="255"/>
      <c r="U717" s="255"/>
      <c r="V717" s="252"/>
      <c r="W717" s="252"/>
      <c r="X717" s="252"/>
      <c r="Y717" s="252"/>
      <c r="Z717" s="252"/>
      <c r="AA717" s="252"/>
      <c r="AB717" s="252"/>
      <c r="AC717" s="220"/>
      <c r="AD717" s="224"/>
      <c r="AE717" s="224"/>
      <c r="AF717" s="215"/>
      <c r="AG717" s="220"/>
      <c r="AH717" s="220"/>
      <c r="AI717" s="220"/>
      <c r="AJ717" s="215"/>
    </row>
    <row r="718" spans="2:36" s="36" customFormat="1" ht="66.599999999999994" customHeight="1" x14ac:dyDescent="0.25">
      <c r="B718" s="216"/>
      <c r="C718" s="216"/>
      <c r="D718" s="216"/>
      <c r="E718" s="291"/>
      <c r="F718" s="291"/>
      <c r="G718" s="291"/>
      <c r="H718" s="216"/>
      <c r="I718" s="216"/>
      <c r="J718" s="11" t="s">
        <v>127</v>
      </c>
      <c r="K718" s="7" t="s">
        <v>128</v>
      </c>
      <c r="L718" s="7" t="s">
        <v>85</v>
      </c>
      <c r="M718" s="63">
        <v>45</v>
      </c>
      <c r="N718" s="221"/>
      <c r="O718" s="216"/>
      <c r="P718" s="216"/>
      <c r="Q718" s="216"/>
      <c r="R718" s="236"/>
      <c r="S718" s="236"/>
      <c r="T718" s="256"/>
      <c r="U718" s="256"/>
      <c r="V718" s="253"/>
      <c r="W718" s="253"/>
      <c r="X718" s="253"/>
      <c r="Y718" s="253"/>
      <c r="Z718" s="253"/>
      <c r="AA718" s="253"/>
      <c r="AB718" s="253"/>
      <c r="AC718" s="221"/>
      <c r="AD718" s="225"/>
      <c r="AE718" s="225"/>
      <c r="AF718" s="216"/>
      <c r="AG718" s="221"/>
      <c r="AH718" s="221"/>
      <c r="AI718" s="221"/>
      <c r="AJ718" s="216"/>
    </row>
    <row r="719" spans="2:36" ht="52.15" customHeight="1" x14ac:dyDescent="0.2">
      <c r="B719" s="218" t="s">
        <v>374</v>
      </c>
      <c r="C719" s="218" t="s">
        <v>375</v>
      </c>
      <c r="D719" s="218" t="s">
        <v>66</v>
      </c>
      <c r="E719" s="238" t="s">
        <v>67</v>
      </c>
      <c r="F719" s="238" t="s">
        <v>132</v>
      </c>
      <c r="G719" s="238" t="s">
        <v>69</v>
      </c>
      <c r="H719" s="218" t="s">
        <v>70</v>
      </c>
      <c r="I719" s="218" t="s">
        <v>79</v>
      </c>
      <c r="J719" s="11" t="s">
        <v>113</v>
      </c>
      <c r="K719" s="7" t="s">
        <v>114</v>
      </c>
      <c r="L719" s="7" t="s">
        <v>115</v>
      </c>
      <c r="M719" s="7">
        <v>4</v>
      </c>
      <c r="N719" s="217" t="s">
        <v>108</v>
      </c>
      <c r="O719" s="218" t="s">
        <v>371</v>
      </c>
      <c r="P719" s="218" t="s">
        <v>75</v>
      </c>
      <c r="Q719" s="218" t="s">
        <v>76</v>
      </c>
      <c r="R719" s="237" t="s">
        <v>77</v>
      </c>
      <c r="S719" s="237" t="s">
        <v>109</v>
      </c>
      <c r="T719" s="247">
        <f>V719+Y719</f>
        <v>295320</v>
      </c>
      <c r="U719" s="247" t="s">
        <v>79</v>
      </c>
      <c r="V719" s="246">
        <v>251022</v>
      </c>
      <c r="W719" s="246" t="s">
        <v>79</v>
      </c>
      <c r="X719" s="246" t="s">
        <v>79</v>
      </c>
      <c r="Y719" s="246">
        <v>44298</v>
      </c>
      <c r="Z719" s="246" t="s">
        <v>79</v>
      </c>
      <c r="AA719" s="246" t="s">
        <v>79</v>
      </c>
      <c r="AB719" s="246">
        <v>52156.17</v>
      </c>
      <c r="AC719" s="217" t="s">
        <v>80</v>
      </c>
      <c r="AD719" s="235" t="s">
        <v>79</v>
      </c>
      <c r="AE719" s="235">
        <f>V719+Y719</f>
        <v>295320</v>
      </c>
      <c r="AF719" s="217" t="s">
        <v>79</v>
      </c>
      <c r="AG719" s="217" t="s">
        <v>33</v>
      </c>
      <c r="AH719" s="217" t="s">
        <v>161</v>
      </c>
      <c r="AI719" s="217" t="s">
        <v>179</v>
      </c>
      <c r="AJ719" s="217"/>
    </row>
    <row r="720" spans="2:36" ht="51" x14ac:dyDescent="0.2">
      <c r="B720" s="218"/>
      <c r="C720" s="218"/>
      <c r="D720" s="218"/>
      <c r="E720" s="238"/>
      <c r="F720" s="238"/>
      <c r="G720" s="238"/>
      <c r="H720" s="218"/>
      <c r="I720" s="218"/>
      <c r="J720" s="11" t="s">
        <v>116</v>
      </c>
      <c r="K720" s="7" t="s">
        <v>117</v>
      </c>
      <c r="L720" s="7" t="s">
        <v>85</v>
      </c>
      <c r="M720" s="7">
        <v>4</v>
      </c>
      <c r="N720" s="217"/>
      <c r="O720" s="218"/>
      <c r="P720" s="218"/>
      <c r="Q720" s="218"/>
      <c r="R720" s="237"/>
      <c r="S720" s="237"/>
      <c r="T720" s="247"/>
      <c r="U720" s="247"/>
      <c r="V720" s="246"/>
      <c r="W720" s="246"/>
      <c r="X720" s="246"/>
      <c r="Y720" s="246"/>
      <c r="Z720" s="246"/>
      <c r="AA720" s="246"/>
      <c r="AB720" s="246"/>
      <c r="AC720" s="217"/>
      <c r="AD720" s="235"/>
      <c r="AE720" s="235"/>
      <c r="AF720" s="218"/>
      <c r="AG720" s="217"/>
      <c r="AH720" s="217"/>
      <c r="AI720" s="217"/>
      <c r="AJ720" s="218"/>
    </row>
    <row r="721" spans="2:442" ht="38.25" x14ac:dyDescent="0.2">
      <c r="B721" s="218"/>
      <c r="C721" s="218"/>
      <c r="D721" s="218"/>
      <c r="E721" s="238"/>
      <c r="F721" s="238"/>
      <c r="G721" s="238"/>
      <c r="H721" s="218"/>
      <c r="I721" s="218"/>
      <c r="J721" s="11" t="s">
        <v>209</v>
      </c>
      <c r="K721" s="7" t="s">
        <v>118</v>
      </c>
      <c r="L721" s="7" t="s">
        <v>119</v>
      </c>
      <c r="M721" s="7">
        <v>4</v>
      </c>
      <c r="N721" s="217"/>
      <c r="O721" s="218"/>
      <c r="P721" s="218"/>
      <c r="Q721" s="218"/>
      <c r="R721" s="237"/>
      <c r="S721" s="237"/>
      <c r="T721" s="247"/>
      <c r="U721" s="247"/>
      <c r="V721" s="246"/>
      <c r="W721" s="246"/>
      <c r="X721" s="246"/>
      <c r="Y721" s="246"/>
      <c r="Z721" s="246"/>
      <c r="AA721" s="246"/>
      <c r="AB721" s="246"/>
      <c r="AC721" s="217"/>
      <c r="AD721" s="235"/>
      <c r="AE721" s="235"/>
      <c r="AF721" s="218"/>
      <c r="AG721" s="217"/>
      <c r="AH721" s="217"/>
      <c r="AI721" s="217"/>
      <c r="AJ721" s="218"/>
    </row>
    <row r="722" spans="2:442" ht="43.5" customHeight="1" x14ac:dyDescent="0.2">
      <c r="B722" s="218"/>
      <c r="C722" s="218"/>
      <c r="D722" s="218"/>
      <c r="E722" s="238"/>
      <c r="F722" s="238"/>
      <c r="G722" s="238"/>
      <c r="H722" s="218"/>
      <c r="I722" s="218"/>
      <c r="J722" s="11" t="s">
        <v>120</v>
      </c>
      <c r="K722" s="7" t="s">
        <v>121</v>
      </c>
      <c r="L722" s="7" t="s">
        <v>119</v>
      </c>
      <c r="M722" s="63">
        <v>4</v>
      </c>
      <c r="N722" s="217"/>
      <c r="O722" s="218"/>
      <c r="P722" s="218"/>
      <c r="Q722" s="218"/>
      <c r="R722" s="237"/>
      <c r="S722" s="237"/>
      <c r="T722" s="247"/>
      <c r="U722" s="247"/>
      <c r="V722" s="246"/>
      <c r="W722" s="246"/>
      <c r="X722" s="246"/>
      <c r="Y722" s="246"/>
      <c r="Z722" s="246"/>
      <c r="AA722" s="246"/>
      <c r="AB722" s="246"/>
      <c r="AC722" s="217"/>
      <c r="AD722" s="235"/>
      <c r="AE722" s="235"/>
      <c r="AF722" s="218"/>
      <c r="AG722" s="217"/>
      <c r="AH722" s="217"/>
      <c r="AI722" s="217"/>
      <c r="AJ722" s="218"/>
    </row>
    <row r="723" spans="2:442" s="64" customFormat="1" ht="102" customHeight="1" x14ac:dyDescent="0.2">
      <c r="B723" s="281" t="s">
        <v>1054</v>
      </c>
      <c r="C723" s="281" t="s">
        <v>376</v>
      </c>
      <c r="D723" s="281" t="s">
        <v>106</v>
      </c>
      <c r="E723" s="289" t="s">
        <v>67</v>
      </c>
      <c r="F723" s="289" t="s">
        <v>134</v>
      </c>
      <c r="G723" s="289" t="s">
        <v>147</v>
      </c>
      <c r="H723" s="281" t="s">
        <v>70</v>
      </c>
      <c r="I723" s="281" t="s">
        <v>79</v>
      </c>
      <c r="J723" s="20" t="s">
        <v>208</v>
      </c>
      <c r="K723" s="27" t="s">
        <v>107</v>
      </c>
      <c r="L723" s="27" t="s">
        <v>86</v>
      </c>
      <c r="M723" s="27">
        <v>40</v>
      </c>
      <c r="N723" s="294" t="s">
        <v>108</v>
      </c>
      <c r="O723" s="281" t="s">
        <v>371</v>
      </c>
      <c r="P723" s="281" t="s">
        <v>75</v>
      </c>
      <c r="Q723" s="281" t="s">
        <v>76</v>
      </c>
      <c r="R723" s="319" t="s">
        <v>77</v>
      </c>
      <c r="S723" s="319" t="s">
        <v>109</v>
      </c>
      <c r="T723" s="306">
        <f>V723+Y723</f>
        <v>94797.56</v>
      </c>
      <c r="U723" s="306" t="s">
        <v>79</v>
      </c>
      <c r="V723" s="323">
        <v>80577.929999999993</v>
      </c>
      <c r="W723" s="313" t="s">
        <v>79</v>
      </c>
      <c r="X723" s="313" t="s">
        <v>79</v>
      </c>
      <c r="Y723" s="313">
        <v>14219.63</v>
      </c>
      <c r="Z723" s="313" t="s">
        <v>98</v>
      </c>
      <c r="AA723" s="313" t="s">
        <v>79</v>
      </c>
      <c r="AB723" s="313">
        <v>16742.099999999999</v>
      </c>
      <c r="AC723" s="294" t="s">
        <v>149</v>
      </c>
      <c r="AD723" s="314" t="s">
        <v>79</v>
      </c>
      <c r="AE723" s="314">
        <f>V723+Y723</f>
        <v>94797.56</v>
      </c>
      <c r="AF723" s="294" t="s">
        <v>79</v>
      </c>
      <c r="AG723" s="294" t="s">
        <v>33</v>
      </c>
      <c r="AH723" s="294" t="s">
        <v>254</v>
      </c>
      <c r="AI723" s="294" t="s">
        <v>166</v>
      </c>
      <c r="AJ723" s="294"/>
      <c r="AK723" s="157"/>
      <c r="AL723" s="157"/>
      <c r="AN723" s="157"/>
      <c r="AO723" s="157"/>
      <c r="AP723" s="157"/>
      <c r="AQ723" s="157"/>
      <c r="AR723" s="157"/>
      <c r="AS723" s="157"/>
      <c r="AT723" s="157"/>
      <c r="AU723" s="157"/>
      <c r="AV723" s="157"/>
      <c r="AW723" s="157"/>
      <c r="AX723" s="157"/>
      <c r="AY723" s="157"/>
      <c r="AZ723" s="157"/>
      <c r="BA723" s="157"/>
      <c r="BB723" s="157"/>
      <c r="BC723" s="157"/>
      <c r="BD723" s="157"/>
      <c r="BE723" s="157"/>
      <c r="BF723" s="157"/>
      <c r="BG723" s="157"/>
      <c r="BH723" s="157"/>
      <c r="BI723" s="157"/>
      <c r="BJ723" s="157"/>
      <c r="BK723" s="157"/>
      <c r="BL723" s="157"/>
      <c r="BM723" s="157"/>
      <c r="BN723" s="157"/>
      <c r="BO723" s="157"/>
      <c r="BP723" s="157"/>
      <c r="BQ723" s="157"/>
      <c r="BR723" s="157"/>
      <c r="BS723" s="157"/>
      <c r="BT723" s="157"/>
      <c r="BU723" s="157"/>
      <c r="BV723" s="157"/>
      <c r="BW723" s="157"/>
      <c r="BX723" s="157"/>
      <c r="BY723" s="157"/>
      <c r="BZ723" s="157"/>
      <c r="CA723" s="157"/>
      <c r="CB723" s="157"/>
      <c r="CC723" s="157"/>
      <c r="CD723" s="157"/>
      <c r="CE723" s="157"/>
      <c r="CF723" s="157"/>
      <c r="CG723" s="157"/>
      <c r="CH723" s="157"/>
      <c r="CI723" s="157"/>
      <c r="CJ723" s="157"/>
      <c r="CK723" s="157"/>
      <c r="CL723" s="157"/>
      <c r="CM723" s="157"/>
      <c r="CN723" s="157"/>
      <c r="CO723" s="157"/>
      <c r="CP723" s="157"/>
      <c r="CQ723" s="157"/>
      <c r="CR723" s="157"/>
      <c r="CS723" s="157"/>
      <c r="CT723" s="157"/>
      <c r="CU723" s="157"/>
      <c r="CV723" s="157"/>
      <c r="CW723" s="157"/>
      <c r="CX723" s="157"/>
      <c r="CY723" s="157"/>
      <c r="CZ723" s="157"/>
      <c r="DA723" s="157"/>
      <c r="DB723" s="157"/>
      <c r="DC723" s="157"/>
      <c r="DD723" s="157"/>
      <c r="DE723" s="157"/>
      <c r="DF723" s="157"/>
      <c r="DG723" s="157"/>
      <c r="DH723" s="157"/>
      <c r="DI723" s="157"/>
      <c r="DJ723" s="157"/>
      <c r="DK723" s="157"/>
      <c r="DL723" s="157"/>
      <c r="DM723" s="157"/>
      <c r="DN723" s="157"/>
      <c r="DO723" s="157"/>
      <c r="DP723" s="157"/>
      <c r="DQ723" s="157"/>
      <c r="DR723" s="157"/>
      <c r="DS723" s="157"/>
      <c r="DT723" s="157"/>
      <c r="DU723" s="157"/>
      <c r="DV723" s="157"/>
      <c r="DW723" s="157"/>
      <c r="DX723" s="157"/>
      <c r="DY723" s="157"/>
      <c r="DZ723" s="157"/>
      <c r="EA723" s="157"/>
      <c r="EB723" s="157"/>
      <c r="EC723" s="157"/>
      <c r="ED723" s="157"/>
      <c r="EE723" s="157"/>
      <c r="EF723" s="157"/>
      <c r="EG723" s="157"/>
      <c r="EH723" s="157"/>
      <c r="EI723" s="157"/>
      <c r="EJ723" s="157"/>
      <c r="EK723" s="157"/>
      <c r="EL723" s="157"/>
      <c r="EM723" s="157"/>
      <c r="EN723" s="157"/>
      <c r="EO723" s="157"/>
      <c r="EP723" s="157"/>
      <c r="EQ723" s="157"/>
      <c r="ER723" s="157"/>
      <c r="ES723" s="157"/>
      <c r="ET723" s="157"/>
      <c r="EU723" s="157"/>
      <c r="EV723" s="157"/>
      <c r="EW723" s="157"/>
      <c r="EX723" s="157"/>
      <c r="EY723" s="157"/>
      <c r="EZ723" s="157"/>
      <c r="FA723" s="157"/>
      <c r="FB723" s="157"/>
      <c r="FC723" s="157"/>
      <c r="FD723" s="157"/>
      <c r="FE723" s="157"/>
      <c r="FF723" s="157"/>
      <c r="FG723" s="157"/>
      <c r="FH723" s="157"/>
      <c r="FI723" s="157"/>
      <c r="FJ723" s="157"/>
      <c r="FK723" s="157"/>
      <c r="FL723" s="157"/>
      <c r="FM723" s="157"/>
      <c r="FN723" s="157"/>
      <c r="FO723" s="157"/>
      <c r="FP723" s="157"/>
      <c r="FQ723" s="157"/>
      <c r="FR723" s="157"/>
      <c r="FS723" s="157"/>
      <c r="FT723" s="157"/>
      <c r="FU723" s="157"/>
      <c r="FV723" s="157"/>
      <c r="FW723" s="157"/>
      <c r="FX723" s="157"/>
      <c r="FY723" s="157"/>
      <c r="FZ723" s="157"/>
      <c r="GA723" s="157"/>
      <c r="GB723" s="157"/>
      <c r="GC723" s="157"/>
      <c r="GD723" s="157"/>
      <c r="GE723" s="157"/>
      <c r="GF723" s="157"/>
      <c r="GG723" s="157"/>
      <c r="GH723" s="157"/>
      <c r="GI723" s="157"/>
      <c r="GJ723" s="157"/>
      <c r="GK723" s="157"/>
      <c r="GL723" s="157"/>
      <c r="GM723" s="157"/>
      <c r="GN723" s="157"/>
      <c r="GO723" s="157"/>
      <c r="GP723" s="157"/>
      <c r="GQ723" s="157"/>
      <c r="GR723" s="157"/>
      <c r="GS723" s="157"/>
      <c r="GT723" s="157"/>
      <c r="GU723" s="157"/>
      <c r="GV723" s="157"/>
      <c r="GW723" s="157"/>
      <c r="GX723" s="157"/>
      <c r="GY723" s="157"/>
      <c r="GZ723" s="157"/>
      <c r="HA723" s="157"/>
      <c r="HB723" s="157"/>
      <c r="HC723" s="157"/>
      <c r="HD723" s="157"/>
      <c r="HE723" s="157"/>
      <c r="HF723" s="157"/>
      <c r="HG723" s="157"/>
      <c r="HH723" s="157"/>
      <c r="HI723" s="157"/>
      <c r="HJ723" s="157"/>
      <c r="HK723" s="157"/>
      <c r="HL723" s="157"/>
      <c r="HM723" s="157"/>
      <c r="HN723" s="157"/>
      <c r="HO723" s="157"/>
      <c r="HP723" s="157"/>
      <c r="HQ723" s="157"/>
      <c r="HR723" s="157"/>
      <c r="HS723" s="157"/>
      <c r="HT723" s="157"/>
      <c r="HU723" s="157"/>
      <c r="HV723" s="157"/>
      <c r="HW723" s="157"/>
      <c r="HX723" s="157"/>
      <c r="HY723" s="157"/>
      <c r="HZ723" s="157"/>
      <c r="IA723" s="157"/>
      <c r="IB723" s="157"/>
      <c r="IC723" s="157"/>
      <c r="ID723" s="157"/>
      <c r="IE723" s="157"/>
      <c r="IF723" s="157"/>
      <c r="IG723" s="157"/>
      <c r="IH723" s="157"/>
      <c r="II723" s="157"/>
      <c r="IJ723" s="157"/>
      <c r="IK723" s="157"/>
      <c r="IL723" s="157"/>
      <c r="IM723" s="157"/>
      <c r="IN723" s="157"/>
      <c r="IO723" s="157"/>
      <c r="IP723" s="157"/>
      <c r="IQ723" s="157"/>
      <c r="IR723" s="157"/>
      <c r="IS723" s="157"/>
      <c r="IT723" s="157"/>
      <c r="IU723" s="157"/>
      <c r="IV723" s="157"/>
      <c r="IW723" s="157"/>
      <c r="IX723" s="157"/>
      <c r="IY723" s="157"/>
      <c r="IZ723" s="157"/>
      <c r="JA723" s="157"/>
      <c r="JB723" s="157"/>
      <c r="JC723" s="157"/>
      <c r="JD723" s="157"/>
      <c r="JE723" s="157"/>
      <c r="JF723" s="157"/>
      <c r="JG723" s="157"/>
      <c r="JH723" s="157"/>
      <c r="JI723" s="157"/>
      <c r="JJ723" s="157"/>
      <c r="JK723" s="157"/>
      <c r="JL723" s="157"/>
      <c r="JM723" s="157"/>
      <c r="JN723" s="157"/>
      <c r="JO723" s="157"/>
      <c r="JP723" s="157"/>
      <c r="JQ723" s="157"/>
      <c r="JR723" s="157"/>
      <c r="JS723" s="157"/>
      <c r="JT723" s="157"/>
      <c r="JU723" s="157"/>
      <c r="JV723" s="157"/>
      <c r="JW723" s="157"/>
      <c r="JX723" s="157"/>
      <c r="JY723" s="157"/>
      <c r="JZ723" s="157"/>
      <c r="KA723" s="157"/>
      <c r="KB723" s="157"/>
      <c r="KC723" s="157"/>
      <c r="KD723" s="157"/>
      <c r="KE723" s="157"/>
      <c r="KF723" s="157"/>
      <c r="KG723" s="157"/>
      <c r="KH723" s="157"/>
      <c r="KI723" s="157"/>
      <c r="KJ723" s="157"/>
      <c r="KK723" s="157"/>
      <c r="KL723" s="157"/>
      <c r="KM723" s="157"/>
      <c r="KN723" s="157"/>
      <c r="KO723" s="157"/>
      <c r="KP723" s="157"/>
      <c r="KQ723" s="157"/>
      <c r="KR723" s="157"/>
      <c r="KS723" s="157"/>
      <c r="KT723" s="157"/>
      <c r="KU723" s="157"/>
      <c r="KV723" s="157"/>
      <c r="KW723" s="157"/>
      <c r="KX723" s="157"/>
      <c r="KY723" s="157"/>
      <c r="KZ723" s="157"/>
      <c r="LA723" s="157"/>
      <c r="LB723" s="157"/>
      <c r="LC723" s="157"/>
      <c r="LD723" s="157"/>
      <c r="LE723" s="157"/>
      <c r="LF723" s="157"/>
      <c r="LG723" s="157"/>
      <c r="LH723" s="157"/>
      <c r="LI723" s="157"/>
      <c r="LJ723" s="157"/>
      <c r="LK723" s="157"/>
      <c r="LL723" s="157"/>
      <c r="LM723" s="157"/>
      <c r="LN723" s="157"/>
      <c r="LO723" s="157"/>
      <c r="LP723" s="157"/>
      <c r="LQ723" s="157"/>
      <c r="LR723" s="157"/>
      <c r="LS723" s="157"/>
      <c r="LT723" s="157"/>
      <c r="LU723" s="157"/>
      <c r="LV723" s="157"/>
      <c r="LW723" s="157"/>
      <c r="LX723" s="157"/>
      <c r="LY723" s="157"/>
      <c r="LZ723" s="157"/>
      <c r="MA723" s="157"/>
      <c r="MB723" s="157"/>
      <c r="MC723" s="157"/>
      <c r="MD723" s="157"/>
      <c r="ME723" s="157"/>
      <c r="MF723" s="157"/>
      <c r="MG723" s="157"/>
      <c r="MH723" s="157"/>
      <c r="MI723" s="157"/>
      <c r="MJ723" s="157"/>
      <c r="MK723" s="157"/>
      <c r="ML723" s="157"/>
      <c r="MM723" s="157"/>
      <c r="MN723" s="157"/>
      <c r="MO723" s="157"/>
      <c r="MP723" s="157"/>
      <c r="MQ723" s="157"/>
      <c r="MR723" s="157"/>
      <c r="MS723" s="157"/>
      <c r="MT723" s="157"/>
      <c r="MU723" s="157"/>
      <c r="MV723" s="157"/>
      <c r="MW723" s="157"/>
      <c r="MX723" s="157"/>
      <c r="MY723" s="157"/>
      <c r="MZ723" s="157"/>
      <c r="NA723" s="157"/>
      <c r="NB723" s="157"/>
      <c r="NC723" s="157"/>
      <c r="ND723" s="157"/>
      <c r="NE723" s="157"/>
      <c r="NF723" s="157"/>
      <c r="NG723" s="157"/>
      <c r="NH723" s="157"/>
      <c r="NI723" s="157"/>
      <c r="NJ723" s="157"/>
      <c r="NK723" s="157"/>
      <c r="NL723" s="157"/>
      <c r="NM723" s="157"/>
      <c r="NN723" s="157"/>
      <c r="NO723" s="157"/>
      <c r="NP723" s="157"/>
      <c r="NQ723" s="157"/>
      <c r="NR723" s="157"/>
      <c r="NS723" s="157"/>
      <c r="NT723" s="157"/>
      <c r="NU723" s="157"/>
      <c r="NV723" s="157"/>
      <c r="NW723" s="157"/>
      <c r="NX723" s="157"/>
      <c r="NY723" s="157"/>
      <c r="NZ723" s="157"/>
      <c r="OA723" s="157"/>
      <c r="OB723" s="157"/>
      <c r="OC723" s="157"/>
      <c r="OD723" s="157"/>
      <c r="OE723" s="157"/>
      <c r="OF723" s="157"/>
      <c r="OG723" s="157"/>
      <c r="OH723" s="157"/>
      <c r="OI723" s="157"/>
      <c r="OJ723" s="157"/>
      <c r="OK723" s="157"/>
      <c r="OL723" s="157"/>
      <c r="OM723" s="157"/>
      <c r="ON723" s="157"/>
      <c r="OO723" s="157"/>
      <c r="OP723" s="157"/>
      <c r="OQ723" s="157"/>
      <c r="OR723" s="157"/>
      <c r="OS723" s="157"/>
      <c r="OT723" s="157"/>
      <c r="OU723" s="157"/>
      <c r="OV723" s="157"/>
      <c r="OW723" s="157"/>
      <c r="OX723" s="157"/>
      <c r="OY723" s="157"/>
      <c r="OZ723" s="157"/>
      <c r="PA723" s="157"/>
      <c r="PB723" s="157"/>
      <c r="PC723" s="157"/>
      <c r="PD723" s="157"/>
      <c r="PE723" s="157"/>
      <c r="PF723" s="157"/>
      <c r="PG723" s="157"/>
      <c r="PH723" s="157"/>
      <c r="PI723" s="157"/>
      <c r="PJ723" s="157"/>
      <c r="PK723" s="157"/>
      <c r="PL723" s="157"/>
      <c r="PM723" s="157"/>
      <c r="PN723" s="157"/>
      <c r="PO723" s="157"/>
      <c r="PP723" s="157"/>
      <c r="PQ723" s="157"/>
      <c r="PR723" s="157"/>
      <c r="PS723" s="157"/>
      <c r="PT723" s="157"/>
      <c r="PU723" s="157"/>
      <c r="PV723" s="157"/>
      <c r="PW723" s="157"/>
      <c r="PX723" s="157"/>
      <c r="PY723" s="157"/>
      <c r="PZ723" s="157"/>
    </row>
    <row r="724" spans="2:442" s="64" customFormat="1" ht="56.65" customHeight="1" x14ac:dyDescent="0.2">
      <c r="B724" s="281"/>
      <c r="C724" s="281"/>
      <c r="D724" s="281"/>
      <c r="E724" s="289"/>
      <c r="F724" s="289"/>
      <c r="G724" s="289"/>
      <c r="H724" s="281"/>
      <c r="I724" s="281"/>
      <c r="J724" s="20" t="s">
        <v>111</v>
      </c>
      <c r="K724" s="27" t="s">
        <v>112</v>
      </c>
      <c r="L724" s="27" t="s">
        <v>85</v>
      </c>
      <c r="M724" s="27">
        <v>3</v>
      </c>
      <c r="N724" s="294"/>
      <c r="O724" s="281"/>
      <c r="P724" s="281"/>
      <c r="Q724" s="281"/>
      <c r="R724" s="319"/>
      <c r="S724" s="319"/>
      <c r="T724" s="306"/>
      <c r="U724" s="306"/>
      <c r="V724" s="324"/>
      <c r="W724" s="313"/>
      <c r="X724" s="313"/>
      <c r="Y724" s="313"/>
      <c r="Z724" s="313"/>
      <c r="AA724" s="313"/>
      <c r="AB724" s="313"/>
      <c r="AC724" s="294"/>
      <c r="AD724" s="314"/>
      <c r="AE724" s="314"/>
      <c r="AF724" s="281"/>
      <c r="AG724" s="294"/>
      <c r="AH724" s="294"/>
      <c r="AI724" s="294"/>
      <c r="AJ724" s="281"/>
      <c r="AK724" s="157"/>
      <c r="AL724" s="157"/>
      <c r="AM724" s="157"/>
      <c r="AN724" s="157"/>
      <c r="AO724" s="157"/>
      <c r="AP724" s="157"/>
      <c r="AQ724" s="157"/>
      <c r="AR724" s="157"/>
      <c r="AS724" s="157"/>
      <c r="AT724" s="157"/>
      <c r="AU724" s="157"/>
      <c r="AV724" s="157"/>
      <c r="AW724" s="157"/>
      <c r="AX724" s="157"/>
      <c r="AY724" s="157"/>
      <c r="AZ724" s="157"/>
      <c r="BA724" s="157"/>
      <c r="BB724" s="157"/>
      <c r="BC724" s="157"/>
      <c r="BD724" s="157"/>
      <c r="BE724" s="157"/>
      <c r="BF724" s="157"/>
      <c r="BG724" s="157"/>
      <c r="BH724" s="157"/>
      <c r="BI724" s="157"/>
      <c r="BJ724" s="157"/>
      <c r="BK724" s="157"/>
      <c r="BL724" s="157"/>
      <c r="BM724" s="157"/>
      <c r="BN724" s="157"/>
      <c r="BO724" s="157"/>
      <c r="BP724" s="157"/>
      <c r="BQ724" s="157"/>
      <c r="BR724" s="157"/>
      <c r="BS724" s="157"/>
      <c r="BT724" s="157"/>
      <c r="BU724" s="157"/>
      <c r="BV724" s="157"/>
      <c r="BW724" s="157"/>
      <c r="BX724" s="157"/>
      <c r="BY724" s="157"/>
      <c r="BZ724" s="157"/>
      <c r="CA724" s="157"/>
      <c r="CB724" s="157"/>
      <c r="CC724" s="157"/>
      <c r="CD724" s="157"/>
      <c r="CE724" s="157"/>
      <c r="CF724" s="157"/>
      <c r="CG724" s="157"/>
      <c r="CH724" s="157"/>
      <c r="CI724" s="157"/>
      <c r="CJ724" s="157"/>
      <c r="CK724" s="157"/>
      <c r="CL724" s="157"/>
      <c r="CM724" s="157"/>
      <c r="CN724" s="157"/>
      <c r="CO724" s="157"/>
      <c r="CP724" s="157"/>
      <c r="CQ724" s="157"/>
      <c r="CR724" s="157"/>
      <c r="CS724" s="157"/>
      <c r="CT724" s="157"/>
      <c r="CU724" s="157"/>
      <c r="CV724" s="157"/>
      <c r="CW724" s="157"/>
      <c r="CX724" s="157"/>
      <c r="CY724" s="157"/>
      <c r="CZ724" s="157"/>
      <c r="DA724" s="157"/>
      <c r="DB724" s="157"/>
      <c r="DC724" s="157"/>
      <c r="DD724" s="157"/>
      <c r="DE724" s="157"/>
      <c r="DF724" s="157"/>
      <c r="DG724" s="157"/>
      <c r="DH724" s="157"/>
      <c r="DI724" s="157"/>
      <c r="DJ724" s="157"/>
      <c r="DK724" s="157"/>
      <c r="DL724" s="157"/>
      <c r="DM724" s="157"/>
      <c r="DN724" s="157"/>
      <c r="DO724" s="157"/>
      <c r="DP724" s="157"/>
      <c r="DQ724" s="157"/>
      <c r="DR724" s="157"/>
      <c r="DS724" s="157"/>
      <c r="DT724" s="157"/>
      <c r="DU724" s="157"/>
      <c r="DV724" s="157"/>
      <c r="DW724" s="157"/>
      <c r="DX724" s="157"/>
      <c r="DY724" s="157"/>
      <c r="DZ724" s="157"/>
      <c r="EA724" s="157"/>
      <c r="EB724" s="157"/>
      <c r="EC724" s="157"/>
      <c r="ED724" s="157"/>
      <c r="EE724" s="157"/>
      <c r="EF724" s="157"/>
      <c r="EG724" s="157"/>
      <c r="EH724" s="157"/>
      <c r="EI724" s="157"/>
      <c r="EJ724" s="157"/>
      <c r="EK724" s="157"/>
      <c r="EL724" s="157"/>
      <c r="EM724" s="157"/>
      <c r="EN724" s="157"/>
      <c r="EO724" s="157"/>
      <c r="EP724" s="157"/>
      <c r="EQ724" s="157"/>
      <c r="ER724" s="157"/>
      <c r="ES724" s="157"/>
      <c r="ET724" s="157"/>
      <c r="EU724" s="157"/>
      <c r="EV724" s="157"/>
      <c r="EW724" s="157"/>
      <c r="EX724" s="157"/>
      <c r="EY724" s="157"/>
      <c r="EZ724" s="157"/>
      <c r="FA724" s="157"/>
      <c r="FB724" s="157"/>
      <c r="FC724" s="157"/>
      <c r="FD724" s="157"/>
      <c r="FE724" s="157"/>
      <c r="FF724" s="157"/>
      <c r="FG724" s="157"/>
      <c r="FH724" s="157"/>
      <c r="FI724" s="157"/>
      <c r="FJ724" s="157"/>
      <c r="FK724" s="157"/>
      <c r="FL724" s="157"/>
      <c r="FM724" s="157"/>
      <c r="FN724" s="157"/>
      <c r="FO724" s="157"/>
      <c r="FP724" s="157"/>
      <c r="FQ724" s="157"/>
      <c r="FR724" s="157"/>
      <c r="FS724" s="157"/>
      <c r="FT724" s="157"/>
      <c r="FU724" s="157"/>
      <c r="FV724" s="157"/>
      <c r="FW724" s="157"/>
      <c r="FX724" s="157"/>
      <c r="FY724" s="157"/>
      <c r="FZ724" s="157"/>
      <c r="GA724" s="157"/>
      <c r="GB724" s="157"/>
      <c r="GC724" s="157"/>
      <c r="GD724" s="157"/>
      <c r="GE724" s="157"/>
      <c r="GF724" s="157"/>
      <c r="GG724" s="157"/>
      <c r="GH724" s="157"/>
      <c r="GI724" s="157"/>
      <c r="GJ724" s="157"/>
      <c r="GK724" s="157"/>
      <c r="GL724" s="157"/>
      <c r="GM724" s="157"/>
      <c r="GN724" s="157"/>
      <c r="GO724" s="157"/>
      <c r="GP724" s="157"/>
      <c r="GQ724" s="157"/>
      <c r="GR724" s="157"/>
      <c r="GS724" s="157"/>
      <c r="GT724" s="157"/>
      <c r="GU724" s="157"/>
      <c r="GV724" s="157"/>
      <c r="GW724" s="157"/>
      <c r="GX724" s="157"/>
      <c r="GY724" s="157"/>
      <c r="GZ724" s="157"/>
      <c r="HA724" s="157"/>
      <c r="HB724" s="157"/>
      <c r="HC724" s="157"/>
      <c r="HD724" s="157"/>
      <c r="HE724" s="157"/>
      <c r="HF724" s="157"/>
      <c r="HG724" s="157"/>
      <c r="HH724" s="157"/>
      <c r="HI724" s="157"/>
      <c r="HJ724" s="157"/>
      <c r="HK724" s="157"/>
      <c r="HL724" s="157"/>
      <c r="HM724" s="157"/>
      <c r="HN724" s="157"/>
      <c r="HO724" s="157"/>
      <c r="HP724" s="157"/>
      <c r="HQ724" s="157"/>
      <c r="HR724" s="157"/>
      <c r="HS724" s="157"/>
      <c r="HT724" s="157"/>
      <c r="HU724" s="157"/>
      <c r="HV724" s="157"/>
      <c r="HW724" s="157"/>
      <c r="HX724" s="157"/>
      <c r="HY724" s="157"/>
      <c r="HZ724" s="157"/>
      <c r="IA724" s="157"/>
      <c r="IB724" s="157"/>
      <c r="IC724" s="157"/>
      <c r="ID724" s="157"/>
      <c r="IE724" s="157"/>
      <c r="IF724" s="157"/>
      <c r="IG724" s="157"/>
      <c r="IH724" s="157"/>
      <c r="II724" s="157"/>
      <c r="IJ724" s="157"/>
      <c r="IK724" s="157"/>
      <c r="IL724" s="157"/>
      <c r="IM724" s="157"/>
      <c r="IN724" s="157"/>
      <c r="IO724" s="157"/>
      <c r="IP724" s="157"/>
      <c r="IQ724" s="157"/>
      <c r="IR724" s="157"/>
      <c r="IS724" s="157"/>
      <c r="IT724" s="157"/>
      <c r="IU724" s="157"/>
      <c r="IV724" s="157"/>
      <c r="IW724" s="157"/>
      <c r="IX724" s="157"/>
      <c r="IY724" s="157"/>
      <c r="IZ724" s="157"/>
      <c r="JA724" s="157"/>
      <c r="JB724" s="157"/>
      <c r="JC724" s="157"/>
      <c r="JD724" s="157"/>
      <c r="JE724" s="157"/>
      <c r="JF724" s="157"/>
      <c r="JG724" s="157"/>
      <c r="JH724" s="157"/>
      <c r="JI724" s="157"/>
      <c r="JJ724" s="157"/>
      <c r="JK724" s="157"/>
      <c r="JL724" s="157"/>
      <c r="JM724" s="157"/>
      <c r="JN724" s="157"/>
      <c r="JO724" s="157"/>
      <c r="JP724" s="157"/>
      <c r="JQ724" s="157"/>
      <c r="JR724" s="157"/>
      <c r="JS724" s="157"/>
      <c r="JT724" s="157"/>
      <c r="JU724" s="157"/>
      <c r="JV724" s="157"/>
      <c r="JW724" s="157"/>
      <c r="JX724" s="157"/>
      <c r="JY724" s="157"/>
      <c r="JZ724" s="157"/>
      <c r="KA724" s="157"/>
      <c r="KB724" s="157"/>
      <c r="KC724" s="157"/>
      <c r="KD724" s="157"/>
      <c r="KE724" s="157"/>
      <c r="KF724" s="157"/>
      <c r="KG724" s="157"/>
      <c r="KH724" s="157"/>
      <c r="KI724" s="157"/>
      <c r="KJ724" s="157"/>
      <c r="KK724" s="157"/>
      <c r="KL724" s="157"/>
      <c r="KM724" s="157"/>
      <c r="KN724" s="157"/>
      <c r="KO724" s="157"/>
      <c r="KP724" s="157"/>
      <c r="KQ724" s="157"/>
      <c r="KR724" s="157"/>
      <c r="KS724" s="157"/>
      <c r="KT724" s="157"/>
      <c r="KU724" s="157"/>
      <c r="KV724" s="157"/>
      <c r="KW724" s="157"/>
      <c r="KX724" s="157"/>
      <c r="KY724" s="157"/>
      <c r="KZ724" s="157"/>
      <c r="LA724" s="157"/>
      <c r="LB724" s="157"/>
      <c r="LC724" s="157"/>
      <c r="LD724" s="157"/>
      <c r="LE724" s="157"/>
      <c r="LF724" s="157"/>
      <c r="LG724" s="157"/>
      <c r="LH724" s="157"/>
      <c r="LI724" s="157"/>
      <c r="LJ724" s="157"/>
      <c r="LK724" s="157"/>
      <c r="LL724" s="157"/>
      <c r="LM724" s="157"/>
      <c r="LN724" s="157"/>
      <c r="LO724" s="157"/>
      <c r="LP724" s="157"/>
      <c r="LQ724" s="157"/>
      <c r="LR724" s="157"/>
      <c r="LS724" s="157"/>
      <c r="LT724" s="157"/>
      <c r="LU724" s="157"/>
      <c r="LV724" s="157"/>
      <c r="LW724" s="157"/>
      <c r="LX724" s="157"/>
      <c r="LY724" s="157"/>
      <c r="LZ724" s="157"/>
      <c r="MA724" s="157"/>
      <c r="MB724" s="157"/>
      <c r="MC724" s="157"/>
      <c r="MD724" s="157"/>
      <c r="ME724" s="157"/>
      <c r="MF724" s="157"/>
      <c r="MG724" s="157"/>
      <c r="MH724" s="157"/>
      <c r="MI724" s="157"/>
      <c r="MJ724" s="157"/>
      <c r="MK724" s="157"/>
      <c r="ML724" s="157"/>
      <c r="MM724" s="157"/>
      <c r="MN724" s="157"/>
      <c r="MO724" s="157"/>
      <c r="MP724" s="157"/>
      <c r="MQ724" s="157"/>
      <c r="MR724" s="157"/>
      <c r="MS724" s="157"/>
      <c r="MT724" s="157"/>
      <c r="MU724" s="157"/>
      <c r="MV724" s="157"/>
      <c r="MW724" s="157"/>
      <c r="MX724" s="157"/>
      <c r="MY724" s="157"/>
      <c r="MZ724" s="157"/>
      <c r="NA724" s="157"/>
      <c r="NB724" s="157"/>
      <c r="NC724" s="157"/>
      <c r="ND724" s="157"/>
      <c r="NE724" s="157"/>
      <c r="NF724" s="157"/>
      <c r="NG724" s="157"/>
      <c r="NH724" s="157"/>
      <c r="NI724" s="157"/>
      <c r="NJ724" s="157"/>
      <c r="NK724" s="157"/>
      <c r="NL724" s="157"/>
      <c r="NM724" s="157"/>
      <c r="NN724" s="157"/>
      <c r="NO724" s="157"/>
      <c r="NP724" s="157"/>
      <c r="NQ724" s="157"/>
      <c r="NR724" s="157"/>
      <c r="NS724" s="157"/>
      <c r="NT724" s="157"/>
      <c r="NU724" s="157"/>
      <c r="NV724" s="157"/>
      <c r="NW724" s="157"/>
      <c r="NX724" s="157"/>
      <c r="NY724" s="157"/>
      <c r="NZ724" s="157"/>
      <c r="OA724" s="157"/>
      <c r="OB724" s="157"/>
      <c r="OC724" s="157"/>
      <c r="OD724" s="157"/>
      <c r="OE724" s="157"/>
      <c r="OF724" s="157"/>
      <c r="OG724" s="157"/>
      <c r="OH724" s="157"/>
      <c r="OI724" s="157"/>
      <c r="OJ724" s="157"/>
      <c r="OK724" s="157"/>
      <c r="OL724" s="157"/>
      <c r="OM724" s="157"/>
      <c r="ON724" s="157"/>
      <c r="OO724" s="157"/>
      <c r="OP724" s="157"/>
      <c r="OQ724" s="157"/>
      <c r="OR724" s="157"/>
      <c r="OS724" s="157"/>
      <c r="OT724" s="157"/>
      <c r="OU724" s="157"/>
      <c r="OV724" s="157"/>
      <c r="OW724" s="157"/>
      <c r="OX724" s="157"/>
      <c r="OY724" s="157"/>
      <c r="OZ724" s="157"/>
      <c r="PA724" s="157"/>
      <c r="PB724" s="157"/>
      <c r="PC724" s="157"/>
      <c r="PD724" s="157"/>
      <c r="PE724" s="157"/>
      <c r="PF724" s="157"/>
      <c r="PG724" s="157"/>
      <c r="PH724" s="157"/>
      <c r="PI724" s="157"/>
      <c r="PJ724" s="157"/>
      <c r="PK724" s="157"/>
      <c r="PL724" s="157"/>
      <c r="PM724" s="157"/>
      <c r="PN724" s="157"/>
      <c r="PO724" s="157"/>
      <c r="PP724" s="157"/>
      <c r="PQ724" s="157"/>
      <c r="PR724" s="157"/>
      <c r="PS724" s="157"/>
      <c r="PT724" s="157"/>
      <c r="PU724" s="157"/>
      <c r="PV724" s="157"/>
      <c r="PW724" s="157"/>
      <c r="PX724" s="157"/>
      <c r="PY724" s="157"/>
      <c r="PZ724" s="157"/>
    </row>
    <row r="725" spans="2:442" s="64" customFormat="1" ht="64.5" customHeight="1" x14ac:dyDescent="0.2">
      <c r="B725" s="281"/>
      <c r="C725" s="281"/>
      <c r="D725" s="281"/>
      <c r="E725" s="289"/>
      <c r="F725" s="289"/>
      <c r="G725" s="289"/>
      <c r="H725" s="281"/>
      <c r="I725" s="281"/>
      <c r="J725" s="20" t="s">
        <v>127</v>
      </c>
      <c r="K725" s="27" t="s">
        <v>128</v>
      </c>
      <c r="L725" s="27" t="s">
        <v>85</v>
      </c>
      <c r="M725" s="61">
        <v>55</v>
      </c>
      <c r="N725" s="294"/>
      <c r="O725" s="281"/>
      <c r="P725" s="281"/>
      <c r="Q725" s="281"/>
      <c r="R725" s="319"/>
      <c r="S725" s="319"/>
      <c r="T725" s="306"/>
      <c r="U725" s="306"/>
      <c r="V725" s="325"/>
      <c r="W725" s="313"/>
      <c r="X725" s="313"/>
      <c r="Y725" s="313"/>
      <c r="Z725" s="313"/>
      <c r="AA725" s="313"/>
      <c r="AB725" s="313"/>
      <c r="AC725" s="294"/>
      <c r="AD725" s="314"/>
      <c r="AE725" s="314"/>
      <c r="AF725" s="281"/>
      <c r="AG725" s="294"/>
      <c r="AH725" s="294"/>
      <c r="AI725" s="294"/>
      <c r="AJ725" s="281"/>
      <c r="AK725" s="157"/>
      <c r="AL725" s="157"/>
      <c r="AM725" s="157"/>
      <c r="AN725" s="157"/>
      <c r="AO725" s="157"/>
      <c r="AP725" s="157"/>
      <c r="AQ725" s="157"/>
      <c r="AR725" s="157"/>
      <c r="AS725" s="157"/>
      <c r="AT725" s="157"/>
      <c r="AU725" s="157"/>
      <c r="AV725" s="157"/>
      <c r="AW725" s="157"/>
      <c r="AX725" s="157"/>
      <c r="AY725" s="157"/>
      <c r="AZ725" s="157"/>
      <c r="BA725" s="157"/>
      <c r="BB725" s="157"/>
      <c r="BC725" s="157"/>
      <c r="BD725" s="157"/>
      <c r="BE725" s="157"/>
      <c r="BF725" s="157"/>
      <c r="BG725" s="157"/>
      <c r="BH725" s="157"/>
      <c r="BI725" s="157"/>
      <c r="BJ725" s="157"/>
      <c r="BK725" s="157"/>
      <c r="BL725" s="157"/>
      <c r="BM725" s="157"/>
      <c r="BN725" s="157"/>
      <c r="BO725" s="157"/>
      <c r="BP725" s="157"/>
      <c r="BQ725" s="157"/>
      <c r="BR725" s="157"/>
      <c r="BS725" s="157"/>
      <c r="BT725" s="157"/>
      <c r="BU725" s="157"/>
      <c r="BV725" s="157"/>
      <c r="BW725" s="157"/>
      <c r="BX725" s="157"/>
      <c r="BY725" s="157"/>
      <c r="BZ725" s="157"/>
      <c r="CA725" s="157"/>
      <c r="CB725" s="157"/>
      <c r="CC725" s="157"/>
      <c r="CD725" s="157"/>
      <c r="CE725" s="157"/>
      <c r="CF725" s="157"/>
      <c r="CG725" s="157"/>
      <c r="CH725" s="157"/>
      <c r="CI725" s="157"/>
      <c r="CJ725" s="157"/>
      <c r="CK725" s="157"/>
      <c r="CL725" s="157"/>
      <c r="CM725" s="157"/>
      <c r="CN725" s="157"/>
      <c r="CO725" s="157"/>
      <c r="CP725" s="157"/>
      <c r="CQ725" s="157"/>
      <c r="CR725" s="157"/>
      <c r="CS725" s="157"/>
      <c r="CT725" s="157"/>
      <c r="CU725" s="157"/>
      <c r="CV725" s="157"/>
      <c r="CW725" s="157"/>
      <c r="CX725" s="157"/>
      <c r="CY725" s="157"/>
      <c r="CZ725" s="157"/>
      <c r="DA725" s="157"/>
      <c r="DB725" s="157"/>
      <c r="DC725" s="157"/>
      <c r="DD725" s="157"/>
      <c r="DE725" s="157"/>
      <c r="DF725" s="157"/>
      <c r="DG725" s="157"/>
      <c r="DH725" s="157"/>
      <c r="DI725" s="157"/>
      <c r="DJ725" s="157"/>
      <c r="DK725" s="157"/>
      <c r="DL725" s="157"/>
      <c r="DM725" s="157"/>
      <c r="DN725" s="157"/>
      <c r="DO725" s="157"/>
      <c r="DP725" s="157"/>
      <c r="DQ725" s="157"/>
      <c r="DR725" s="157"/>
      <c r="DS725" s="157"/>
      <c r="DT725" s="157"/>
      <c r="DU725" s="157"/>
      <c r="DV725" s="157"/>
      <c r="DW725" s="157"/>
      <c r="DX725" s="157"/>
      <c r="DY725" s="157"/>
      <c r="DZ725" s="157"/>
      <c r="EA725" s="157"/>
      <c r="EB725" s="157"/>
      <c r="EC725" s="157"/>
      <c r="ED725" s="157"/>
      <c r="EE725" s="157"/>
      <c r="EF725" s="157"/>
      <c r="EG725" s="157"/>
      <c r="EH725" s="157"/>
      <c r="EI725" s="157"/>
      <c r="EJ725" s="157"/>
      <c r="EK725" s="157"/>
      <c r="EL725" s="157"/>
      <c r="EM725" s="157"/>
      <c r="EN725" s="157"/>
      <c r="EO725" s="157"/>
      <c r="EP725" s="157"/>
      <c r="EQ725" s="157"/>
      <c r="ER725" s="157"/>
      <c r="ES725" s="157"/>
      <c r="ET725" s="157"/>
      <c r="EU725" s="157"/>
      <c r="EV725" s="157"/>
      <c r="EW725" s="157"/>
      <c r="EX725" s="157"/>
      <c r="EY725" s="157"/>
      <c r="EZ725" s="157"/>
      <c r="FA725" s="157"/>
      <c r="FB725" s="157"/>
      <c r="FC725" s="157"/>
      <c r="FD725" s="157"/>
      <c r="FE725" s="157"/>
      <c r="FF725" s="157"/>
      <c r="FG725" s="157"/>
      <c r="FH725" s="157"/>
      <c r="FI725" s="157"/>
      <c r="FJ725" s="157"/>
      <c r="FK725" s="157"/>
      <c r="FL725" s="157"/>
      <c r="FM725" s="157"/>
      <c r="FN725" s="157"/>
      <c r="FO725" s="157"/>
      <c r="FP725" s="157"/>
      <c r="FQ725" s="157"/>
      <c r="FR725" s="157"/>
      <c r="FS725" s="157"/>
      <c r="FT725" s="157"/>
      <c r="FU725" s="157"/>
      <c r="FV725" s="157"/>
      <c r="FW725" s="157"/>
      <c r="FX725" s="157"/>
      <c r="FY725" s="157"/>
      <c r="FZ725" s="157"/>
      <c r="GA725" s="157"/>
      <c r="GB725" s="157"/>
      <c r="GC725" s="157"/>
      <c r="GD725" s="157"/>
      <c r="GE725" s="157"/>
      <c r="GF725" s="157"/>
      <c r="GG725" s="157"/>
      <c r="GH725" s="157"/>
      <c r="GI725" s="157"/>
      <c r="GJ725" s="157"/>
      <c r="GK725" s="157"/>
      <c r="GL725" s="157"/>
      <c r="GM725" s="157"/>
      <c r="GN725" s="157"/>
      <c r="GO725" s="157"/>
      <c r="GP725" s="157"/>
      <c r="GQ725" s="157"/>
      <c r="GR725" s="157"/>
      <c r="GS725" s="157"/>
      <c r="GT725" s="157"/>
      <c r="GU725" s="157"/>
      <c r="GV725" s="157"/>
      <c r="GW725" s="157"/>
      <c r="GX725" s="157"/>
      <c r="GY725" s="157"/>
      <c r="GZ725" s="157"/>
      <c r="HA725" s="157"/>
      <c r="HB725" s="157"/>
      <c r="HC725" s="157"/>
      <c r="HD725" s="157"/>
      <c r="HE725" s="157"/>
      <c r="HF725" s="157"/>
      <c r="HG725" s="157"/>
      <c r="HH725" s="157"/>
      <c r="HI725" s="157"/>
      <c r="HJ725" s="157"/>
      <c r="HK725" s="157"/>
      <c r="HL725" s="157"/>
      <c r="HM725" s="157"/>
      <c r="HN725" s="157"/>
      <c r="HO725" s="157"/>
      <c r="HP725" s="157"/>
      <c r="HQ725" s="157"/>
      <c r="HR725" s="157"/>
      <c r="HS725" s="157"/>
      <c r="HT725" s="157"/>
      <c r="HU725" s="157"/>
      <c r="HV725" s="157"/>
      <c r="HW725" s="157"/>
      <c r="HX725" s="157"/>
      <c r="HY725" s="157"/>
      <c r="HZ725" s="157"/>
      <c r="IA725" s="157"/>
      <c r="IB725" s="157"/>
      <c r="IC725" s="157"/>
      <c r="ID725" s="157"/>
      <c r="IE725" s="157"/>
      <c r="IF725" s="157"/>
      <c r="IG725" s="157"/>
      <c r="IH725" s="157"/>
      <c r="II725" s="157"/>
      <c r="IJ725" s="157"/>
      <c r="IK725" s="157"/>
      <c r="IL725" s="157"/>
      <c r="IM725" s="157"/>
      <c r="IN725" s="157"/>
      <c r="IO725" s="157"/>
      <c r="IP725" s="157"/>
      <c r="IQ725" s="157"/>
      <c r="IR725" s="157"/>
      <c r="IS725" s="157"/>
      <c r="IT725" s="157"/>
      <c r="IU725" s="157"/>
      <c r="IV725" s="157"/>
      <c r="IW725" s="157"/>
      <c r="IX725" s="157"/>
      <c r="IY725" s="157"/>
      <c r="IZ725" s="157"/>
      <c r="JA725" s="157"/>
      <c r="JB725" s="157"/>
      <c r="JC725" s="157"/>
      <c r="JD725" s="157"/>
      <c r="JE725" s="157"/>
      <c r="JF725" s="157"/>
      <c r="JG725" s="157"/>
      <c r="JH725" s="157"/>
      <c r="JI725" s="157"/>
      <c r="JJ725" s="157"/>
      <c r="JK725" s="157"/>
      <c r="JL725" s="157"/>
      <c r="JM725" s="157"/>
      <c r="JN725" s="157"/>
      <c r="JO725" s="157"/>
      <c r="JP725" s="157"/>
      <c r="JQ725" s="157"/>
      <c r="JR725" s="157"/>
      <c r="JS725" s="157"/>
      <c r="JT725" s="157"/>
      <c r="JU725" s="157"/>
      <c r="JV725" s="157"/>
      <c r="JW725" s="157"/>
      <c r="JX725" s="157"/>
      <c r="JY725" s="157"/>
      <c r="JZ725" s="157"/>
      <c r="KA725" s="157"/>
      <c r="KB725" s="157"/>
      <c r="KC725" s="157"/>
      <c r="KD725" s="157"/>
      <c r="KE725" s="157"/>
      <c r="KF725" s="157"/>
      <c r="KG725" s="157"/>
      <c r="KH725" s="157"/>
      <c r="KI725" s="157"/>
      <c r="KJ725" s="157"/>
      <c r="KK725" s="157"/>
      <c r="KL725" s="157"/>
      <c r="KM725" s="157"/>
      <c r="KN725" s="157"/>
      <c r="KO725" s="157"/>
      <c r="KP725" s="157"/>
      <c r="KQ725" s="157"/>
      <c r="KR725" s="157"/>
      <c r="KS725" s="157"/>
      <c r="KT725" s="157"/>
      <c r="KU725" s="157"/>
      <c r="KV725" s="157"/>
      <c r="KW725" s="157"/>
      <c r="KX725" s="157"/>
      <c r="KY725" s="157"/>
      <c r="KZ725" s="157"/>
      <c r="LA725" s="157"/>
      <c r="LB725" s="157"/>
      <c r="LC725" s="157"/>
      <c r="LD725" s="157"/>
      <c r="LE725" s="157"/>
      <c r="LF725" s="157"/>
      <c r="LG725" s="157"/>
      <c r="LH725" s="157"/>
      <c r="LI725" s="157"/>
      <c r="LJ725" s="157"/>
      <c r="LK725" s="157"/>
      <c r="LL725" s="157"/>
      <c r="LM725" s="157"/>
      <c r="LN725" s="157"/>
      <c r="LO725" s="157"/>
      <c r="LP725" s="157"/>
      <c r="LQ725" s="157"/>
      <c r="LR725" s="157"/>
      <c r="LS725" s="157"/>
      <c r="LT725" s="157"/>
      <c r="LU725" s="157"/>
      <c r="LV725" s="157"/>
      <c r="LW725" s="157"/>
      <c r="LX725" s="157"/>
      <c r="LY725" s="157"/>
      <c r="LZ725" s="157"/>
      <c r="MA725" s="157"/>
      <c r="MB725" s="157"/>
      <c r="MC725" s="157"/>
      <c r="MD725" s="157"/>
      <c r="ME725" s="157"/>
      <c r="MF725" s="157"/>
      <c r="MG725" s="157"/>
      <c r="MH725" s="157"/>
      <c r="MI725" s="157"/>
      <c r="MJ725" s="157"/>
      <c r="MK725" s="157"/>
      <c r="ML725" s="157"/>
      <c r="MM725" s="157"/>
      <c r="MN725" s="157"/>
      <c r="MO725" s="157"/>
      <c r="MP725" s="157"/>
      <c r="MQ725" s="157"/>
      <c r="MR725" s="157"/>
      <c r="MS725" s="157"/>
      <c r="MT725" s="157"/>
      <c r="MU725" s="157"/>
      <c r="MV725" s="157"/>
      <c r="MW725" s="157"/>
      <c r="MX725" s="157"/>
      <c r="MY725" s="157"/>
      <c r="MZ725" s="157"/>
      <c r="NA725" s="157"/>
      <c r="NB725" s="157"/>
      <c r="NC725" s="157"/>
      <c r="ND725" s="157"/>
      <c r="NE725" s="157"/>
      <c r="NF725" s="157"/>
      <c r="NG725" s="157"/>
      <c r="NH725" s="157"/>
      <c r="NI725" s="157"/>
      <c r="NJ725" s="157"/>
      <c r="NK725" s="157"/>
      <c r="NL725" s="157"/>
      <c r="NM725" s="157"/>
      <c r="NN725" s="157"/>
      <c r="NO725" s="157"/>
      <c r="NP725" s="157"/>
      <c r="NQ725" s="157"/>
      <c r="NR725" s="157"/>
      <c r="NS725" s="157"/>
      <c r="NT725" s="157"/>
      <c r="NU725" s="157"/>
      <c r="NV725" s="157"/>
      <c r="NW725" s="157"/>
      <c r="NX725" s="157"/>
      <c r="NY725" s="157"/>
      <c r="NZ725" s="157"/>
      <c r="OA725" s="157"/>
      <c r="OB725" s="157"/>
      <c r="OC725" s="157"/>
      <c r="OD725" s="157"/>
      <c r="OE725" s="157"/>
      <c r="OF725" s="157"/>
      <c r="OG725" s="157"/>
      <c r="OH725" s="157"/>
      <c r="OI725" s="157"/>
      <c r="OJ725" s="157"/>
      <c r="OK725" s="157"/>
      <c r="OL725" s="157"/>
      <c r="OM725" s="157"/>
      <c r="ON725" s="157"/>
      <c r="OO725" s="157"/>
      <c r="OP725" s="157"/>
      <c r="OQ725" s="157"/>
      <c r="OR725" s="157"/>
      <c r="OS725" s="157"/>
      <c r="OT725" s="157"/>
      <c r="OU725" s="157"/>
      <c r="OV725" s="157"/>
      <c r="OW725" s="157"/>
      <c r="OX725" s="157"/>
      <c r="OY725" s="157"/>
      <c r="OZ725" s="157"/>
      <c r="PA725" s="157"/>
      <c r="PB725" s="157"/>
      <c r="PC725" s="157"/>
      <c r="PD725" s="157"/>
      <c r="PE725" s="157"/>
      <c r="PF725" s="157"/>
      <c r="PG725" s="157"/>
      <c r="PH725" s="157"/>
      <c r="PI725" s="157"/>
      <c r="PJ725" s="157"/>
      <c r="PK725" s="157"/>
      <c r="PL725" s="157"/>
      <c r="PM725" s="157"/>
      <c r="PN725" s="157"/>
      <c r="PO725" s="157"/>
      <c r="PP725" s="157"/>
      <c r="PQ725" s="157"/>
      <c r="PR725" s="157"/>
      <c r="PS725" s="157"/>
      <c r="PT725" s="157"/>
      <c r="PU725" s="157"/>
      <c r="PV725" s="157"/>
      <c r="PW725" s="157"/>
      <c r="PX725" s="157"/>
      <c r="PY725" s="157"/>
      <c r="PZ725" s="157"/>
    </row>
    <row r="726" spans="2:442" s="36" customFormat="1" ht="89.25" x14ac:dyDescent="0.25">
      <c r="B726" s="215" t="s">
        <v>962</v>
      </c>
      <c r="C726" s="215" t="s">
        <v>370</v>
      </c>
      <c r="D726" s="215" t="s">
        <v>106</v>
      </c>
      <c r="E726" s="250" t="s">
        <v>67</v>
      </c>
      <c r="F726" s="250" t="s">
        <v>134</v>
      </c>
      <c r="G726" s="250" t="s">
        <v>147</v>
      </c>
      <c r="H726" s="215" t="s">
        <v>70</v>
      </c>
      <c r="I726" s="215" t="s">
        <v>79</v>
      </c>
      <c r="J726" s="72" t="s">
        <v>208</v>
      </c>
      <c r="K726" s="22" t="s">
        <v>107</v>
      </c>
      <c r="L726" s="22" t="s">
        <v>86</v>
      </c>
      <c r="M726" s="22">
        <v>40</v>
      </c>
      <c r="N726" s="220" t="s">
        <v>108</v>
      </c>
      <c r="O726" s="215" t="s">
        <v>371</v>
      </c>
      <c r="P726" s="215" t="s">
        <v>75</v>
      </c>
      <c r="Q726" s="215" t="s">
        <v>76</v>
      </c>
      <c r="R726" s="274" t="s">
        <v>77</v>
      </c>
      <c r="S726" s="274" t="s">
        <v>109</v>
      </c>
      <c r="T726" s="255">
        <f>V726+Y726</f>
        <v>260505.58</v>
      </c>
      <c r="U726" s="255" t="s">
        <v>79</v>
      </c>
      <c r="V726" s="252">
        <v>221429.74</v>
      </c>
      <c r="W726" s="252" t="s">
        <v>79</v>
      </c>
      <c r="X726" s="252" t="s">
        <v>79</v>
      </c>
      <c r="Y726" s="252">
        <v>39075.839999999997</v>
      </c>
      <c r="Z726" s="252" t="s">
        <v>98</v>
      </c>
      <c r="AA726" s="252" t="s">
        <v>79</v>
      </c>
      <c r="AB726" s="252">
        <v>46007.63</v>
      </c>
      <c r="AC726" s="220" t="s">
        <v>149</v>
      </c>
      <c r="AD726" s="224" t="s">
        <v>79</v>
      </c>
      <c r="AE726" s="224">
        <f>V726+Y726</f>
        <v>260505.58</v>
      </c>
      <c r="AF726" s="215" t="s">
        <v>79</v>
      </c>
      <c r="AG726" s="220" t="s">
        <v>33</v>
      </c>
      <c r="AH726" s="220" t="s">
        <v>247</v>
      </c>
      <c r="AI726" s="220" t="s">
        <v>248</v>
      </c>
      <c r="AJ726" s="215"/>
    </row>
    <row r="727" spans="2:442" s="36" customFormat="1" ht="86.1" customHeight="1" x14ac:dyDescent="0.25">
      <c r="B727" s="215"/>
      <c r="C727" s="215"/>
      <c r="D727" s="215"/>
      <c r="E727" s="250"/>
      <c r="F727" s="250"/>
      <c r="G727" s="250"/>
      <c r="H727" s="215"/>
      <c r="I727" s="215"/>
      <c r="J727" s="11" t="s">
        <v>111</v>
      </c>
      <c r="K727" s="7" t="s">
        <v>112</v>
      </c>
      <c r="L727" s="7" t="s">
        <v>85</v>
      </c>
      <c r="M727" s="7">
        <v>6</v>
      </c>
      <c r="N727" s="220"/>
      <c r="O727" s="215"/>
      <c r="P727" s="215"/>
      <c r="Q727" s="215"/>
      <c r="R727" s="274"/>
      <c r="S727" s="274"/>
      <c r="T727" s="255"/>
      <c r="U727" s="255"/>
      <c r="V727" s="252"/>
      <c r="W727" s="252"/>
      <c r="X727" s="252"/>
      <c r="Y727" s="252"/>
      <c r="Z727" s="252"/>
      <c r="AA727" s="252"/>
      <c r="AB727" s="252"/>
      <c r="AC727" s="220"/>
      <c r="AD727" s="224"/>
      <c r="AE727" s="224"/>
      <c r="AF727" s="215"/>
      <c r="AG727" s="220"/>
      <c r="AH727" s="220"/>
      <c r="AI727" s="220"/>
      <c r="AJ727" s="215"/>
    </row>
    <row r="728" spans="2:442" s="36" customFormat="1" ht="66.599999999999994" customHeight="1" x14ac:dyDescent="0.25">
      <c r="B728" s="216"/>
      <c r="C728" s="216"/>
      <c r="D728" s="216"/>
      <c r="E728" s="291"/>
      <c r="F728" s="291"/>
      <c r="G728" s="291"/>
      <c r="H728" s="216"/>
      <c r="I728" s="216"/>
      <c r="J728" s="11" t="s">
        <v>127</v>
      </c>
      <c r="K728" s="7" t="s">
        <v>128</v>
      </c>
      <c r="L728" s="7" t="s">
        <v>85</v>
      </c>
      <c r="M728" s="63">
        <v>140</v>
      </c>
      <c r="N728" s="221"/>
      <c r="O728" s="216"/>
      <c r="P728" s="216"/>
      <c r="Q728" s="216"/>
      <c r="R728" s="236"/>
      <c r="S728" s="236"/>
      <c r="T728" s="256"/>
      <c r="U728" s="256"/>
      <c r="V728" s="253"/>
      <c r="W728" s="253"/>
      <c r="X728" s="253"/>
      <c r="Y728" s="253"/>
      <c r="Z728" s="253"/>
      <c r="AA728" s="253"/>
      <c r="AB728" s="253"/>
      <c r="AC728" s="221"/>
      <c r="AD728" s="225"/>
      <c r="AE728" s="225"/>
      <c r="AF728" s="216"/>
      <c r="AG728" s="221"/>
      <c r="AH728" s="221"/>
      <c r="AI728" s="221"/>
      <c r="AJ728" s="216"/>
    </row>
    <row r="729" spans="2:442" ht="52.15" customHeight="1" x14ac:dyDescent="0.2">
      <c r="B729" s="218" t="s">
        <v>995</v>
      </c>
      <c r="C729" s="218" t="s">
        <v>375</v>
      </c>
      <c r="D729" s="218" t="s">
        <v>66</v>
      </c>
      <c r="E729" s="238" t="s">
        <v>67</v>
      </c>
      <c r="F729" s="238" t="s">
        <v>132</v>
      </c>
      <c r="G729" s="238" t="s">
        <v>69</v>
      </c>
      <c r="H729" s="218" t="s">
        <v>70</v>
      </c>
      <c r="I729" s="218" t="s">
        <v>79</v>
      </c>
      <c r="J729" s="11" t="s">
        <v>113</v>
      </c>
      <c r="K729" s="7" t="s">
        <v>114</v>
      </c>
      <c r="L729" s="7" t="s">
        <v>115</v>
      </c>
      <c r="M729" s="7">
        <v>3</v>
      </c>
      <c r="N729" s="217" t="s">
        <v>108</v>
      </c>
      <c r="O729" s="218" t="s">
        <v>371</v>
      </c>
      <c r="P729" s="218" t="s">
        <v>75</v>
      </c>
      <c r="Q729" s="218" t="s">
        <v>76</v>
      </c>
      <c r="R729" s="237" t="s">
        <v>77</v>
      </c>
      <c r="S729" s="237" t="s">
        <v>109</v>
      </c>
      <c r="T729" s="247">
        <f>V729+Y729</f>
        <v>221490</v>
      </c>
      <c r="U729" s="247" t="s">
        <v>79</v>
      </c>
      <c r="V729" s="246">
        <v>188266.5</v>
      </c>
      <c r="W729" s="246" t="s">
        <v>79</v>
      </c>
      <c r="X729" s="246" t="s">
        <v>79</v>
      </c>
      <c r="Y729" s="246">
        <v>33223.5</v>
      </c>
      <c r="Z729" s="246" t="s">
        <v>79</v>
      </c>
      <c r="AA729" s="246" t="s">
        <v>79</v>
      </c>
      <c r="AB729" s="246">
        <v>39117.129999999997</v>
      </c>
      <c r="AC729" s="217" t="s">
        <v>80</v>
      </c>
      <c r="AD729" s="235" t="s">
        <v>79</v>
      </c>
      <c r="AE729" s="235">
        <f>V729+Y729</f>
        <v>221490</v>
      </c>
      <c r="AF729" s="217" t="s">
        <v>79</v>
      </c>
      <c r="AG729" s="217" t="s">
        <v>33</v>
      </c>
      <c r="AH729" s="217" t="s">
        <v>247</v>
      </c>
      <c r="AI729" s="217" t="s">
        <v>251</v>
      </c>
      <c r="AJ729" s="217"/>
    </row>
    <row r="730" spans="2:442" ht="51" x14ac:dyDescent="0.2">
      <c r="B730" s="218"/>
      <c r="C730" s="218"/>
      <c r="D730" s="218"/>
      <c r="E730" s="238"/>
      <c r="F730" s="238"/>
      <c r="G730" s="238"/>
      <c r="H730" s="218"/>
      <c r="I730" s="218"/>
      <c r="J730" s="11" t="s">
        <v>116</v>
      </c>
      <c r="K730" s="7" t="s">
        <v>117</v>
      </c>
      <c r="L730" s="7" t="s">
        <v>85</v>
      </c>
      <c r="M730" s="7">
        <v>3</v>
      </c>
      <c r="N730" s="217"/>
      <c r="O730" s="218"/>
      <c r="P730" s="218"/>
      <c r="Q730" s="218"/>
      <c r="R730" s="237"/>
      <c r="S730" s="237"/>
      <c r="T730" s="247"/>
      <c r="U730" s="247"/>
      <c r="V730" s="246"/>
      <c r="W730" s="246"/>
      <c r="X730" s="246"/>
      <c r="Y730" s="246"/>
      <c r="Z730" s="246"/>
      <c r="AA730" s="246"/>
      <c r="AB730" s="246"/>
      <c r="AC730" s="217"/>
      <c r="AD730" s="235"/>
      <c r="AE730" s="235"/>
      <c r="AF730" s="218"/>
      <c r="AG730" s="217"/>
      <c r="AH730" s="217"/>
      <c r="AI730" s="217"/>
      <c r="AJ730" s="218"/>
    </row>
    <row r="731" spans="2:442" ht="38.25" x14ac:dyDescent="0.2">
      <c r="B731" s="218"/>
      <c r="C731" s="218"/>
      <c r="D731" s="218"/>
      <c r="E731" s="238"/>
      <c r="F731" s="238"/>
      <c r="G731" s="238"/>
      <c r="H731" s="218"/>
      <c r="I731" s="218"/>
      <c r="J731" s="11" t="s">
        <v>209</v>
      </c>
      <c r="K731" s="7" t="s">
        <v>118</v>
      </c>
      <c r="L731" s="7" t="s">
        <v>119</v>
      </c>
      <c r="M731" s="7">
        <v>3</v>
      </c>
      <c r="N731" s="217"/>
      <c r="O731" s="218"/>
      <c r="P731" s="218"/>
      <c r="Q731" s="218"/>
      <c r="R731" s="237"/>
      <c r="S731" s="237"/>
      <c r="T731" s="247"/>
      <c r="U731" s="247"/>
      <c r="V731" s="246"/>
      <c r="W731" s="246"/>
      <c r="X731" s="246"/>
      <c r="Y731" s="246"/>
      <c r="Z731" s="246"/>
      <c r="AA731" s="246"/>
      <c r="AB731" s="246"/>
      <c r="AC731" s="217"/>
      <c r="AD731" s="235"/>
      <c r="AE731" s="235"/>
      <c r="AF731" s="218"/>
      <c r="AG731" s="217"/>
      <c r="AH731" s="217"/>
      <c r="AI731" s="217"/>
      <c r="AJ731" s="218"/>
    </row>
    <row r="732" spans="2:442" ht="43.5" customHeight="1" x14ac:dyDescent="0.2">
      <c r="B732" s="218"/>
      <c r="C732" s="218"/>
      <c r="D732" s="218"/>
      <c r="E732" s="238"/>
      <c r="F732" s="238"/>
      <c r="G732" s="238"/>
      <c r="H732" s="218"/>
      <c r="I732" s="218"/>
      <c r="J732" s="11" t="s">
        <v>120</v>
      </c>
      <c r="K732" s="7" t="s">
        <v>121</v>
      </c>
      <c r="L732" s="7" t="s">
        <v>119</v>
      </c>
      <c r="M732" s="63">
        <v>3</v>
      </c>
      <c r="N732" s="217"/>
      <c r="O732" s="218"/>
      <c r="P732" s="218"/>
      <c r="Q732" s="218"/>
      <c r="R732" s="237"/>
      <c r="S732" s="237"/>
      <c r="T732" s="247"/>
      <c r="U732" s="247"/>
      <c r="V732" s="246"/>
      <c r="W732" s="246"/>
      <c r="X732" s="246"/>
      <c r="Y732" s="246"/>
      <c r="Z732" s="246"/>
      <c r="AA732" s="246"/>
      <c r="AB732" s="246"/>
      <c r="AC732" s="217"/>
      <c r="AD732" s="235"/>
      <c r="AE732" s="235"/>
      <c r="AF732" s="218"/>
      <c r="AG732" s="217"/>
      <c r="AH732" s="217"/>
      <c r="AI732" s="217"/>
      <c r="AJ732" s="218"/>
    </row>
    <row r="733" spans="2:442" s="36" customFormat="1" ht="102" customHeight="1" x14ac:dyDescent="0.2">
      <c r="B733" s="218" t="s">
        <v>1053</v>
      </c>
      <c r="C733" s="218" t="s">
        <v>1055</v>
      </c>
      <c r="D733" s="218" t="s">
        <v>106</v>
      </c>
      <c r="E733" s="238" t="s">
        <v>67</v>
      </c>
      <c r="F733" s="238" t="s">
        <v>134</v>
      </c>
      <c r="G733" s="238" t="s">
        <v>147</v>
      </c>
      <c r="H733" s="218" t="s">
        <v>70</v>
      </c>
      <c r="I733" s="218" t="s">
        <v>79</v>
      </c>
      <c r="J733" s="11" t="s">
        <v>208</v>
      </c>
      <c r="K733" s="7" t="s">
        <v>107</v>
      </c>
      <c r="L733" s="7" t="s">
        <v>86</v>
      </c>
      <c r="M733" s="7">
        <v>40</v>
      </c>
      <c r="N733" s="217" t="s">
        <v>108</v>
      </c>
      <c r="O733" s="218" t="s">
        <v>371</v>
      </c>
      <c r="P733" s="218" t="s">
        <v>75</v>
      </c>
      <c r="Q733" s="218" t="s">
        <v>76</v>
      </c>
      <c r="R733" s="237" t="s">
        <v>77</v>
      </c>
      <c r="S733" s="237" t="s">
        <v>109</v>
      </c>
      <c r="T733" s="247">
        <f>V733+Y733</f>
        <v>168455.71999999997</v>
      </c>
      <c r="U733" s="247">
        <f>+T733/M734</f>
        <v>28075.953333333327</v>
      </c>
      <c r="V733" s="251">
        <v>143187.35999999999</v>
      </c>
      <c r="W733" s="246" t="s">
        <v>79</v>
      </c>
      <c r="X733" s="246" t="s">
        <v>79</v>
      </c>
      <c r="Y733" s="246">
        <v>25268.36</v>
      </c>
      <c r="Z733" s="246" t="s">
        <v>98</v>
      </c>
      <c r="AA733" s="246" t="s">
        <v>79</v>
      </c>
      <c r="AB733" s="246">
        <v>29749.279999999999</v>
      </c>
      <c r="AC733" s="217" t="s">
        <v>149</v>
      </c>
      <c r="AD733" s="235" t="s">
        <v>79</v>
      </c>
      <c r="AE733" s="235">
        <f>V733+Y733</f>
        <v>168455.71999999997</v>
      </c>
      <c r="AF733" s="217" t="s">
        <v>79</v>
      </c>
      <c r="AG733" s="217" t="s">
        <v>33</v>
      </c>
      <c r="AH733" s="217" t="s">
        <v>254</v>
      </c>
      <c r="AI733" s="217" t="s">
        <v>166</v>
      </c>
      <c r="AJ733" s="217"/>
      <c r="AK733" s="1"/>
      <c r="AL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c r="KJ733" s="1"/>
      <c r="KK733" s="1"/>
      <c r="KL733" s="1"/>
      <c r="KM733" s="1"/>
      <c r="KN733" s="1"/>
      <c r="KO733" s="1"/>
      <c r="KP733" s="1"/>
      <c r="KQ733" s="1"/>
      <c r="KR733" s="1"/>
      <c r="KS733" s="1"/>
      <c r="KT733" s="1"/>
      <c r="KU733" s="1"/>
      <c r="KV733" s="1"/>
      <c r="KW733" s="1"/>
      <c r="KX733" s="1"/>
      <c r="KY733" s="1"/>
      <c r="KZ733" s="1"/>
      <c r="LA733" s="1"/>
      <c r="LB733" s="1"/>
      <c r="LC733" s="1"/>
      <c r="LD733" s="1"/>
      <c r="LE733" s="1"/>
      <c r="LF733" s="1"/>
      <c r="LG733" s="1"/>
      <c r="LH733" s="1"/>
      <c r="LI733" s="1"/>
      <c r="LJ733" s="1"/>
      <c r="LK733" s="1"/>
      <c r="LL733" s="1"/>
      <c r="LM733" s="1"/>
      <c r="LN733" s="1"/>
      <c r="LO733" s="1"/>
      <c r="LP733" s="1"/>
      <c r="LQ733" s="1"/>
      <c r="LR733" s="1"/>
      <c r="LS733" s="1"/>
      <c r="LT733" s="1"/>
      <c r="LU733" s="1"/>
      <c r="LV733" s="1"/>
      <c r="LW733" s="1"/>
      <c r="LX733" s="1"/>
      <c r="LY733" s="1"/>
      <c r="LZ733" s="1"/>
      <c r="MA733" s="1"/>
      <c r="MB733" s="1"/>
      <c r="MC733" s="1"/>
      <c r="MD733" s="1"/>
      <c r="ME733" s="1"/>
      <c r="MF733" s="1"/>
      <c r="MG733" s="1"/>
      <c r="MH733" s="1"/>
      <c r="MI733" s="1"/>
      <c r="MJ733" s="1"/>
      <c r="MK733" s="1"/>
      <c r="ML733" s="1"/>
      <c r="MM733" s="1"/>
      <c r="MN733" s="1"/>
      <c r="MO733" s="1"/>
      <c r="MP733" s="1"/>
      <c r="MQ733" s="1"/>
      <c r="MR733" s="1"/>
      <c r="MS733" s="1"/>
      <c r="MT733" s="1"/>
      <c r="MU733" s="1"/>
      <c r="MV733" s="1"/>
      <c r="MW733" s="1"/>
      <c r="MX733" s="1"/>
      <c r="MY733" s="1"/>
      <c r="MZ733" s="1"/>
      <c r="NA733" s="1"/>
      <c r="NB733" s="1"/>
      <c r="NC733" s="1"/>
      <c r="ND733" s="1"/>
      <c r="NE733" s="1"/>
      <c r="NF733" s="1"/>
      <c r="NG733" s="1"/>
      <c r="NH733" s="1"/>
      <c r="NI733" s="1"/>
      <c r="NJ733" s="1"/>
      <c r="NK733" s="1"/>
      <c r="NL733" s="1"/>
      <c r="NM733" s="1"/>
      <c r="NN733" s="1"/>
      <c r="NO733" s="1"/>
      <c r="NP733" s="1"/>
      <c r="NQ733" s="1"/>
      <c r="NR733" s="1"/>
      <c r="NS733" s="1"/>
      <c r="NT733" s="1"/>
      <c r="NU733" s="1"/>
      <c r="NV733" s="1"/>
      <c r="NW733" s="1"/>
      <c r="NX733" s="1"/>
      <c r="NY733" s="1"/>
      <c r="NZ733" s="1"/>
      <c r="OA733" s="1"/>
      <c r="OB733" s="1"/>
      <c r="OC733" s="1"/>
      <c r="OD733" s="1"/>
      <c r="OE733" s="1"/>
      <c r="OF733" s="1"/>
      <c r="OG733" s="1"/>
      <c r="OH733" s="1"/>
      <c r="OI733" s="1"/>
      <c r="OJ733" s="1"/>
      <c r="OK733" s="1"/>
      <c r="OL733" s="1"/>
      <c r="OM733" s="1"/>
      <c r="ON733" s="1"/>
      <c r="OO733" s="1"/>
      <c r="OP733" s="1"/>
      <c r="OQ733" s="1"/>
      <c r="OR733" s="1"/>
      <c r="OS733" s="1"/>
      <c r="OT733" s="1"/>
      <c r="OU733" s="1"/>
      <c r="OV733" s="1"/>
      <c r="OW733" s="1"/>
      <c r="OX733" s="1"/>
      <c r="OY733" s="1"/>
      <c r="OZ733" s="1"/>
      <c r="PA733" s="1"/>
      <c r="PB733" s="1"/>
      <c r="PC733" s="1"/>
      <c r="PD733" s="1"/>
      <c r="PE733" s="1"/>
      <c r="PF733" s="1"/>
      <c r="PG733" s="1"/>
      <c r="PH733" s="1"/>
      <c r="PI733" s="1"/>
      <c r="PJ733" s="1"/>
      <c r="PK733" s="1"/>
      <c r="PL733" s="1"/>
      <c r="PM733" s="1"/>
      <c r="PN733" s="1"/>
      <c r="PO733" s="1"/>
      <c r="PP733" s="1"/>
      <c r="PQ733" s="1"/>
      <c r="PR733" s="1"/>
      <c r="PS733" s="1"/>
      <c r="PT733" s="1"/>
      <c r="PU733" s="1"/>
      <c r="PV733" s="1"/>
      <c r="PW733" s="1"/>
      <c r="PX733" s="1"/>
      <c r="PY733" s="1"/>
      <c r="PZ733" s="1"/>
    </row>
    <row r="734" spans="2:442" s="36" customFormat="1" ht="56.65" customHeight="1" x14ac:dyDescent="0.2">
      <c r="B734" s="218"/>
      <c r="C734" s="218"/>
      <c r="D734" s="218"/>
      <c r="E734" s="238"/>
      <c r="F734" s="238"/>
      <c r="G734" s="238"/>
      <c r="H734" s="218"/>
      <c r="I734" s="218"/>
      <c r="J734" s="11" t="s">
        <v>111</v>
      </c>
      <c r="K734" s="7" t="s">
        <v>112</v>
      </c>
      <c r="L734" s="7" t="s">
        <v>85</v>
      </c>
      <c r="M734" s="7">
        <v>6</v>
      </c>
      <c r="N734" s="217"/>
      <c r="O734" s="218"/>
      <c r="P734" s="218"/>
      <c r="Q734" s="218"/>
      <c r="R734" s="237"/>
      <c r="S734" s="237"/>
      <c r="T734" s="247"/>
      <c r="U734" s="247"/>
      <c r="V734" s="252"/>
      <c r="W734" s="246"/>
      <c r="X734" s="246"/>
      <c r="Y734" s="246"/>
      <c r="Z734" s="246"/>
      <c r="AA734" s="246"/>
      <c r="AB734" s="246"/>
      <c r="AC734" s="217"/>
      <c r="AD734" s="235"/>
      <c r="AE734" s="235"/>
      <c r="AF734" s="218"/>
      <c r="AG734" s="217"/>
      <c r="AH734" s="217"/>
      <c r="AI734" s="217"/>
      <c r="AJ734" s="218"/>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c r="KJ734" s="1"/>
      <c r="KK734" s="1"/>
      <c r="KL734" s="1"/>
      <c r="KM734" s="1"/>
      <c r="KN734" s="1"/>
      <c r="KO734" s="1"/>
      <c r="KP734" s="1"/>
      <c r="KQ734" s="1"/>
      <c r="KR734" s="1"/>
      <c r="KS734" s="1"/>
      <c r="KT734" s="1"/>
      <c r="KU734" s="1"/>
      <c r="KV734" s="1"/>
      <c r="KW734" s="1"/>
      <c r="KX734" s="1"/>
      <c r="KY734" s="1"/>
      <c r="KZ734" s="1"/>
      <c r="LA734" s="1"/>
      <c r="LB734" s="1"/>
      <c r="LC734" s="1"/>
      <c r="LD734" s="1"/>
      <c r="LE734" s="1"/>
      <c r="LF734" s="1"/>
      <c r="LG734" s="1"/>
      <c r="LH734" s="1"/>
      <c r="LI734" s="1"/>
      <c r="LJ734" s="1"/>
      <c r="LK734" s="1"/>
      <c r="LL734" s="1"/>
      <c r="LM734" s="1"/>
      <c r="LN734" s="1"/>
      <c r="LO734" s="1"/>
      <c r="LP734" s="1"/>
      <c r="LQ734" s="1"/>
      <c r="LR734" s="1"/>
      <c r="LS734" s="1"/>
      <c r="LT734" s="1"/>
      <c r="LU734" s="1"/>
      <c r="LV734" s="1"/>
      <c r="LW734" s="1"/>
      <c r="LX734" s="1"/>
      <c r="LY734" s="1"/>
      <c r="LZ734" s="1"/>
      <c r="MA734" s="1"/>
      <c r="MB734" s="1"/>
      <c r="MC734" s="1"/>
      <c r="MD734" s="1"/>
      <c r="ME734" s="1"/>
      <c r="MF734" s="1"/>
      <c r="MG734" s="1"/>
      <c r="MH734" s="1"/>
      <c r="MI734" s="1"/>
      <c r="MJ734" s="1"/>
      <c r="MK734" s="1"/>
      <c r="ML734" s="1"/>
      <c r="MM734" s="1"/>
      <c r="MN734" s="1"/>
      <c r="MO734" s="1"/>
      <c r="MP734" s="1"/>
      <c r="MQ734" s="1"/>
      <c r="MR734" s="1"/>
      <c r="MS734" s="1"/>
      <c r="MT734" s="1"/>
      <c r="MU734" s="1"/>
      <c r="MV734" s="1"/>
      <c r="MW734" s="1"/>
      <c r="MX734" s="1"/>
      <c r="MY734" s="1"/>
      <c r="MZ734" s="1"/>
      <c r="NA734" s="1"/>
      <c r="NB734" s="1"/>
      <c r="NC734" s="1"/>
      <c r="ND734" s="1"/>
      <c r="NE734" s="1"/>
      <c r="NF734" s="1"/>
      <c r="NG734" s="1"/>
      <c r="NH734" s="1"/>
      <c r="NI734" s="1"/>
      <c r="NJ734" s="1"/>
      <c r="NK734" s="1"/>
      <c r="NL734" s="1"/>
      <c r="NM734" s="1"/>
      <c r="NN734" s="1"/>
      <c r="NO734" s="1"/>
      <c r="NP734" s="1"/>
      <c r="NQ734" s="1"/>
      <c r="NR734" s="1"/>
      <c r="NS734" s="1"/>
      <c r="NT734" s="1"/>
      <c r="NU734" s="1"/>
      <c r="NV734" s="1"/>
      <c r="NW734" s="1"/>
      <c r="NX734" s="1"/>
      <c r="NY734" s="1"/>
      <c r="NZ734" s="1"/>
      <c r="OA734" s="1"/>
      <c r="OB734" s="1"/>
      <c r="OC734" s="1"/>
      <c r="OD734" s="1"/>
      <c r="OE734" s="1"/>
      <c r="OF734" s="1"/>
      <c r="OG734" s="1"/>
      <c r="OH734" s="1"/>
      <c r="OI734" s="1"/>
      <c r="OJ734" s="1"/>
      <c r="OK734" s="1"/>
      <c r="OL734" s="1"/>
      <c r="OM734" s="1"/>
      <c r="ON734" s="1"/>
      <c r="OO734" s="1"/>
      <c r="OP734" s="1"/>
      <c r="OQ734" s="1"/>
      <c r="OR734" s="1"/>
      <c r="OS734" s="1"/>
      <c r="OT734" s="1"/>
      <c r="OU734" s="1"/>
      <c r="OV734" s="1"/>
      <c r="OW734" s="1"/>
      <c r="OX734" s="1"/>
      <c r="OY734" s="1"/>
      <c r="OZ734" s="1"/>
      <c r="PA734" s="1"/>
      <c r="PB734" s="1"/>
      <c r="PC734" s="1"/>
      <c r="PD734" s="1"/>
      <c r="PE734" s="1"/>
      <c r="PF734" s="1"/>
      <c r="PG734" s="1"/>
      <c r="PH734" s="1"/>
      <c r="PI734" s="1"/>
      <c r="PJ734" s="1"/>
      <c r="PK734" s="1"/>
      <c r="PL734" s="1"/>
      <c r="PM734" s="1"/>
      <c r="PN734" s="1"/>
      <c r="PO734" s="1"/>
      <c r="PP734" s="1"/>
      <c r="PQ734" s="1"/>
      <c r="PR734" s="1"/>
      <c r="PS734" s="1"/>
      <c r="PT734" s="1"/>
      <c r="PU734" s="1"/>
      <c r="PV734" s="1"/>
      <c r="PW734" s="1"/>
      <c r="PX734" s="1"/>
      <c r="PY734" s="1"/>
      <c r="PZ734" s="1"/>
    </row>
    <row r="735" spans="2:442" s="36" customFormat="1" ht="64.5" customHeight="1" x14ac:dyDescent="0.2">
      <c r="B735" s="218"/>
      <c r="C735" s="218"/>
      <c r="D735" s="218"/>
      <c r="E735" s="238"/>
      <c r="F735" s="238"/>
      <c r="G735" s="238"/>
      <c r="H735" s="218"/>
      <c r="I735" s="218"/>
      <c r="J735" s="11" t="s">
        <v>127</v>
      </c>
      <c r="K735" s="7" t="s">
        <v>128</v>
      </c>
      <c r="L735" s="7" t="s">
        <v>85</v>
      </c>
      <c r="M735" s="63">
        <v>85</v>
      </c>
      <c r="N735" s="217"/>
      <c r="O735" s="218"/>
      <c r="P735" s="218"/>
      <c r="Q735" s="218"/>
      <c r="R735" s="237"/>
      <c r="S735" s="237"/>
      <c r="T735" s="247"/>
      <c r="U735" s="247"/>
      <c r="V735" s="253"/>
      <c r="W735" s="246"/>
      <c r="X735" s="246"/>
      <c r="Y735" s="246"/>
      <c r="Z735" s="246"/>
      <c r="AA735" s="246"/>
      <c r="AB735" s="246"/>
      <c r="AC735" s="217"/>
      <c r="AD735" s="235"/>
      <c r="AE735" s="235"/>
      <c r="AF735" s="218"/>
      <c r="AG735" s="217"/>
      <c r="AH735" s="217"/>
      <c r="AI735" s="217"/>
      <c r="AJ735" s="218"/>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c r="KJ735" s="1"/>
      <c r="KK735" s="1"/>
      <c r="KL735" s="1"/>
      <c r="KM735" s="1"/>
      <c r="KN735" s="1"/>
      <c r="KO735" s="1"/>
      <c r="KP735" s="1"/>
      <c r="KQ735" s="1"/>
      <c r="KR735" s="1"/>
      <c r="KS735" s="1"/>
      <c r="KT735" s="1"/>
      <c r="KU735" s="1"/>
      <c r="KV735" s="1"/>
      <c r="KW735" s="1"/>
      <c r="KX735" s="1"/>
      <c r="KY735" s="1"/>
      <c r="KZ735" s="1"/>
      <c r="LA735" s="1"/>
      <c r="LB735" s="1"/>
      <c r="LC735" s="1"/>
      <c r="LD735" s="1"/>
      <c r="LE735" s="1"/>
      <c r="LF735" s="1"/>
      <c r="LG735" s="1"/>
      <c r="LH735" s="1"/>
      <c r="LI735" s="1"/>
      <c r="LJ735" s="1"/>
      <c r="LK735" s="1"/>
      <c r="LL735" s="1"/>
      <c r="LM735" s="1"/>
      <c r="LN735" s="1"/>
      <c r="LO735" s="1"/>
      <c r="LP735" s="1"/>
      <c r="LQ735" s="1"/>
      <c r="LR735" s="1"/>
      <c r="LS735" s="1"/>
      <c r="LT735" s="1"/>
      <c r="LU735" s="1"/>
      <c r="LV735" s="1"/>
      <c r="LW735" s="1"/>
      <c r="LX735" s="1"/>
      <c r="LY735" s="1"/>
      <c r="LZ735" s="1"/>
      <c r="MA735" s="1"/>
      <c r="MB735" s="1"/>
      <c r="MC735" s="1"/>
      <c r="MD735" s="1"/>
      <c r="ME735" s="1"/>
      <c r="MF735" s="1"/>
      <c r="MG735" s="1"/>
      <c r="MH735" s="1"/>
      <c r="MI735" s="1"/>
      <c r="MJ735" s="1"/>
      <c r="MK735" s="1"/>
      <c r="ML735" s="1"/>
      <c r="MM735" s="1"/>
      <c r="MN735" s="1"/>
      <c r="MO735" s="1"/>
      <c r="MP735" s="1"/>
      <c r="MQ735" s="1"/>
      <c r="MR735" s="1"/>
      <c r="MS735" s="1"/>
      <c r="MT735" s="1"/>
      <c r="MU735" s="1"/>
      <c r="MV735" s="1"/>
      <c r="MW735" s="1"/>
      <c r="MX735" s="1"/>
      <c r="MY735" s="1"/>
      <c r="MZ735" s="1"/>
      <c r="NA735" s="1"/>
      <c r="NB735" s="1"/>
      <c r="NC735" s="1"/>
      <c r="ND735" s="1"/>
      <c r="NE735" s="1"/>
      <c r="NF735" s="1"/>
      <c r="NG735" s="1"/>
      <c r="NH735" s="1"/>
      <c r="NI735" s="1"/>
      <c r="NJ735" s="1"/>
      <c r="NK735" s="1"/>
      <c r="NL735" s="1"/>
      <c r="NM735" s="1"/>
      <c r="NN735" s="1"/>
      <c r="NO735" s="1"/>
      <c r="NP735" s="1"/>
      <c r="NQ735" s="1"/>
      <c r="NR735" s="1"/>
      <c r="NS735" s="1"/>
      <c r="NT735" s="1"/>
      <c r="NU735" s="1"/>
      <c r="NV735" s="1"/>
      <c r="NW735" s="1"/>
      <c r="NX735" s="1"/>
      <c r="NY735" s="1"/>
      <c r="NZ735" s="1"/>
      <c r="OA735" s="1"/>
      <c r="OB735" s="1"/>
      <c r="OC735" s="1"/>
      <c r="OD735" s="1"/>
      <c r="OE735" s="1"/>
      <c r="OF735" s="1"/>
      <c r="OG735" s="1"/>
      <c r="OH735" s="1"/>
      <c r="OI735" s="1"/>
      <c r="OJ735" s="1"/>
      <c r="OK735" s="1"/>
      <c r="OL735" s="1"/>
      <c r="OM735" s="1"/>
      <c r="ON735" s="1"/>
      <c r="OO735" s="1"/>
      <c r="OP735" s="1"/>
      <c r="OQ735" s="1"/>
      <c r="OR735" s="1"/>
      <c r="OS735" s="1"/>
      <c r="OT735" s="1"/>
      <c r="OU735" s="1"/>
      <c r="OV735" s="1"/>
      <c r="OW735" s="1"/>
      <c r="OX735" s="1"/>
      <c r="OY735" s="1"/>
      <c r="OZ735" s="1"/>
      <c r="PA735" s="1"/>
      <c r="PB735" s="1"/>
      <c r="PC735" s="1"/>
      <c r="PD735" s="1"/>
      <c r="PE735" s="1"/>
      <c r="PF735" s="1"/>
      <c r="PG735" s="1"/>
      <c r="PH735" s="1"/>
      <c r="PI735" s="1"/>
      <c r="PJ735" s="1"/>
      <c r="PK735" s="1"/>
      <c r="PL735" s="1"/>
      <c r="PM735" s="1"/>
      <c r="PN735" s="1"/>
      <c r="PO735" s="1"/>
      <c r="PP735" s="1"/>
      <c r="PQ735" s="1"/>
      <c r="PR735" s="1"/>
      <c r="PS735" s="1"/>
      <c r="PT735" s="1"/>
      <c r="PU735" s="1"/>
      <c r="PV735" s="1"/>
      <c r="PW735" s="1"/>
      <c r="PX735" s="1"/>
      <c r="PY735" s="1"/>
      <c r="PZ735" s="1"/>
    </row>
    <row r="736" spans="2:442" ht="43.5" customHeight="1" x14ac:dyDescent="0.2">
      <c r="B736" s="230" t="s">
        <v>1056</v>
      </c>
      <c r="C736" s="230" t="s">
        <v>1123</v>
      </c>
      <c r="D736" s="230" t="s">
        <v>66</v>
      </c>
      <c r="E736" s="238" t="s">
        <v>67</v>
      </c>
      <c r="F736" s="238" t="s">
        <v>134</v>
      </c>
      <c r="G736" s="238" t="s">
        <v>147</v>
      </c>
      <c r="H736" s="218" t="s">
        <v>70</v>
      </c>
      <c r="I736" s="218" t="s">
        <v>79</v>
      </c>
      <c r="J736" s="11" t="s">
        <v>208</v>
      </c>
      <c r="K736" s="7" t="s">
        <v>107</v>
      </c>
      <c r="L736" s="7" t="s">
        <v>86</v>
      </c>
      <c r="M736" s="7">
        <v>40</v>
      </c>
      <c r="N736" s="217" t="s">
        <v>108</v>
      </c>
      <c r="O736" s="218" t="s">
        <v>371</v>
      </c>
      <c r="P736" s="218" t="s">
        <v>75</v>
      </c>
      <c r="Q736" s="218" t="s">
        <v>76</v>
      </c>
      <c r="R736" s="237" t="s">
        <v>77</v>
      </c>
      <c r="S736" s="237" t="s">
        <v>109</v>
      </c>
      <c r="T736" s="247">
        <f>V736+Y736</f>
        <v>40080.449999999997</v>
      </c>
      <c r="U736" s="247">
        <f>+T736/M737</f>
        <v>40080.449999999997</v>
      </c>
      <c r="V736" s="251">
        <v>34068.379999999997</v>
      </c>
      <c r="W736" s="246" t="s">
        <v>79</v>
      </c>
      <c r="X736" s="246" t="s">
        <v>79</v>
      </c>
      <c r="Y736" s="246">
        <v>6012.07</v>
      </c>
      <c r="Z736" s="246" t="s">
        <v>98</v>
      </c>
      <c r="AA736" s="246" t="s">
        <v>79</v>
      </c>
      <c r="AB736" s="246">
        <v>7078.21</v>
      </c>
      <c r="AC736" s="217" t="s">
        <v>149</v>
      </c>
      <c r="AD736" s="235" t="s">
        <v>79</v>
      </c>
      <c r="AE736" s="235">
        <f>V736+Y736</f>
        <v>40080.449999999997</v>
      </c>
      <c r="AF736" s="217" t="s">
        <v>79</v>
      </c>
      <c r="AG736" s="217" t="s">
        <v>33</v>
      </c>
      <c r="AH736" s="217" t="s">
        <v>233</v>
      </c>
      <c r="AI736" s="217" t="s">
        <v>408</v>
      </c>
      <c r="AJ736" s="217"/>
    </row>
    <row r="737" spans="1:442" ht="43.5" customHeight="1" x14ac:dyDescent="0.2">
      <c r="B737" s="215"/>
      <c r="C737" s="215"/>
      <c r="D737" s="215"/>
      <c r="E737" s="238"/>
      <c r="F737" s="238"/>
      <c r="G737" s="238"/>
      <c r="H737" s="218"/>
      <c r="I737" s="218"/>
      <c r="J737" s="11" t="s">
        <v>111</v>
      </c>
      <c r="K737" s="7" t="s">
        <v>112</v>
      </c>
      <c r="L737" s="7" t="s">
        <v>85</v>
      </c>
      <c r="M737" s="7">
        <v>1</v>
      </c>
      <c r="N737" s="217"/>
      <c r="O737" s="218"/>
      <c r="P737" s="218"/>
      <c r="Q737" s="218"/>
      <c r="R737" s="237"/>
      <c r="S737" s="237"/>
      <c r="T737" s="247"/>
      <c r="U737" s="247"/>
      <c r="V737" s="252"/>
      <c r="W737" s="246"/>
      <c r="X737" s="246"/>
      <c r="Y737" s="246"/>
      <c r="Z737" s="246"/>
      <c r="AA737" s="246"/>
      <c r="AB737" s="246"/>
      <c r="AC737" s="217"/>
      <c r="AD737" s="235"/>
      <c r="AE737" s="235"/>
      <c r="AF737" s="218"/>
      <c r="AG737" s="217"/>
      <c r="AH737" s="217"/>
      <c r="AI737" s="217"/>
      <c r="AJ737" s="218"/>
    </row>
    <row r="738" spans="1:442" ht="43.5" customHeight="1" x14ac:dyDescent="0.2">
      <c r="B738" s="216"/>
      <c r="C738" s="216"/>
      <c r="D738" s="216"/>
      <c r="E738" s="238"/>
      <c r="F738" s="238"/>
      <c r="G738" s="238"/>
      <c r="H738" s="218"/>
      <c r="I738" s="218"/>
      <c r="J738" s="11" t="s">
        <v>127</v>
      </c>
      <c r="K738" s="7" t="s">
        <v>128</v>
      </c>
      <c r="L738" s="7" t="s">
        <v>85</v>
      </c>
      <c r="M738" s="63">
        <v>21</v>
      </c>
      <c r="N738" s="217"/>
      <c r="O738" s="218"/>
      <c r="P738" s="218"/>
      <c r="Q738" s="218"/>
      <c r="R738" s="237"/>
      <c r="S738" s="237"/>
      <c r="T738" s="247"/>
      <c r="U738" s="247"/>
      <c r="V738" s="253"/>
      <c r="W738" s="246"/>
      <c r="X738" s="246"/>
      <c r="Y738" s="246"/>
      <c r="Z738" s="246"/>
      <c r="AA738" s="246"/>
      <c r="AB738" s="246"/>
      <c r="AC738" s="217"/>
      <c r="AD738" s="235"/>
      <c r="AE738" s="235"/>
      <c r="AF738" s="218"/>
      <c r="AG738" s="217"/>
      <c r="AH738" s="217"/>
      <c r="AI738" s="217"/>
      <c r="AJ738" s="218"/>
    </row>
    <row r="739" spans="1:442" s="36" customFormat="1" ht="131.1" customHeight="1" x14ac:dyDescent="0.2">
      <c r="B739" s="230" t="s">
        <v>768</v>
      </c>
      <c r="C739" s="230" t="s">
        <v>777</v>
      </c>
      <c r="D739" s="218" t="s">
        <v>774</v>
      </c>
      <c r="E739" s="238" t="s">
        <v>67</v>
      </c>
      <c r="F739" s="238" t="s">
        <v>134</v>
      </c>
      <c r="G739" s="238" t="s">
        <v>147</v>
      </c>
      <c r="H739" s="218" t="s">
        <v>70</v>
      </c>
      <c r="I739" s="218" t="s">
        <v>79</v>
      </c>
      <c r="J739" s="11" t="s">
        <v>208</v>
      </c>
      <c r="K739" s="7" t="s">
        <v>107</v>
      </c>
      <c r="L739" s="7" t="s">
        <v>86</v>
      </c>
      <c r="M739" s="7">
        <v>40</v>
      </c>
      <c r="N739" s="217" t="s">
        <v>108</v>
      </c>
      <c r="O739" s="230" t="s">
        <v>344</v>
      </c>
      <c r="P739" s="218" t="s">
        <v>75</v>
      </c>
      <c r="Q739" s="218" t="s">
        <v>76</v>
      </c>
      <c r="R739" s="237" t="s">
        <v>77</v>
      </c>
      <c r="S739" s="237" t="s">
        <v>109</v>
      </c>
      <c r="T739" s="247">
        <f>V739+Y739</f>
        <v>228120.817599</v>
      </c>
      <c r="U739" s="247">
        <f>+T739/M740</f>
        <v>114060.4087995</v>
      </c>
      <c r="V739" s="243">
        <v>193902.69495915002</v>
      </c>
      <c r="W739" s="229" t="s">
        <v>79</v>
      </c>
      <c r="X739" s="229" t="s">
        <v>79</v>
      </c>
      <c r="Y739" s="243">
        <v>34218.12263985</v>
      </c>
      <c r="Z739" s="229" t="s">
        <v>98</v>
      </c>
      <c r="AA739" s="229" t="s">
        <v>79</v>
      </c>
      <c r="AB739" s="243">
        <v>40288.192401000008</v>
      </c>
      <c r="AC739" s="217" t="s">
        <v>149</v>
      </c>
      <c r="AD739" s="235" t="s">
        <v>79</v>
      </c>
      <c r="AE739" s="235">
        <f>V739+Y739</f>
        <v>228120.817599</v>
      </c>
      <c r="AF739" s="217" t="s">
        <v>79</v>
      </c>
      <c r="AG739" s="217" t="s">
        <v>33</v>
      </c>
      <c r="AH739" s="466" t="s">
        <v>157</v>
      </c>
      <c r="AI739" s="466" t="s">
        <v>158</v>
      </c>
      <c r="AJ739" s="237"/>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c r="KJ739" s="1"/>
      <c r="KK739" s="1"/>
      <c r="KL739" s="1"/>
      <c r="KM739" s="1"/>
      <c r="KN739" s="1"/>
      <c r="KO739" s="1"/>
      <c r="KP739" s="1"/>
      <c r="KQ739" s="1"/>
      <c r="KR739" s="1"/>
      <c r="KS739" s="1"/>
      <c r="KT739" s="1"/>
      <c r="KU739" s="1"/>
      <c r="KV739" s="1"/>
      <c r="KW739" s="1"/>
      <c r="KX739" s="1"/>
      <c r="KY739" s="1"/>
      <c r="KZ739" s="1"/>
      <c r="LA739" s="1"/>
      <c r="LB739" s="1"/>
      <c r="LC739" s="1"/>
      <c r="LD739" s="1"/>
      <c r="LE739" s="1"/>
      <c r="LF739" s="1"/>
      <c r="LG739" s="1"/>
      <c r="LH739" s="1"/>
      <c r="LI739" s="1"/>
      <c r="LJ739" s="1"/>
      <c r="LK739" s="1"/>
      <c r="LL739" s="1"/>
      <c r="LM739" s="1"/>
      <c r="LN739" s="1"/>
      <c r="LO739" s="1"/>
      <c r="LP739" s="1"/>
      <c r="LQ739" s="1"/>
      <c r="LR739" s="1"/>
      <c r="LS739" s="1"/>
      <c r="LT739" s="1"/>
      <c r="LU739" s="1"/>
      <c r="LV739" s="1"/>
      <c r="LW739" s="1"/>
      <c r="LX739" s="1"/>
      <c r="LY739" s="1"/>
      <c r="LZ739" s="1"/>
      <c r="MA739" s="1"/>
      <c r="MB739" s="1"/>
      <c r="MC739" s="1"/>
      <c r="MD739" s="1"/>
      <c r="ME739" s="1"/>
      <c r="MF739" s="1"/>
      <c r="MG739" s="1"/>
      <c r="MH739" s="1"/>
      <c r="MI739" s="1"/>
      <c r="MJ739" s="1"/>
      <c r="MK739" s="1"/>
      <c r="ML739" s="1"/>
      <c r="MM739" s="1"/>
      <c r="MN739" s="1"/>
      <c r="MO739" s="1"/>
      <c r="MP739" s="1"/>
      <c r="MQ739" s="1"/>
      <c r="MR739" s="1"/>
      <c r="MS739" s="1"/>
      <c r="MT739" s="1"/>
      <c r="MU739" s="1"/>
      <c r="MV739" s="1"/>
      <c r="MW739" s="1"/>
      <c r="MX739" s="1"/>
      <c r="MY739" s="1"/>
      <c r="MZ739" s="1"/>
      <c r="NA739" s="1"/>
      <c r="NB739" s="1"/>
      <c r="NC739" s="1"/>
      <c r="ND739" s="1"/>
      <c r="NE739" s="1"/>
      <c r="NF739" s="1"/>
      <c r="NG739" s="1"/>
      <c r="NH739" s="1"/>
      <c r="NI739" s="1"/>
      <c r="NJ739" s="1"/>
      <c r="NK739" s="1"/>
      <c r="NL739" s="1"/>
      <c r="NM739" s="1"/>
      <c r="NN739" s="1"/>
      <c r="NO739" s="1"/>
      <c r="NP739" s="1"/>
      <c r="NQ739" s="1"/>
      <c r="NR739" s="1"/>
      <c r="NS739" s="1"/>
      <c r="NT739" s="1"/>
      <c r="NU739" s="1"/>
      <c r="NV739" s="1"/>
      <c r="NW739" s="1"/>
      <c r="NX739" s="1"/>
      <c r="NY739" s="1"/>
      <c r="NZ739" s="1"/>
      <c r="OA739" s="1"/>
      <c r="OB739" s="1"/>
      <c r="OC739" s="1"/>
      <c r="OD739" s="1"/>
      <c r="OE739" s="1"/>
      <c r="OF739" s="1"/>
      <c r="OG739" s="1"/>
      <c r="OH739" s="1"/>
      <c r="OI739" s="1"/>
      <c r="OJ739" s="1"/>
      <c r="OK739" s="1"/>
      <c r="OL739" s="1"/>
      <c r="OM739" s="1"/>
      <c r="ON739" s="1"/>
      <c r="OO739" s="1"/>
      <c r="OP739" s="1"/>
      <c r="OQ739" s="1"/>
      <c r="OR739" s="1"/>
      <c r="OS739" s="1"/>
      <c r="OT739" s="1"/>
      <c r="OU739" s="1"/>
      <c r="OV739" s="1"/>
      <c r="OW739" s="1"/>
      <c r="OX739" s="1"/>
      <c r="OY739" s="1"/>
      <c r="OZ739" s="1"/>
      <c r="PA739" s="1"/>
      <c r="PB739" s="1"/>
      <c r="PC739" s="1"/>
      <c r="PD739" s="1"/>
      <c r="PE739" s="1"/>
      <c r="PF739" s="1"/>
      <c r="PG739" s="1"/>
      <c r="PH739" s="1"/>
      <c r="PI739" s="1"/>
      <c r="PJ739" s="1"/>
      <c r="PK739" s="1"/>
      <c r="PL739" s="1"/>
      <c r="PM739" s="1"/>
      <c r="PN739" s="1"/>
      <c r="PO739" s="1"/>
      <c r="PP739" s="1"/>
      <c r="PQ739" s="1"/>
      <c r="PR739" s="1"/>
      <c r="PS739" s="1"/>
      <c r="PT739" s="1"/>
      <c r="PU739" s="1"/>
      <c r="PV739" s="1"/>
      <c r="PW739" s="1"/>
      <c r="PX739" s="1"/>
      <c r="PY739" s="1"/>
      <c r="PZ739" s="1"/>
    </row>
    <row r="740" spans="1:442" s="36" customFormat="1" ht="64.5" customHeight="1" x14ac:dyDescent="0.2">
      <c r="B740" s="215"/>
      <c r="C740" s="215"/>
      <c r="D740" s="218"/>
      <c r="E740" s="238"/>
      <c r="F740" s="238"/>
      <c r="G740" s="238"/>
      <c r="H740" s="218"/>
      <c r="I740" s="218"/>
      <c r="J740" s="11" t="s">
        <v>111</v>
      </c>
      <c r="K740" s="7" t="s">
        <v>112</v>
      </c>
      <c r="L740" s="7" t="s">
        <v>85</v>
      </c>
      <c r="M740" s="7">
        <v>2</v>
      </c>
      <c r="N740" s="217"/>
      <c r="O740" s="215"/>
      <c r="P740" s="218"/>
      <c r="Q740" s="218"/>
      <c r="R740" s="237"/>
      <c r="S740" s="237"/>
      <c r="T740" s="247"/>
      <c r="U740" s="247"/>
      <c r="V740" s="243"/>
      <c r="W740" s="229"/>
      <c r="X740" s="229"/>
      <c r="Y740" s="243"/>
      <c r="Z740" s="229"/>
      <c r="AA740" s="229"/>
      <c r="AB740" s="243"/>
      <c r="AC740" s="217"/>
      <c r="AD740" s="235"/>
      <c r="AE740" s="235"/>
      <c r="AF740" s="218"/>
      <c r="AG740" s="217"/>
      <c r="AH740" s="467"/>
      <c r="AI740" s="467"/>
      <c r="AJ740" s="237"/>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c r="KJ740" s="1"/>
      <c r="KK740" s="1"/>
      <c r="KL740" s="1"/>
      <c r="KM740" s="1"/>
      <c r="KN740" s="1"/>
      <c r="KO740" s="1"/>
      <c r="KP740" s="1"/>
      <c r="KQ740" s="1"/>
      <c r="KR740" s="1"/>
      <c r="KS740" s="1"/>
      <c r="KT740" s="1"/>
      <c r="KU740" s="1"/>
      <c r="KV740" s="1"/>
      <c r="KW740" s="1"/>
      <c r="KX740" s="1"/>
      <c r="KY740" s="1"/>
      <c r="KZ740" s="1"/>
      <c r="LA740" s="1"/>
      <c r="LB740" s="1"/>
      <c r="LC740" s="1"/>
      <c r="LD740" s="1"/>
      <c r="LE740" s="1"/>
      <c r="LF740" s="1"/>
      <c r="LG740" s="1"/>
      <c r="LH740" s="1"/>
      <c r="LI740" s="1"/>
      <c r="LJ740" s="1"/>
      <c r="LK740" s="1"/>
      <c r="LL740" s="1"/>
      <c r="LM740" s="1"/>
      <c r="LN740" s="1"/>
      <c r="LO740" s="1"/>
      <c r="LP740" s="1"/>
      <c r="LQ740" s="1"/>
      <c r="LR740" s="1"/>
      <c r="LS740" s="1"/>
      <c r="LT740" s="1"/>
      <c r="LU740" s="1"/>
      <c r="LV740" s="1"/>
      <c r="LW740" s="1"/>
      <c r="LX740" s="1"/>
      <c r="LY740" s="1"/>
      <c r="LZ740" s="1"/>
      <c r="MA740" s="1"/>
      <c r="MB740" s="1"/>
      <c r="MC740" s="1"/>
      <c r="MD740" s="1"/>
      <c r="ME740" s="1"/>
      <c r="MF740" s="1"/>
      <c r="MG740" s="1"/>
      <c r="MH740" s="1"/>
      <c r="MI740" s="1"/>
      <c r="MJ740" s="1"/>
      <c r="MK740" s="1"/>
      <c r="ML740" s="1"/>
      <c r="MM740" s="1"/>
      <c r="MN740" s="1"/>
      <c r="MO740" s="1"/>
      <c r="MP740" s="1"/>
      <c r="MQ740" s="1"/>
      <c r="MR740" s="1"/>
      <c r="MS740" s="1"/>
      <c r="MT740" s="1"/>
      <c r="MU740" s="1"/>
      <c r="MV740" s="1"/>
      <c r="MW740" s="1"/>
      <c r="MX740" s="1"/>
      <c r="MY740" s="1"/>
      <c r="MZ740" s="1"/>
      <c r="NA740" s="1"/>
      <c r="NB740" s="1"/>
      <c r="NC740" s="1"/>
      <c r="ND740" s="1"/>
      <c r="NE740" s="1"/>
      <c r="NF740" s="1"/>
      <c r="NG740" s="1"/>
      <c r="NH740" s="1"/>
      <c r="NI740" s="1"/>
      <c r="NJ740" s="1"/>
      <c r="NK740" s="1"/>
      <c r="NL740" s="1"/>
      <c r="NM740" s="1"/>
      <c r="NN740" s="1"/>
      <c r="NO740" s="1"/>
      <c r="NP740" s="1"/>
      <c r="NQ740" s="1"/>
      <c r="NR740" s="1"/>
      <c r="NS740" s="1"/>
      <c r="NT740" s="1"/>
      <c r="NU740" s="1"/>
      <c r="NV740" s="1"/>
      <c r="NW740" s="1"/>
      <c r="NX740" s="1"/>
      <c r="NY740" s="1"/>
      <c r="NZ740" s="1"/>
      <c r="OA740" s="1"/>
      <c r="OB740" s="1"/>
      <c r="OC740" s="1"/>
      <c r="OD740" s="1"/>
      <c r="OE740" s="1"/>
      <c r="OF740" s="1"/>
      <c r="OG740" s="1"/>
      <c r="OH740" s="1"/>
      <c r="OI740" s="1"/>
      <c r="OJ740" s="1"/>
      <c r="OK740" s="1"/>
      <c r="OL740" s="1"/>
      <c r="OM740" s="1"/>
      <c r="ON740" s="1"/>
      <c r="OO740" s="1"/>
      <c r="OP740" s="1"/>
      <c r="OQ740" s="1"/>
      <c r="OR740" s="1"/>
      <c r="OS740" s="1"/>
      <c r="OT740" s="1"/>
      <c r="OU740" s="1"/>
      <c r="OV740" s="1"/>
      <c r="OW740" s="1"/>
      <c r="OX740" s="1"/>
      <c r="OY740" s="1"/>
      <c r="OZ740" s="1"/>
      <c r="PA740" s="1"/>
      <c r="PB740" s="1"/>
      <c r="PC740" s="1"/>
      <c r="PD740" s="1"/>
      <c r="PE740" s="1"/>
      <c r="PF740" s="1"/>
      <c r="PG740" s="1"/>
      <c r="PH740" s="1"/>
      <c r="PI740" s="1"/>
      <c r="PJ740" s="1"/>
      <c r="PK740" s="1"/>
      <c r="PL740" s="1"/>
      <c r="PM740" s="1"/>
      <c r="PN740" s="1"/>
      <c r="PO740" s="1"/>
      <c r="PP740" s="1"/>
      <c r="PQ740" s="1"/>
      <c r="PR740" s="1"/>
      <c r="PS740" s="1"/>
      <c r="PT740" s="1"/>
      <c r="PU740" s="1"/>
      <c r="PV740" s="1"/>
      <c r="PW740" s="1"/>
      <c r="PX740" s="1"/>
      <c r="PY740" s="1"/>
      <c r="PZ740" s="1"/>
    </row>
    <row r="741" spans="1:442" s="36" customFormat="1" ht="64.5" customHeight="1" x14ac:dyDescent="0.2">
      <c r="B741" s="216"/>
      <c r="C741" s="216"/>
      <c r="D741" s="218"/>
      <c r="E741" s="238"/>
      <c r="F741" s="238"/>
      <c r="G741" s="238"/>
      <c r="H741" s="218"/>
      <c r="I741" s="218"/>
      <c r="J741" s="28" t="s">
        <v>127</v>
      </c>
      <c r="K741" s="14" t="s">
        <v>128</v>
      </c>
      <c r="L741" s="14" t="s">
        <v>85</v>
      </c>
      <c r="M741" s="71">
        <v>110</v>
      </c>
      <c r="N741" s="217"/>
      <c r="O741" s="216"/>
      <c r="P741" s="218"/>
      <c r="Q741" s="218"/>
      <c r="R741" s="237"/>
      <c r="S741" s="237"/>
      <c r="T741" s="247"/>
      <c r="U741" s="247"/>
      <c r="V741" s="243"/>
      <c r="W741" s="229"/>
      <c r="X741" s="229"/>
      <c r="Y741" s="243"/>
      <c r="Z741" s="229"/>
      <c r="AA741" s="229"/>
      <c r="AB741" s="243"/>
      <c r="AC741" s="217"/>
      <c r="AD741" s="235"/>
      <c r="AE741" s="235"/>
      <c r="AF741" s="218"/>
      <c r="AG741" s="217"/>
      <c r="AH741" s="468"/>
      <c r="AI741" s="468"/>
      <c r="AJ741" s="237"/>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c r="KJ741" s="1"/>
      <c r="KK741" s="1"/>
      <c r="KL741" s="1"/>
      <c r="KM741" s="1"/>
      <c r="KN741" s="1"/>
      <c r="KO741" s="1"/>
      <c r="KP741" s="1"/>
      <c r="KQ741" s="1"/>
      <c r="KR741" s="1"/>
      <c r="KS741" s="1"/>
      <c r="KT741" s="1"/>
      <c r="KU741" s="1"/>
      <c r="KV741" s="1"/>
      <c r="KW741" s="1"/>
      <c r="KX741" s="1"/>
      <c r="KY741" s="1"/>
      <c r="KZ741" s="1"/>
      <c r="LA741" s="1"/>
      <c r="LB741" s="1"/>
      <c r="LC741" s="1"/>
      <c r="LD741" s="1"/>
      <c r="LE741" s="1"/>
      <c r="LF741" s="1"/>
      <c r="LG741" s="1"/>
      <c r="LH741" s="1"/>
      <c r="LI741" s="1"/>
      <c r="LJ741" s="1"/>
      <c r="LK741" s="1"/>
      <c r="LL741" s="1"/>
      <c r="LM741" s="1"/>
      <c r="LN741" s="1"/>
      <c r="LO741" s="1"/>
      <c r="LP741" s="1"/>
      <c r="LQ741" s="1"/>
      <c r="LR741" s="1"/>
      <c r="LS741" s="1"/>
      <c r="LT741" s="1"/>
      <c r="LU741" s="1"/>
      <c r="LV741" s="1"/>
      <c r="LW741" s="1"/>
      <c r="LX741" s="1"/>
      <c r="LY741" s="1"/>
      <c r="LZ741" s="1"/>
      <c r="MA741" s="1"/>
      <c r="MB741" s="1"/>
      <c r="MC741" s="1"/>
      <c r="MD741" s="1"/>
      <c r="ME741" s="1"/>
      <c r="MF741" s="1"/>
      <c r="MG741" s="1"/>
      <c r="MH741" s="1"/>
      <c r="MI741" s="1"/>
      <c r="MJ741" s="1"/>
      <c r="MK741" s="1"/>
      <c r="ML741" s="1"/>
      <c r="MM741" s="1"/>
      <c r="MN741" s="1"/>
      <c r="MO741" s="1"/>
      <c r="MP741" s="1"/>
      <c r="MQ741" s="1"/>
      <c r="MR741" s="1"/>
      <c r="MS741" s="1"/>
      <c r="MT741" s="1"/>
      <c r="MU741" s="1"/>
      <c r="MV741" s="1"/>
      <c r="MW741" s="1"/>
      <c r="MX741" s="1"/>
      <c r="MY741" s="1"/>
      <c r="MZ741" s="1"/>
      <c r="NA741" s="1"/>
      <c r="NB741" s="1"/>
      <c r="NC741" s="1"/>
      <c r="ND741" s="1"/>
      <c r="NE741" s="1"/>
      <c r="NF741" s="1"/>
      <c r="NG741" s="1"/>
      <c r="NH741" s="1"/>
      <c r="NI741" s="1"/>
      <c r="NJ741" s="1"/>
      <c r="NK741" s="1"/>
      <c r="NL741" s="1"/>
      <c r="NM741" s="1"/>
      <c r="NN741" s="1"/>
      <c r="NO741" s="1"/>
      <c r="NP741" s="1"/>
      <c r="NQ741" s="1"/>
      <c r="NR741" s="1"/>
      <c r="NS741" s="1"/>
      <c r="NT741" s="1"/>
      <c r="NU741" s="1"/>
      <c r="NV741" s="1"/>
      <c r="NW741" s="1"/>
      <c r="NX741" s="1"/>
      <c r="NY741" s="1"/>
      <c r="NZ741" s="1"/>
      <c r="OA741" s="1"/>
      <c r="OB741" s="1"/>
      <c r="OC741" s="1"/>
      <c r="OD741" s="1"/>
      <c r="OE741" s="1"/>
      <c r="OF741" s="1"/>
      <c r="OG741" s="1"/>
      <c r="OH741" s="1"/>
      <c r="OI741" s="1"/>
      <c r="OJ741" s="1"/>
      <c r="OK741" s="1"/>
      <c r="OL741" s="1"/>
      <c r="OM741" s="1"/>
      <c r="ON741" s="1"/>
      <c r="OO741" s="1"/>
      <c r="OP741" s="1"/>
      <c r="OQ741" s="1"/>
      <c r="OR741" s="1"/>
      <c r="OS741" s="1"/>
      <c r="OT741" s="1"/>
      <c r="OU741" s="1"/>
      <c r="OV741" s="1"/>
      <c r="OW741" s="1"/>
      <c r="OX741" s="1"/>
      <c r="OY741" s="1"/>
      <c r="OZ741" s="1"/>
      <c r="PA741" s="1"/>
      <c r="PB741" s="1"/>
      <c r="PC741" s="1"/>
      <c r="PD741" s="1"/>
      <c r="PE741" s="1"/>
      <c r="PF741" s="1"/>
      <c r="PG741" s="1"/>
      <c r="PH741" s="1"/>
      <c r="PI741" s="1"/>
      <c r="PJ741" s="1"/>
      <c r="PK741" s="1"/>
      <c r="PL741" s="1"/>
      <c r="PM741" s="1"/>
      <c r="PN741" s="1"/>
      <c r="PO741" s="1"/>
      <c r="PP741" s="1"/>
      <c r="PQ741" s="1"/>
      <c r="PR741" s="1"/>
      <c r="PS741" s="1"/>
      <c r="PT741" s="1"/>
      <c r="PU741" s="1"/>
      <c r="PV741" s="1"/>
      <c r="PW741" s="1"/>
      <c r="PX741" s="1"/>
      <c r="PY741" s="1"/>
      <c r="PZ741" s="1"/>
    </row>
    <row r="742" spans="1:442" s="36" customFormat="1" ht="117.6" customHeight="1" x14ac:dyDescent="0.2">
      <c r="B742" s="230" t="s">
        <v>769</v>
      </c>
      <c r="C742" s="230" t="s">
        <v>772</v>
      </c>
      <c r="D742" s="218" t="s">
        <v>775</v>
      </c>
      <c r="E742" s="238" t="s">
        <v>67</v>
      </c>
      <c r="F742" s="238" t="s">
        <v>134</v>
      </c>
      <c r="G742" s="238" t="s">
        <v>147</v>
      </c>
      <c r="H742" s="218" t="s">
        <v>70</v>
      </c>
      <c r="I742" s="218" t="s">
        <v>79</v>
      </c>
      <c r="J742" s="11" t="s">
        <v>208</v>
      </c>
      <c r="K742" s="7" t="s">
        <v>107</v>
      </c>
      <c r="L742" s="7" t="s">
        <v>86</v>
      </c>
      <c r="M742" s="7">
        <v>40</v>
      </c>
      <c r="N742" s="217" t="s">
        <v>108</v>
      </c>
      <c r="O742" s="230" t="s">
        <v>344</v>
      </c>
      <c r="P742" s="218" t="s">
        <v>75</v>
      </c>
      <c r="Q742" s="218" t="s">
        <v>76</v>
      </c>
      <c r="R742" s="237" t="s">
        <v>77</v>
      </c>
      <c r="S742" s="237" t="s">
        <v>109</v>
      </c>
      <c r="T742" s="247">
        <f>V742+Y742</f>
        <v>210945.18</v>
      </c>
      <c r="U742" s="247">
        <f>+T742/M743</f>
        <v>210945.18</v>
      </c>
      <c r="V742" s="429">
        <v>179303.40299999999</v>
      </c>
      <c r="W742" s="246" t="s">
        <v>79</v>
      </c>
      <c r="X742" s="246" t="s">
        <v>79</v>
      </c>
      <c r="Y742" s="429">
        <v>31641.776999999998</v>
      </c>
      <c r="Z742" s="246" t="s">
        <v>98</v>
      </c>
      <c r="AA742" s="246" t="s">
        <v>79</v>
      </c>
      <c r="AB742" s="429">
        <v>37254.82</v>
      </c>
      <c r="AC742" s="217" t="s">
        <v>149</v>
      </c>
      <c r="AD742" s="235" t="s">
        <v>79</v>
      </c>
      <c r="AE742" s="235">
        <f>V742+Y742</f>
        <v>210945.18</v>
      </c>
      <c r="AF742" s="217" t="s">
        <v>79</v>
      </c>
      <c r="AG742" s="217" t="s">
        <v>33</v>
      </c>
      <c r="AH742" s="466" t="s">
        <v>157</v>
      </c>
      <c r="AI742" s="466" t="s">
        <v>158</v>
      </c>
      <c r="AJ742" s="237"/>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c r="KJ742" s="1"/>
      <c r="KK742" s="1"/>
      <c r="KL742" s="1"/>
      <c r="KM742" s="1"/>
      <c r="KN742" s="1"/>
      <c r="KO742" s="1"/>
      <c r="KP742" s="1"/>
      <c r="KQ742" s="1"/>
      <c r="KR742" s="1"/>
      <c r="KS742" s="1"/>
      <c r="KT742" s="1"/>
      <c r="KU742" s="1"/>
      <c r="KV742" s="1"/>
      <c r="KW742" s="1"/>
      <c r="KX742" s="1"/>
      <c r="KY742" s="1"/>
      <c r="KZ742" s="1"/>
      <c r="LA742" s="1"/>
      <c r="LB742" s="1"/>
      <c r="LC742" s="1"/>
      <c r="LD742" s="1"/>
      <c r="LE742" s="1"/>
      <c r="LF742" s="1"/>
      <c r="LG742" s="1"/>
      <c r="LH742" s="1"/>
      <c r="LI742" s="1"/>
      <c r="LJ742" s="1"/>
      <c r="LK742" s="1"/>
      <c r="LL742" s="1"/>
      <c r="LM742" s="1"/>
      <c r="LN742" s="1"/>
      <c r="LO742" s="1"/>
      <c r="LP742" s="1"/>
      <c r="LQ742" s="1"/>
      <c r="LR742" s="1"/>
      <c r="LS742" s="1"/>
      <c r="LT742" s="1"/>
      <c r="LU742" s="1"/>
      <c r="LV742" s="1"/>
      <c r="LW742" s="1"/>
      <c r="LX742" s="1"/>
      <c r="LY742" s="1"/>
      <c r="LZ742" s="1"/>
      <c r="MA742" s="1"/>
      <c r="MB742" s="1"/>
      <c r="MC742" s="1"/>
      <c r="MD742" s="1"/>
      <c r="ME742" s="1"/>
      <c r="MF742" s="1"/>
      <c r="MG742" s="1"/>
      <c r="MH742" s="1"/>
      <c r="MI742" s="1"/>
      <c r="MJ742" s="1"/>
      <c r="MK742" s="1"/>
      <c r="ML742" s="1"/>
      <c r="MM742" s="1"/>
      <c r="MN742" s="1"/>
      <c r="MO742" s="1"/>
      <c r="MP742" s="1"/>
      <c r="MQ742" s="1"/>
      <c r="MR742" s="1"/>
      <c r="MS742" s="1"/>
      <c r="MT742" s="1"/>
      <c r="MU742" s="1"/>
      <c r="MV742" s="1"/>
      <c r="MW742" s="1"/>
      <c r="MX742" s="1"/>
      <c r="MY742" s="1"/>
      <c r="MZ742" s="1"/>
      <c r="NA742" s="1"/>
      <c r="NB742" s="1"/>
      <c r="NC742" s="1"/>
      <c r="ND742" s="1"/>
      <c r="NE742" s="1"/>
      <c r="NF742" s="1"/>
      <c r="NG742" s="1"/>
      <c r="NH742" s="1"/>
      <c r="NI742" s="1"/>
      <c r="NJ742" s="1"/>
      <c r="NK742" s="1"/>
      <c r="NL742" s="1"/>
      <c r="NM742" s="1"/>
      <c r="NN742" s="1"/>
      <c r="NO742" s="1"/>
      <c r="NP742" s="1"/>
      <c r="NQ742" s="1"/>
      <c r="NR742" s="1"/>
      <c r="NS742" s="1"/>
      <c r="NT742" s="1"/>
      <c r="NU742" s="1"/>
      <c r="NV742" s="1"/>
      <c r="NW742" s="1"/>
      <c r="NX742" s="1"/>
      <c r="NY742" s="1"/>
      <c r="NZ742" s="1"/>
      <c r="OA742" s="1"/>
      <c r="OB742" s="1"/>
      <c r="OC742" s="1"/>
      <c r="OD742" s="1"/>
      <c r="OE742" s="1"/>
      <c r="OF742" s="1"/>
      <c r="OG742" s="1"/>
      <c r="OH742" s="1"/>
      <c r="OI742" s="1"/>
      <c r="OJ742" s="1"/>
      <c r="OK742" s="1"/>
      <c r="OL742" s="1"/>
      <c r="OM742" s="1"/>
      <c r="ON742" s="1"/>
      <c r="OO742" s="1"/>
      <c r="OP742" s="1"/>
      <c r="OQ742" s="1"/>
      <c r="OR742" s="1"/>
      <c r="OS742" s="1"/>
      <c r="OT742" s="1"/>
      <c r="OU742" s="1"/>
      <c r="OV742" s="1"/>
      <c r="OW742" s="1"/>
      <c r="OX742" s="1"/>
      <c r="OY742" s="1"/>
      <c r="OZ742" s="1"/>
      <c r="PA742" s="1"/>
      <c r="PB742" s="1"/>
      <c r="PC742" s="1"/>
      <c r="PD742" s="1"/>
      <c r="PE742" s="1"/>
      <c r="PF742" s="1"/>
      <c r="PG742" s="1"/>
      <c r="PH742" s="1"/>
      <c r="PI742" s="1"/>
      <c r="PJ742" s="1"/>
      <c r="PK742" s="1"/>
      <c r="PL742" s="1"/>
      <c r="PM742" s="1"/>
      <c r="PN742" s="1"/>
      <c r="PO742" s="1"/>
      <c r="PP742" s="1"/>
      <c r="PQ742" s="1"/>
      <c r="PR742" s="1"/>
      <c r="PS742" s="1"/>
      <c r="PT742" s="1"/>
      <c r="PU742" s="1"/>
      <c r="PV742" s="1"/>
      <c r="PW742" s="1"/>
      <c r="PX742" s="1"/>
      <c r="PY742" s="1"/>
      <c r="PZ742" s="1"/>
    </row>
    <row r="743" spans="1:442" s="36" customFormat="1" ht="64.5" customHeight="1" x14ac:dyDescent="0.2">
      <c r="B743" s="215"/>
      <c r="C743" s="215"/>
      <c r="D743" s="218"/>
      <c r="E743" s="238"/>
      <c r="F743" s="238"/>
      <c r="G743" s="238"/>
      <c r="H743" s="218"/>
      <c r="I743" s="218"/>
      <c r="J743" s="11" t="s">
        <v>111</v>
      </c>
      <c r="K743" s="7" t="s">
        <v>112</v>
      </c>
      <c r="L743" s="7" t="s">
        <v>85</v>
      </c>
      <c r="M743" s="7">
        <v>1</v>
      </c>
      <c r="N743" s="217"/>
      <c r="O743" s="215"/>
      <c r="P743" s="218"/>
      <c r="Q743" s="218"/>
      <c r="R743" s="237"/>
      <c r="S743" s="237"/>
      <c r="T743" s="247"/>
      <c r="U743" s="247"/>
      <c r="V743" s="429"/>
      <c r="W743" s="246"/>
      <c r="X743" s="246"/>
      <c r="Y743" s="429"/>
      <c r="Z743" s="246"/>
      <c r="AA743" s="246"/>
      <c r="AB743" s="429"/>
      <c r="AC743" s="217"/>
      <c r="AD743" s="235"/>
      <c r="AE743" s="235"/>
      <c r="AF743" s="218"/>
      <c r="AG743" s="217"/>
      <c r="AH743" s="467"/>
      <c r="AI743" s="467"/>
      <c r="AJ743" s="237"/>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c r="KJ743" s="1"/>
      <c r="KK743" s="1"/>
      <c r="KL743" s="1"/>
      <c r="KM743" s="1"/>
      <c r="KN743" s="1"/>
      <c r="KO743" s="1"/>
      <c r="KP743" s="1"/>
      <c r="KQ743" s="1"/>
      <c r="KR743" s="1"/>
      <c r="KS743" s="1"/>
      <c r="KT743" s="1"/>
      <c r="KU743" s="1"/>
      <c r="KV743" s="1"/>
      <c r="KW743" s="1"/>
      <c r="KX743" s="1"/>
      <c r="KY743" s="1"/>
      <c r="KZ743" s="1"/>
      <c r="LA743" s="1"/>
      <c r="LB743" s="1"/>
      <c r="LC743" s="1"/>
      <c r="LD743" s="1"/>
      <c r="LE743" s="1"/>
      <c r="LF743" s="1"/>
      <c r="LG743" s="1"/>
      <c r="LH743" s="1"/>
      <c r="LI743" s="1"/>
      <c r="LJ743" s="1"/>
      <c r="LK743" s="1"/>
      <c r="LL743" s="1"/>
      <c r="LM743" s="1"/>
      <c r="LN743" s="1"/>
      <c r="LO743" s="1"/>
      <c r="LP743" s="1"/>
      <c r="LQ743" s="1"/>
      <c r="LR743" s="1"/>
      <c r="LS743" s="1"/>
      <c r="LT743" s="1"/>
      <c r="LU743" s="1"/>
      <c r="LV743" s="1"/>
      <c r="LW743" s="1"/>
      <c r="LX743" s="1"/>
      <c r="LY743" s="1"/>
      <c r="LZ743" s="1"/>
      <c r="MA743" s="1"/>
      <c r="MB743" s="1"/>
      <c r="MC743" s="1"/>
      <c r="MD743" s="1"/>
      <c r="ME743" s="1"/>
      <c r="MF743" s="1"/>
      <c r="MG743" s="1"/>
      <c r="MH743" s="1"/>
      <c r="MI743" s="1"/>
      <c r="MJ743" s="1"/>
      <c r="MK743" s="1"/>
      <c r="ML743" s="1"/>
      <c r="MM743" s="1"/>
      <c r="MN743" s="1"/>
      <c r="MO743" s="1"/>
      <c r="MP743" s="1"/>
      <c r="MQ743" s="1"/>
      <c r="MR743" s="1"/>
      <c r="MS743" s="1"/>
      <c r="MT743" s="1"/>
      <c r="MU743" s="1"/>
      <c r="MV743" s="1"/>
      <c r="MW743" s="1"/>
      <c r="MX743" s="1"/>
      <c r="MY743" s="1"/>
      <c r="MZ743" s="1"/>
      <c r="NA743" s="1"/>
      <c r="NB743" s="1"/>
      <c r="NC743" s="1"/>
      <c r="ND743" s="1"/>
      <c r="NE743" s="1"/>
      <c r="NF743" s="1"/>
      <c r="NG743" s="1"/>
      <c r="NH743" s="1"/>
      <c r="NI743" s="1"/>
      <c r="NJ743" s="1"/>
      <c r="NK743" s="1"/>
      <c r="NL743" s="1"/>
      <c r="NM743" s="1"/>
      <c r="NN743" s="1"/>
      <c r="NO743" s="1"/>
      <c r="NP743" s="1"/>
      <c r="NQ743" s="1"/>
      <c r="NR743" s="1"/>
      <c r="NS743" s="1"/>
      <c r="NT743" s="1"/>
      <c r="NU743" s="1"/>
      <c r="NV743" s="1"/>
      <c r="NW743" s="1"/>
      <c r="NX743" s="1"/>
      <c r="NY743" s="1"/>
      <c r="NZ743" s="1"/>
      <c r="OA743" s="1"/>
      <c r="OB743" s="1"/>
      <c r="OC743" s="1"/>
      <c r="OD743" s="1"/>
      <c r="OE743" s="1"/>
      <c r="OF743" s="1"/>
      <c r="OG743" s="1"/>
      <c r="OH743" s="1"/>
      <c r="OI743" s="1"/>
      <c r="OJ743" s="1"/>
      <c r="OK743" s="1"/>
      <c r="OL743" s="1"/>
      <c r="OM743" s="1"/>
      <c r="ON743" s="1"/>
      <c r="OO743" s="1"/>
      <c r="OP743" s="1"/>
      <c r="OQ743" s="1"/>
      <c r="OR743" s="1"/>
      <c r="OS743" s="1"/>
      <c r="OT743" s="1"/>
      <c r="OU743" s="1"/>
      <c r="OV743" s="1"/>
      <c r="OW743" s="1"/>
      <c r="OX743" s="1"/>
      <c r="OY743" s="1"/>
      <c r="OZ743" s="1"/>
      <c r="PA743" s="1"/>
      <c r="PB743" s="1"/>
      <c r="PC743" s="1"/>
      <c r="PD743" s="1"/>
      <c r="PE743" s="1"/>
      <c r="PF743" s="1"/>
      <c r="PG743" s="1"/>
      <c r="PH743" s="1"/>
      <c r="PI743" s="1"/>
      <c r="PJ743" s="1"/>
      <c r="PK743" s="1"/>
      <c r="PL743" s="1"/>
      <c r="PM743" s="1"/>
      <c r="PN743" s="1"/>
      <c r="PO743" s="1"/>
      <c r="PP743" s="1"/>
      <c r="PQ743" s="1"/>
      <c r="PR743" s="1"/>
      <c r="PS743" s="1"/>
      <c r="PT743" s="1"/>
      <c r="PU743" s="1"/>
      <c r="PV743" s="1"/>
      <c r="PW743" s="1"/>
      <c r="PX743" s="1"/>
      <c r="PY743" s="1"/>
      <c r="PZ743" s="1"/>
    </row>
    <row r="744" spans="1:442" s="36" customFormat="1" ht="64.5" customHeight="1" x14ac:dyDescent="0.2">
      <c r="B744" s="216"/>
      <c r="C744" s="216"/>
      <c r="D744" s="218"/>
      <c r="E744" s="238"/>
      <c r="F744" s="238"/>
      <c r="G744" s="238"/>
      <c r="H744" s="218"/>
      <c r="I744" s="218"/>
      <c r="J744" s="28" t="s">
        <v>127</v>
      </c>
      <c r="K744" s="14" t="s">
        <v>128</v>
      </c>
      <c r="L744" s="14" t="s">
        <v>85</v>
      </c>
      <c r="M744" s="71">
        <v>20</v>
      </c>
      <c r="N744" s="217"/>
      <c r="O744" s="216"/>
      <c r="P744" s="218"/>
      <c r="Q744" s="218"/>
      <c r="R744" s="237"/>
      <c r="S744" s="237"/>
      <c r="T744" s="247"/>
      <c r="U744" s="247"/>
      <c r="V744" s="429"/>
      <c r="W744" s="246"/>
      <c r="X744" s="246"/>
      <c r="Y744" s="429"/>
      <c r="Z744" s="246"/>
      <c r="AA744" s="246"/>
      <c r="AB744" s="429"/>
      <c r="AC744" s="217"/>
      <c r="AD744" s="235"/>
      <c r="AE744" s="235"/>
      <c r="AF744" s="218"/>
      <c r="AG744" s="217"/>
      <c r="AH744" s="468"/>
      <c r="AI744" s="468"/>
      <c r="AJ744" s="237"/>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c r="KJ744" s="1"/>
      <c r="KK744" s="1"/>
      <c r="KL744" s="1"/>
      <c r="KM744" s="1"/>
      <c r="KN744" s="1"/>
      <c r="KO744" s="1"/>
      <c r="KP744" s="1"/>
      <c r="KQ744" s="1"/>
      <c r="KR744" s="1"/>
      <c r="KS744" s="1"/>
      <c r="KT744" s="1"/>
      <c r="KU744" s="1"/>
      <c r="KV744" s="1"/>
      <c r="KW744" s="1"/>
      <c r="KX744" s="1"/>
      <c r="KY744" s="1"/>
      <c r="KZ744" s="1"/>
      <c r="LA744" s="1"/>
      <c r="LB744" s="1"/>
      <c r="LC744" s="1"/>
      <c r="LD744" s="1"/>
      <c r="LE744" s="1"/>
      <c r="LF744" s="1"/>
      <c r="LG744" s="1"/>
      <c r="LH744" s="1"/>
      <c r="LI744" s="1"/>
      <c r="LJ744" s="1"/>
      <c r="LK744" s="1"/>
      <c r="LL744" s="1"/>
      <c r="LM744" s="1"/>
      <c r="LN744" s="1"/>
      <c r="LO744" s="1"/>
      <c r="LP744" s="1"/>
      <c r="LQ744" s="1"/>
      <c r="LR744" s="1"/>
      <c r="LS744" s="1"/>
      <c r="LT744" s="1"/>
      <c r="LU744" s="1"/>
      <c r="LV744" s="1"/>
      <c r="LW744" s="1"/>
      <c r="LX744" s="1"/>
      <c r="LY744" s="1"/>
      <c r="LZ744" s="1"/>
      <c r="MA744" s="1"/>
      <c r="MB744" s="1"/>
      <c r="MC744" s="1"/>
      <c r="MD744" s="1"/>
      <c r="ME744" s="1"/>
      <c r="MF744" s="1"/>
      <c r="MG744" s="1"/>
      <c r="MH744" s="1"/>
      <c r="MI744" s="1"/>
      <c r="MJ744" s="1"/>
      <c r="MK744" s="1"/>
      <c r="ML744" s="1"/>
      <c r="MM744" s="1"/>
      <c r="MN744" s="1"/>
      <c r="MO744" s="1"/>
      <c r="MP744" s="1"/>
      <c r="MQ744" s="1"/>
      <c r="MR744" s="1"/>
      <c r="MS744" s="1"/>
      <c r="MT744" s="1"/>
      <c r="MU744" s="1"/>
      <c r="MV744" s="1"/>
      <c r="MW744" s="1"/>
      <c r="MX744" s="1"/>
      <c r="MY744" s="1"/>
      <c r="MZ744" s="1"/>
      <c r="NA744" s="1"/>
      <c r="NB744" s="1"/>
      <c r="NC744" s="1"/>
      <c r="ND744" s="1"/>
      <c r="NE744" s="1"/>
      <c r="NF744" s="1"/>
      <c r="NG744" s="1"/>
      <c r="NH744" s="1"/>
      <c r="NI744" s="1"/>
      <c r="NJ744" s="1"/>
      <c r="NK744" s="1"/>
      <c r="NL744" s="1"/>
      <c r="NM744" s="1"/>
      <c r="NN744" s="1"/>
      <c r="NO744" s="1"/>
      <c r="NP744" s="1"/>
      <c r="NQ744" s="1"/>
      <c r="NR744" s="1"/>
      <c r="NS744" s="1"/>
      <c r="NT744" s="1"/>
      <c r="NU744" s="1"/>
      <c r="NV744" s="1"/>
      <c r="NW744" s="1"/>
      <c r="NX744" s="1"/>
      <c r="NY744" s="1"/>
      <c r="NZ744" s="1"/>
      <c r="OA744" s="1"/>
      <c r="OB744" s="1"/>
      <c r="OC744" s="1"/>
      <c r="OD744" s="1"/>
      <c r="OE744" s="1"/>
      <c r="OF744" s="1"/>
      <c r="OG744" s="1"/>
      <c r="OH744" s="1"/>
      <c r="OI744" s="1"/>
      <c r="OJ744" s="1"/>
      <c r="OK744" s="1"/>
      <c r="OL744" s="1"/>
      <c r="OM744" s="1"/>
      <c r="ON744" s="1"/>
      <c r="OO744" s="1"/>
      <c r="OP744" s="1"/>
      <c r="OQ744" s="1"/>
      <c r="OR744" s="1"/>
      <c r="OS744" s="1"/>
      <c r="OT744" s="1"/>
      <c r="OU744" s="1"/>
      <c r="OV744" s="1"/>
      <c r="OW744" s="1"/>
      <c r="OX744" s="1"/>
      <c r="OY744" s="1"/>
      <c r="OZ744" s="1"/>
      <c r="PA744" s="1"/>
      <c r="PB744" s="1"/>
      <c r="PC744" s="1"/>
      <c r="PD744" s="1"/>
      <c r="PE744" s="1"/>
      <c r="PF744" s="1"/>
      <c r="PG744" s="1"/>
      <c r="PH744" s="1"/>
      <c r="PI744" s="1"/>
      <c r="PJ744" s="1"/>
      <c r="PK744" s="1"/>
      <c r="PL744" s="1"/>
      <c r="PM744" s="1"/>
      <c r="PN744" s="1"/>
      <c r="PO744" s="1"/>
      <c r="PP744" s="1"/>
      <c r="PQ744" s="1"/>
      <c r="PR744" s="1"/>
      <c r="PS744" s="1"/>
      <c r="PT744" s="1"/>
      <c r="PU744" s="1"/>
      <c r="PV744" s="1"/>
      <c r="PW744" s="1"/>
      <c r="PX744" s="1"/>
      <c r="PY744" s="1"/>
      <c r="PZ744" s="1"/>
    </row>
    <row r="745" spans="1:442" s="36" customFormat="1" ht="89.25" x14ac:dyDescent="0.2">
      <c r="B745" s="230" t="s">
        <v>770</v>
      </c>
      <c r="C745" s="230" t="s">
        <v>773</v>
      </c>
      <c r="D745" s="218" t="s">
        <v>776</v>
      </c>
      <c r="E745" s="238" t="s">
        <v>67</v>
      </c>
      <c r="F745" s="238" t="s">
        <v>134</v>
      </c>
      <c r="G745" s="238" t="s">
        <v>147</v>
      </c>
      <c r="H745" s="218" t="s">
        <v>70</v>
      </c>
      <c r="I745" s="218" t="s">
        <v>79</v>
      </c>
      <c r="J745" s="11" t="s">
        <v>208</v>
      </c>
      <c r="K745" s="7" t="s">
        <v>107</v>
      </c>
      <c r="L745" s="7" t="s">
        <v>86</v>
      </c>
      <c r="M745" s="7">
        <v>40</v>
      </c>
      <c r="N745" s="217" t="s">
        <v>108</v>
      </c>
      <c r="O745" s="230" t="s">
        <v>344</v>
      </c>
      <c r="P745" s="218" t="s">
        <v>75</v>
      </c>
      <c r="Q745" s="218" t="s">
        <v>76</v>
      </c>
      <c r="R745" s="237" t="s">
        <v>77</v>
      </c>
      <c r="S745" s="237" t="s">
        <v>109</v>
      </c>
      <c r="T745" s="247">
        <f>V745+Y745</f>
        <v>475944</v>
      </c>
      <c r="U745" s="247">
        <f>+T745/M746</f>
        <v>475944</v>
      </c>
      <c r="V745" s="429">
        <v>404552.4</v>
      </c>
      <c r="W745" s="246" t="s">
        <v>79</v>
      </c>
      <c r="X745" s="246" t="s">
        <v>79</v>
      </c>
      <c r="Y745" s="429">
        <v>71391.599999999991</v>
      </c>
      <c r="Z745" s="246" t="s">
        <v>98</v>
      </c>
      <c r="AA745" s="246" t="s">
        <v>79</v>
      </c>
      <c r="AB745" s="429">
        <v>84056</v>
      </c>
      <c r="AC745" s="217" t="s">
        <v>149</v>
      </c>
      <c r="AD745" s="235" t="s">
        <v>79</v>
      </c>
      <c r="AE745" s="235">
        <f>V745+Y745</f>
        <v>475944</v>
      </c>
      <c r="AF745" s="217" t="s">
        <v>79</v>
      </c>
      <c r="AG745" s="217" t="s">
        <v>33</v>
      </c>
      <c r="AH745" s="466" t="s">
        <v>161</v>
      </c>
      <c r="AI745" s="466" t="s">
        <v>295</v>
      </c>
      <c r="AJ745" s="237"/>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c r="KJ745" s="1"/>
      <c r="KK745" s="1"/>
      <c r="KL745" s="1"/>
      <c r="KM745" s="1"/>
      <c r="KN745" s="1"/>
      <c r="KO745" s="1"/>
      <c r="KP745" s="1"/>
      <c r="KQ745" s="1"/>
      <c r="KR745" s="1"/>
      <c r="KS745" s="1"/>
      <c r="KT745" s="1"/>
      <c r="KU745" s="1"/>
      <c r="KV745" s="1"/>
      <c r="KW745" s="1"/>
      <c r="KX745" s="1"/>
      <c r="KY745" s="1"/>
      <c r="KZ745" s="1"/>
      <c r="LA745" s="1"/>
      <c r="LB745" s="1"/>
      <c r="LC745" s="1"/>
      <c r="LD745" s="1"/>
      <c r="LE745" s="1"/>
      <c r="LF745" s="1"/>
      <c r="LG745" s="1"/>
      <c r="LH745" s="1"/>
      <c r="LI745" s="1"/>
      <c r="LJ745" s="1"/>
      <c r="LK745" s="1"/>
      <c r="LL745" s="1"/>
      <c r="LM745" s="1"/>
      <c r="LN745" s="1"/>
      <c r="LO745" s="1"/>
      <c r="LP745" s="1"/>
      <c r="LQ745" s="1"/>
      <c r="LR745" s="1"/>
      <c r="LS745" s="1"/>
      <c r="LT745" s="1"/>
      <c r="LU745" s="1"/>
      <c r="LV745" s="1"/>
      <c r="LW745" s="1"/>
      <c r="LX745" s="1"/>
      <c r="LY745" s="1"/>
      <c r="LZ745" s="1"/>
      <c r="MA745" s="1"/>
      <c r="MB745" s="1"/>
      <c r="MC745" s="1"/>
      <c r="MD745" s="1"/>
      <c r="ME745" s="1"/>
      <c r="MF745" s="1"/>
      <c r="MG745" s="1"/>
      <c r="MH745" s="1"/>
      <c r="MI745" s="1"/>
      <c r="MJ745" s="1"/>
      <c r="MK745" s="1"/>
      <c r="ML745" s="1"/>
      <c r="MM745" s="1"/>
      <c r="MN745" s="1"/>
      <c r="MO745" s="1"/>
      <c r="MP745" s="1"/>
      <c r="MQ745" s="1"/>
      <c r="MR745" s="1"/>
      <c r="MS745" s="1"/>
      <c r="MT745" s="1"/>
      <c r="MU745" s="1"/>
      <c r="MV745" s="1"/>
      <c r="MW745" s="1"/>
      <c r="MX745" s="1"/>
      <c r="MY745" s="1"/>
      <c r="MZ745" s="1"/>
      <c r="NA745" s="1"/>
      <c r="NB745" s="1"/>
      <c r="NC745" s="1"/>
      <c r="ND745" s="1"/>
      <c r="NE745" s="1"/>
      <c r="NF745" s="1"/>
      <c r="NG745" s="1"/>
      <c r="NH745" s="1"/>
      <c r="NI745" s="1"/>
      <c r="NJ745" s="1"/>
      <c r="NK745" s="1"/>
      <c r="NL745" s="1"/>
      <c r="NM745" s="1"/>
      <c r="NN745" s="1"/>
      <c r="NO745" s="1"/>
      <c r="NP745" s="1"/>
      <c r="NQ745" s="1"/>
      <c r="NR745" s="1"/>
      <c r="NS745" s="1"/>
      <c r="NT745" s="1"/>
      <c r="NU745" s="1"/>
      <c r="NV745" s="1"/>
      <c r="NW745" s="1"/>
      <c r="NX745" s="1"/>
      <c r="NY745" s="1"/>
      <c r="NZ745" s="1"/>
      <c r="OA745" s="1"/>
      <c r="OB745" s="1"/>
      <c r="OC745" s="1"/>
      <c r="OD745" s="1"/>
      <c r="OE745" s="1"/>
      <c r="OF745" s="1"/>
      <c r="OG745" s="1"/>
      <c r="OH745" s="1"/>
      <c r="OI745" s="1"/>
      <c r="OJ745" s="1"/>
      <c r="OK745" s="1"/>
      <c r="OL745" s="1"/>
      <c r="OM745" s="1"/>
      <c r="ON745" s="1"/>
      <c r="OO745" s="1"/>
      <c r="OP745" s="1"/>
      <c r="OQ745" s="1"/>
      <c r="OR745" s="1"/>
      <c r="OS745" s="1"/>
      <c r="OT745" s="1"/>
      <c r="OU745" s="1"/>
      <c r="OV745" s="1"/>
      <c r="OW745" s="1"/>
      <c r="OX745" s="1"/>
      <c r="OY745" s="1"/>
      <c r="OZ745" s="1"/>
      <c r="PA745" s="1"/>
      <c r="PB745" s="1"/>
      <c r="PC745" s="1"/>
      <c r="PD745" s="1"/>
      <c r="PE745" s="1"/>
      <c r="PF745" s="1"/>
      <c r="PG745" s="1"/>
      <c r="PH745" s="1"/>
      <c r="PI745" s="1"/>
      <c r="PJ745" s="1"/>
      <c r="PK745" s="1"/>
      <c r="PL745" s="1"/>
      <c r="PM745" s="1"/>
      <c r="PN745" s="1"/>
      <c r="PO745" s="1"/>
      <c r="PP745" s="1"/>
      <c r="PQ745" s="1"/>
      <c r="PR745" s="1"/>
      <c r="PS745" s="1"/>
      <c r="PT745" s="1"/>
      <c r="PU745" s="1"/>
      <c r="PV745" s="1"/>
      <c r="PW745" s="1"/>
      <c r="PX745" s="1"/>
      <c r="PY745" s="1"/>
      <c r="PZ745" s="1"/>
    </row>
    <row r="746" spans="1:442" s="36" customFormat="1" ht="64.5" customHeight="1" x14ac:dyDescent="0.2">
      <c r="B746" s="215"/>
      <c r="C746" s="215"/>
      <c r="D746" s="218"/>
      <c r="E746" s="238"/>
      <c r="F746" s="238"/>
      <c r="G746" s="238"/>
      <c r="H746" s="218"/>
      <c r="I746" s="218"/>
      <c r="J746" s="11" t="s">
        <v>111</v>
      </c>
      <c r="K746" s="7" t="s">
        <v>112</v>
      </c>
      <c r="L746" s="7" t="s">
        <v>85</v>
      </c>
      <c r="M746" s="7">
        <v>1</v>
      </c>
      <c r="N746" s="217"/>
      <c r="O746" s="215"/>
      <c r="P746" s="218"/>
      <c r="Q746" s="218"/>
      <c r="R746" s="237"/>
      <c r="S746" s="237"/>
      <c r="T746" s="247"/>
      <c r="U746" s="247"/>
      <c r="V746" s="429"/>
      <c r="W746" s="246"/>
      <c r="X746" s="246"/>
      <c r="Y746" s="429"/>
      <c r="Z746" s="246"/>
      <c r="AA746" s="246"/>
      <c r="AB746" s="429"/>
      <c r="AC746" s="217"/>
      <c r="AD746" s="235"/>
      <c r="AE746" s="235"/>
      <c r="AF746" s="218"/>
      <c r="AG746" s="217"/>
      <c r="AH746" s="467"/>
      <c r="AI746" s="467"/>
      <c r="AJ746" s="237"/>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c r="KJ746" s="1"/>
      <c r="KK746" s="1"/>
      <c r="KL746" s="1"/>
      <c r="KM746" s="1"/>
      <c r="KN746" s="1"/>
      <c r="KO746" s="1"/>
      <c r="KP746" s="1"/>
      <c r="KQ746" s="1"/>
      <c r="KR746" s="1"/>
      <c r="KS746" s="1"/>
      <c r="KT746" s="1"/>
      <c r="KU746" s="1"/>
      <c r="KV746" s="1"/>
      <c r="KW746" s="1"/>
      <c r="KX746" s="1"/>
      <c r="KY746" s="1"/>
      <c r="KZ746" s="1"/>
      <c r="LA746" s="1"/>
      <c r="LB746" s="1"/>
      <c r="LC746" s="1"/>
      <c r="LD746" s="1"/>
      <c r="LE746" s="1"/>
      <c r="LF746" s="1"/>
      <c r="LG746" s="1"/>
      <c r="LH746" s="1"/>
      <c r="LI746" s="1"/>
      <c r="LJ746" s="1"/>
      <c r="LK746" s="1"/>
      <c r="LL746" s="1"/>
      <c r="LM746" s="1"/>
      <c r="LN746" s="1"/>
      <c r="LO746" s="1"/>
      <c r="LP746" s="1"/>
      <c r="LQ746" s="1"/>
      <c r="LR746" s="1"/>
      <c r="LS746" s="1"/>
      <c r="LT746" s="1"/>
      <c r="LU746" s="1"/>
      <c r="LV746" s="1"/>
      <c r="LW746" s="1"/>
      <c r="LX746" s="1"/>
      <c r="LY746" s="1"/>
      <c r="LZ746" s="1"/>
      <c r="MA746" s="1"/>
      <c r="MB746" s="1"/>
      <c r="MC746" s="1"/>
      <c r="MD746" s="1"/>
      <c r="ME746" s="1"/>
      <c r="MF746" s="1"/>
      <c r="MG746" s="1"/>
      <c r="MH746" s="1"/>
      <c r="MI746" s="1"/>
      <c r="MJ746" s="1"/>
      <c r="MK746" s="1"/>
      <c r="ML746" s="1"/>
      <c r="MM746" s="1"/>
      <c r="MN746" s="1"/>
      <c r="MO746" s="1"/>
      <c r="MP746" s="1"/>
      <c r="MQ746" s="1"/>
      <c r="MR746" s="1"/>
      <c r="MS746" s="1"/>
      <c r="MT746" s="1"/>
      <c r="MU746" s="1"/>
      <c r="MV746" s="1"/>
      <c r="MW746" s="1"/>
      <c r="MX746" s="1"/>
      <c r="MY746" s="1"/>
      <c r="MZ746" s="1"/>
      <c r="NA746" s="1"/>
      <c r="NB746" s="1"/>
      <c r="NC746" s="1"/>
      <c r="ND746" s="1"/>
      <c r="NE746" s="1"/>
      <c r="NF746" s="1"/>
      <c r="NG746" s="1"/>
      <c r="NH746" s="1"/>
      <c r="NI746" s="1"/>
      <c r="NJ746" s="1"/>
      <c r="NK746" s="1"/>
      <c r="NL746" s="1"/>
      <c r="NM746" s="1"/>
      <c r="NN746" s="1"/>
      <c r="NO746" s="1"/>
      <c r="NP746" s="1"/>
      <c r="NQ746" s="1"/>
      <c r="NR746" s="1"/>
      <c r="NS746" s="1"/>
      <c r="NT746" s="1"/>
      <c r="NU746" s="1"/>
      <c r="NV746" s="1"/>
      <c r="NW746" s="1"/>
      <c r="NX746" s="1"/>
      <c r="NY746" s="1"/>
      <c r="NZ746" s="1"/>
      <c r="OA746" s="1"/>
      <c r="OB746" s="1"/>
      <c r="OC746" s="1"/>
      <c r="OD746" s="1"/>
      <c r="OE746" s="1"/>
      <c r="OF746" s="1"/>
      <c r="OG746" s="1"/>
      <c r="OH746" s="1"/>
      <c r="OI746" s="1"/>
      <c r="OJ746" s="1"/>
      <c r="OK746" s="1"/>
      <c r="OL746" s="1"/>
      <c r="OM746" s="1"/>
      <c r="ON746" s="1"/>
      <c r="OO746" s="1"/>
      <c r="OP746" s="1"/>
      <c r="OQ746" s="1"/>
      <c r="OR746" s="1"/>
      <c r="OS746" s="1"/>
      <c r="OT746" s="1"/>
      <c r="OU746" s="1"/>
      <c r="OV746" s="1"/>
      <c r="OW746" s="1"/>
      <c r="OX746" s="1"/>
      <c r="OY746" s="1"/>
      <c r="OZ746" s="1"/>
      <c r="PA746" s="1"/>
      <c r="PB746" s="1"/>
      <c r="PC746" s="1"/>
      <c r="PD746" s="1"/>
      <c r="PE746" s="1"/>
      <c r="PF746" s="1"/>
      <c r="PG746" s="1"/>
      <c r="PH746" s="1"/>
      <c r="PI746" s="1"/>
      <c r="PJ746" s="1"/>
      <c r="PK746" s="1"/>
      <c r="PL746" s="1"/>
      <c r="PM746" s="1"/>
      <c r="PN746" s="1"/>
      <c r="PO746" s="1"/>
      <c r="PP746" s="1"/>
      <c r="PQ746" s="1"/>
      <c r="PR746" s="1"/>
      <c r="PS746" s="1"/>
      <c r="PT746" s="1"/>
      <c r="PU746" s="1"/>
      <c r="PV746" s="1"/>
      <c r="PW746" s="1"/>
      <c r="PX746" s="1"/>
      <c r="PY746" s="1"/>
      <c r="PZ746" s="1"/>
    </row>
    <row r="747" spans="1:442" s="36" customFormat="1" ht="64.5" customHeight="1" x14ac:dyDescent="0.2">
      <c r="B747" s="216"/>
      <c r="C747" s="216"/>
      <c r="D747" s="218"/>
      <c r="E747" s="238"/>
      <c r="F747" s="238"/>
      <c r="G747" s="238"/>
      <c r="H747" s="218"/>
      <c r="I747" s="218"/>
      <c r="J747" s="28" t="s">
        <v>127</v>
      </c>
      <c r="K747" s="14" t="s">
        <v>128</v>
      </c>
      <c r="L747" s="14" t="s">
        <v>85</v>
      </c>
      <c r="M747" s="71">
        <v>225</v>
      </c>
      <c r="N747" s="217"/>
      <c r="O747" s="216"/>
      <c r="P747" s="218"/>
      <c r="Q747" s="218"/>
      <c r="R747" s="237"/>
      <c r="S747" s="237"/>
      <c r="T747" s="247"/>
      <c r="U747" s="247"/>
      <c r="V747" s="429"/>
      <c r="W747" s="246"/>
      <c r="X747" s="246"/>
      <c r="Y747" s="429"/>
      <c r="Z747" s="246"/>
      <c r="AA747" s="246"/>
      <c r="AB747" s="429"/>
      <c r="AC747" s="217"/>
      <c r="AD747" s="235"/>
      <c r="AE747" s="235"/>
      <c r="AF747" s="218"/>
      <c r="AG747" s="217"/>
      <c r="AH747" s="468"/>
      <c r="AI747" s="468"/>
      <c r="AJ747" s="237"/>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c r="KJ747" s="1"/>
      <c r="KK747" s="1"/>
      <c r="KL747" s="1"/>
      <c r="KM747" s="1"/>
      <c r="KN747" s="1"/>
      <c r="KO747" s="1"/>
      <c r="KP747" s="1"/>
      <c r="KQ747" s="1"/>
      <c r="KR747" s="1"/>
      <c r="KS747" s="1"/>
      <c r="KT747" s="1"/>
      <c r="KU747" s="1"/>
      <c r="KV747" s="1"/>
      <c r="KW747" s="1"/>
      <c r="KX747" s="1"/>
      <c r="KY747" s="1"/>
      <c r="KZ747" s="1"/>
      <c r="LA747" s="1"/>
      <c r="LB747" s="1"/>
      <c r="LC747" s="1"/>
      <c r="LD747" s="1"/>
      <c r="LE747" s="1"/>
      <c r="LF747" s="1"/>
      <c r="LG747" s="1"/>
      <c r="LH747" s="1"/>
      <c r="LI747" s="1"/>
      <c r="LJ747" s="1"/>
      <c r="LK747" s="1"/>
      <c r="LL747" s="1"/>
      <c r="LM747" s="1"/>
      <c r="LN747" s="1"/>
      <c r="LO747" s="1"/>
      <c r="LP747" s="1"/>
      <c r="LQ747" s="1"/>
      <c r="LR747" s="1"/>
      <c r="LS747" s="1"/>
      <c r="LT747" s="1"/>
      <c r="LU747" s="1"/>
      <c r="LV747" s="1"/>
      <c r="LW747" s="1"/>
      <c r="LX747" s="1"/>
      <c r="LY747" s="1"/>
      <c r="LZ747" s="1"/>
      <c r="MA747" s="1"/>
      <c r="MB747" s="1"/>
      <c r="MC747" s="1"/>
      <c r="MD747" s="1"/>
      <c r="ME747" s="1"/>
      <c r="MF747" s="1"/>
      <c r="MG747" s="1"/>
      <c r="MH747" s="1"/>
      <c r="MI747" s="1"/>
      <c r="MJ747" s="1"/>
      <c r="MK747" s="1"/>
      <c r="ML747" s="1"/>
      <c r="MM747" s="1"/>
      <c r="MN747" s="1"/>
      <c r="MO747" s="1"/>
      <c r="MP747" s="1"/>
      <c r="MQ747" s="1"/>
      <c r="MR747" s="1"/>
      <c r="MS747" s="1"/>
      <c r="MT747" s="1"/>
      <c r="MU747" s="1"/>
      <c r="MV747" s="1"/>
      <c r="MW747" s="1"/>
      <c r="MX747" s="1"/>
      <c r="MY747" s="1"/>
      <c r="MZ747" s="1"/>
      <c r="NA747" s="1"/>
      <c r="NB747" s="1"/>
      <c r="NC747" s="1"/>
      <c r="ND747" s="1"/>
      <c r="NE747" s="1"/>
      <c r="NF747" s="1"/>
      <c r="NG747" s="1"/>
      <c r="NH747" s="1"/>
      <c r="NI747" s="1"/>
      <c r="NJ747" s="1"/>
      <c r="NK747" s="1"/>
      <c r="NL747" s="1"/>
      <c r="NM747" s="1"/>
      <c r="NN747" s="1"/>
      <c r="NO747" s="1"/>
      <c r="NP747" s="1"/>
      <c r="NQ747" s="1"/>
      <c r="NR747" s="1"/>
      <c r="NS747" s="1"/>
      <c r="NT747" s="1"/>
      <c r="NU747" s="1"/>
      <c r="NV747" s="1"/>
      <c r="NW747" s="1"/>
      <c r="NX747" s="1"/>
      <c r="NY747" s="1"/>
      <c r="NZ747" s="1"/>
      <c r="OA747" s="1"/>
      <c r="OB747" s="1"/>
      <c r="OC747" s="1"/>
      <c r="OD747" s="1"/>
      <c r="OE747" s="1"/>
      <c r="OF747" s="1"/>
      <c r="OG747" s="1"/>
      <c r="OH747" s="1"/>
      <c r="OI747" s="1"/>
      <c r="OJ747" s="1"/>
      <c r="OK747" s="1"/>
      <c r="OL747" s="1"/>
      <c r="OM747" s="1"/>
      <c r="ON747" s="1"/>
      <c r="OO747" s="1"/>
      <c r="OP747" s="1"/>
      <c r="OQ747" s="1"/>
      <c r="OR747" s="1"/>
      <c r="OS747" s="1"/>
      <c r="OT747" s="1"/>
      <c r="OU747" s="1"/>
      <c r="OV747" s="1"/>
      <c r="OW747" s="1"/>
      <c r="OX747" s="1"/>
      <c r="OY747" s="1"/>
      <c r="OZ747" s="1"/>
      <c r="PA747" s="1"/>
      <c r="PB747" s="1"/>
      <c r="PC747" s="1"/>
      <c r="PD747" s="1"/>
      <c r="PE747" s="1"/>
      <c r="PF747" s="1"/>
      <c r="PG747" s="1"/>
      <c r="PH747" s="1"/>
      <c r="PI747" s="1"/>
      <c r="PJ747" s="1"/>
      <c r="PK747" s="1"/>
      <c r="PL747" s="1"/>
      <c r="PM747" s="1"/>
      <c r="PN747" s="1"/>
      <c r="PO747" s="1"/>
      <c r="PP747" s="1"/>
      <c r="PQ747" s="1"/>
      <c r="PR747" s="1"/>
      <c r="PS747" s="1"/>
      <c r="PT747" s="1"/>
      <c r="PU747" s="1"/>
      <c r="PV747" s="1"/>
      <c r="PW747" s="1"/>
      <c r="PX747" s="1"/>
      <c r="PY747" s="1"/>
      <c r="PZ747" s="1"/>
    </row>
    <row r="748" spans="1:442" s="36" customFormat="1" ht="64.5" customHeight="1" x14ac:dyDescent="0.2">
      <c r="B748" s="230" t="s">
        <v>771</v>
      </c>
      <c r="C748" s="230" t="s">
        <v>778</v>
      </c>
      <c r="D748" s="218" t="s">
        <v>66</v>
      </c>
      <c r="E748" s="238" t="s">
        <v>67</v>
      </c>
      <c r="F748" s="238" t="s">
        <v>132</v>
      </c>
      <c r="G748" s="238" t="s">
        <v>69</v>
      </c>
      <c r="H748" s="218" t="s">
        <v>70</v>
      </c>
      <c r="I748" s="218" t="s">
        <v>79</v>
      </c>
      <c r="J748" s="11" t="s">
        <v>113</v>
      </c>
      <c r="K748" s="7" t="s">
        <v>114</v>
      </c>
      <c r="L748" s="7" t="s">
        <v>115</v>
      </c>
      <c r="M748" s="80">
        <v>1.1399999999999999</v>
      </c>
      <c r="N748" s="217" t="s">
        <v>108</v>
      </c>
      <c r="O748" s="230" t="s">
        <v>293</v>
      </c>
      <c r="P748" s="230" t="s">
        <v>75</v>
      </c>
      <c r="Q748" s="230" t="s">
        <v>76</v>
      </c>
      <c r="R748" s="230" t="s">
        <v>77</v>
      </c>
      <c r="S748" s="230" t="s">
        <v>109</v>
      </c>
      <c r="T748" s="381">
        <f>+V748+Y748</f>
        <v>84990</v>
      </c>
      <c r="U748" s="381">
        <f>+T748/2</f>
        <v>42495</v>
      </c>
      <c r="V748" s="226">
        <v>72241.5</v>
      </c>
      <c r="W748" s="226" t="s">
        <v>98</v>
      </c>
      <c r="X748" s="226" t="s">
        <v>98</v>
      </c>
      <c r="Y748" s="226">
        <v>12748.499999999998</v>
      </c>
      <c r="Z748" s="219"/>
      <c r="AA748" s="219"/>
      <c r="AB748" s="219">
        <v>15010.000000000002</v>
      </c>
      <c r="AC748" s="219" t="s">
        <v>80</v>
      </c>
      <c r="AD748" s="230" t="s">
        <v>98</v>
      </c>
      <c r="AE748" s="226">
        <f>+V748+Y748</f>
        <v>84990</v>
      </c>
      <c r="AF748" s="230" t="s">
        <v>98</v>
      </c>
      <c r="AG748" s="219" t="s">
        <v>33</v>
      </c>
      <c r="AH748" s="466" t="s">
        <v>356</v>
      </c>
      <c r="AI748" s="466" t="s">
        <v>233</v>
      </c>
      <c r="AJ748" s="230"/>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c r="KJ748" s="1"/>
      <c r="KK748" s="1"/>
      <c r="KL748" s="1"/>
      <c r="KM748" s="1"/>
      <c r="KN748" s="1"/>
      <c r="KO748" s="1"/>
      <c r="KP748" s="1"/>
      <c r="KQ748" s="1"/>
      <c r="KR748" s="1"/>
      <c r="KS748" s="1"/>
      <c r="KT748" s="1"/>
      <c r="KU748" s="1"/>
      <c r="KV748" s="1"/>
      <c r="KW748" s="1"/>
      <c r="KX748" s="1"/>
      <c r="KY748" s="1"/>
      <c r="KZ748" s="1"/>
      <c r="LA748" s="1"/>
      <c r="LB748" s="1"/>
      <c r="LC748" s="1"/>
      <c r="LD748" s="1"/>
      <c r="LE748" s="1"/>
      <c r="LF748" s="1"/>
      <c r="LG748" s="1"/>
      <c r="LH748" s="1"/>
      <c r="LI748" s="1"/>
      <c r="LJ748" s="1"/>
      <c r="LK748" s="1"/>
      <c r="LL748" s="1"/>
      <c r="LM748" s="1"/>
      <c r="LN748" s="1"/>
      <c r="LO748" s="1"/>
      <c r="LP748" s="1"/>
      <c r="LQ748" s="1"/>
      <c r="LR748" s="1"/>
      <c r="LS748" s="1"/>
      <c r="LT748" s="1"/>
      <c r="LU748" s="1"/>
      <c r="LV748" s="1"/>
      <c r="LW748" s="1"/>
      <c r="LX748" s="1"/>
      <c r="LY748" s="1"/>
      <c r="LZ748" s="1"/>
      <c r="MA748" s="1"/>
      <c r="MB748" s="1"/>
      <c r="MC748" s="1"/>
      <c r="MD748" s="1"/>
      <c r="ME748" s="1"/>
      <c r="MF748" s="1"/>
      <c r="MG748" s="1"/>
      <c r="MH748" s="1"/>
      <c r="MI748" s="1"/>
      <c r="MJ748" s="1"/>
      <c r="MK748" s="1"/>
      <c r="ML748" s="1"/>
      <c r="MM748" s="1"/>
      <c r="MN748" s="1"/>
      <c r="MO748" s="1"/>
      <c r="MP748" s="1"/>
      <c r="MQ748" s="1"/>
      <c r="MR748" s="1"/>
      <c r="MS748" s="1"/>
      <c r="MT748" s="1"/>
      <c r="MU748" s="1"/>
      <c r="MV748" s="1"/>
      <c r="MW748" s="1"/>
      <c r="MX748" s="1"/>
      <c r="MY748" s="1"/>
      <c r="MZ748" s="1"/>
      <c r="NA748" s="1"/>
      <c r="NB748" s="1"/>
      <c r="NC748" s="1"/>
      <c r="ND748" s="1"/>
      <c r="NE748" s="1"/>
      <c r="NF748" s="1"/>
      <c r="NG748" s="1"/>
      <c r="NH748" s="1"/>
      <c r="NI748" s="1"/>
      <c r="NJ748" s="1"/>
      <c r="NK748" s="1"/>
      <c r="NL748" s="1"/>
      <c r="NM748" s="1"/>
      <c r="NN748" s="1"/>
      <c r="NO748" s="1"/>
      <c r="NP748" s="1"/>
      <c r="NQ748" s="1"/>
      <c r="NR748" s="1"/>
      <c r="NS748" s="1"/>
      <c r="NT748" s="1"/>
      <c r="NU748" s="1"/>
      <c r="NV748" s="1"/>
      <c r="NW748" s="1"/>
      <c r="NX748" s="1"/>
      <c r="NY748" s="1"/>
      <c r="NZ748" s="1"/>
      <c r="OA748" s="1"/>
      <c r="OB748" s="1"/>
      <c r="OC748" s="1"/>
      <c r="OD748" s="1"/>
      <c r="OE748" s="1"/>
      <c r="OF748" s="1"/>
      <c r="OG748" s="1"/>
      <c r="OH748" s="1"/>
      <c r="OI748" s="1"/>
      <c r="OJ748" s="1"/>
      <c r="OK748" s="1"/>
      <c r="OL748" s="1"/>
      <c r="OM748" s="1"/>
      <c r="ON748" s="1"/>
      <c r="OO748" s="1"/>
      <c r="OP748" s="1"/>
      <c r="OQ748" s="1"/>
      <c r="OR748" s="1"/>
      <c r="OS748" s="1"/>
      <c r="OT748" s="1"/>
      <c r="OU748" s="1"/>
      <c r="OV748" s="1"/>
      <c r="OW748" s="1"/>
      <c r="OX748" s="1"/>
      <c r="OY748" s="1"/>
      <c r="OZ748" s="1"/>
      <c r="PA748" s="1"/>
      <c r="PB748" s="1"/>
      <c r="PC748" s="1"/>
      <c r="PD748" s="1"/>
      <c r="PE748" s="1"/>
      <c r="PF748" s="1"/>
      <c r="PG748" s="1"/>
      <c r="PH748" s="1"/>
      <c r="PI748" s="1"/>
      <c r="PJ748" s="1"/>
      <c r="PK748" s="1"/>
      <c r="PL748" s="1"/>
      <c r="PM748" s="1"/>
      <c r="PN748" s="1"/>
      <c r="PO748" s="1"/>
      <c r="PP748" s="1"/>
      <c r="PQ748" s="1"/>
      <c r="PR748" s="1"/>
      <c r="PS748" s="1"/>
      <c r="PT748" s="1"/>
      <c r="PU748" s="1"/>
      <c r="PV748" s="1"/>
      <c r="PW748" s="1"/>
      <c r="PX748" s="1"/>
      <c r="PY748" s="1"/>
      <c r="PZ748" s="1"/>
    </row>
    <row r="749" spans="1:442" s="36" customFormat="1" ht="51" x14ac:dyDescent="0.2">
      <c r="B749" s="215"/>
      <c r="C749" s="215"/>
      <c r="D749" s="218"/>
      <c r="E749" s="238"/>
      <c r="F749" s="238"/>
      <c r="G749" s="238"/>
      <c r="H749" s="218"/>
      <c r="I749" s="218"/>
      <c r="J749" s="11" t="s">
        <v>116</v>
      </c>
      <c r="K749" s="7" t="s">
        <v>117</v>
      </c>
      <c r="L749" s="7" t="s">
        <v>85</v>
      </c>
      <c r="M749" s="80">
        <v>2</v>
      </c>
      <c r="N749" s="217"/>
      <c r="O749" s="215"/>
      <c r="P749" s="215"/>
      <c r="Q749" s="215"/>
      <c r="R749" s="215"/>
      <c r="S749" s="215"/>
      <c r="T749" s="412"/>
      <c r="U749" s="412"/>
      <c r="V749" s="227"/>
      <c r="W749" s="227"/>
      <c r="X749" s="227"/>
      <c r="Y749" s="227"/>
      <c r="Z749" s="220"/>
      <c r="AA749" s="220"/>
      <c r="AB749" s="220"/>
      <c r="AC749" s="220"/>
      <c r="AD749" s="215"/>
      <c r="AE749" s="227"/>
      <c r="AF749" s="215"/>
      <c r="AG749" s="220"/>
      <c r="AH749" s="467"/>
      <c r="AI749" s="467"/>
      <c r="AJ749" s="215"/>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c r="KJ749" s="1"/>
      <c r="KK749" s="1"/>
      <c r="KL749" s="1"/>
      <c r="KM749" s="1"/>
      <c r="KN749" s="1"/>
      <c r="KO749" s="1"/>
      <c r="KP749" s="1"/>
      <c r="KQ749" s="1"/>
      <c r="KR749" s="1"/>
      <c r="KS749" s="1"/>
      <c r="KT749" s="1"/>
      <c r="KU749" s="1"/>
      <c r="KV749" s="1"/>
      <c r="KW749" s="1"/>
      <c r="KX749" s="1"/>
      <c r="KY749" s="1"/>
      <c r="KZ749" s="1"/>
      <c r="LA749" s="1"/>
      <c r="LB749" s="1"/>
      <c r="LC749" s="1"/>
      <c r="LD749" s="1"/>
      <c r="LE749" s="1"/>
      <c r="LF749" s="1"/>
      <c r="LG749" s="1"/>
      <c r="LH749" s="1"/>
      <c r="LI749" s="1"/>
      <c r="LJ749" s="1"/>
      <c r="LK749" s="1"/>
      <c r="LL749" s="1"/>
      <c r="LM749" s="1"/>
      <c r="LN749" s="1"/>
      <c r="LO749" s="1"/>
      <c r="LP749" s="1"/>
      <c r="LQ749" s="1"/>
      <c r="LR749" s="1"/>
      <c r="LS749" s="1"/>
      <c r="LT749" s="1"/>
      <c r="LU749" s="1"/>
      <c r="LV749" s="1"/>
      <c r="LW749" s="1"/>
      <c r="LX749" s="1"/>
      <c r="LY749" s="1"/>
      <c r="LZ749" s="1"/>
      <c r="MA749" s="1"/>
      <c r="MB749" s="1"/>
      <c r="MC749" s="1"/>
      <c r="MD749" s="1"/>
      <c r="ME749" s="1"/>
      <c r="MF749" s="1"/>
      <c r="MG749" s="1"/>
      <c r="MH749" s="1"/>
      <c r="MI749" s="1"/>
      <c r="MJ749" s="1"/>
      <c r="MK749" s="1"/>
      <c r="ML749" s="1"/>
      <c r="MM749" s="1"/>
      <c r="MN749" s="1"/>
      <c r="MO749" s="1"/>
      <c r="MP749" s="1"/>
      <c r="MQ749" s="1"/>
      <c r="MR749" s="1"/>
      <c r="MS749" s="1"/>
      <c r="MT749" s="1"/>
      <c r="MU749" s="1"/>
      <c r="MV749" s="1"/>
      <c r="MW749" s="1"/>
      <c r="MX749" s="1"/>
      <c r="MY749" s="1"/>
      <c r="MZ749" s="1"/>
      <c r="NA749" s="1"/>
      <c r="NB749" s="1"/>
      <c r="NC749" s="1"/>
      <c r="ND749" s="1"/>
      <c r="NE749" s="1"/>
      <c r="NF749" s="1"/>
      <c r="NG749" s="1"/>
      <c r="NH749" s="1"/>
      <c r="NI749" s="1"/>
      <c r="NJ749" s="1"/>
      <c r="NK749" s="1"/>
      <c r="NL749" s="1"/>
      <c r="NM749" s="1"/>
      <c r="NN749" s="1"/>
      <c r="NO749" s="1"/>
      <c r="NP749" s="1"/>
      <c r="NQ749" s="1"/>
      <c r="NR749" s="1"/>
      <c r="NS749" s="1"/>
      <c r="NT749" s="1"/>
      <c r="NU749" s="1"/>
      <c r="NV749" s="1"/>
      <c r="NW749" s="1"/>
      <c r="NX749" s="1"/>
      <c r="NY749" s="1"/>
      <c r="NZ749" s="1"/>
      <c r="OA749" s="1"/>
      <c r="OB749" s="1"/>
      <c r="OC749" s="1"/>
      <c r="OD749" s="1"/>
      <c r="OE749" s="1"/>
      <c r="OF749" s="1"/>
      <c r="OG749" s="1"/>
      <c r="OH749" s="1"/>
      <c r="OI749" s="1"/>
      <c r="OJ749" s="1"/>
      <c r="OK749" s="1"/>
      <c r="OL749" s="1"/>
      <c r="OM749" s="1"/>
      <c r="ON749" s="1"/>
      <c r="OO749" s="1"/>
      <c r="OP749" s="1"/>
      <c r="OQ749" s="1"/>
      <c r="OR749" s="1"/>
      <c r="OS749" s="1"/>
      <c r="OT749" s="1"/>
      <c r="OU749" s="1"/>
      <c r="OV749" s="1"/>
      <c r="OW749" s="1"/>
      <c r="OX749" s="1"/>
      <c r="OY749" s="1"/>
      <c r="OZ749" s="1"/>
      <c r="PA749" s="1"/>
      <c r="PB749" s="1"/>
      <c r="PC749" s="1"/>
      <c r="PD749" s="1"/>
      <c r="PE749" s="1"/>
      <c r="PF749" s="1"/>
      <c r="PG749" s="1"/>
      <c r="PH749" s="1"/>
      <c r="PI749" s="1"/>
      <c r="PJ749" s="1"/>
      <c r="PK749" s="1"/>
      <c r="PL749" s="1"/>
      <c r="PM749" s="1"/>
      <c r="PN749" s="1"/>
      <c r="PO749" s="1"/>
      <c r="PP749" s="1"/>
      <c r="PQ749" s="1"/>
      <c r="PR749" s="1"/>
      <c r="PS749" s="1"/>
      <c r="PT749" s="1"/>
      <c r="PU749" s="1"/>
      <c r="PV749" s="1"/>
      <c r="PW749" s="1"/>
      <c r="PX749" s="1"/>
      <c r="PY749" s="1"/>
      <c r="PZ749" s="1"/>
    </row>
    <row r="750" spans="1:442" s="36" customFormat="1" ht="64.5" customHeight="1" x14ac:dyDescent="0.2">
      <c r="B750" s="215"/>
      <c r="C750" s="215"/>
      <c r="D750" s="218"/>
      <c r="E750" s="238"/>
      <c r="F750" s="238"/>
      <c r="G750" s="238"/>
      <c r="H750" s="218"/>
      <c r="I750" s="218"/>
      <c r="J750" s="11" t="s">
        <v>209</v>
      </c>
      <c r="K750" s="7" t="s">
        <v>118</v>
      </c>
      <c r="L750" s="7" t="s">
        <v>119</v>
      </c>
      <c r="M750" s="80">
        <v>2</v>
      </c>
      <c r="N750" s="217"/>
      <c r="O750" s="215"/>
      <c r="P750" s="215"/>
      <c r="Q750" s="215"/>
      <c r="R750" s="215"/>
      <c r="S750" s="215"/>
      <c r="T750" s="412"/>
      <c r="U750" s="412"/>
      <c r="V750" s="227"/>
      <c r="W750" s="227"/>
      <c r="X750" s="227"/>
      <c r="Y750" s="227"/>
      <c r="Z750" s="220"/>
      <c r="AA750" s="220"/>
      <c r="AB750" s="220"/>
      <c r="AC750" s="220"/>
      <c r="AD750" s="215"/>
      <c r="AE750" s="227"/>
      <c r="AF750" s="215"/>
      <c r="AG750" s="220"/>
      <c r="AH750" s="467"/>
      <c r="AI750" s="467"/>
      <c r="AJ750" s="215"/>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c r="KJ750" s="1"/>
      <c r="KK750" s="1"/>
      <c r="KL750" s="1"/>
      <c r="KM750" s="1"/>
      <c r="KN750" s="1"/>
      <c r="KO750" s="1"/>
      <c r="KP750" s="1"/>
      <c r="KQ750" s="1"/>
      <c r="KR750" s="1"/>
      <c r="KS750" s="1"/>
      <c r="KT750" s="1"/>
      <c r="KU750" s="1"/>
      <c r="KV750" s="1"/>
      <c r="KW750" s="1"/>
      <c r="KX750" s="1"/>
      <c r="KY750" s="1"/>
      <c r="KZ750" s="1"/>
      <c r="LA750" s="1"/>
      <c r="LB750" s="1"/>
      <c r="LC750" s="1"/>
      <c r="LD750" s="1"/>
      <c r="LE750" s="1"/>
      <c r="LF750" s="1"/>
      <c r="LG750" s="1"/>
      <c r="LH750" s="1"/>
      <c r="LI750" s="1"/>
      <c r="LJ750" s="1"/>
      <c r="LK750" s="1"/>
      <c r="LL750" s="1"/>
      <c r="LM750" s="1"/>
      <c r="LN750" s="1"/>
      <c r="LO750" s="1"/>
      <c r="LP750" s="1"/>
      <c r="LQ750" s="1"/>
      <c r="LR750" s="1"/>
      <c r="LS750" s="1"/>
      <c r="LT750" s="1"/>
      <c r="LU750" s="1"/>
      <c r="LV750" s="1"/>
      <c r="LW750" s="1"/>
      <c r="LX750" s="1"/>
      <c r="LY750" s="1"/>
      <c r="LZ750" s="1"/>
      <c r="MA750" s="1"/>
      <c r="MB750" s="1"/>
      <c r="MC750" s="1"/>
      <c r="MD750" s="1"/>
      <c r="ME750" s="1"/>
      <c r="MF750" s="1"/>
      <c r="MG750" s="1"/>
      <c r="MH750" s="1"/>
      <c r="MI750" s="1"/>
      <c r="MJ750" s="1"/>
      <c r="MK750" s="1"/>
      <c r="ML750" s="1"/>
      <c r="MM750" s="1"/>
      <c r="MN750" s="1"/>
      <c r="MO750" s="1"/>
      <c r="MP750" s="1"/>
      <c r="MQ750" s="1"/>
      <c r="MR750" s="1"/>
      <c r="MS750" s="1"/>
      <c r="MT750" s="1"/>
      <c r="MU750" s="1"/>
      <c r="MV750" s="1"/>
      <c r="MW750" s="1"/>
      <c r="MX750" s="1"/>
      <c r="MY750" s="1"/>
      <c r="MZ750" s="1"/>
      <c r="NA750" s="1"/>
      <c r="NB750" s="1"/>
      <c r="NC750" s="1"/>
      <c r="ND750" s="1"/>
      <c r="NE750" s="1"/>
      <c r="NF750" s="1"/>
      <c r="NG750" s="1"/>
      <c r="NH750" s="1"/>
      <c r="NI750" s="1"/>
      <c r="NJ750" s="1"/>
      <c r="NK750" s="1"/>
      <c r="NL750" s="1"/>
      <c r="NM750" s="1"/>
      <c r="NN750" s="1"/>
      <c r="NO750" s="1"/>
      <c r="NP750" s="1"/>
      <c r="NQ750" s="1"/>
      <c r="NR750" s="1"/>
      <c r="NS750" s="1"/>
      <c r="NT750" s="1"/>
      <c r="NU750" s="1"/>
      <c r="NV750" s="1"/>
      <c r="NW750" s="1"/>
      <c r="NX750" s="1"/>
      <c r="NY750" s="1"/>
      <c r="NZ750" s="1"/>
      <c r="OA750" s="1"/>
      <c r="OB750" s="1"/>
      <c r="OC750" s="1"/>
      <c r="OD750" s="1"/>
      <c r="OE750" s="1"/>
      <c r="OF750" s="1"/>
      <c r="OG750" s="1"/>
      <c r="OH750" s="1"/>
      <c r="OI750" s="1"/>
      <c r="OJ750" s="1"/>
      <c r="OK750" s="1"/>
      <c r="OL750" s="1"/>
      <c r="OM750" s="1"/>
      <c r="ON750" s="1"/>
      <c r="OO750" s="1"/>
      <c r="OP750" s="1"/>
      <c r="OQ750" s="1"/>
      <c r="OR750" s="1"/>
      <c r="OS750" s="1"/>
      <c r="OT750" s="1"/>
      <c r="OU750" s="1"/>
      <c r="OV750" s="1"/>
      <c r="OW750" s="1"/>
      <c r="OX750" s="1"/>
      <c r="OY750" s="1"/>
      <c r="OZ750" s="1"/>
      <c r="PA750" s="1"/>
      <c r="PB750" s="1"/>
      <c r="PC750" s="1"/>
      <c r="PD750" s="1"/>
      <c r="PE750" s="1"/>
      <c r="PF750" s="1"/>
      <c r="PG750" s="1"/>
      <c r="PH750" s="1"/>
      <c r="PI750" s="1"/>
      <c r="PJ750" s="1"/>
      <c r="PK750" s="1"/>
      <c r="PL750" s="1"/>
      <c r="PM750" s="1"/>
      <c r="PN750" s="1"/>
      <c r="PO750" s="1"/>
      <c r="PP750" s="1"/>
      <c r="PQ750" s="1"/>
      <c r="PR750" s="1"/>
      <c r="PS750" s="1"/>
      <c r="PT750" s="1"/>
      <c r="PU750" s="1"/>
      <c r="PV750" s="1"/>
      <c r="PW750" s="1"/>
      <c r="PX750" s="1"/>
      <c r="PY750" s="1"/>
      <c r="PZ750" s="1"/>
    </row>
    <row r="751" spans="1:442" s="36" customFormat="1" ht="64.5" customHeight="1" x14ac:dyDescent="0.2">
      <c r="B751" s="216"/>
      <c r="C751" s="216"/>
      <c r="D751" s="218"/>
      <c r="E751" s="238"/>
      <c r="F751" s="238"/>
      <c r="G751" s="238"/>
      <c r="H751" s="218"/>
      <c r="I751" s="218"/>
      <c r="J751" s="11" t="s">
        <v>120</v>
      </c>
      <c r="K751" s="7" t="s">
        <v>121</v>
      </c>
      <c r="L751" s="7" t="s">
        <v>119</v>
      </c>
      <c r="M751" s="7">
        <v>2</v>
      </c>
      <c r="N751" s="217"/>
      <c r="O751" s="216"/>
      <c r="P751" s="216"/>
      <c r="Q751" s="216"/>
      <c r="R751" s="216"/>
      <c r="S751" s="216"/>
      <c r="T751" s="413"/>
      <c r="U751" s="413"/>
      <c r="V751" s="228"/>
      <c r="W751" s="228"/>
      <c r="X751" s="228"/>
      <c r="Y751" s="228"/>
      <c r="Z751" s="221"/>
      <c r="AA751" s="221"/>
      <c r="AB751" s="221"/>
      <c r="AC751" s="221"/>
      <c r="AD751" s="216"/>
      <c r="AE751" s="228"/>
      <c r="AF751" s="216"/>
      <c r="AG751" s="221"/>
      <c r="AH751" s="468"/>
      <c r="AI751" s="468"/>
      <c r="AJ751" s="216"/>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c r="KJ751" s="1"/>
      <c r="KK751" s="1"/>
      <c r="KL751" s="1"/>
      <c r="KM751" s="1"/>
      <c r="KN751" s="1"/>
      <c r="KO751" s="1"/>
      <c r="KP751" s="1"/>
      <c r="KQ751" s="1"/>
      <c r="KR751" s="1"/>
      <c r="KS751" s="1"/>
      <c r="KT751" s="1"/>
      <c r="KU751" s="1"/>
      <c r="KV751" s="1"/>
      <c r="KW751" s="1"/>
      <c r="KX751" s="1"/>
      <c r="KY751" s="1"/>
      <c r="KZ751" s="1"/>
      <c r="LA751" s="1"/>
      <c r="LB751" s="1"/>
      <c r="LC751" s="1"/>
      <c r="LD751" s="1"/>
      <c r="LE751" s="1"/>
      <c r="LF751" s="1"/>
      <c r="LG751" s="1"/>
      <c r="LH751" s="1"/>
      <c r="LI751" s="1"/>
      <c r="LJ751" s="1"/>
      <c r="LK751" s="1"/>
      <c r="LL751" s="1"/>
      <c r="LM751" s="1"/>
      <c r="LN751" s="1"/>
      <c r="LO751" s="1"/>
      <c r="LP751" s="1"/>
      <c r="LQ751" s="1"/>
      <c r="LR751" s="1"/>
      <c r="LS751" s="1"/>
      <c r="LT751" s="1"/>
      <c r="LU751" s="1"/>
      <c r="LV751" s="1"/>
      <c r="LW751" s="1"/>
      <c r="LX751" s="1"/>
      <c r="LY751" s="1"/>
      <c r="LZ751" s="1"/>
      <c r="MA751" s="1"/>
      <c r="MB751" s="1"/>
      <c r="MC751" s="1"/>
      <c r="MD751" s="1"/>
      <c r="ME751" s="1"/>
      <c r="MF751" s="1"/>
      <c r="MG751" s="1"/>
      <c r="MH751" s="1"/>
      <c r="MI751" s="1"/>
      <c r="MJ751" s="1"/>
      <c r="MK751" s="1"/>
      <c r="ML751" s="1"/>
      <c r="MM751" s="1"/>
      <c r="MN751" s="1"/>
      <c r="MO751" s="1"/>
      <c r="MP751" s="1"/>
      <c r="MQ751" s="1"/>
      <c r="MR751" s="1"/>
      <c r="MS751" s="1"/>
      <c r="MT751" s="1"/>
      <c r="MU751" s="1"/>
      <c r="MV751" s="1"/>
      <c r="MW751" s="1"/>
      <c r="MX751" s="1"/>
      <c r="MY751" s="1"/>
      <c r="MZ751" s="1"/>
      <c r="NA751" s="1"/>
      <c r="NB751" s="1"/>
      <c r="NC751" s="1"/>
      <c r="ND751" s="1"/>
      <c r="NE751" s="1"/>
      <c r="NF751" s="1"/>
      <c r="NG751" s="1"/>
      <c r="NH751" s="1"/>
      <c r="NI751" s="1"/>
      <c r="NJ751" s="1"/>
      <c r="NK751" s="1"/>
      <c r="NL751" s="1"/>
      <c r="NM751" s="1"/>
      <c r="NN751" s="1"/>
      <c r="NO751" s="1"/>
      <c r="NP751" s="1"/>
      <c r="NQ751" s="1"/>
      <c r="NR751" s="1"/>
      <c r="NS751" s="1"/>
      <c r="NT751" s="1"/>
      <c r="NU751" s="1"/>
      <c r="NV751" s="1"/>
      <c r="NW751" s="1"/>
      <c r="NX751" s="1"/>
      <c r="NY751" s="1"/>
      <c r="NZ751" s="1"/>
      <c r="OA751" s="1"/>
      <c r="OB751" s="1"/>
      <c r="OC751" s="1"/>
      <c r="OD751" s="1"/>
      <c r="OE751" s="1"/>
      <c r="OF751" s="1"/>
      <c r="OG751" s="1"/>
      <c r="OH751" s="1"/>
      <c r="OI751" s="1"/>
      <c r="OJ751" s="1"/>
      <c r="OK751" s="1"/>
      <c r="OL751" s="1"/>
      <c r="OM751" s="1"/>
      <c r="ON751" s="1"/>
      <c r="OO751" s="1"/>
      <c r="OP751" s="1"/>
      <c r="OQ751" s="1"/>
      <c r="OR751" s="1"/>
      <c r="OS751" s="1"/>
      <c r="OT751" s="1"/>
      <c r="OU751" s="1"/>
      <c r="OV751" s="1"/>
      <c r="OW751" s="1"/>
      <c r="OX751" s="1"/>
      <c r="OY751" s="1"/>
      <c r="OZ751" s="1"/>
      <c r="PA751" s="1"/>
      <c r="PB751" s="1"/>
      <c r="PC751" s="1"/>
      <c r="PD751" s="1"/>
      <c r="PE751" s="1"/>
      <c r="PF751" s="1"/>
      <c r="PG751" s="1"/>
      <c r="PH751" s="1"/>
      <c r="PI751" s="1"/>
      <c r="PJ751" s="1"/>
      <c r="PK751" s="1"/>
      <c r="PL751" s="1"/>
      <c r="PM751" s="1"/>
      <c r="PN751" s="1"/>
      <c r="PO751" s="1"/>
      <c r="PP751" s="1"/>
      <c r="PQ751" s="1"/>
      <c r="PR751" s="1"/>
      <c r="PS751" s="1"/>
      <c r="PT751" s="1"/>
      <c r="PU751" s="1"/>
      <c r="PV751" s="1"/>
      <c r="PW751" s="1"/>
      <c r="PX751" s="1"/>
      <c r="PY751" s="1"/>
      <c r="PZ751" s="1"/>
    </row>
    <row r="752" spans="1:442" s="92" customFormat="1" ht="89.25" x14ac:dyDescent="0.2">
      <c r="A752" s="36"/>
      <c r="B752" s="218" t="s">
        <v>573</v>
      </c>
      <c r="C752" s="218" t="s">
        <v>574</v>
      </c>
      <c r="D752" s="218" t="s">
        <v>106</v>
      </c>
      <c r="E752" s="238" t="s">
        <v>67</v>
      </c>
      <c r="F752" s="238" t="s">
        <v>134</v>
      </c>
      <c r="G752" s="238" t="s">
        <v>147</v>
      </c>
      <c r="H752" s="218" t="s">
        <v>70</v>
      </c>
      <c r="I752" s="218" t="s">
        <v>79</v>
      </c>
      <c r="J752" s="11" t="s">
        <v>208</v>
      </c>
      <c r="K752" s="7" t="s">
        <v>107</v>
      </c>
      <c r="L752" s="7" t="s">
        <v>86</v>
      </c>
      <c r="M752" s="22">
        <v>40</v>
      </c>
      <c r="N752" s="217" t="s">
        <v>108</v>
      </c>
      <c r="O752" s="218" t="s">
        <v>578</v>
      </c>
      <c r="P752" s="218" t="s">
        <v>75</v>
      </c>
      <c r="Q752" s="218" t="s">
        <v>76</v>
      </c>
      <c r="R752" s="237" t="s">
        <v>77</v>
      </c>
      <c r="S752" s="237" t="s">
        <v>109</v>
      </c>
      <c r="T752" s="247">
        <f>V752+Y752</f>
        <v>95268.53</v>
      </c>
      <c r="U752" s="247" t="s">
        <v>79</v>
      </c>
      <c r="V752" s="246">
        <v>80978.25</v>
      </c>
      <c r="W752" s="246" t="s">
        <v>98</v>
      </c>
      <c r="X752" s="246" t="s">
        <v>79</v>
      </c>
      <c r="Y752" s="246">
        <v>14290.28</v>
      </c>
      <c r="Z752" s="246" t="s">
        <v>98</v>
      </c>
      <c r="AA752" s="246" t="s">
        <v>79</v>
      </c>
      <c r="AB752" s="246">
        <v>31655.040000000001</v>
      </c>
      <c r="AC752" s="217" t="s">
        <v>149</v>
      </c>
      <c r="AD752" s="235" t="s">
        <v>79</v>
      </c>
      <c r="AE752" s="235">
        <f>V752+Y752</f>
        <v>95268.53</v>
      </c>
      <c r="AF752" s="218" t="s">
        <v>79</v>
      </c>
      <c r="AG752" s="217" t="s">
        <v>33</v>
      </c>
      <c r="AH752" s="221" t="s">
        <v>174</v>
      </c>
      <c r="AI752" s="221" t="s">
        <v>157</v>
      </c>
      <c r="AJ752" s="218"/>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c r="KJ752" s="1"/>
      <c r="KK752" s="1"/>
      <c r="KL752" s="1"/>
      <c r="KM752" s="1"/>
      <c r="KN752" s="1"/>
      <c r="KO752" s="1"/>
      <c r="KP752" s="1"/>
      <c r="KQ752" s="1"/>
      <c r="KR752" s="1"/>
      <c r="KS752" s="1"/>
      <c r="KT752" s="1"/>
      <c r="KU752" s="1"/>
      <c r="KV752" s="1"/>
      <c r="KW752" s="1"/>
      <c r="KX752" s="1"/>
      <c r="KY752" s="1"/>
      <c r="KZ752" s="1"/>
      <c r="LA752" s="1"/>
      <c r="LB752" s="1"/>
      <c r="LC752" s="1"/>
      <c r="LD752" s="1"/>
      <c r="LE752" s="1"/>
      <c r="LF752" s="1"/>
      <c r="LG752" s="1"/>
      <c r="LH752" s="1"/>
      <c r="LI752" s="1"/>
      <c r="LJ752" s="1"/>
      <c r="LK752" s="1"/>
      <c r="LL752" s="1"/>
      <c r="LM752" s="1"/>
      <c r="LN752" s="1"/>
      <c r="LO752" s="1"/>
      <c r="LP752" s="1"/>
      <c r="LQ752" s="1"/>
      <c r="LR752" s="1"/>
      <c r="LS752" s="1"/>
      <c r="LT752" s="1"/>
      <c r="LU752" s="1"/>
      <c r="LV752" s="1"/>
      <c r="LW752" s="1"/>
      <c r="LX752" s="1"/>
      <c r="LY752" s="1"/>
      <c r="LZ752" s="1"/>
      <c r="MA752" s="1"/>
      <c r="MB752" s="1"/>
      <c r="MC752" s="1"/>
      <c r="MD752" s="1"/>
      <c r="ME752" s="1"/>
      <c r="MF752" s="1"/>
      <c r="MG752" s="1"/>
      <c r="MH752" s="1"/>
      <c r="MI752" s="1"/>
      <c r="MJ752" s="1"/>
      <c r="MK752" s="1"/>
      <c r="ML752" s="1"/>
      <c r="MM752" s="1"/>
      <c r="MN752" s="1"/>
      <c r="MO752" s="1"/>
      <c r="MP752" s="1"/>
      <c r="MQ752" s="1"/>
      <c r="MR752" s="1"/>
      <c r="MS752" s="1"/>
      <c r="MT752" s="1"/>
      <c r="MU752" s="1"/>
      <c r="MV752" s="1"/>
      <c r="MW752" s="1"/>
      <c r="MX752" s="1"/>
      <c r="MY752" s="1"/>
      <c r="MZ752" s="1"/>
      <c r="NA752" s="1"/>
      <c r="NB752" s="1"/>
      <c r="NC752" s="1"/>
      <c r="ND752" s="1"/>
      <c r="NE752" s="1"/>
      <c r="NF752" s="1"/>
      <c r="NG752" s="1"/>
      <c r="NH752" s="1"/>
      <c r="NI752" s="1"/>
      <c r="NJ752" s="1"/>
      <c r="NK752" s="1"/>
      <c r="NL752" s="1"/>
      <c r="NM752" s="1"/>
      <c r="NN752" s="1"/>
      <c r="NO752" s="1"/>
      <c r="NP752" s="1"/>
      <c r="NQ752" s="1"/>
      <c r="NR752" s="1"/>
      <c r="NS752" s="1"/>
      <c r="NT752" s="1"/>
      <c r="NU752" s="1"/>
      <c r="NV752" s="1"/>
      <c r="NW752" s="1"/>
      <c r="NX752" s="1"/>
      <c r="NY752" s="1"/>
      <c r="NZ752" s="1"/>
      <c r="OA752" s="1"/>
      <c r="OB752" s="1"/>
      <c r="OC752" s="1"/>
      <c r="OD752" s="1"/>
      <c r="OE752" s="1"/>
      <c r="OF752" s="1"/>
      <c r="OG752" s="1"/>
      <c r="OH752" s="1"/>
      <c r="OI752" s="1"/>
      <c r="OJ752" s="1"/>
      <c r="OK752" s="1"/>
      <c r="OL752" s="1"/>
      <c r="OM752" s="1"/>
      <c r="ON752" s="1"/>
      <c r="OO752" s="1"/>
      <c r="OP752" s="1"/>
      <c r="OQ752" s="1"/>
      <c r="OR752" s="1"/>
      <c r="OS752" s="1"/>
      <c r="OT752" s="1"/>
      <c r="OU752" s="1"/>
      <c r="OV752" s="1"/>
      <c r="OW752" s="1"/>
      <c r="OX752" s="1"/>
      <c r="OY752" s="1"/>
      <c r="OZ752" s="1"/>
      <c r="PA752" s="1"/>
      <c r="PB752" s="1"/>
      <c r="PC752" s="1"/>
      <c r="PD752" s="1"/>
      <c r="PE752" s="1"/>
      <c r="PF752" s="1"/>
      <c r="PG752" s="1"/>
      <c r="PH752" s="1"/>
      <c r="PI752" s="1"/>
      <c r="PJ752" s="1"/>
      <c r="PK752" s="1"/>
      <c r="PL752" s="1"/>
      <c r="PM752" s="1"/>
      <c r="PN752" s="1"/>
      <c r="PO752" s="1"/>
      <c r="PP752" s="1"/>
      <c r="PQ752" s="1"/>
      <c r="PR752" s="1"/>
      <c r="PS752" s="1"/>
      <c r="PT752" s="1"/>
      <c r="PU752" s="1"/>
      <c r="PV752" s="1"/>
      <c r="PW752" s="1"/>
      <c r="PX752" s="1"/>
      <c r="PY752" s="1"/>
      <c r="PZ752" s="1"/>
    </row>
    <row r="753" spans="1:442" s="92" customFormat="1" ht="56.65" customHeight="1" x14ac:dyDescent="0.2">
      <c r="A753" s="36"/>
      <c r="B753" s="218"/>
      <c r="C753" s="218"/>
      <c r="D753" s="218"/>
      <c r="E753" s="238"/>
      <c r="F753" s="238"/>
      <c r="G753" s="238"/>
      <c r="H753" s="218"/>
      <c r="I753" s="218"/>
      <c r="J753" s="11" t="s">
        <v>111</v>
      </c>
      <c r="K753" s="7" t="s">
        <v>112</v>
      </c>
      <c r="L753" s="7" t="s">
        <v>85</v>
      </c>
      <c r="M753" s="7">
        <v>5</v>
      </c>
      <c r="N753" s="217"/>
      <c r="O753" s="218"/>
      <c r="P753" s="218"/>
      <c r="Q753" s="218"/>
      <c r="R753" s="237"/>
      <c r="S753" s="237"/>
      <c r="T753" s="247"/>
      <c r="U753" s="247"/>
      <c r="V753" s="246"/>
      <c r="W753" s="246"/>
      <c r="X753" s="246"/>
      <c r="Y753" s="246"/>
      <c r="Z753" s="246"/>
      <c r="AA753" s="246"/>
      <c r="AB753" s="246"/>
      <c r="AC753" s="217"/>
      <c r="AD753" s="235"/>
      <c r="AE753" s="235"/>
      <c r="AF753" s="218"/>
      <c r="AG753" s="217"/>
      <c r="AH753" s="217"/>
      <c r="AI753" s="217"/>
      <c r="AJ753" s="218"/>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c r="KJ753" s="1"/>
      <c r="KK753" s="1"/>
      <c r="KL753" s="1"/>
      <c r="KM753" s="1"/>
      <c r="KN753" s="1"/>
      <c r="KO753" s="1"/>
      <c r="KP753" s="1"/>
      <c r="KQ753" s="1"/>
      <c r="KR753" s="1"/>
      <c r="KS753" s="1"/>
      <c r="KT753" s="1"/>
      <c r="KU753" s="1"/>
      <c r="KV753" s="1"/>
      <c r="KW753" s="1"/>
      <c r="KX753" s="1"/>
      <c r="KY753" s="1"/>
      <c r="KZ753" s="1"/>
      <c r="LA753" s="1"/>
      <c r="LB753" s="1"/>
      <c r="LC753" s="1"/>
      <c r="LD753" s="1"/>
      <c r="LE753" s="1"/>
      <c r="LF753" s="1"/>
      <c r="LG753" s="1"/>
      <c r="LH753" s="1"/>
      <c r="LI753" s="1"/>
      <c r="LJ753" s="1"/>
      <c r="LK753" s="1"/>
      <c r="LL753" s="1"/>
      <c r="LM753" s="1"/>
      <c r="LN753" s="1"/>
      <c r="LO753" s="1"/>
      <c r="LP753" s="1"/>
      <c r="LQ753" s="1"/>
      <c r="LR753" s="1"/>
      <c r="LS753" s="1"/>
      <c r="LT753" s="1"/>
      <c r="LU753" s="1"/>
      <c r="LV753" s="1"/>
      <c r="LW753" s="1"/>
      <c r="LX753" s="1"/>
      <c r="LY753" s="1"/>
      <c r="LZ753" s="1"/>
      <c r="MA753" s="1"/>
      <c r="MB753" s="1"/>
      <c r="MC753" s="1"/>
      <c r="MD753" s="1"/>
      <c r="ME753" s="1"/>
      <c r="MF753" s="1"/>
      <c r="MG753" s="1"/>
      <c r="MH753" s="1"/>
      <c r="MI753" s="1"/>
      <c r="MJ753" s="1"/>
      <c r="MK753" s="1"/>
      <c r="ML753" s="1"/>
      <c r="MM753" s="1"/>
      <c r="MN753" s="1"/>
      <c r="MO753" s="1"/>
      <c r="MP753" s="1"/>
      <c r="MQ753" s="1"/>
      <c r="MR753" s="1"/>
      <c r="MS753" s="1"/>
      <c r="MT753" s="1"/>
      <c r="MU753" s="1"/>
      <c r="MV753" s="1"/>
      <c r="MW753" s="1"/>
      <c r="MX753" s="1"/>
      <c r="MY753" s="1"/>
      <c r="MZ753" s="1"/>
      <c r="NA753" s="1"/>
      <c r="NB753" s="1"/>
      <c r="NC753" s="1"/>
      <c r="ND753" s="1"/>
      <c r="NE753" s="1"/>
      <c r="NF753" s="1"/>
      <c r="NG753" s="1"/>
      <c r="NH753" s="1"/>
      <c r="NI753" s="1"/>
      <c r="NJ753" s="1"/>
      <c r="NK753" s="1"/>
      <c r="NL753" s="1"/>
      <c r="NM753" s="1"/>
      <c r="NN753" s="1"/>
      <c r="NO753" s="1"/>
      <c r="NP753" s="1"/>
      <c r="NQ753" s="1"/>
      <c r="NR753" s="1"/>
      <c r="NS753" s="1"/>
      <c r="NT753" s="1"/>
      <c r="NU753" s="1"/>
      <c r="NV753" s="1"/>
      <c r="NW753" s="1"/>
      <c r="NX753" s="1"/>
      <c r="NY753" s="1"/>
      <c r="NZ753" s="1"/>
      <c r="OA753" s="1"/>
      <c r="OB753" s="1"/>
      <c r="OC753" s="1"/>
      <c r="OD753" s="1"/>
      <c r="OE753" s="1"/>
      <c r="OF753" s="1"/>
      <c r="OG753" s="1"/>
      <c r="OH753" s="1"/>
      <c r="OI753" s="1"/>
      <c r="OJ753" s="1"/>
      <c r="OK753" s="1"/>
      <c r="OL753" s="1"/>
      <c r="OM753" s="1"/>
      <c r="ON753" s="1"/>
      <c r="OO753" s="1"/>
      <c r="OP753" s="1"/>
      <c r="OQ753" s="1"/>
      <c r="OR753" s="1"/>
      <c r="OS753" s="1"/>
      <c r="OT753" s="1"/>
      <c r="OU753" s="1"/>
      <c r="OV753" s="1"/>
      <c r="OW753" s="1"/>
      <c r="OX753" s="1"/>
      <c r="OY753" s="1"/>
      <c r="OZ753" s="1"/>
      <c r="PA753" s="1"/>
      <c r="PB753" s="1"/>
      <c r="PC753" s="1"/>
      <c r="PD753" s="1"/>
      <c r="PE753" s="1"/>
      <c r="PF753" s="1"/>
      <c r="PG753" s="1"/>
      <c r="PH753" s="1"/>
      <c r="PI753" s="1"/>
      <c r="PJ753" s="1"/>
      <c r="PK753" s="1"/>
      <c r="PL753" s="1"/>
      <c r="PM753" s="1"/>
      <c r="PN753" s="1"/>
      <c r="PO753" s="1"/>
      <c r="PP753" s="1"/>
      <c r="PQ753" s="1"/>
      <c r="PR753" s="1"/>
      <c r="PS753" s="1"/>
      <c r="PT753" s="1"/>
      <c r="PU753" s="1"/>
      <c r="PV753" s="1"/>
      <c r="PW753" s="1"/>
      <c r="PX753" s="1"/>
      <c r="PY753" s="1"/>
      <c r="PZ753" s="1"/>
    </row>
    <row r="754" spans="1:442" s="92" customFormat="1" ht="64.5" customHeight="1" x14ac:dyDescent="0.2">
      <c r="A754" s="36"/>
      <c r="B754" s="218"/>
      <c r="C754" s="218"/>
      <c r="D754" s="218"/>
      <c r="E754" s="238"/>
      <c r="F754" s="238"/>
      <c r="G754" s="238"/>
      <c r="H754" s="218"/>
      <c r="I754" s="218"/>
      <c r="J754" s="11" t="s">
        <v>127</v>
      </c>
      <c r="K754" s="7" t="s">
        <v>128</v>
      </c>
      <c r="L754" s="7" t="s">
        <v>85</v>
      </c>
      <c r="M754" s="63">
        <v>111</v>
      </c>
      <c r="N754" s="217"/>
      <c r="O754" s="218"/>
      <c r="P754" s="218"/>
      <c r="Q754" s="218"/>
      <c r="R754" s="237"/>
      <c r="S754" s="237"/>
      <c r="T754" s="247"/>
      <c r="U754" s="247"/>
      <c r="V754" s="246"/>
      <c r="W754" s="246"/>
      <c r="X754" s="246"/>
      <c r="Y754" s="246"/>
      <c r="Z754" s="246"/>
      <c r="AA754" s="246"/>
      <c r="AB754" s="246"/>
      <c r="AC754" s="217"/>
      <c r="AD754" s="235"/>
      <c r="AE754" s="235"/>
      <c r="AF754" s="218"/>
      <c r="AG754" s="217"/>
      <c r="AH754" s="217"/>
      <c r="AI754" s="217"/>
      <c r="AJ754" s="218"/>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c r="KJ754" s="1"/>
      <c r="KK754" s="1"/>
      <c r="KL754" s="1"/>
      <c r="KM754" s="1"/>
      <c r="KN754" s="1"/>
      <c r="KO754" s="1"/>
      <c r="KP754" s="1"/>
      <c r="KQ754" s="1"/>
      <c r="KR754" s="1"/>
      <c r="KS754" s="1"/>
      <c r="KT754" s="1"/>
      <c r="KU754" s="1"/>
      <c r="KV754" s="1"/>
      <c r="KW754" s="1"/>
      <c r="KX754" s="1"/>
      <c r="KY754" s="1"/>
      <c r="KZ754" s="1"/>
      <c r="LA754" s="1"/>
      <c r="LB754" s="1"/>
      <c r="LC754" s="1"/>
      <c r="LD754" s="1"/>
      <c r="LE754" s="1"/>
      <c r="LF754" s="1"/>
      <c r="LG754" s="1"/>
      <c r="LH754" s="1"/>
      <c r="LI754" s="1"/>
      <c r="LJ754" s="1"/>
      <c r="LK754" s="1"/>
      <c r="LL754" s="1"/>
      <c r="LM754" s="1"/>
      <c r="LN754" s="1"/>
      <c r="LO754" s="1"/>
      <c r="LP754" s="1"/>
      <c r="LQ754" s="1"/>
      <c r="LR754" s="1"/>
      <c r="LS754" s="1"/>
      <c r="LT754" s="1"/>
      <c r="LU754" s="1"/>
      <c r="LV754" s="1"/>
      <c r="LW754" s="1"/>
      <c r="LX754" s="1"/>
      <c r="LY754" s="1"/>
      <c r="LZ754" s="1"/>
      <c r="MA754" s="1"/>
      <c r="MB754" s="1"/>
      <c r="MC754" s="1"/>
      <c r="MD754" s="1"/>
      <c r="ME754" s="1"/>
      <c r="MF754" s="1"/>
      <c r="MG754" s="1"/>
      <c r="MH754" s="1"/>
      <c r="MI754" s="1"/>
      <c r="MJ754" s="1"/>
      <c r="MK754" s="1"/>
      <c r="ML754" s="1"/>
      <c r="MM754" s="1"/>
      <c r="MN754" s="1"/>
      <c r="MO754" s="1"/>
      <c r="MP754" s="1"/>
      <c r="MQ754" s="1"/>
      <c r="MR754" s="1"/>
      <c r="MS754" s="1"/>
      <c r="MT754" s="1"/>
      <c r="MU754" s="1"/>
      <c r="MV754" s="1"/>
      <c r="MW754" s="1"/>
      <c r="MX754" s="1"/>
      <c r="MY754" s="1"/>
      <c r="MZ754" s="1"/>
      <c r="NA754" s="1"/>
      <c r="NB754" s="1"/>
      <c r="NC754" s="1"/>
      <c r="ND754" s="1"/>
      <c r="NE754" s="1"/>
      <c r="NF754" s="1"/>
      <c r="NG754" s="1"/>
      <c r="NH754" s="1"/>
      <c r="NI754" s="1"/>
      <c r="NJ754" s="1"/>
      <c r="NK754" s="1"/>
      <c r="NL754" s="1"/>
      <c r="NM754" s="1"/>
      <c r="NN754" s="1"/>
      <c r="NO754" s="1"/>
      <c r="NP754" s="1"/>
      <c r="NQ754" s="1"/>
      <c r="NR754" s="1"/>
      <c r="NS754" s="1"/>
      <c r="NT754" s="1"/>
      <c r="NU754" s="1"/>
      <c r="NV754" s="1"/>
      <c r="NW754" s="1"/>
      <c r="NX754" s="1"/>
      <c r="NY754" s="1"/>
      <c r="NZ754" s="1"/>
      <c r="OA754" s="1"/>
      <c r="OB754" s="1"/>
      <c r="OC754" s="1"/>
      <c r="OD754" s="1"/>
      <c r="OE754" s="1"/>
      <c r="OF754" s="1"/>
      <c r="OG754" s="1"/>
      <c r="OH754" s="1"/>
      <c r="OI754" s="1"/>
      <c r="OJ754" s="1"/>
      <c r="OK754" s="1"/>
      <c r="OL754" s="1"/>
      <c r="OM754" s="1"/>
      <c r="ON754" s="1"/>
      <c r="OO754" s="1"/>
      <c r="OP754" s="1"/>
      <c r="OQ754" s="1"/>
      <c r="OR754" s="1"/>
      <c r="OS754" s="1"/>
      <c r="OT754" s="1"/>
      <c r="OU754" s="1"/>
      <c r="OV754" s="1"/>
      <c r="OW754" s="1"/>
      <c r="OX754" s="1"/>
      <c r="OY754" s="1"/>
      <c r="OZ754" s="1"/>
      <c r="PA754" s="1"/>
      <c r="PB754" s="1"/>
      <c r="PC754" s="1"/>
      <c r="PD754" s="1"/>
      <c r="PE754" s="1"/>
      <c r="PF754" s="1"/>
      <c r="PG754" s="1"/>
      <c r="PH754" s="1"/>
      <c r="PI754" s="1"/>
      <c r="PJ754" s="1"/>
      <c r="PK754" s="1"/>
      <c r="PL754" s="1"/>
      <c r="PM754" s="1"/>
      <c r="PN754" s="1"/>
      <c r="PO754" s="1"/>
      <c r="PP754" s="1"/>
      <c r="PQ754" s="1"/>
      <c r="PR754" s="1"/>
      <c r="PS754" s="1"/>
      <c r="PT754" s="1"/>
      <c r="PU754" s="1"/>
      <c r="PV754" s="1"/>
      <c r="PW754" s="1"/>
      <c r="PX754" s="1"/>
      <c r="PY754" s="1"/>
      <c r="PZ754" s="1"/>
    </row>
    <row r="755" spans="1:442" s="92" customFormat="1" ht="89.25" x14ac:dyDescent="0.2">
      <c r="A755" s="36"/>
      <c r="B755" s="218" t="s">
        <v>575</v>
      </c>
      <c r="C755" s="218" t="s">
        <v>576</v>
      </c>
      <c r="D755" s="218" t="s">
        <v>106</v>
      </c>
      <c r="E755" s="238" t="s">
        <v>67</v>
      </c>
      <c r="F755" s="238" t="s">
        <v>134</v>
      </c>
      <c r="G755" s="238" t="s">
        <v>147</v>
      </c>
      <c r="H755" s="218" t="s">
        <v>70</v>
      </c>
      <c r="I755" s="218" t="s">
        <v>79</v>
      </c>
      <c r="J755" s="11" t="s">
        <v>208</v>
      </c>
      <c r="K755" s="7" t="s">
        <v>107</v>
      </c>
      <c r="L755" s="7" t="s">
        <v>86</v>
      </c>
      <c r="M755" s="7">
        <v>40</v>
      </c>
      <c r="N755" s="217" t="s">
        <v>108</v>
      </c>
      <c r="O755" s="218" t="s">
        <v>578</v>
      </c>
      <c r="P755" s="218" t="s">
        <v>75</v>
      </c>
      <c r="Q755" s="218" t="s">
        <v>76</v>
      </c>
      <c r="R755" s="237" t="s">
        <v>77</v>
      </c>
      <c r="S755" s="237" t="s">
        <v>109</v>
      </c>
      <c r="T755" s="247">
        <f>V755+Y755</f>
        <v>43025.22</v>
      </c>
      <c r="U755" s="247" t="s">
        <v>79</v>
      </c>
      <c r="V755" s="246">
        <v>36571.440000000002</v>
      </c>
      <c r="W755" s="246" t="s">
        <v>98</v>
      </c>
      <c r="X755" s="246" t="s">
        <v>79</v>
      </c>
      <c r="Y755" s="246">
        <v>6453.78</v>
      </c>
      <c r="Z755" s="246" t="s">
        <v>98</v>
      </c>
      <c r="AA755" s="246" t="s">
        <v>79</v>
      </c>
      <c r="AB755" s="246">
        <v>14296.34</v>
      </c>
      <c r="AC755" s="217" t="s">
        <v>149</v>
      </c>
      <c r="AD755" s="235" t="s">
        <v>79</v>
      </c>
      <c r="AE755" s="235">
        <f>V755+Y755</f>
        <v>43025.22</v>
      </c>
      <c r="AF755" s="218" t="s">
        <v>79</v>
      </c>
      <c r="AG755" s="217" t="s">
        <v>33</v>
      </c>
      <c r="AH755" s="217" t="s">
        <v>160</v>
      </c>
      <c r="AI755" s="217" t="s">
        <v>295</v>
      </c>
      <c r="AJ755" s="218"/>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c r="KJ755" s="1"/>
      <c r="KK755" s="1"/>
      <c r="KL755" s="1"/>
      <c r="KM755" s="1"/>
      <c r="KN755" s="1"/>
      <c r="KO755" s="1"/>
      <c r="KP755" s="1"/>
      <c r="KQ755" s="1"/>
      <c r="KR755" s="1"/>
      <c r="KS755" s="1"/>
      <c r="KT755" s="1"/>
      <c r="KU755" s="1"/>
      <c r="KV755" s="1"/>
      <c r="KW755" s="1"/>
      <c r="KX755" s="1"/>
      <c r="KY755" s="1"/>
      <c r="KZ755" s="1"/>
      <c r="LA755" s="1"/>
      <c r="LB755" s="1"/>
      <c r="LC755" s="1"/>
      <c r="LD755" s="1"/>
      <c r="LE755" s="1"/>
      <c r="LF755" s="1"/>
      <c r="LG755" s="1"/>
      <c r="LH755" s="1"/>
      <c r="LI755" s="1"/>
      <c r="LJ755" s="1"/>
      <c r="LK755" s="1"/>
      <c r="LL755" s="1"/>
      <c r="LM755" s="1"/>
      <c r="LN755" s="1"/>
      <c r="LO755" s="1"/>
      <c r="LP755" s="1"/>
      <c r="LQ755" s="1"/>
      <c r="LR755" s="1"/>
      <c r="LS755" s="1"/>
      <c r="LT755" s="1"/>
      <c r="LU755" s="1"/>
      <c r="LV755" s="1"/>
      <c r="LW755" s="1"/>
      <c r="LX755" s="1"/>
      <c r="LY755" s="1"/>
      <c r="LZ755" s="1"/>
      <c r="MA755" s="1"/>
      <c r="MB755" s="1"/>
      <c r="MC755" s="1"/>
      <c r="MD755" s="1"/>
      <c r="ME755" s="1"/>
      <c r="MF755" s="1"/>
      <c r="MG755" s="1"/>
      <c r="MH755" s="1"/>
      <c r="MI755" s="1"/>
      <c r="MJ755" s="1"/>
      <c r="MK755" s="1"/>
      <c r="ML755" s="1"/>
      <c r="MM755" s="1"/>
      <c r="MN755" s="1"/>
      <c r="MO755" s="1"/>
      <c r="MP755" s="1"/>
      <c r="MQ755" s="1"/>
      <c r="MR755" s="1"/>
      <c r="MS755" s="1"/>
      <c r="MT755" s="1"/>
      <c r="MU755" s="1"/>
      <c r="MV755" s="1"/>
      <c r="MW755" s="1"/>
      <c r="MX755" s="1"/>
      <c r="MY755" s="1"/>
      <c r="MZ755" s="1"/>
      <c r="NA755" s="1"/>
      <c r="NB755" s="1"/>
      <c r="NC755" s="1"/>
      <c r="ND755" s="1"/>
      <c r="NE755" s="1"/>
      <c r="NF755" s="1"/>
      <c r="NG755" s="1"/>
      <c r="NH755" s="1"/>
      <c r="NI755" s="1"/>
      <c r="NJ755" s="1"/>
      <c r="NK755" s="1"/>
      <c r="NL755" s="1"/>
      <c r="NM755" s="1"/>
      <c r="NN755" s="1"/>
      <c r="NO755" s="1"/>
      <c r="NP755" s="1"/>
      <c r="NQ755" s="1"/>
      <c r="NR755" s="1"/>
      <c r="NS755" s="1"/>
      <c r="NT755" s="1"/>
      <c r="NU755" s="1"/>
      <c r="NV755" s="1"/>
      <c r="NW755" s="1"/>
      <c r="NX755" s="1"/>
      <c r="NY755" s="1"/>
      <c r="NZ755" s="1"/>
      <c r="OA755" s="1"/>
      <c r="OB755" s="1"/>
      <c r="OC755" s="1"/>
      <c r="OD755" s="1"/>
      <c r="OE755" s="1"/>
      <c r="OF755" s="1"/>
      <c r="OG755" s="1"/>
      <c r="OH755" s="1"/>
      <c r="OI755" s="1"/>
      <c r="OJ755" s="1"/>
      <c r="OK755" s="1"/>
      <c r="OL755" s="1"/>
      <c r="OM755" s="1"/>
      <c r="ON755" s="1"/>
      <c r="OO755" s="1"/>
      <c r="OP755" s="1"/>
      <c r="OQ755" s="1"/>
      <c r="OR755" s="1"/>
      <c r="OS755" s="1"/>
      <c r="OT755" s="1"/>
      <c r="OU755" s="1"/>
      <c r="OV755" s="1"/>
      <c r="OW755" s="1"/>
      <c r="OX755" s="1"/>
      <c r="OY755" s="1"/>
      <c r="OZ755" s="1"/>
      <c r="PA755" s="1"/>
      <c r="PB755" s="1"/>
      <c r="PC755" s="1"/>
      <c r="PD755" s="1"/>
      <c r="PE755" s="1"/>
      <c r="PF755" s="1"/>
      <c r="PG755" s="1"/>
      <c r="PH755" s="1"/>
      <c r="PI755" s="1"/>
      <c r="PJ755" s="1"/>
      <c r="PK755" s="1"/>
      <c r="PL755" s="1"/>
      <c r="PM755" s="1"/>
      <c r="PN755" s="1"/>
      <c r="PO755" s="1"/>
      <c r="PP755" s="1"/>
      <c r="PQ755" s="1"/>
      <c r="PR755" s="1"/>
      <c r="PS755" s="1"/>
      <c r="PT755" s="1"/>
      <c r="PU755" s="1"/>
      <c r="PV755" s="1"/>
      <c r="PW755" s="1"/>
      <c r="PX755" s="1"/>
      <c r="PY755" s="1"/>
      <c r="PZ755" s="1"/>
    </row>
    <row r="756" spans="1:442" s="92" customFormat="1" ht="56.65" customHeight="1" x14ac:dyDescent="0.2">
      <c r="A756" s="36"/>
      <c r="B756" s="218"/>
      <c r="C756" s="218"/>
      <c r="D756" s="218"/>
      <c r="E756" s="238"/>
      <c r="F756" s="238"/>
      <c r="G756" s="238"/>
      <c r="H756" s="218"/>
      <c r="I756" s="218"/>
      <c r="J756" s="11" t="s">
        <v>111</v>
      </c>
      <c r="K756" s="7" t="s">
        <v>112</v>
      </c>
      <c r="L756" s="7" t="s">
        <v>85</v>
      </c>
      <c r="M756" s="7">
        <v>4</v>
      </c>
      <c r="N756" s="217"/>
      <c r="O756" s="218"/>
      <c r="P756" s="218"/>
      <c r="Q756" s="218"/>
      <c r="R756" s="237"/>
      <c r="S756" s="237"/>
      <c r="T756" s="247"/>
      <c r="U756" s="247"/>
      <c r="V756" s="246"/>
      <c r="W756" s="246"/>
      <c r="X756" s="246"/>
      <c r="Y756" s="246"/>
      <c r="Z756" s="246"/>
      <c r="AA756" s="246"/>
      <c r="AB756" s="246"/>
      <c r="AC756" s="217"/>
      <c r="AD756" s="235"/>
      <c r="AE756" s="235"/>
      <c r="AF756" s="218"/>
      <c r="AG756" s="217"/>
      <c r="AH756" s="217"/>
      <c r="AI756" s="217"/>
      <c r="AJ756" s="218"/>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c r="KJ756" s="1"/>
      <c r="KK756" s="1"/>
      <c r="KL756" s="1"/>
      <c r="KM756" s="1"/>
      <c r="KN756" s="1"/>
      <c r="KO756" s="1"/>
      <c r="KP756" s="1"/>
      <c r="KQ756" s="1"/>
      <c r="KR756" s="1"/>
      <c r="KS756" s="1"/>
      <c r="KT756" s="1"/>
      <c r="KU756" s="1"/>
      <c r="KV756" s="1"/>
      <c r="KW756" s="1"/>
      <c r="KX756" s="1"/>
      <c r="KY756" s="1"/>
      <c r="KZ756" s="1"/>
      <c r="LA756" s="1"/>
      <c r="LB756" s="1"/>
      <c r="LC756" s="1"/>
      <c r="LD756" s="1"/>
      <c r="LE756" s="1"/>
      <c r="LF756" s="1"/>
      <c r="LG756" s="1"/>
      <c r="LH756" s="1"/>
      <c r="LI756" s="1"/>
      <c r="LJ756" s="1"/>
      <c r="LK756" s="1"/>
      <c r="LL756" s="1"/>
      <c r="LM756" s="1"/>
      <c r="LN756" s="1"/>
      <c r="LO756" s="1"/>
      <c r="LP756" s="1"/>
      <c r="LQ756" s="1"/>
      <c r="LR756" s="1"/>
      <c r="LS756" s="1"/>
      <c r="LT756" s="1"/>
      <c r="LU756" s="1"/>
      <c r="LV756" s="1"/>
      <c r="LW756" s="1"/>
      <c r="LX756" s="1"/>
      <c r="LY756" s="1"/>
      <c r="LZ756" s="1"/>
      <c r="MA756" s="1"/>
      <c r="MB756" s="1"/>
      <c r="MC756" s="1"/>
      <c r="MD756" s="1"/>
      <c r="ME756" s="1"/>
      <c r="MF756" s="1"/>
      <c r="MG756" s="1"/>
      <c r="MH756" s="1"/>
      <c r="MI756" s="1"/>
      <c r="MJ756" s="1"/>
      <c r="MK756" s="1"/>
      <c r="ML756" s="1"/>
      <c r="MM756" s="1"/>
      <c r="MN756" s="1"/>
      <c r="MO756" s="1"/>
      <c r="MP756" s="1"/>
      <c r="MQ756" s="1"/>
      <c r="MR756" s="1"/>
      <c r="MS756" s="1"/>
      <c r="MT756" s="1"/>
      <c r="MU756" s="1"/>
      <c r="MV756" s="1"/>
      <c r="MW756" s="1"/>
      <c r="MX756" s="1"/>
      <c r="MY756" s="1"/>
      <c r="MZ756" s="1"/>
      <c r="NA756" s="1"/>
      <c r="NB756" s="1"/>
      <c r="NC756" s="1"/>
      <c r="ND756" s="1"/>
      <c r="NE756" s="1"/>
      <c r="NF756" s="1"/>
      <c r="NG756" s="1"/>
      <c r="NH756" s="1"/>
      <c r="NI756" s="1"/>
      <c r="NJ756" s="1"/>
      <c r="NK756" s="1"/>
      <c r="NL756" s="1"/>
      <c r="NM756" s="1"/>
      <c r="NN756" s="1"/>
      <c r="NO756" s="1"/>
      <c r="NP756" s="1"/>
      <c r="NQ756" s="1"/>
      <c r="NR756" s="1"/>
      <c r="NS756" s="1"/>
      <c r="NT756" s="1"/>
      <c r="NU756" s="1"/>
      <c r="NV756" s="1"/>
      <c r="NW756" s="1"/>
      <c r="NX756" s="1"/>
      <c r="NY756" s="1"/>
      <c r="NZ756" s="1"/>
      <c r="OA756" s="1"/>
      <c r="OB756" s="1"/>
      <c r="OC756" s="1"/>
      <c r="OD756" s="1"/>
      <c r="OE756" s="1"/>
      <c r="OF756" s="1"/>
      <c r="OG756" s="1"/>
      <c r="OH756" s="1"/>
      <c r="OI756" s="1"/>
      <c r="OJ756" s="1"/>
      <c r="OK756" s="1"/>
      <c r="OL756" s="1"/>
      <c r="OM756" s="1"/>
      <c r="ON756" s="1"/>
      <c r="OO756" s="1"/>
      <c r="OP756" s="1"/>
      <c r="OQ756" s="1"/>
      <c r="OR756" s="1"/>
      <c r="OS756" s="1"/>
      <c r="OT756" s="1"/>
      <c r="OU756" s="1"/>
      <c r="OV756" s="1"/>
      <c r="OW756" s="1"/>
      <c r="OX756" s="1"/>
      <c r="OY756" s="1"/>
      <c r="OZ756" s="1"/>
      <c r="PA756" s="1"/>
      <c r="PB756" s="1"/>
      <c r="PC756" s="1"/>
      <c r="PD756" s="1"/>
      <c r="PE756" s="1"/>
      <c r="PF756" s="1"/>
      <c r="PG756" s="1"/>
      <c r="PH756" s="1"/>
      <c r="PI756" s="1"/>
      <c r="PJ756" s="1"/>
      <c r="PK756" s="1"/>
      <c r="PL756" s="1"/>
      <c r="PM756" s="1"/>
      <c r="PN756" s="1"/>
      <c r="PO756" s="1"/>
      <c r="PP756" s="1"/>
      <c r="PQ756" s="1"/>
      <c r="PR756" s="1"/>
      <c r="PS756" s="1"/>
      <c r="PT756" s="1"/>
      <c r="PU756" s="1"/>
      <c r="PV756" s="1"/>
      <c r="PW756" s="1"/>
      <c r="PX756" s="1"/>
      <c r="PY756" s="1"/>
      <c r="PZ756" s="1"/>
    </row>
    <row r="757" spans="1:442" s="92" customFormat="1" ht="64.5" customHeight="1" x14ac:dyDescent="0.2">
      <c r="A757" s="36"/>
      <c r="B757" s="218"/>
      <c r="C757" s="218"/>
      <c r="D757" s="218"/>
      <c r="E757" s="238"/>
      <c r="F757" s="238"/>
      <c r="G757" s="238"/>
      <c r="H757" s="218"/>
      <c r="I757" s="218"/>
      <c r="J757" s="11" t="s">
        <v>127</v>
      </c>
      <c r="K757" s="7" t="s">
        <v>128</v>
      </c>
      <c r="L757" s="7" t="s">
        <v>85</v>
      </c>
      <c r="M757" s="63">
        <v>50</v>
      </c>
      <c r="N757" s="217"/>
      <c r="O757" s="218"/>
      <c r="P757" s="218"/>
      <c r="Q757" s="218"/>
      <c r="R757" s="237"/>
      <c r="S757" s="237"/>
      <c r="T757" s="247"/>
      <c r="U757" s="247"/>
      <c r="V757" s="246"/>
      <c r="W757" s="246"/>
      <c r="X757" s="246"/>
      <c r="Y757" s="246"/>
      <c r="Z757" s="246"/>
      <c r="AA757" s="246"/>
      <c r="AB757" s="246"/>
      <c r="AC757" s="217"/>
      <c r="AD757" s="235"/>
      <c r="AE757" s="235"/>
      <c r="AF757" s="218"/>
      <c r="AG757" s="217"/>
      <c r="AH757" s="217"/>
      <c r="AI757" s="217"/>
      <c r="AJ757" s="218"/>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c r="KJ757" s="1"/>
      <c r="KK757" s="1"/>
      <c r="KL757" s="1"/>
      <c r="KM757" s="1"/>
      <c r="KN757" s="1"/>
      <c r="KO757" s="1"/>
      <c r="KP757" s="1"/>
      <c r="KQ757" s="1"/>
      <c r="KR757" s="1"/>
      <c r="KS757" s="1"/>
      <c r="KT757" s="1"/>
      <c r="KU757" s="1"/>
      <c r="KV757" s="1"/>
      <c r="KW757" s="1"/>
      <c r="KX757" s="1"/>
      <c r="KY757" s="1"/>
      <c r="KZ757" s="1"/>
      <c r="LA757" s="1"/>
      <c r="LB757" s="1"/>
      <c r="LC757" s="1"/>
      <c r="LD757" s="1"/>
      <c r="LE757" s="1"/>
      <c r="LF757" s="1"/>
      <c r="LG757" s="1"/>
      <c r="LH757" s="1"/>
      <c r="LI757" s="1"/>
      <c r="LJ757" s="1"/>
      <c r="LK757" s="1"/>
      <c r="LL757" s="1"/>
      <c r="LM757" s="1"/>
      <c r="LN757" s="1"/>
      <c r="LO757" s="1"/>
      <c r="LP757" s="1"/>
      <c r="LQ757" s="1"/>
      <c r="LR757" s="1"/>
      <c r="LS757" s="1"/>
      <c r="LT757" s="1"/>
      <c r="LU757" s="1"/>
      <c r="LV757" s="1"/>
      <c r="LW757" s="1"/>
      <c r="LX757" s="1"/>
      <c r="LY757" s="1"/>
      <c r="LZ757" s="1"/>
      <c r="MA757" s="1"/>
      <c r="MB757" s="1"/>
      <c r="MC757" s="1"/>
      <c r="MD757" s="1"/>
      <c r="ME757" s="1"/>
      <c r="MF757" s="1"/>
      <c r="MG757" s="1"/>
      <c r="MH757" s="1"/>
      <c r="MI757" s="1"/>
      <c r="MJ757" s="1"/>
      <c r="MK757" s="1"/>
      <c r="ML757" s="1"/>
      <c r="MM757" s="1"/>
      <c r="MN757" s="1"/>
      <c r="MO757" s="1"/>
      <c r="MP757" s="1"/>
      <c r="MQ757" s="1"/>
      <c r="MR757" s="1"/>
      <c r="MS757" s="1"/>
      <c r="MT757" s="1"/>
      <c r="MU757" s="1"/>
      <c r="MV757" s="1"/>
      <c r="MW757" s="1"/>
      <c r="MX757" s="1"/>
      <c r="MY757" s="1"/>
      <c r="MZ757" s="1"/>
      <c r="NA757" s="1"/>
      <c r="NB757" s="1"/>
      <c r="NC757" s="1"/>
      <c r="ND757" s="1"/>
      <c r="NE757" s="1"/>
      <c r="NF757" s="1"/>
      <c r="NG757" s="1"/>
      <c r="NH757" s="1"/>
      <c r="NI757" s="1"/>
      <c r="NJ757" s="1"/>
      <c r="NK757" s="1"/>
      <c r="NL757" s="1"/>
      <c r="NM757" s="1"/>
      <c r="NN757" s="1"/>
      <c r="NO757" s="1"/>
      <c r="NP757" s="1"/>
      <c r="NQ757" s="1"/>
      <c r="NR757" s="1"/>
      <c r="NS757" s="1"/>
      <c r="NT757" s="1"/>
      <c r="NU757" s="1"/>
      <c r="NV757" s="1"/>
      <c r="NW757" s="1"/>
      <c r="NX757" s="1"/>
      <c r="NY757" s="1"/>
      <c r="NZ757" s="1"/>
      <c r="OA757" s="1"/>
      <c r="OB757" s="1"/>
      <c r="OC757" s="1"/>
      <c r="OD757" s="1"/>
      <c r="OE757" s="1"/>
      <c r="OF757" s="1"/>
      <c r="OG757" s="1"/>
      <c r="OH757" s="1"/>
      <c r="OI757" s="1"/>
      <c r="OJ757" s="1"/>
      <c r="OK757" s="1"/>
      <c r="OL757" s="1"/>
      <c r="OM757" s="1"/>
      <c r="ON757" s="1"/>
      <c r="OO757" s="1"/>
      <c r="OP757" s="1"/>
      <c r="OQ757" s="1"/>
      <c r="OR757" s="1"/>
      <c r="OS757" s="1"/>
      <c r="OT757" s="1"/>
      <c r="OU757" s="1"/>
      <c r="OV757" s="1"/>
      <c r="OW757" s="1"/>
      <c r="OX757" s="1"/>
      <c r="OY757" s="1"/>
      <c r="OZ757" s="1"/>
      <c r="PA757" s="1"/>
      <c r="PB757" s="1"/>
      <c r="PC757" s="1"/>
      <c r="PD757" s="1"/>
      <c r="PE757" s="1"/>
      <c r="PF757" s="1"/>
      <c r="PG757" s="1"/>
      <c r="PH757" s="1"/>
      <c r="PI757" s="1"/>
      <c r="PJ757" s="1"/>
      <c r="PK757" s="1"/>
      <c r="PL757" s="1"/>
      <c r="PM757" s="1"/>
      <c r="PN757" s="1"/>
      <c r="PO757" s="1"/>
      <c r="PP757" s="1"/>
      <c r="PQ757" s="1"/>
      <c r="PR757" s="1"/>
      <c r="PS757" s="1"/>
      <c r="PT757" s="1"/>
      <c r="PU757" s="1"/>
      <c r="PV757" s="1"/>
      <c r="PW757" s="1"/>
      <c r="PX757" s="1"/>
      <c r="PY757" s="1"/>
      <c r="PZ757" s="1"/>
    </row>
    <row r="758" spans="1:442" s="92" customFormat="1" ht="89.25" x14ac:dyDescent="0.2">
      <c r="A758" s="36"/>
      <c r="B758" s="218" t="s">
        <v>577</v>
      </c>
      <c r="C758" s="218" t="s">
        <v>574</v>
      </c>
      <c r="D758" s="218" t="s">
        <v>106</v>
      </c>
      <c r="E758" s="238" t="s">
        <v>67</v>
      </c>
      <c r="F758" s="238" t="s">
        <v>134</v>
      </c>
      <c r="G758" s="238" t="s">
        <v>147</v>
      </c>
      <c r="H758" s="218" t="s">
        <v>70</v>
      </c>
      <c r="I758" s="218" t="s">
        <v>79</v>
      </c>
      <c r="J758" s="11" t="s">
        <v>208</v>
      </c>
      <c r="K758" s="7" t="s">
        <v>107</v>
      </c>
      <c r="L758" s="7" t="s">
        <v>86</v>
      </c>
      <c r="M758" s="7">
        <v>40</v>
      </c>
      <c r="N758" s="217" t="s">
        <v>108</v>
      </c>
      <c r="O758" s="218" t="s">
        <v>578</v>
      </c>
      <c r="P758" s="218" t="s">
        <v>75</v>
      </c>
      <c r="Q758" s="218" t="s">
        <v>76</v>
      </c>
      <c r="R758" s="237" t="s">
        <v>77</v>
      </c>
      <c r="S758" s="237" t="s">
        <v>109</v>
      </c>
      <c r="T758" s="247">
        <f>V758+Y758</f>
        <v>57158.049999999996</v>
      </c>
      <c r="U758" s="247" t="s">
        <v>79</v>
      </c>
      <c r="V758" s="246">
        <v>48584.34</v>
      </c>
      <c r="W758" s="246" t="s">
        <v>98</v>
      </c>
      <c r="X758" s="246" t="s">
        <v>79</v>
      </c>
      <c r="Y758" s="246">
        <v>8573.7099999999991</v>
      </c>
      <c r="Z758" s="246" t="s">
        <v>98</v>
      </c>
      <c r="AA758" s="246" t="s">
        <v>79</v>
      </c>
      <c r="AB758" s="246">
        <v>18923.02</v>
      </c>
      <c r="AC758" s="217" t="s">
        <v>149</v>
      </c>
      <c r="AD758" s="235" t="s">
        <v>79</v>
      </c>
      <c r="AE758" s="235">
        <f>V758+Y758</f>
        <v>57158.049999999996</v>
      </c>
      <c r="AF758" s="218" t="s">
        <v>79</v>
      </c>
      <c r="AG758" s="217" t="s">
        <v>33</v>
      </c>
      <c r="AH758" s="217" t="s">
        <v>160</v>
      </c>
      <c r="AI758" s="217" t="s">
        <v>295</v>
      </c>
      <c r="AJ758" s="218"/>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c r="KJ758" s="1"/>
      <c r="KK758" s="1"/>
      <c r="KL758" s="1"/>
      <c r="KM758" s="1"/>
      <c r="KN758" s="1"/>
      <c r="KO758" s="1"/>
      <c r="KP758" s="1"/>
      <c r="KQ758" s="1"/>
      <c r="KR758" s="1"/>
      <c r="KS758" s="1"/>
      <c r="KT758" s="1"/>
      <c r="KU758" s="1"/>
      <c r="KV758" s="1"/>
      <c r="KW758" s="1"/>
      <c r="KX758" s="1"/>
      <c r="KY758" s="1"/>
      <c r="KZ758" s="1"/>
      <c r="LA758" s="1"/>
      <c r="LB758" s="1"/>
      <c r="LC758" s="1"/>
      <c r="LD758" s="1"/>
      <c r="LE758" s="1"/>
      <c r="LF758" s="1"/>
      <c r="LG758" s="1"/>
      <c r="LH758" s="1"/>
      <c r="LI758" s="1"/>
      <c r="LJ758" s="1"/>
      <c r="LK758" s="1"/>
      <c r="LL758" s="1"/>
      <c r="LM758" s="1"/>
      <c r="LN758" s="1"/>
      <c r="LO758" s="1"/>
      <c r="LP758" s="1"/>
      <c r="LQ758" s="1"/>
      <c r="LR758" s="1"/>
      <c r="LS758" s="1"/>
      <c r="LT758" s="1"/>
      <c r="LU758" s="1"/>
      <c r="LV758" s="1"/>
      <c r="LW758" s="1"/>
      <c r="LX758" s="1"/>
      <c r="LY758" s="1"/>
      <c r="LZ758" s="1"/>
      <c r="MA758" s="1"/>
      <c r="MB758" s="1"/>
      <c r="MC758" s="1"/>
      <c r="MD758" s="1"/>
      <c r="ME758" s="1"/>
      <c r="MF758" s="1"/>
      <c r="MG758" s="1"/>
      <c r="MH758" s="1"/>
      <c r="MI758" s="1"/>
      <c r="MJ758" s="1"/>
      <c r="MK758" s="1"/>
      <c r="ML758" s="1"/>
      <c r="MM758" s="1"/>
      <c r="MN758" s="1"/>
      <c r="MO758" s="1"/>
      <c r="MP758" s="1"/>
      <c r="MQ758" s="1"/>
      <c r="MR758" s="1"/>
      <c r="MS758" s="1"/>
      <c r="MT758" s="1"/>
      <c r="MU758" s="1"/>
      <c r="MV758" s="1"/>
      <c r="MW758" s="1"/>
      <c r="MX758" s="1"/>
      <c r="MY758" s="1"/>
      <c r="MZ758" s="1"/>
      <c r="NA758" s="1"/>
      <c r="NB758" s="1"/>
      <c r="NC758" s="1"/>
      <c r="ND758" s="1"/>
      <c r="NE758" s="1"/>
      <c r="NF758" s="1"/>
      <c r="NG758" s="1"/>
      <c r="NH758" s="1"/>
      <c r="NI758" s="1"/>
      <c r="NJ758" s="1"/>
      <c r="NK758" s="1"/>
      <c r="NL758" s="1"/>
      <c r="NM758" s="1"/>
      <c r="NN758" s="1"/>
      <c r="NO758" s="1"/>
      <c r="NP758" s="1"/>
      <c r="NQ758" s="1"/>
      <c r="NR758" s="1"/>
      <c r="NS758" s="1"/>
      <c r="NT758" s="1"/>
      <c r="NU758" s="1"/>
      <c r="NV758" s="1"/>
      <c r="NW758" s="1"/>
      <c r="NX758" s="1"/>
      <c r="NY758" s="1"/>
      <c r="NZ758" s="1"/>
      <c r="OA758" s="1"/>
      <c r="OB758" s="1"/>
      <c r="OC758" s="1"/>
      <c r="OD758" s="1"/>
      <c r="OE758" s="1"/>
      <c r="OF758" s="1"/>
      <c r="OG758" s="1"/>
      <c r="OH758" s="1"/>
      <c r="OI758" s="1"/>
      <c r="OJ758" s="1"/>
      <c r="OK758" s="1"/>
      <c r="OL758" s="1"/>
      <c r="OM758" s="1"/>
      <c r="ON758" s="1"/>
      <c r="OO758" s="1"/>
      <c r="OP758" s="1"/>
      <c r="OQ758" s="1"/>
      <c r="OR758" s="1"/>
      <c r="OS758" s="1"/>
      <c r="OT758" s="1"/>
      <c r="OU758" s="1"/>
      <c r="OV758" s="1"/>
      <c r="OW758" s="1"/>
      <c r="OX758" s="1"/>
      <c r="OY758" s="1"/>
      <c r="OZ758" s="1"/>
      <c r="PA758" s="1"/>
      <c r="PB758" s="1"/>
      <c r="PC758" s="1"/>
      <c r="PD758" s="1"/>
      <c r="PE758" s="1"/>
      <c r="PF758" s="1"/>
      <c r="PG758" s="1"/>
      <c r="PH758" s="1"/>
      <c r="PI758" s="1"/>
      <c r="PJ758" s="1"/>
      <c r="PK758" s="1"/>
      <c r="PL758" s="1"/>
      <c r="PM758" s="1"/>
      <c r="PN758" s="1"/>
      <c r="PO758" s="1"/>
      <c r="PP758" s="1"/>
      <c r="PQ758" s="1"/>
      <c r="PR758" s="1"/>
      <c r="PS758" s="1"/>
      <c r="PT758" s="1"/>
      <c r="PU758" s="1"/>
      <c r="PV758" s="1"/>
      <c r="PW758" s="1"/>
      <c r="PX758" s="1"/>
      <c r="PY758" s="1"/>
      <c r="PZ758" s="1"/>
    </row>
    <row r="759" spans="1:442" s="92" customFormat="1" ht="56.65" customHeight="1" x14ac:dyDescent="0.2">
      <c r="A759" s="36"/>
      <c r="B759" s="218"/>
      <c r="C759" s="218"/>
      <c r="D759" s="218"/>
      <c r="E759" s="238"/>
      <c r="F759" s="238"/>
      <c r="G759" s="238"/>
      <c r="H759" s="218"/>
      <c r="I759" s="218"/>
      <c r="J759" s="11" t="s">
        <v>111</v>
      </c>
      <c r="K759" s="7" t="s">
        <v>112</v>
      </c>
      <c r="L759" s="7" t="s">
        <v>85</v>
      </c>
      <c r="M759" s="7">
        <v>3</v>
      </c>
      <c r="N759" s="217"/>
      <c r="O759" s="218"/>
      <c r="P759" s="218"/>
      <c r="Q759" s="218"/>
      <c r="R759" s="237"/>
      <c r="S759" s="237"/>
      <c r="T759" s="247"/>
      <c r="U759" s="247"/>
      <c r="V759" s="246"/>
      <c r="W759" s="246"/>
      <c r="X759" s="246"/>
      <c r="Y759" s="246"/>
      <c r="Z759" s="246"/>
      <c r="AA759" s="246"/>
      <c r="AB759" s="246"/>
      <c r="AC759" s="217"/>
      <c r="AD759" s="235"/>
      <c r="AE759" s="235"/>
      <c r="AF759" s="218"/>
      <c r="AG759" s="217"/>
      <c r="AH759" s="217"/>
      <c r="AI759" s="217"/>
      <c r="AJ759" s="218"/>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c r="KJ759" s="1"/>
      <c r="KK759" s="1"/>
      <c r="KL759" s="1"/>
      <c r="KM759" s="1"/>
      <c r="KN759" s="1"/>
      <c r="KO759" s="1"/>
      <c r="KP759" s="1"/>
      <c r="KQ759" s="1"/>
      <c r="KR759" s="1"/>
      <c r="KS759" s="1"/>
      <c r="KT759" s="1"/>
      <c r="KU759" s="1"/>
      <c r="KV759" s="1"/>
      <c r="KW759" s="1"/>
      <c r="KX759" s="1"/>
      <c r="KY759" s="1"/>
      <c r="KZ759" s="1"/>
      <c r="LA759" s="1"/>
      <c r="LB759" s="1"/>
      <c r="LC759" s="1"/>
      <c r="LD759" s="1"/>
      <c r="LE759" s="1"/>
      <c r="LF759" s="1"/>
      <c r="LG759" s="1"/>
      <c r="LH759" s="1"/>
      <c r="LI759" s="1"/>
      <c r="LJ759" s="1"/>
      <c r="LK759" s="1"/>
      <c r="LL759" s="1"/>
      <c r="LM759" s="1"/>
      <c r="LN759" s="1"/>
      <c r="LO759" s="1"/>
      <c r="LP759" s="1"/>
      <c r="LQ759" s="1"/>
      <c r="LR759" s="1"/>
      <c r="LS759" s="1"/>
      <c r="LT759" s="1"/>
      <c r="LU759" s="1"/>
      <c r="LV759" s="1"/>
      <c r="LW759" s="1"/>
      <c r="LX759" s="1"/>
      <c r="LY759" s="1"/>
      <c r="LZ759" s="1"/>
      <c r="MA759" s="1"/>
      <c r="MB759" s="1"/>
      <c r="MC759" s="1"/>
      <c r="MD759" s="1"/>
      <c r="ME759" s="1"/>
      <c r="MF759" s="1"/>
      <c r="MG759" s="1"/>
      <c r="MH759" s="1"/>
      <c r="MI759" s="1"/>
      <c r="MJ759" s="1"/>
      <c r="MK759" s="1"/>
      <c r="ML759" s="1"/>
      <c r="MM759" s="1"/>
      <c r="MN759" s="1"/>
      <c r="MO759" s="1"/>
      <c r="MP759" s="1"/>
      <c r="MQ759" s="1"/>
      <c r="MR759" s="1"/>
      <c r="MS759" s="1"/>
      <c r="MT759" s="1"/>
      <c r="MU759" s="1"/>
      <c r="MV759" s="1"/>
      <c r="MW759" s="1"/>
      <c r="MX759" s="1"/>
      <c r="MY759" s="1"/>
      <c r="MZ759" s="1"/>
      <c r="NA759" s="1"/>
      <c r="NB759" s="1"/>
      <c r="NC759" s="1"/>
      <c r="ND759" s="1"/>
      <c r="NE759" s="1"/>
      <c r="NF759" s="1"/>
      <c r="NG759" s="1"/>
      <c r="NH759" s="1"/>
      <c r="NI759" s="1"/>
      <c r="NJ759" s="1"/>
      <c r="NK759" s="1"/>
      <c r="NL759" s="1"/>
      <c r="NM759" s="1"/>
      <c r="NN759" s="1"/>
      <c r="NO759" s="1"/>
      <c r="NP759" s="1"/>
      <c r="NQ759" s="1"/>
      <c r="NR759" s="1"/>
      <c r="NS759" s="1"/>
      <c r="NT759" s="1"/>
      <c r="NU759" s="1"/>
      <c r="NV759" s="1"/>
      <c r="NW759" s="1"/>
      <c r="NX759" s="1"/>
      <c r="NY759" s="1"/>
      <c r="NZ759" s="1"/>
      <c r="OA759" s="1"/>
      <c r="OB759" s="1"/>
      <c r="OC759" s="1"/>
      <c r="OD759" s="1"/>
      <c r="OE759" s="1"/>
      <c r="OF759" s="1"/>
      <c r="OG759" s="1"/>
      <c r="OH759" s="1"/>
      <c r="OI759" s="1"/>
      <c r="OJ759" s="1"/>
      <c r="OK759" s="1"/>
      <c r="OL759" s="1"/>
      <c r="OM759" s="1"/>
      <c r="ON759" s="1"/>
      <c r="OO759" s="1"/>
      <c r="OP759" s="1"/>
      <c r="OQ759" s="1"/>
      <c r="OR759" s="1"/>
      <c r="OS759" s="1"/>
      <c r="OT759" s="1"/>
      <c r="OU759" s="1"/>
      <c r="OV759" s="1"/>
      <c r="OW759" s="1"/>
      <c r="OX759" s="1"/>
      <c r="OY759" s="1"/>
      <c r="OZ759" s="1"/>
      <c r="PA759" s="1"/>
      <c r="PB759" s="1"/>
      <c r="PC759" s="1"/>
      <c r="PD759" s="1"/>
      <c r="PE759" s="1"/>
      <c r="PF759" s="1"/>
      <c r="PG759" s="1"/>
      <c r="PH759" s="1"/>
      <c r="PI759" s="1"/>
      <c r="PJ759" s="1"/>
      <c r="PK759" s="1"/>
      <c r="PL759" s="1"/>
      <c r="PM759" s="1"/>
      <c r="PN759" s="1"/>
      <c r="PO759" s="1"/>
      <c r="PP759" s="1"/>
      <c r="PQ759" s="1"/>
      <c r="PR759" s="1"/>
      <c r="PS759" s="1"/>
      <c r="PT759" s="1"/>
      <c r="PU759" s="1"/>
      <c r="PV759" s="1"/>
      <c r="PW759" s="1"/>
      <c r="PX759" s="1"/>
      <c r="PY759" s="1"/>
      <c r="PZ759" s="1"/>
    </row>
    <row r="760" spans="1:442" s="92" customFormat="1" ht="64.5" customHeight="1" x14ac:dyDescent="0.2">
      <c r="A760" s="36"/>
      <c r="B760" s="218"/>
      <c r="C760" s="218"/>
      <c r="D760" s="218"/>
      <c r="E760" s="238"/>
      <c r="F760" s="238"/>
      <c r="G760" s="238"/>
      <c r="H760" s="218"/>
      <c r="I760" s="218"/>
      <c r="J760" s="11" t="s">
        <v>127</v>
      </c>
      <c r="K760" s="7" t="s">
        <v>128</v>
      </c>
      <c r="L760" s="7" t="s">
        <v>85</v>
      </c>
      <c r="M760" s="63">
        <v>66</v>
      </c>
      <c r="N760" s="217"/>
      <c r="O760" s="218"/>
      <c r="P760" s="218"/>
      <c r="Q760" s="218"/>
      <c r="R760" s="237"/>
      <c r="S760" s="237"/>
      <c r="T760" s="247"/>
      <c r="U760" s="247"/>
      <c r="V760" s="246"/>
      <c r="W760" s="246"/>
      <c r="X760" s="246"/>
      <c r="Y760" s="246"/>
      <c r="Z760" s="246"/>
      <c r="AA760" s="246"/>
      <c r="AB760" s="246"/>
      <c r="AC760" s="217"/>
      <c r="AD760" s="235"/>
      <c r="AE760" s="235"/>
      <c r="AF760" s="218"/>
      <c r="AG760" s="217"/>
      <c r="AH760" s="217"/>
      <c r="AI760" s="217"/>
      <c r="AJ760" s="218"/>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c r="KJ760" s="1"/>
      <c r="KK760" s="1"/>
      <c r="KL760" s="1"/>
      <c r="KM760" s="1"/>
      <c r="KN760" s="1"/>
      <c r="KO760" s="1"/>
      <c r="KP760" s="1"/>
      <c r="KQ760" s="1"/>
      <c r="KR760" s="1"/>
      <c r="KS760" s="1"/>
      <c r="KT760" s="1"/>
      <c r="KU760" s="1"/>
      <c r="KV760" s="1"/>
      <c r="KW760" s="1"/>
      <c r="KX760" s="1"/>
      <c r="KY760" s="1"/>
      <c r="KZ760" s="1"/>
      <c r="LA760" s="1"/>
      <c r="LB760" s="1"/>
      <c r="LC760" s="1"/>
      <c r="LD760" s="1"/>
      <c r="LE760" s="1"/>
      <c r="LF760" s="1"/>
      <c r="LG760" s="1"/>
      <c r="LH760" s="1"/>
      <c r="LI760" s="1"/>
      <c r="LJ760" s="1"/>
      <c r="LK760" s="1"/>
      <c r="LL760" s="1"/>
      <c r="LM760" s="1"/>
      <c r="LN760" s="1"/>
      <c r="LO760" s="1"/>
      <c r="LP760" s="1"/>
      <c r="LQ760" s="1"/>
      <c r="LR760" s="1"/>
      <c r="LS760" s="1"/>
      <c r="LT760" s="1"/>
      <c r="LU760" s="1"/>
      <c r="LV760" s="1"/>
      <c r="LW760" s="1"/>
      <c r="LX760" s="1"/>
      <c r="LY760" s="1"/>
      <c r="LZ760" s="1"/>
      <c r="MA760" s="1"/>
      <c r="MB760" s="1"/>
      <c r="MC760" s="1"/>
      <c r="MD760" s="1"/>
      <c r="ME760" s="1"/>
      <c r="MF760" s="1"/>
      <c r="MG760" s="1"/>
      <c r="MH760" s="1"/>
      <c r="MI760" s="1"/>
      <c r="MJ760" s="1"/>
      <c r="MK760" s="1"/>
      <c r="ML760" s="1"/>
      <c r="MM760" s="1"/>
      <c r="MN760" s="1"/>
      <c r="MO760" s="1"/>
      <c r="MP760" s="1"/>
      <c r="MQ760" s="1"/>
      <c r="MR760" s="1"/>
      <c r="MS760" s="1"/>
      <c r="MT760" s="1"/>
      <c r="MU760" s="1"/>
      <c r="MV760" s="1"/>
      <c r="MW760" s="1"/>
      <c r="MX760" s="1"/>
      <c r="MY760" s="1"/>
      <c r="MZ760" s="1"/>
      <c r="NA760" s="1"/>
      <c r="NB760" s="1"/>
      <c r="NC760" s="1"/>
      <c r="ND760" s="1"/>
      <c r="NE760" s="1"/>
      <c r="NF760" s="1"/>
      <c r="NG760" s="1"/>
      <c r="NH760" s="1"/>
      <c r="NI760" s="1"/>
      <c r="NJ760" s="1"/>
      <c r="NK760" s="1"/>
      <c r="NL760" s="1"/>
      <c r="NM760" s="1"/>
      <c r="NN760" s="1"/>
      <c r="NO760" s="1"/>
      <c r="NP760" s="1"/>
      <c r="NQ760" s="1"/>
      <c r="NR760" s="1"/>
      <c r="NS760" s="1"/>
      <c r="NT760" s="1"/>
      <c r="NU760" s="1"/>
      <c r="NV760" s="1"/>
      <c r="NW760" s="1"/>
      <c r="NX760" s="1"/>
      <c r="NY760" s="1"/>
      <c r="NZ760" s="1"/>
      <c r="OA760" s="1"/>
      <c r="OB760" s="1"/>
      <c r="OC760" s="1"/>
      <c r="OD760" s="1"/>
      <c r="OE760" s="1"/>
      <c r="OF760" s="1"/>
      <c r="OG760" s="1"/>
      <c r="OH760" s="1"/>
      <c r="OI760" s="1"/>
      <c r="OJ760" s="1"/>
      <c r="OK760" s="1"/>
      <c r="OL760" s="1"/>
      <c r="OM760" s="1"/>
      <c r="ON760" s="1"/>
      <c r="OO760" s="1"/>
      <c r="OP760" s="1"/>
      <c r="OQ760" s="1"/>
      <c r="OR760" s="1"/>
      <c r="OS760" s="1"/>
      <c r="OT760" s="1"/>
      <c r="OU760" s="1"/>
      <c r="OV760" s="1"/>
      <c r="OW760" s="1"/>
      <c r="OX760" s="1"/>
      <c r="OY760" s="1"/>
      <c r="OZ760" s="1"/>
      <c r="PA760" s="1"/>
      <c r="PB760" s="1"/>
      <c r="PC760" s="1"/>
      <c r="PD760" s="1"/>
      <c r="PE760" s="1"/>
      <c r="PF760" s="1"/>
      <c r="PG760" s="1"/>
      <c r="PH760" s="1"/>
      <c r="PI760" s="1"/>
      <c r="PJ760" s="1"/>
      <c r="PK760" s="1"/>
      <c r="PL760" s="1"/>
      <c r="PM760" s="1"/>
      <c r="PN760" s="1"/>
      <c r="PO760" s="1"/>
      <c r="PP760" s="1"/>
      <c r="PQ760" s="1"/>
      <c r="PR760" s="1"/>
      <c r="PS760" s="1"/>
      <c r="PT760" s="1"/>
      <c r="PU760" s="1"/>
      <c r="PV760" s="1"/>
      <c r="PW760" s="1"/>
      <c r="PX760" s="1"/>
      <c r="PY760" s="1"/>
      <c r="PZ760" s="1"/>
    </row>
    <row r="761" spans="1:442" s="92" customFormat="1" ht="89.25" x14ac:dyDescent="0.2">
      <c r="A761" s="36"/>
      <c r="B761" s="218" t="s">
        <v>579</v>
      </c>
      <c r="C761" s="218" t="s">
        <v>580</v>
      </c>
      <c r="D761" s="218" t="s">
        <v>106</v>
      </c>
      <c r="E761" s="238" t="s">
        <v>67</v>
      </c>
      <c r="F761" s="238" t="s">
        <v>134</v>
      </c>
      <c r="G761" s="238" t="s">
        <v>147</v>
      </c>
      <c r="H761" s="218" t="s">
        <v>70</v>
      </c>
      <c r="I761" s="218" t="s">
        <v>79</v>
      </c>
      <c r="J761" s="11" t="s">
        <v>208</v>
      </c>
      <c r="K761" s="7" t="s">
        <v>107</v>
      </c>
      <c r="L761" s="7" t="s">
        <v>86</v>
      </c>
      <c r="M761" s="7">
        <v>40</v>
      </c>
      <c r="N761" s="217" t="s">
        <v>108</v>
      </c>
      <c r="O761" s="218" t="s">
        <v>578</v>
      </c>
      <c r="P761" s="218" t="s">
        <v>75</v>
      </c>
      <c r="Q761" s="218" t="s">
        <v>76</v>
      </c>
      <c r="R761" s="237" t="s">
        <v>77</v>
      </c>
      <c r="S761" s="237" t="s">
        <v>109</v>
      </c>
      <c r="T761" s="247">
        <f>V761+Y761</f>
        <v>26163.43</v>
      </c>
      <c r="U761" s="247" t="s">
        <v>79</v>
      </c>
      <c r="V761" s="246">
        <v>22238.91</v>
      </c>
      <c r="W761" s="246" t="s">
        <v>98</v>
      </c>
      <c r="X761" s="246" t="s">
        <v>79</v>
      </c>
      <c r="Y761" s="246">
        <v>3924.52</v>
      </c>
      <c r="Z761" s="246" t="s">
        <v>98</v>
      </c>
      <c r="AA761" s="246" t="s">
        <v>79</v>
      </c>
      <c r="AB761" s="246">
        <v>8693.5400000000009</v>
      </c>
      <c r="AC761" s="217" t="s">
        <v>149</v>
      </c>
      <c r="AD761" s="235" t="s">
        <v>79</v>
      </c>
      <c r="AE761" s="235">
        <f>V761+Y761</f>
        <v>26163.43</v>
      </c>
      <c r="AF761" s="218" t="s">
        <v>79</v>
      </c>
      <c r="AG761" s="217" t="s">
        <v>33</v>
      </c>
      <c r="AH761" s="217" t="s">
        <v>160</v>
      </c>
      <c r="AI761" s="217" t="s">
        <v>295</v>
      </c>
      <c r="AJ761" s="218"/>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c r="KJ761" s="1"/>
      <c r="KK761" s="1"/>
      <c r="KL761" s="1"/>
      <c r="KM761" s="1"/>
      <c r="KN761" s="1"/>
      <c r="KO761" s="1"/>
      <c r="KP761" s="1"/>
      <c r="KQ761" s="1"/>
      <c r="KR761" s="1"/>
      <c r="KS761" s="1"/>
      <c r="KT761" s="1"/>
      <c r="KU761" s="1"/>
      <c r="KV761" s="1"/>
      <c r="KW761" s="1"/>
      <c r="KX761" s="1"/>
      <c r="KY761" s="1"/>
      <c r="KZ761" s="1"/>
      <c r="LA761" s="1"/>
      <c r="LB761" s="1"/>
      <c r="LC761" s="1"/>
      <c r="LD761" s="1"/>
      <c r="LE761" s="1"/>
      <c r="LF761" s="1"/>
      <c r="LG761" s="1"/>
      <c r="LH761" s="1"/>
      <c r="LI761" s="1"/>
      <c r="LJ761" s="1"/>
      <c r="LK761" s="1"/>
      <c r="LL761" s="1"/>
      <c r="LM761" s="1"/>
      <c r="LN761" s="1"/>
      <c r="LO761" s="1"/>
      <c r="LP761" s="1"/>
      <c r="LQ761" s="1"/>
      <c r="LR761" s="1"/>
      <c r="LS761" s="1"/>
      <c r="LT761" s="1"/>
      <c r="LU761" s="1"/>
      <c r="LV761" s="1"/>
      <c r="LW761" s="1"/>
      <c r="LX761" s="1"/>
      <c r="LY761" s="1"/>
      <c r="LZ761" s="1"/>
      <c r="MA761" s="1"/>
      <c r="MB761" s="1"/>
      <c r="MC761" s="1"/>
      <c r="MD761" s="1"/>
      <c r="ME761" s="1"/>
      <c r="MF761" s="1"/>
      <c r="MG761" s="1"/>
      <c r="MH761" s="1"/>
      <c r="MI761" s="1"/>
      <c r="MJ761" s="1"/>
      <c r="MK761" s="1"/>
      <c r="ML761" s="1"/>
      <c r="MM761" s="1"/>
      <c r="MN761" s="1"/>
      <c r="MO761" s="1"/>
      <c r="MP761" s="1"/>
      <c r="MQ761" s="1"/>
      <c r="MR761" s="1"/>
      <c r="MS761" s="1"/>
      <c r="MT761" s="1"/>
      <c r="MU761" s="1"/>
      <c r="MV761" s="1"/>
      <c r="MW761" s="1"/>
      <c r="MX761" s="1"/>
      <c r="MY761" s="1"/>
      <c r="MZ761" s="1"/>
      <c r="NA761" s="1"/>
      <c r="NB761" s="1"/>
      <c r="NC761" s="1"/>
      <c r="ND761" s="1"/>
      <c r="NE761" s="1"/>
      <c r="NF761" s="1"/>
      <c r="NG761" s="1"/>
      <c r="NH761" s="1"/>
      <c r="NI761" s="1"/>
      <c r="NJ761" s="1"/>
      <c r="NK761" s="1"/>
      <c r="NL761" s="1"/>
      <c r="NM761" s="1"/>
      <c r="NN761" s="1"/>
      <c r="NO761" s="1"/>
      <c r="NP761" s="1"/>
      <c r="NQ761" s="1"/>
      <c r="NR761" s="1"/>
      <c r="NS761" s="1"/>
      <c r="NT761" s="1"/>
      <c r="NU761" s="1"/>
      <c r="NV761" s="1"/>
      <c r="NW761" s="1"/>
      <c r="NX761" s="1"/>
      <c r="NY761" s="1"/>
      <c r="NZ761" s="1"/>
      <c r="OA761" s="1"/>
      <c r="OB761" s="1"/>
      <c r="OC761" s="1"/>
      <c r="OD761" s="1"/>
      <c r="OE761" s="1"/>
      <c r="OF761" s="1"/>
      <c r="OG761" s="1"/>
      <c r="OH761" s="1"/>
      <c r="OI761" s="1"/>
      <c r="OJ761" s="1"/>
      <c r="OK761" s="1"/>
      <c r="OL761" s="1"/>
      <c r="OM761" s="1"/>
      <c r="ON761" s="1"/>
      <c r="OO761" s="1"/>
      <c r="OP761" s="1"/>
      <c r="OQ761" s="1"/>
      <c r="OR761" s="1"/>
      <c r="OS761" s="1"/>
      <c r="OT761" s="1"/>
      <c r="OU761" s="1"/>
      <c r="OV761" s="1"/>
      <c r="OW761" s="1"/>
      <c r="OX761" s="1"/>
      <c r="OY761" s="1"/>
      <c r="OZ761" s="1"/>
      <c r="PA761" s="1"/>
      <c r="PB761" s="1"/>
      <c r="PC761" s="1"/>
      <c r="PD761" s="1"/>
      <c r="PE761" s="1"/>
      <c r="PF761" s="1"/>
      <c r="PG761" s="1"/>
      <c r="PH761" s="1"/>
      <c r="PI761" s="1"/>
      <c r="PJ761" s="1"/>
      <c r="PK761" s="1"/>
      <c r="PL761" s="1"/>
      <c r="PM761" s="1"/>
      <c r="PN761" s="1"/>
      <c r="PO761" s="1"/>
      <c r="PP761" s="1"/>
      <c r="PQ761" s="1"/>
      <c r="PR761" s="1"/>
      <c r="PS761" s="1"/>
      <c r="PT761" s="1"/>
      <c r="PU761" s="1"/>
      <c r="PV761" s="1"/>
      <c r="PW761" s="1"/>
      <c r="PX761" s="1"/>
      <c r="PY761" s="1"/>
      <c r="PZ761" s="1"/>
    </row>
    <row r="762" spans="1:442" s="92" customFormat="1" ht="56.65" customHeight="1" x14ac:dyDescent="0.2">
      <c r="A762" s="36"/>
      <c r="B762" s="218"/>
      <c r="C762" s="218"/>
      <c r="D762" s="218"/>
      <c r="E762" s="238"/>
      <c r="F762" s="238"/>
      <c r="G762" s="238"/>
      <c r="H762" s="218"/>
      <c r="I762" s="218"/>
      <c r="J762" s="11" t="s">
        <v>111</v>
      </c>
      <c r="K762" s="7" t="s">
        <v>112</v>
      </c>
      <c r="L762" s="7" t="s">
        <v>85</v>
      </c>
      <c r="M762" s="7">
        <v>4</v>
      </c>
      <c r="N762" s="217"/>
      <c r="O762" s="218"/>
      <c r="P762" s="218"/>
      <c r="Q762" s="218"/>
      <c r="R762" s="237"/>
      <c r="S762" s="237"/>
      <c r="T762" s="247"/>
      <c r="U762" s="247"/>
      <c r="V762" s="246"/>
      <c r="W762" s="246"/>
      <c r="X762" s="246"/>
      <c r="Y762" s="246"/>
      <c r="Z762" s="246"/>
      <c r="AA762" s="246"/>
      <c r="AB762" s="246"/>
      <c r="AC762" s="217"/>
      <c r="AD762" s="235"/>
      <c r="AE762" s="235"/>
      <c r="AF762" s="218"/>
      <c r="AG762" s="217"/>
      <c r="AH762" s="217"/>
      <c r="AI762" s="217"/>
      <c r="AJ762" s="218"/>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c r="KJ762" s="1"/>
      <c r="KK762" s="1"/>
      <c r="KL762" s="1"/>
      <c r="KM762" s="1"/>
      <c r="KN762" s="1"/>
      <c r="KO762" s="1"/>
      <c r="KP762" s="1"/>
      <c r="KQ762" s="1"/>
      <c r="KR762" s="1"/>
      <c r="KS762" s="1"/>
      <c r="KT762" s="1"/>
      <c r="KU762" s="1"/>
      <c r="KV762" s="1"/>
      <c r="KW762" s="1"/>
      <c r="KX762" s="1"/>
      <c r="KY762" s="1"/>
      <c r="KZ762" s="1"/>
      <c r="LA762" s="1"/>
      <c r="LB762" s="1"/>
      <c r="LC762" s="1"/>
      <c r="LD762" s="1"/>
      <c r="LE762" s="1"/>
      <c r="LF762" s="1"/>
      <c r="LG762" s="1"/>
      <c r="LH762" s="1"/>
      <c r="LI762" s="1"/>
      <c r="LJ762" s="1"/>
      <c r="LK762" s="1"/>
      <c r="LL762" s="1"/>
      <c r="LM762" s="1"/>
      <c r="LN762" s="1"/>
      <c r="LO762" s="1"/>
      <c r="LP762" s="1"/>
      <c r="LQ762" s="1"/>
      <c r="LR762" s="1"/>
      <c r="LS762" s="1"/>
      <c r="LT762" s="1"/>
      <c r="LU762" s="1"/>
      <c r="LV762" s="1"/>
      <c r="LW762" s="1"/>
      <c r="LX762" s="1"/>
      <c r="LY762" s="1"/>
      <c r="LZ762" s="1"/>
      <c r="MA762" s="1"/>
      <c r="MB762" s="1"/>
      <c r="MC762" s="1"/>
      <c r="MD762" s="1"/>
      <c r="ME762" s="1"/>
      <c r="MF762" s="1"/>
      <c r="MG762" s="1"/>
      <c r="MH762" s="1"/>
      <c r="MI762" s="1"/>
      <c r="MJ762" s="1"/>
      <c r="MK762" s="1"/>
      <c r="ML762" s="1"/>
      <c r="MM762" s="1"/>
      <c r="MN762" s="1"/>
      <c r="MO762" s="1"/>
      <c r="MP762" s="1"/>
      <c r="MQ762" s="1"/>
      <c r="MR762" s="1"/>
      <c r="MS762" s="1"/>
      <c r="MT762" s="1"/>
      <c r="MU762" s="1"/>
      <c r="MV762" s="1"/>
      <c r="MW762" s="1"/>
      <c r="MX762" s="1"/>
      <c r="MY762" s="1"/>
      <c r="MZ762" s="1"/>
      <c r="NA762" s="1"/>
      <c r="NB762" s="1"/>
      <c r="NC762" s="1"/>
      <c r="ND762" s="1"/>
      <c r="NE762" s="1"/>
      <c r="NF762" s="1"/>
      <c r="NG762" s="1"/>
      <c r="NH762" s="1"/>
      <c r="NI762" s="1"/>
      <c r="NJ762" s="1"/>
      <c r="NK762" s="1"/>
      <c r="NL762" s="1"/>
      <c r="NM762" s="1"/>
      <c r="NN762" s="1"/>
      <c r="NO762" s="1"/>
      <c r="NP762" s="1"/>
      <c r="NQ762" s="1"/>
      <c r="NR762" s="1"/>
      <c r="NS762" s="1"/>
      <c r="NT762" s="1"/>
      <c r="NU762" s="1"/>
      <c r="NV762" s="1"/>
      <c r="NW762" s="1"/>
      <c r="NX762" s="1"/>
      <c r="NY762" s="1"/>
      <c r="NZ762" s="1"/>
      <c r="OA762" s="1"/>
      <c r="OB762" s="1"/>
      <c r="OC762" s="1"/>
      <c r="OD762" s="1"/>
      <c r="OE762" s="1"/>
      <c r="OF762" s="1"/>
      <c r="OG762" s="1"/>
      <c r="OH762" s="1"/>
      <c r="OI762" s="1"/>
      <c r="OJ762" s="1"/>
      <c r="OK762" s="1"/>
      <c r="OL762" s="1"/>
      <c r="OM762" s="1"/>
      <c r="ON762" s="1"/>
      <c r="OO762" s="1"/>
      <c r="OP762" s="1"/>
      <c r="OQ762" s="1"/>
      <c r="OR762" s="1"/>
      <c r="OS762" s="1"/>
      <c r="OT762" s="1"/>
      <c r="OU762" s="1"/>
      <c r="OV762" s="1"/>
      <c r="OW762" s="1"/>
      <c r="OX762" s="1"/>
      <c r="OY762" s="1"/>
      <c r="OZ762" s="1"/>
      <c r="PA762" s="1"/>
      <c r="PB762" s="1"/>
      <c r="PC762" s="1"/>
      <c r="PD762" s="1"/>
      <c r="PE762" s="1"/>
      <c r="PF762" s="1"/>
      <c r="PG762" s="1"/>
      <c r="PH762" s="1"/>
      <c r="PI762" s="1"/>
      <c r="PJ762" s="1"/>
      <c r="PK762" s="1"/>
      <c r="PL762" s="1"/>
      <c r="PM762" s="1"/>
      <c r="PN762" s="1"/>
      <c r="PO762" s="1"/>
      <c r="PP762" s="1"/>
      <c r="PQ762" s="1"/>
      <c r="PR762" s="1"/>
      <c r="PS762" s="1"/>
      <c r="PT762" s="1"/>
      <c r="PU762" s="1"/>
      <c r="PV762" s="1"/>
      <c r="PW762" s="1"/>
      <c r="PX762" s="1"/>
      <c r="PY762" s="1"/>
      <c r="PZ762" s="1"/>
    </row>
    <row r="763" spans="1:442" s="92" customFormat="1" ht="64.5" customHeight="1" x14ac:dyDescent="0.2">
      <c r="A763" s="36"/>
      <c r="B763" s="218"/>
      <c r="C763" s="218"/>
      <c r="D763" s="218"/>
      <c r="E763" s="238"/>
      <c r="F763" s="238"/>
      <c r="G763" s="238"/>
      <c r="H763" s="218"/>
      <c r="I763" s="218"/>
      <c r="J763" s="11" t="s">
        <v>127</v>
      </c>
      <c r="K763" s="7" t="s">
        <v>128</v>
      </c>
      <c r="L763" s="7" t="s">
        <v>85</v>
      </c>
      <c r="M763" s="63">
        <v>4</v>
      </c>
      <c r="N763" s="217"/>
      <c r="O763" s="218"/>
      <c r="P763" s="218"/>
      <c r="Q763" s="218"/>
      <c r="R763" s="237"/>
      <c r="S763" s="237"/>
      <c r="T763" s="247"/>
      <c r="U763" s="247"/>
      <c r="V763" s="246"/>
      <c r="W763" s="246"/>
      <c r="X763" s="246"/>
      <c r="Y763" s="246"/>
      <c r="Z763" s="246"/>
      <c r="AA763" s="246"/>
      <c r="AB763" s="246"/>
      <c r="AC763" s="217"/>
      <c r="AD763" s="235"/>
      <c r="AE763" s="235"/>
      <c r="AF763" s="218"/>
      <c r="AG763" s="217"/>
      <c r="AH763" s="217"/>
      <c r="AI763" s="217"/>
      <c r="AJ763" s="218"/>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c r="KJ763" s="1"/>
      <c r="KK763" s="1"/>
      <c r="KL763" s="1"/>
      <c r="KM763" s="1"/>
      <c r="KN763" s="1"/>
      <c r="KO763" s="1"/>
      <c r="KP763" s="1"/>
      <c r="KQ763" s="1"/>
      <c r="KR763" s="1"/>
      <c r="KS763" s="1"/>
      <c r="KT763" s="1"/>
      <c r="KU763" s="1"/>
      <c r="KV763" s="1"/>
      <c r="KW763" s="1"/>
      <c r="KX763" s="1"/>
      <c r="KY763" s="1"/>
      <c r="KZ763" s="1"/>
      <c r="LA763" s="1"/>
      <c r="LB763" s="1"/>
      <c r="LC763" s="1"/>
      <c r="LD763" s="1"/>
      <c r="LE763" s="1"/>
      <c r="LF763" s="1"/>
      <c r="LG763" s="1"/>
      <c r="LH763" s="1"/>
      <c r="LI763" s="1"/>
      <c r="LJ763" s="1"/>
      <c r="LK763" s="1"/>
      <c r="LL763" s="1"/>
      <c r="LM763" s="1"/>
      <c r="LN763" s="1"/>
      <c r="LO763" s="1"/>
      <c r="LP763" s="1"/>
      <c r="LQ763" s="1"/>
      <c r="LR763" s="1"/>
      <c r="LS763" s="1"/>
      <c r="LT763" s="1"/>
      <c r="LU763" s="1"/>
      <c r="LV763" s="1"/>
      <c r="LW763" s="1"/>
      <c r="LX763" s="1"/>
      <c r="LY763" s="1"/>
      <c r="LZ763" s="1"/>
      <c r="MA763" s="1"/>
      <c r="MB763" s="1"/>
      <c r="MC763" s="1"/>
      <c r="MD763" s="1"/>
      <c r="ME763" s="1"/>
      <c r="MF763" s="1"/>
      <c r="MG763" s="1"/>
      <c r="MH763" s="1"/>
      <c r="MI763" s="1"/>
      <c r="MJ763" s="1"/>
      <c r="MK763" s="1"/>
      <c r="ML763" s="1"/>
      <c r="MM763" s="1"/>
      <c r="MN763" s="1"/>
      <c r="MO763" s="1"/>
      <c r="MP763" s="1"/>
      <c r="MQ763" s="1"/>
      <c r="MR763" s="1"/>
      <c r="MS763" s="1"/>
      <c r="MT763" s="1"/>
      <c r="MU763" s="1"/>
      <c r="MV763" s="1"/>
      <c r="MW763" s="1"/>
      <c r="MX763" s="1"/>
      <c r="MY763" s="1"/>
      <c r="MZ763" s="1"/>
      <c r="NA763" s="1"/>
      <c r="NB763" s="1"/>
      <c r="NC763" s="1"/>
      <c r="ND763" s="1"/>
      <c r="NE763" s="1"/>
      <c r="NF763" s="1"/>
      <c r="NG763" s="1"/>
      <c r="NH763" s="1"/>
      <c r="NI763" s="1"/>
      <c r="NJ763" s="1"/>
      <c r="NK763" s="1"/>
      <c r="NL763" s="1"/>
      <c r="NM763" s="1"/>
      <c r="NN763" s="1"/>
      <c r="NO763" s="1"/>
      <c r="NP763" s="1"/>
      <c r="NQ763" s="1"/>
      <c r="NR763" s="1"/>
      <c r="NS763" s="1"/>
      <c r="NT763" s="1"/>
      <c r="NU763" s="1"/>
      <c r="NV763" s="1"/>
      <c r="NW763" s="1"/>
      <c r="NX763" s="1"/>
      <c r="NY763" s="1"/>
      <c r="NZ763" s="1"/>
      <c r="OA763" s="1"/>
      <c r="OB763" s="1"/>
      <c r="OC763" s="1"/>
      <c r="OD763" s="1"/>
      <c r="OE763" s="1"/>
      <c r="OF763" s="1"/>
      <c r="OG763" s="1"/>
      <c r="OH763" s="1"/>
      <c r="OI763" s="1"/>
      <c r="OJ763" s="1"/>
      <c r="OK763" s="1"/>
      <c r="OL763" s="1"/>
      <c r="OM763" s="1"/>
      <c r="ON763" s="1"/>
      <c r="OO763" s="1"/>
      <c r="OP763" s="1"/>
      <c r="OQ763" s="1"/>
      <c r="OR763" s="1"/>
      <c r="OS763" s="1"/>
      <c r="OT763" s="1"/>
      <c r="OU763" s="1"/>
      <c r="OV763" s="1"/>
      <c r="OW763" s="1"/>
      <c r="OX763" s="1"/>
      <c r="OY763" s="1"/>
      <c r="OZ763" s="1"/>
      <c r="PA763" s="1"/>
      <c r="PB763" s="1"/>
      <c r="PC763" s="1"/>
      <c r="PD763" s="1"/>
      <c r="PE763" s="1"/>
      <c r="PF763" s="1"/>
      <c r="PG763" s="1"/>
      <c r="PH763" s="1"/>
      <c r="PI763" s="1"/>
      <c r="PJ763" s="1"/>
      <c r="PK763" s="1"/>
      <c r="PL763" s="1"/>
      <c r="PM763" s="1"/>
      <c r="PN763" s="1"/>
      <c r="PO763" s="1"/>
      <c r="PP763" s="1"/>
      <c r="PQ763" s="1"/>
      <c r="PR763" s="1"/>
      <c r="PS763" s="1"/>
      <c r="PT763" s="1"/>
      <c r="PU763" s="1"/>
      <c r="PV763" s="1"/>
      <c r="PW763" s="1"/>
      <c r="PX763" s="1"/>
      <c r="PY763" s="1"/>
      <c r="PZ763" s="1"/>
    </row>
    <row r="764" spans="1:442" s="93" customFormat="1" ht="66.599999999999994" customHeight="1" x14ac:dyDescent="0.2">
      <c r="A764" s="36"/>
      <c r="B764" s="218" t="s">
        <v>581</v>
      </c>
      <c r="C764" s="218" t="s">
        <v>583</v>
      </c>
      <c r="D764" s="218" t="s">
        <v>66</v>
      </c>
      <c r="E764" s="238" t="s">
        <v>67</v>
      </c>
      <c r="F764" s="238" t="s">
        <v>132</v>
      </c>
      <c r="G764" s="238" t="s">
        <v>69</v>
      </c>
      <c r="H764" s="218" t="s">
        <v>70</v>
      </c>
      <c r="I764" s="218" t="s">
        <v>79</v>
      </c>
      <c r="J764" s="11" t="s">
        <v>113</v>
      </c>
      <c r="K764" s="7" t="s">
        <v>114</v>
      </c>
      <c r="L764" s="7" t="s">
        <v>115</v>
      </c>
      <c r="M764" s="7">
        <v>2</v>
      </c>
      <c r="N764" s="217" t="s">
        <v>108</v>
      </c>
      <c r="O764" s="265" t="s">
        <v>582</v>
      </c>
      <c r="P764" s="218" t="s">
        <v>75</v>
      </c>
      <c r="Q764" s="218" t="s">
        <v>76</v>
      </c>
      <c r="R764" s="237" t="s">
        <v>77</v>
      </c>
      <c r="S764" s="237" t="s">
        <v>109</v>
      </c>
      <c r="T764" s="247">
        <f>V764+Y764</f>
        <v>106465.01</v>
      </c>
      <c r="U764" s="247" t="s">
        <v>79</v>
      </c>
      <c r="V764" s="246">
        <v>90495.25</v>
      </c>
      <c r="W764" s="246" t="s">
        <v>79</v>
      </c>
      <c r="X764" s="246" t="s">
        <v>79</v>
      </c>
      <c r="Y764" s="246">
        <v>15969.76</v>
      </c>
      <c r="Z764" s="246" t="s">
        <v>79</v>
      </c>
      <c r="AA764" s="246" t="s">
        <v>79</v>
      </c>
      <c r="AB764" s="246">
        <v>35376.019999999997</v>
      </c>
      <c r="AC764" s="217" t="s">
        <v>80</v>
      </c>
      <c r="AD764" s="235" t="s">
        <v>79</v>
      </c>
      <c r="AE764" s="235">
        <f>V764+Y764</f>
        <v>106465.01</v>
      </c>
      <c r="AF764" s="218" t="s">
        <v>79</v>
      </c>
      <c r="AG764" s="217" t="s">
        <v>33</v>
      </c>
      <c r="AH764" s="217" t="s">
        <v>247</v>
      </c>
      <c r="AI764" s="217" t="s">
        <v>251</v>
      </c>
      <c r="AJ764" s="218"/>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c r="KJ764" s="1"/>
      <c r="KK764" s="1"/>
      <c r="KL764" s="1"/>
      <c r="KM764" s="1"/>
      <c r="KN764" s="1"/>
      <c r="KO764" s="1"/>
      <c r="KP764" s="1"/>
      <c r="KQ764" s="1"/>
      <c r="KR764" s="1"/>
      <c r="KS764" s="1"/>
      <c r="KT764" s="1"/>
      <c r="KU764" s="1"/>
      <c r="KV764" s="1"/>
      <c r="KW764" s="1"/>
      <c r="KX764" s="1"/>
      <c r="KY764" s="1"/>
      <c r="KZ764" s="1"/>
      <c r="LA764" s="1"/>
      <c r="LB764" s="1"/>
      <c r="LC764" s="1"/>
      <c r="LD764" s="1"/>
      <c r="LE764" s="1"/>
      <c r="LF764" s="1"/>
      <c r="LG764" s="1"/>
      <c r="LH764" s="1"/>
      <c r="LI764" s="1"/>
      <c r="LJ764" s="1"/>
      <c r="LK764" s="1"/>
      <c r="LL764" s="1"/>
      <c r="LM764" s="1"/>
      <c r="LN764" s="1"/>
      <c r="LO764" s="1"/>
      <c r="LP764" s="1"/>
      <c r="LQ764" s="1"/>
      <c r="LR764" s="1"/>
      <c r="LS764" s="1"/>
      <c r="LT764" s="1"/>
      <c r="LU764" s="1"/>
      <c r="LV764" s="1"/>
      <c r="LW764" s="1"/>
      <c r="LX764" s="1"/>
      <c r="LY764" s="1"/>
      <c r="LZ764" s="1"/>
      <c r="MA764" s="1"/>
      <c r="MB764" s="1"/>
      <c r="MC764" s="1"/>
      <c r="MD764" s="1"/>
      <c r="ME764" s="1"/>
      <c r="MF764" s="1"/>
      <c r="MG764" s="1"/>
      <c r="MH764" s="1"/>
      <c r="MI764" s="1"/>
      <c r="MJ764" s="1"/>
      <c r="MK764" s="1"/>
      <c r="ML764" s="1"/>
      <c r="MM764" s="1"/>
      <c r="MN764" s="1"/>
      <c r="MO764" s="1"/>
      <c r="MP764" s="1"/>
      <c r="MQ764" s="1"/>
      <c r="MR764" s="1"/>
      <c r="MS764" s="1"/>
      <c r="MT764" s="1"/>
      <c r="MU764" s="1"/>
      <c r="MV764" s="1"/>
      <c r="MW764" s="1"/>
      <c r="MX764" s="1"/>
      <c r="MY764" s="1"/>
      <c r="MZ764" s="1"/>
      <c r="NA764" s="1"/>
      <c r="NB764" s="1"/>
      <c r="NC764" s="1"/>
      <c r="ND764" s="1"/>
      <c r="NE764" s="1"/>
      <c r="NF764" s="1"/>
      <c r="NG764" s="1"/>
      <c r="NH764" s="1"/>
      <c r="NI764" s="1"/>
      <c r="NJ764" s="1"/>
      <c r="NK764" s="1"/>
      <c r="NL764" s="1"/>
      <c r="NM764" s="1"/>
      <c r="NN764" s="1"/>
      <c r="NO764" s="1"/>
      <c r="NP764" s="1"/>
      <c r="NQ764" s="1"/>
      <c r="NR764" s="1"/>
      <c r="NS764" s="1"/>
      <c r="NT764" s="1"/>
      <c r="NU764" s="1"/>
      <c r="NV764" s="1"/>
      <c r="NW764" s="1"/>
      <c r="NX764" s="1"/>
      <c r="NY764" s="1"/>
      <c r="NZ764" s="1"/>
      <c r="OA764" s="1"/>
      <c r="OB764" s="1"/>
      <c r="OC764" s="1"/>
      <c r="OD764" s="1"/>
      <c r="OE764" s="1"/>
      <c r="OF764" s="1"/>
      <c r="OG764" s="1"/>
      <c r="OH764" s="1"/>
      <c r="OI764" s="1"/>
      <c r="OJ764" s="1"/>
      <c r="OK764" s="1"/>
      <c r="OL764" s="1"/>
      <c r="OM764" s="1"/>
      <c r="ON764" s="1"/>
      <c r="OO764" s="1"/>
      <c r="OP764" s="1"/>
      <c r="OQ764" s="1"/>
      <c r="OR764" s="1"/>
      <c r="OS764" s="1"/>
      <c r="OT764" s="1"/>
      <c r="OU764" s="1"/>
      <c r="OV764" s="1"/>
      <c r="OW764" s="1"/>
      <c r="OX764" s="1"/>
      <c r="OY764" s="1"/>
      <c r="OZ764" s="1"/>
      <c r="PA764" s="1"/>
      <c r="PB764" s="1"/>
      <c r="PC764" s="1"/>
      <c r="PD764" s="1"/>
      <c r="PE764" s="1"/>
      <c r="PF764" s="1"/>
      <c r="PG764" s="1"/>
      <c r="PH764" s="1"/>
      <c r="PI764" s="1"/>
      <c r="PJ764" s="1"/>
      <c r="PK764" s="1"/>
      <c r="PL764" s="1"/>
      <c r="PM764" s="1"/>
      <c r="PN764" s="1"/>
      <c r="PO764" s="1"/>
      <c r="PP764" s="1"/>
      <c r="PQ764" s="1"/>
      <c r="PR764" s="1"/>
      <c r="PS764" s="1"/>
      <c r="PT764" s="1"/>
      <c r="PU764" s="1"/>
      <c r="PV764" s="1"/>
      <c r="PW764" s="1"/>
      <c r="PX764" s="1"/>
      <c r="PY764" s="1"/>
      <c r="PZ764" s="1"/>
    </row>
    <row r="765" spans="1:442" s="93" customFormat="1" ht="73.150000000000006" customHeight="1" x14ac:dyDescent="0.2">
      <c r="A765" s="36"/>
      <c r="B765" s="218"/>
      <c r="C765" s="218"/>
      <c r="D765" s="218"/>
      <c r="E765" s="238"/>
      <c r="F765" s="238"/>
      <c r="G765" s="238"/>
      <c r="H765" s="218"/>
      <c r="I765" s="218"/>
      <c r="J765" s="11" t="s">
        <v>116</v>
      </c>
      <c r="K765" s="7" t="s">
        <v>117</v>
      </c>
      <c r="L765" s="7" t="s">
        <v>85</v>
      </c>
      <c r="M765" s="7">
        <v>2</v>
      </c>
      <c r="N765" s="217"/>
      <c r="O765" s="265"/>
      <c r="P765" s="218"/>
      <c r="Q765" s="218"/>
      <c r="R765" s="237"/>
      <c r="S765" s="237"/>
      <c r="T765" s="247"/>
      <c r="U765" s="247"/>
      <c r="V765" s="246"/>
      <c r="W765" s="246"/>
      <c r="X765" s="246"/>
      <c r="Y765" s="246"/>
      <c r="Z765" s="246"/>
      <c r="AA765" s="246"/>
      <c r="AB765" s="246"/>
      <c r="AC765" s="217"/>
      <c r="AD765" s="235"/>
      <c r="AE765" s="235"/>
      <c r="AF765" s="218"/>
      <c r="AG765" s="217"/>
      <c r="AH765" s="217"/>
      <c r="AI765" s="217"/>
      <c r="AJ765" s="218"/>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c r="KJ765" s="1"/>
      <c r="KK765" s="1"/>
      <c r="KL765" s="1"/>
      <c r="KM765" s="1"/>
      <c r="KN765" s="1"/>
      <c r="KO765" s="1"/>
      <c r="KP765" s="1"/>
      <c r="KQ765" s="1"/>
      <c r="KR765" s="1"/>
      <c r="KS765" s="1"/>
      <c r="KT765" s="1"/>
      <c r="KU765" s="1"/>
      <c r="KV765" s="1"/>
      <c r="KW765" s="1"/>
      <c r="KX765" s="1"/>
      <c r="KY765" s="1"/>
      <c r="KZ765" s="1"/>
      <c r="LA765" s="1"/>
      <c r="LB765" s="1"/>
      <c r="LC765" s="1"/>
      <c r="LD765" s="1"/>
      <c r="LE765" s="1"/>
      <c r="LF765" s="1"/>
      <c r="LG765" s="1"/>
      <c r="LH765" s="1"/>
      <c r="LI765" s="1"/>
      <c r="LJ765" s="1"/>
      <c r="LK765" s="1"/>
      <c r="LL765" s="1"/>
      <c r="LM765" s="1"/>
      <c r="LN765" s="1"/>
      <c r="LO765" s="1"/>
      <c r="LP765" s="1"/>
      <c r="LQ765" s="1"/>
      <c r="LR765" s="1"/>
      <c r="LS765" s="1"/>
      <c r="LT765" s="1"/>
      <c r="LU765" s="1"/>
      <c r="LV765" s="1"/>
      <c r="LW765" s="1"/>
      <c r="LX765" s="1"/>
      <c r="LY765" s="1"/>
      <c r="LZ765" s="1"/>
      <c r="MA765" s="1"/>
      <c r="MB765" s="1"/>
      <c r="MC765" s="1"/>
      <c r="MD765" s="1"/>
      <c r="ME765" s="1"/>
      <c r="MF765" s="1"/>
      <c r="MG765" s="1"/>
      <c r="MH765" s="1"/>
      <c r="MI765" s="1"/>
      <c r="MJ765" s="1"/>
      <c r="MK765" s="1"/>
      <c r="ML765" s="1"/>
      <c r="MM765" s="1"/>
      <c r="MN765" s="1"/>
      <c r="MO765" s="1"/>
      <c r="MP765" s="1"/>
      <c r="MQ765" s="1"/>
      <c r="MR765" s="1"/>
      <c r="MS765" s="1"/>
      <c r="MT765" s="1"/>
      <c r="MU765" s="1"/>
      <c r="MV765" s="1"/>
      <c r="MW765" s="1"/>
      <c r="MX765" s="1"/>
      <c r="MY765" s="1"/>
      <c r="MZ765" s="1"/>
      <c r="NA765" s="1"/>
      <c r="NB765" s="1"/>
      <c r="NC765" s="1"/>
      <c r="ND765" s="1"/>
      <c r="NE765" s="1"/>
      <c r="NF765" s="1"/>
      <c r="NG765" s="1"/>
      <c r="NH765" s="1"/>
      <c r="NI765" s="1"/>
      <c r="NJ765" s="1"/>
      <c r="NK765" s="1"/>
      <c r="NL765" s="1"/>
      <c r="NM765" s="1"/>
      <c r="NN765" s="1"/>
      <c r="NO765" s="1"/>
      <c r="NP765" s="1"/>
      <c r="NQ765" s="1"/>
      <c r="NR765" s="1"/>
      <c r="NS765" s="1"/>
      <c r="NT765" s="1"/>
      <c r="NU765" s="1"/>
      <c r="NV765" s="1"/>
      <c r="NW765" s="1"/>
      <c r="NX765" s="1"/>
      <c r="NY765" s="1"/>
      <c r="NZ765" s="1"/>
      <c r="OA765" s="1"/>
      <c r="OB765" s="1"/>
      <c r="OC765" s="1"/>
      <c r="OD765" s="1"/>
      <c r="OE765" s="1"/>
      <c r="OF765" s="1"/>
      <c r="OG765" s="1"/>
      <c r="OH765" s="1"/>
      <c r="OI765" s="1"/>
      <c r="OJ765" s="1"/>
      <c r="OK765" s="1"/>
      <c r="OL765" s="1"/>
      <c r="OM765" s="1"/>
      <c r="ON765" s="1"/>
      <c r="OO765" s="1"/>
      <c r="OP765" s="1"/>
      <c r="OQ765" s="1"/>
      <c r="OR765" s="1"/>
      <c r="OS765" s="1"/>
      <c r="OT765" s="1"/>
      <c r="OU765" s="1"/>
      <c r="OV765" s="1"/>
      <c r="OW765" s="1"/>
      <c r="OX765" s="1"/>
      <c r="OY765" s="1"/>
      <c r="OZ765" s="1"/>
      <c r="PA765" s="1"/>
      <c r="PB765" s="1"/>
      <c r="PC765" s="1"/>
      <c r="PD765" s="1"/>
      <c r="PE765" s="1"/>
      <c r="PF765" s="1"/>
      <c r="PG765" s="1"/>
      <c r="PH765" s="1"/>
      <c r="PI765" s="1"/>
      <c r="PJ765" s="1"/>
      <c r="PK765" s="1"/>
      <c r="PL765" s="1"/>
      <c r="PM765" s="1"/>
      <c r="PN765" s="1"/>
      <c r="PO765" s="1"/>
      <c r="PP765" s="1"/>
      <c r="PQ765" s="1"/>
      <c r="PR765" s="1"/>
      <c r="PS765" s="1"/>
      <c r="PT765" s="1"/>
      <c r="PU765" s="1"/>
      <c r="PV765" s="1"/>
      <c r="PW765" s="1"/>
      <c r="PX765" s="1"/>
      <c r="PY765" s="1"/>
      <c r="PZ765" s="1"/>
    </row>
    <row r="766" spans="1:442" s="93" customFormat="1" ht="67.5" customHeight="1" x14ac:dyDescent="0.2">
      <c r="A766" s="36"/>
      <c r="B766" s="218"/>
      <c r="C766" s="218"/>
      <c r="D766" s="218"/>
      <c r="E766" s="238"/>
      <c r="F766" s="238"/>
      <c r="G766" s="238"/>
      <c r="H766" s="218"/>
      <c r="I766" s="218"/>
      <c r="J766" s="11" t="s">
        <v>209</v>
      </c>
      <c r="K766" s="7" t="s">
        <v>118</v>
      </c>
      <c r="L766" s="7" t="s">
        <v>119</v>
      </c>
      <c r="M766" s="7">
        <v>2</v>
      </c>
      <c r="N766" s="217"/>
      <c r="O766" s="265"/>
      <c r="P766" s="218"/>
      <c r="Q766" s="218"/>
      <c r="R766" s="237"/>
      <c r="S766" s="237"/>
      <c r="T766" s="247"/>
      <c r="U766" s="247"/>
      <c r="V766" s="246"/>
      <c r="W766" s="246"/>
      <c r="X766" s="246"/>
      <c r="Y766" s="246"/>
      <c r="Z766" s="246"/>
      <c r="AA766" s="246"/>
      <c r="AB766" s="246"/>
      <c r="AC766" s="217"/>
      <c r="AD766" s="235"/>
      <c r="AE766" s="235"/>
      <c r="AF766" s="218"/>
      <c r="AG766" s="217"/>
      <c r="AH766" s="217"/>
      <c r="AI766" s="217"/>
      <c r="AJ766" s="218"/>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c r="KJ766" s="1"/>
      <c r="KK766" s="1"/>
      <c r="KL766" s="1"/>
      <c r="KM766" s="1"/>
      <c r="KN766" s="1"/>
      <c r="KO766" s="1"/>
      <c r="KP766" s="1"/>
      <c r="KQ766" s="1"/>
      <c r="KR766" s="1"/>
      <c r="KS766" s="1"/>
      <c r="KT766" s="1"/>
      <c r="KU766" s="1"/>
      <c r="KV766" s="1"/>
      <c r="KW766" s="1"/>
      <c r="KX766" s="1"/>
      <c r="KY766" s="1"/>
      <c r="KZ766" s="1"/>
      <c r="LA766" s="1"/>
      <c r="LB766" s="1"/>
      <c r="LC766" s="1"/>
      <c r="LD766" s="1"/>
      <c r="LE766" s="1"/>
      <c r="LF766" s="1"/>
      <c r="LG766" s="1"/>
      <c r="LH766" s="1"/>
      <c r="LI766" s="1"/>
      <c r="LJ766" s="1"/>
      <c r="LK766" s="1"/>
      <c r="LL766" s="1"/>
      <c r="LM766" s="1"/>
      <c r="LN766" s="1"/>
      <c r="LO766" s="1"/>
      <c r="LP766" s="1"/>
      <c r="LQ766" s="1"/>
      <c r="LR766" s="1"/>
      <c r="LS766" s="1"/>
      <c r="LT766" s="1"/>
      <c r="LU766" s="1"/>
      <c r="LV766" s="1"/>
      <c r="LW766" s="1"/>
      <c r="LX766" s="1"/>
      <c r="LY766" s="1"/>
      <c r="LZ766" s="1"/>
      <c r="MA766" s="1"/>
      <c r="MB766" s="1"/>
      <c r="MC766" s="1"/>
      <c r="MD766" s="1"/>
      <c r="ME766" s="1"/>
      <c r="MF766" s="1"/>
      <c r="MG766" s="1"/>
      <c r="MH766" s="1"/>
      <c r="MI766" s="1"/>
      <c r="MJ766" s="1"/>
      <c r="MK766" s="1"/>
      <c r="ML766" s="1"/>
      <c r="MM766" s="1"/>
      <c r="MN766" s="1"/>
      <c r="MO766" s="1"/>
      <c r="MP766" s="1"/>
      <c r="MQ766" s="1"/>
      <c r="MR766" s="1"/>
      <c r="MS766" s="1"/>
      <c r="MT766" s="1"/>
      <c r="MU766" s="1"/>
      <c r="MV766" s="1"/>
      <c r="MW766" s="1"/>
      <c r="MX766" s="1"/>
      <c r="MY766" s="1"/>
      <c r="MZ766" s="1"/>
      <c r="NA766" s="1"/>
      <c r="NB766" s="1"/>
      <c r="NC766" s="1"/>
      <c r="ND766" s="1"/>
      <c r="NE766" s="1"/>
      <c r="NF766" s="1"/>
      <c r="NG766" s="1"/>
      <c r="NH766" s="1"/>
      <c r="NI766" s="1"/>
      <c r="NJ766" s="1"/>
      <c r="NK766" s="1"/>
      <c r="NL766" s="1"/>
      <c r="NM766" s="1"/>
      <c r="NN766" s="1"/>
      <c r="NO766" s="1"/>
      <c r="NP766" s="1"/>
      <c r="NQ766" s="1"/>
      <c r="NR766" s="1"/>
      <c r="NS766" s="1"/>
      <c r="NT766" s="1"/>
      <c r="NU766" s="1"/>
      <c r="NV766" s="1"/>
      <c r="NW766" s="1"/>
      <c r="NX766" s="1"/>
      <c r="NY766" s="1"/>
      <c r="NZ766" s="1"/>
      <c r="OA766" s="1"/>
      <c r="OB766" s="1"/>
      <c r="OC766" s="1"/>
      <c r="OD766" s="1"/>
      <c r="OE766" s="1"/>
      <c r="OF766" s="1"/>
      <c r="OG766" s="1"/>
      <c r="OH766" s="1"/>
      <c r="OI766" s="1"/>
      <c r="OJ766" s="1"/>
      <c r="OK766" s="1"/>
      <c r="OL766" s="1"/>
      <c r="OM766" s="1"/>
      <c r="ON766" s="1"/>
      <c r="OO766" s="1"/>
      <c r="OP766" s="1"/>
      <c r="OQ766" s="1"/>
      <c r="OR766" s="1"/>
      <c r="OS766" s="1"/>
      <c r="OT766" s="1"/>
      <c r="OU766" s="1"/>
      <c r="OV766" s="1"/>
      <c r="OW766" s="1"/>
      <c r="OX766" s="1"/>
      <c r="OY766" s="1"/>
      <c r="OZ766" s="1"/>
      <c r="PA766" s="1"/>
      <c r="PB766" s="1"/>
      <c r="PC766" s="1"/>
      <c r="PD766" s="1"/>
      <c r="PE766" s="1"/>
      <c r="PF766" s="1"/>
      <c r="PG766" s="1"/>
      <c r="PH766" s="1"/>
      <c r="PI766" s="1"/>
      <c r="PJ766" s="1"/>
      <c r="PK766" s="1"/>
      <c r="PL766" s="1"/>
      <c r="PM766" s="1"/>
      <c r="PN766" s="1"/>
      <c r="PO766" s="1"/>
      <c r="PP766" s="1"/>
      <c r="PQ766" s="1"/>
      <c r="PR766" s="1"/>
      <c r="PS766" s="1"/>
      <c r="PT766" s="1"/>
      <c r="PU766" s="1"/>
      <c r="PV766" s="1"/>
      <c r="PW766" s="1"/>
      <c r="PX766" s="1"/>
      <c r="PY766" s="1"/>
      <c r="PZ766" s="1"/>
    </row>
    <row r="767" spans="1:442" s="93" customFormat="1" ht="25.5" x14ac:dyDescent="0.2">
      <c r="A767" s="36"/>
      <c r="B767" s="218"/>
      <c r="C767" s="218"/>
      <c r="D767" s="218"/>
      <c r="E767" s="238"/>
      <c r="F767" s="238"/>
      <c r="G767" s="238"/>
      <c r="H767" s="218"/>
      <c r="I767" s="218"/>
      <c r="J767" s="11" t="s">
        <v>120</v>
      </c>
      <c r="K767" s="7" t="s">
        <v>121</v>
      </c>
      <c r="L767" s="7" t="s">
        <v>119</v>
      </c>
      <c r="M767" s="63">
        <v>2</v>
      </c>
      <c r="N767" s="217"/>
      <c r="O767" s="265"/>
      <c r="P767" s="218"/>
      <c r="Q767" s="218"/>
      <c r="R767" s="237"/>
      <c r="S767" s="237"/>
      <c r="T767" s="247"/>
      <c r="U767" s="247"/>
      <c r="V767" s="246"/>
      <c r="W767" s="246"/>
      <c r="X767" s="246"/>
      <c r="Y767" s="246"/>
      <c r="Z767" s="246"/>
      <c r="AA767" s="246"/>
      <c r="AB767" s="246"/>
      <c r="AC767" s="217"/>
      <c r="AD767" s="235"/>
      <c r="AE767" s="235"/>
      <c r="AF767" s="218"/>
      <c r="AG767" s="217"/>
      <c r="AH767" s="217"/>
      <c r="AI767" s="217"/>
      <c r="AJ767" s="218"/>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c r="KJ767" s="1"/>
      <c r="KK767" s="1"/>
      <c r="KL767" s="1"/>
      <c r="KM767" s="1"/>
      <c r="KN767" s="1"/>
      <c r="KO767" s="1"/>
      <c r="KP767" s="1"/>
      <c r="KQ767" s="1"/>
      <c r="KR767" s="1"/>
      <c r="KS767" s="1"/>
      <c r="KT767" s="1"/>
      <c r="KU767" s="1"/>
      <c r="KV767" s="1"/>
      <c r="KW767" s="1"/>
      <c r="KX767" s="1"/>
      <c r="KY767" s="1"/>
      <c r="KZ767" s="1"/>
      <c r="LA767" s="1"/>
      <c r="LB767" s="1"/>
      <c r="LC767" s="1"/>
      <c r="LD767" s="1"/>
      <c r="LE767" s="1"/>
      <c r="LF767" s="1"/>
      <c r="LG767" s="1"/>
      <c r="LH767" s="1"/>
      <c r="LI767" s="1"/>
      <c r="LJ767" s="1"/>
      <c r="LK767" s="1"/>
      <c r="LL767" s="1"/>
      <c r="LM767" s="1"/>
      <c r="LN767" s="1"/>
      <c r="LO767" s="1"/>
      <c r="LP767" s="1"/>
      <c r="LQ767" s="1"/>
      <c r="LR767" s="1"/>
      <c r="LS767" s="1"/>
      <c r="LT767" s="1"/>
      <c r="LU767" s="1"/>
      <c r="LV767" s="1"/>
      <c r="LW767" s="1"/>
      <c r="LX767" s="1"/>
      <c r="LY767" s="1"/>
      <c r="LZ767" s="1"/>
      <c r="MA767" s="1"/>
      <c r="MB767" s="1"/>
      <c r="MC767" s="1"/>
      <c r="MD767" s="1"/>
      <c r="ME767" s="1"/>
      <c r="MF767" s="1"/>
      <c r="MG767" s="1"/>
      <c r="MH767" s="1"/>
      <c r="MI767" s="1"/>
      <c r="MJ767" s="1"/>
      <c r="MK767" s="1"/>
      <c r="ML767" s="1"/>
      <c r="MM767" s="1"/>
      <c r="MN767" s="1"/>
      <c r="MO767" s="1"/>
      <c r="MP767" s="1"/>
      <c r="MQ767" s="1"/>
      <c r="MR767" s="1"/>
      <c r="MS767" s="1"/>
      <c r="MT767" s="1"/>
      <c r="MU767" s="1"/>
      <c r="MV767" s="1"/>
      <c r="MW767" s="1"/>
      <c r="MX767" s="1"/>
      <c r="MY767" s="1"/>
      <c r="MZ767" s="1"/>
      <c r="NA767" s="1"/>
      <c r="NB767" s="1"/>
      <c r="NC767" s="1"/>
      <c r="ND767" s="1"/>
      <c r="NE767" s="1"/>
      <c r="NF767" s="1"/>
      <c r="NG767" s="1"/>
      <c r="NH767" s="1"/>
      <c r="NI767" s="1"/>
      <c r="NJ767" s="1"/>
      <c r="NK767" s="1"/>
      <c r="NL767" s="1"/>
      <c r="NM767" s="1"/>
      <c r="NN767" s="1"/>
      <c r="NO767" s="1"/>
      <c r="NP767" s="1"/>
      <c r="NQ767" s="1"/>
      <c r="NR767" s="1"/>
      <c r="NS767" s="1"/>
      <c r="NT767" s="1"/>
      <c r="NU767" s="1"/>
      <c r="NV767" s="1"/>
      <c r="NW767" s="1"/>
      <c r="NX767" s="1"/>
      <c r="NY767" s="1"/>
      <c r="NZ767" s="1"/>
      <c r="OA767" s="1"/>
      <c r="OB767" s="1"/>
      <c r="OC767" s="1"/>
      <c r="OD767" s="1"/>
      <c r="OE767" s="1"/>
      <c r="OF767" s="1"/>
      <c r="OG767" s="1"/>
      <c r="OH767" s="1"/>
      <c r="OI767" s="1"/>
      <c r="OJ767" s="1"/>
      <c r="OK767" s="1"/>
      <c r="OL767" s="1"/>
      <c r="OM767" s="1"/>
      <c r="ON767" s="1"/>
      <c r="OO767" s="1"/>
      <c r="OP767" s="1"/>
      <c r="OQ767" s="1"/>
      <c r="OR767" s="1"/>
      <c r="OS767" s="1"/>
      <c r="OT767" s="1"/>
      <c r="OU767" s="1"/>
      <c r="OV767" s="1"/>
      <c r="OW767" s="1"/>
      <c r="OX767" s="1"/>
      <c r="OY767" s="1"/>
      <c r="OZ767" s="1"/>
      <c r="PA767" s="1"/>
      <c r="PB767" s="1"/>
      <c r="PC767" s="1"/>
      <c r="PD767" s="1"/>
      <c r="PE767" s="1"/>
      <c r="PF767" s="1"/>
      <c r="PG767" s="1"/>
      <c r="PH767" s="1"/>
      <c r="PI767" s="1"/>
      <c r="PJ767" s="1"/>
      <c r="PK767" s="1"/>
      <c r="PL767" s="1"/>
      <c r="PM767" s="1"/>
      <c r="PN767" s="1"/>
      <c r="PO767" s="1"/>
      <c r="PP767" s="1"/>
      <c r="PQ767" s="1"/>
      <c r="PR767" s="1"/>
      <c r="PS767" s="1"/>
      <c r="PT767" s="1"/>
      <c r="PU767" s="1"/>
      <c r="PV767" s="1"/>
      <c r="PW767" s="1"/>
      <c r="PX767" s="1"/>
      <c r="PY767" s="1"/>
      <c r="PZ767" s="1"/>
    </row>
    <row r="768" spans="1:442" s="92" customFormat="1" ht="89.25" x14ac:dyDescent="0.2">
      <c r="A768" s="36"/>
      <c r="B768" s="218" t="s">
        <v>584</v>
      </c>
      <c r="C768" s="218" t="s">
        <v>574</v>
      </c>
      <c r="D768" s="218" t="s">
        <v>106</v>
      </c>
      <c r="E768" s="238" t="s">
        <v>67</v>
      </c>
      <c r="F768" s="238" t="s">
        <v>134</v>
      </c>
      <c r="G768" s="238" t="s">
        <v>147</v>
      </c>
      <c r="H768" s="218" t="s">
        <v>70</v>
      </c>
      <c r="I768" s="218" t="s">
        <v>79</v>
      </c>
      <c r="J768" s="11" t="s">
        <v>208</v>
      </c>
      <c r="K768" s="7" t="s">
        <v>107</v>
      </c>
      <c r="L768" s="7" t="s">
        <v>86</v>
      </c>
      <c r="M768" s="7">
        <v>40</v>
      </c>
      <c r="N768" s="217" t="s">
        <v>108</v>
      </c>
      <c r="O768" s="218" t="s">
        <v>578</v>
      </c>
      <c r="P768" s="218" t="s">
        <v>75</v>
      </c>
      <c r="Q768" s="218" t="s">
        <v>76</v>
      </c>
      <c r="R768" s="237" t="s">
        <v>77</v>
      </c>
      <c r="S768" s="237" t="s">
        <v>109</v>
      </c>
      <c r="T768" s="247">
        <f>V768+Y768</f>
        <v>114319.92</v>
      </c>
      <c r="U768" s="247" t="s">
        <v>79</v>
      </c>
      <c r="V768" s="246">
        <v>97171.94</v>
      </c>
      <c r="W768" s="246" t="s">
        <v>98</v>
      </c>
      <c r="X768" s="246" t="s">
        <v>98</v>
      </c>
      <c r="Y768" s="246">
        <v>17147.98</v>
      </c>
      <c r="Z768" s="246" t="s">
        <v>98</v>
      </c>
      <c r="AA768" s="246" t="s">
        <v>79</v>
      </c>
      <c r="AB768" s="246">
        <v>37986.44</v>
      </c>
      <c r="AC768" s="217" t="s">
        <v>149</v>
      </c>
      <c r="AD768" s="235" t="s">
        <v>79</v>
      </c>
      <c r="AE768" s="235">
        <f>V768+Y768</f>
        <v>114319.92</v>
      </c>
      <c r="AF768" s="218" t="s">
        <v>79</v>
      </c>
      <c r="AG768" s="217" t="s">
        <v>33</v>
      </c>
      <c r="AH768" s="217" t="s">
        <v>254</v>
      </c>
      <c r="AI768" s="217" t="s">
        <v>166</v>
      </c>
      <c r="AJ768" s="218"/>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c r="KJ768" s="1"/>
      <c r="KK768" s="1"/>
      <c r="KL768" s="1"/>
      <c r="KM768" s="1"/>
      <c r="KN768" s="1"/>
      <c r="KO768" s="1"/>
      <c r="KP768" s="1"/>
      <c r="KQ768" s="1"/>
      <c r="KR768" s="1"/>
      <c r="KS768" s="1"/>
      <c r="KT768" s="1"/>
      <c r="KU768" s="1"/>
      <c r="KV768" s="1"/>
      <c r="KW768" s="1"/>
      <c r="KX768" s="1"/>
      <c r="KY768" s="1"/>
      <c r="KZ768" s="1"/>
      <c r="LA768" s="1"/>
      <c r="LB768" s="1"/>
      <c r="LC768" s="1"/>
      <c r="LD768" s="1"/>
      <c r="LE768" s="1"/>
      <c r="LF768" s="1"/>
      <c r="LG768" s="1"/>
      <c r="LH768" s="1"/>
      <c r="LI768" s="1"/>
      <c r="LJ768" s="1"/>
      <c r="LK768" s="1"/>
      <c r="LL768" s="1"/>
      <c r="LM768" s="1"/>
      <c r="LN768" s="1"/>
      <c r="LO768" s="1"/>
      <c r="LP768" s="1"/>
      <c r="LQ768" s="1"/>
      <c r="LR768" s="1"/>
      <c r="LS768" s="1"/>
      <c r="LT768" s="1"/>
      <c r="LU768" s="1"/>
      <c r="LV768" s="1"/>
      <c r="LW768" s="1"/>
      <c r="LX768" s="1"/>
      <c r="LY768" s="1"/>
      <c r="LZ768" s="1"/>
      <c r="MA768" s="1"/>
      <c r="MB768" s="1"/>
      <c r="MC768" s="1"/>
      <c r="MD768" s="1"/>
      <c r="ME768" s="1"/>
      <c r="MF768" s="1"/>
      <c r="MG768" s="1"/>
      <c r="MH768" s="1"/>
      <c r="MI768" s="1"/>
      <c r="MJ768" s="1"/>
      <c r="MK768" s="1"/>
      <c r="ML768" s="1"/>
      <c r="MM768" s="1"/>
      <c r="MN768" s="1"/>
      <c r="MO768" s="1"/>
      <c r="MP768" s="1"/>
      <c r="MQ768" s="1"/>
      <c r="MR768" s="1"/>
      <c r="MS768" s="1"/>
      <c r="MT768" s="1"/>
      <c r="MU768" s="1"/>
      <c r="MV768" s="1"/>
      <c r="MW768" s="1"/>
      <c r="MX768" s="1"/>
      <c r="MY768" s="1"/>
      <c r="MZ768" s="1"/>
      <c r="NA768" s="1"/>
      <c r="NB768" s="1"/>
      <c r="NC768" s="1"/>
      <c r="ND768" s="1"/>
      <c r="NE768" s="1"/>
      <c r="NF768" s="1"/>
      <c r="NG768" s="1"/>
      <c r="NH768" s="1"/>
      <c r="NI768" s="1"/>
      <c r="NJ768" s="1"/>
      <c r="NK768" s="1"/>
      <c r="NL768" s="1"/>
      <c r="NM768" s="1"/>
      <c r="NN768" s="1"/>
      <c r="NO768" s="1"/>
      <c r="NP768" s="1"/>
      <c r="NQ768" s="1"/>
      <c r="NR768" s="1"/>
      <c r="NS768" s="1"/>
      <c r="NT768" s="1"/>
      <c r="NU768" s="1"/>
      <c r="NV768" s="1"/>
      <c r="NW768" s="1"/>
      <c r="NX768" s="1"/>
      <c r="NY768" s="1"/>
      <c r="NZ768" s="1"/>
      <c r="OA768" s="1"/>
      <c r="OB768" s="1"/>
      <c r="OC768" s="1"/>
      <c r="OD768" s="1"/>
      <c r="OE768" s="1"/>
      <c r="OF768" s="1"/>
      <c r="OG768" s="1"/>
      <c r="OH768" s="1"/>
      <c r="OI768" s="1"/>
      <c r="OJ768" s="1"/>
      <c r="OK768" s="1"/>
      <c r="OL768" s="1"/>
      <c r="OM768" s="1"/>
      <c r="ON768" s="1"/>
      <c r="OO768" s="1"/>
      <c r="OP768" s="1"/>
      <c r="OQ768" s="1"/>
      <c r="OR768" s="1"/>
      <c r="OS768" s="1"/>
      <c r="OT768" s="1"/>
      <c r="OU768" s="1"/>
      <c r="OV768" s="1"/>
      <c r="OW768" s="1"/>
      <c r="OX768" s="1"/>
      <c r="OY768" s="1"/>
      <c r="OZ768" s="1"/>
      <c r="PA768" s="1"/>
      <c r="PB768" s="1"/>
      <c r="PC768" s="1"/>
      <c r="PD768" s="1"/>
      <c r="PE768" s="1"/>
      <c r="PF768" s="1"/>
      <c r="PG768" s="1"/>
      <c r="PH768" s="1"/>
      <c r="PI768" s="1"/>
      <c r="PJ768" s="1"/>
      <c r="PK768" s="1"/>
      <c r="PL768" s="1"/>
      <c r="PM768" s="1"/>
      <c r="PN768" s="1"/>
      <c r="PO768" s="1"/>
      <c r="PP768" s="1"/>
      <c r="PQ768" s="1"/>
      <c r="PR768" s="1"/>
      <c r="PS768" s="1"/>
      <c r="PT768" s="1"/>
      <c r="PU768" s="1"/>
      <c r="PV768" s="1"/>
      <c r="PW768" s="1"/>
      <c r="PX768" s="1"/>
      <c r="PY768" s="1"/>
      <c r="PZ768" s="1"/>
    </row>
    <row r="769" spans="1:442" s="92" customFormat="1" ht="38.25" x14ac:dyDescent="0.2">
      <c r="A769" s="36"/>
      <c r="B769" s="218"/>
      <c r="C769" s="218"/>
      <c r="D769" s="218"/>
      <c r="E769" s="238"/>
      <c r="F769" s="238"/>
      <c r="G769" s="238"/>
      <c r="H769" s="218"/>
      <c r="I769" s="218"/>
      <c r="J769" s="11" t="s">
        <v>111</v>
      </c>
      <c r="K769" s="7" t="s">
        <v>112</v>
      </c>
      <c r="L769" s="7" t="s">
        <v>85</v>
      </c>
      <c r="M769" s="7">
        <v>6</v>
      </c>
      <c r="N769" s="217"/>
      <c r="O769" s="218"/>
      <c r="P769" s="218"/>
      <c r="Q769" s="218"/>
      <c r="R769" s="237"/>
      <c r="S769" s="237"/>
      <c r="T769" s="247"/>
      <c r="U769" s="247"/>
      <c r="V769" s="246"/>
      <c r="W769" s="246"/>
      <c r="X769" s="246"/>
      <c r="Y769" s="246"/>
      <c r="Z769" s="246"/>
      <c r="AA769" s="246"/>
      <c r="AB769" s="246"/>
      <c r="AC769" s="217"/>
      <c r="AD769" s="235"/>
      <c r="AE769" s="235"/>
      <c r="AF769" s="218"/>
      <c r="AG769" s="217"/>
      <c r="AH769" s="217"/>
      <c r="AI769" s="217"/>
      <c r="AJ769" s="218"/>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c r="KJ769" s="1"/>
      <c r="KK769" s="1"/>
      <c r="KL769" s="1"/>
      <c r="KM769" s="1"/>
      <c r="KN769" s="1"/>
      <c r="KO769" s="1"/>
      <c r="KP769" s="1"/>
      <c r="KQ769" s="1"/>
      <c r="KR769" s="1"/>
      <c r="KS769" s="1"/>
      <c r="KT769" s="1"/>
      <c r="KU769" s="1"/>
      <c r="KV769" s="1"/>
      <c r="KW769" s="1"/>
      <c r="KX769" s="1"/>
      <c r="KY769" s="1"/>
      <c r="KZ769" s="1"/>
      <c r="LA769" s="1"/>
      <c r="LB769" s="1"/>
      <c r="LC769" s="1"/>
      <c r="LD769" s="1"/>
      <c r="LE769" s="1"/>
      <c r="LF769" s="1"/>
      <c r="LG769" s="1"/>
      <c r="LH769" s="1"/>
      <c r="LI769" s="1"/>
      <c r="LJ769" s="1"/>
      <c r="LK769" s="1"/>
      <c r="LL769" s="1"/>
      <c r="LM769" s="1"/>
      <c r="LN769" s="1"/>
      <c r="LO769" s="1"/>
      <c r="LP769" s="1"/>
      <c r="LQ769" s="1"/>
      <c r="LR769" s="1"/>
      <c r="LS769" s="1"/>
      <c r="LT769" s="1"/>
      <c r="LU769" s="1"/>
      <c r="LV769" s="1"/>
      <c r="LW769" s="1"/>
      <c r="LX769" s="1"/>
      <c r="LY769" s="1"/>
      <c r="LZ769" s="1"/>
      <c r="MA769" s="1"/>
      <c r="MB769" s="1"/>
      <c r="MC769" s="1"/>
      <c r="MD769" s="1"/>
      <c r="ME769" s="1"/>
      <c r="MF769" s="1"/>
      <c r="MG769" s="1"/>
      <c r="MH769" s="1"/>
      <c r="MI769" s="1"/>
      <c r="MJ769" s="1"/>
      <c r="MK769" s="1"/>
      <c r="ML769" s="1"/>
      <c r="MM769" s="1"/>
      <c r="MN769" s="1"/>
      <c r="MO769" s="1"/>
      <c r="MP769" s="1"/>
      <c r="MQ769" s="1"/>
      <c r="MR769" s="1"/>
      <c r="MS769" s="1"/>
      <c r="MT769" s="1"/>
      <c r="MU769" s="1"/>
      <c r="MV769" s="1"/>
      <c r="MW769" s="1"/>
      <c r="MX769" s="1"/>
      <c r="MY769" s="1"/>
      <c r="MZ769" s="1"/>
      <c r="NA769" s="1"/>
      <c r="NB769" s="1"/>
      <c r="NC769" s="1"/>
      <c r="ND769" s="1"/>
      <c r="NE769" s="1"/>
      <c r="NF769" s="1"/>
      <c r="NG769" s="1"/>
      <c r="NH769" s="1"/>
      <c r="NI769" s="1"/>
      <c r="NJ769" s="1"/>
      <c r="NK769" s="1"/>
      <c r="NL769" s="1"/>
      <c r="NM769" s="1"/>
      <c r="NN769" s="1"/>
      <c r="NO769" s="1"/>
      <c r="NP769" s="1"/>
      <c r="NQ769" s="1"/>
      <c r="NR769" s="1"/>
      <c r="NS769" s="1"/>
      <c r="NT769" s="1"/>
      <c r="NU769" s="1"/>
      <c r="NV769" s="1"/>
      <c r="NW769" s="1"/>
      <c r="NX769" s="1"/>
      <c r="NY769" s="1"/>
      <c r="NZ769" s="1"/>
      <c r="OA769" s="1"/>
      <c r="OB769" s="1"/>
      <c r="OC769" s="1"/>
      <c r="OD769" s="1"/>
      <c r="OE769" s="1"/>
      <c r="OF769" s="1"/>
      <c r="OG769" s="1"/>
      <c r="OH769" s="1"/>
      <c r="OI769" s="1"/>
      <c r="OJ769" s="1"/>
      <c r="OK769" s="1"/>
      <c r="OL769" s="1"/>
      <c r="OM769" s="1"/>
      <c r="ON769" s="1"/>
      <c r="OO769" s="1"/>
      <c r="OP769" s="1"/>
      <c r="OQ769" s="1"/>
      <c r="OR769" s="1"/>
      <c r="OS769" s="1"/>
      <c r="OT769" s="1"/>
      <c r="OU769" s="1"/>
      <c r="OV769" s="1"/>
      <c r="OW769" s="1"/>
      <c r="OX769" s="1"/>
      <c r="OY769" s="1"/>
      <c r="OZ769" s="1"/>
      <c r="PA769" s="1"/>
      <c r="PB769" s="1"/>
      <c r="PC769" s="1"/>
      <c r="PD769" s="1"/>
      <c r="PE769" s="1"/>
      <c r="PF769" s="1"/>
      <c r="PG769" s="1"/>
      <c r="PH769" s="1"/>
      <c r="PI769" s="1"/>
      <c r="PJ769" s="1"/>
      <c r="PK769" s="1"/>
      <c r="PL769" s="1"/>
      <c r="PM769" s="1"/>
      <c r="PN769" s="1"/>
      <c r="PO769" s="1"/>
      <c r="PP769" s="1"/>
      <c r="PQ769" s="1"/>
      <c r="PR769" s="1"/>
      <c r="PS769" s="1"/>
      <c r="PT769" s="1"/>
      <c r="PU769" s="1"/>
      <c r="PV769" s="1"/>
      <c r="PW769" s="1"/>
      <c r="PX769" s="1"/>
      <c r="PY769" s="1"/>
      <c r="PZ769" s="1"/>
    </row>
    <row r="770" spans="1:442" s="92" customFormat="1" ht="25.5" x14ac:dyDescent="0.2">
      <c r="A770" s="36"/>
      <c r="B770" s="218"/>
      <c r="C770" s="218"/>
      <c r="D770" s="218"/>
      <c r="E770" s="238"/>
      <c r="F770" s="238"/>
      <c r="G770" s="238"/>
      <c r="H770" s="218"/>
      <c r="I770" s="218"/>
      <c r="J770" s="11" t="s">
        <v>127</v>
      </c>
      <c r="K770" s="7" t="s">
        <v>128</v>
      </c>
      <c r="L770" s="7" t="s">
        <v>85</v>
      </c>
      <c r="M770" s="63">
        <v>133</v>
      </c>
      <c r="N770" s="217"/>
      <c r="O770" s="218"/>
      <c r="P770" s="218"/>
      <c r="Q770" s="218"/>
      <c r="R770" s="237"/>
      <c r="S770" s="237"/>
      <c r="T770" s="247"/>
      <c r="U770" s="247"/>
      <c r="V770" s="246"/>
      <c r="W770" s="246"/>
      <c r="X770" s="246"/>
      <c r="Y770" s="246"/>
      <c r="Z770" s="246"/>
      <c r="AA770" s="246"/>
      <c r="AB770" s="246"/>
      <c r="AC770" s="217"/>
      <c r="AD770" s="235"/>
      <c r="AE770" s="235"/>
      <c r="AF770" s="218"/>
      <c r="AG770" s="217"/>
      <c r="AH770" s="217"/>
      <c r="AI770" s="217"/>
      <c r="AJ770" s="218"/>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c r="KJ770" s="1"/>
      <c r="KK770" s="1"/>
      <c r="KL770" s="1"/>
      <c r="KM770" s="1"/>
      <c r="KN770" s="1"/>
      <c r="KO770" s="1"/>
      <c r="KP770" s="1"/>
      <c r="KQ770" s="1"/>
      <c r="KR770" s="1"/>
      <c r="KS770" s="1"/>
      <c r="KT770" s="1"/>
      <c r="KU770" s="1"/>
      <c r="KV770" s="1"/>
      <c r="KW770" s="1"/>
      <c r="KX770" s="1"/>
      <c r="KY770" s="1"/>
      <c r="KZ770" s="1"/>
      <c r="LA770" s="1"/>
      <c r="LB770" s="1"/>
      <c r="LC770" s="1"/>
      <c r="LD770" s="1"/>
      <c r="LE770" s="1"/>
      <c r="LF770" s="1"/>
      <c r="LG770" s="1"/>
      <c r="LH770" s="1"/>
      <c r="LI770" s="1"/>
      <c r="LJ770" s="1"/>
      <c r="LK770" s="1"/>
      <c r="LL770" s="1"/>
      <c r="LM770" s="1"/>
      <c r="LN770" s="1"/>
      <c r="LO770" s="1"/>
      <c r="LP770" s="1"/>
      <c r="LQ770" s="1"/>
      <c r="LR770" s="1"/>
      <c r="LS770" s="1"/>
      <c r="LT770" s="1"/>
      <c r="LU770" s="1"/>
      <c r="LV770" s="1"/>
      <c r="LW770" s="1"/>
      <c r="LX770" s="1"/>
      <c r="LY770" s="1"/>
      <c r="LZ770" s="1"/>
      <c r="MA770" s="1"/>
      <c r="MB770" s="1"/>
      <c r="MC770" s="1"/>
      <c r="MD770" s="1"/>
      <c r="ME770" s="1"/>
      <c r="MF770" s="1"/>
      <c r="MG770" s="1"/>
      <c r="MH770" s="1"/>
      <c r="MI770" s="1"/>
      <c r="MJ770" s="1"/>
      <c r="MK770" s="1"/>
      <c r="ML770" s="1"/>
      <c r="MM770" s="1"/>
      <c r="MN770" s="1"/>
      <c r="MO770" s="1"/>
      <c r="MP770" s="1"/>
      <c r="MQ770" s="1"/>
      <c r="MR770" s="1"/>
      <c r="MS770" s="1"/>
      <c r="MT770" s="1"/>
      <c r="MU770" s="1"/>
      <c r="MV770" s="1"/>
      <c r="MW770" s="1"/>
      <c r="MX770" s="1"/>
      <c r="MY770" s="1"/>
      <c r="MZ770" s="1"/>
      <c r="NA770" s="1"/>
      <c r="NB770" s="1"/>
      <c r="NC770" s="1"/>
      <c r="ND770" s="1"/>
      <c r="NE770" s="1"/>
      <c r="NF770" s="1"/>
      <c r="NG770" s="1"/>
      <c r="NH770" s="1"/>
      <c r="NI770" s="1"/>
      <c r="NJ770" s="1"/>
      <c r="NK770" s="1"/>
      <c r="NL770" s="1"/>
      <c r="NM770" s="1"/>
      <c r="NN770" s="1"/>
      <c r="NO770" s="1"/>
      <c r="NP770" s="1"/>
      <c r="NQ770" s="1"/>
      <c r="NR770" s="1"/>
      <c r="NS770" s="1"/>
      <c r="NT770" s="1"/>
      <c r="NU770" s="1"/>
      <c r="NV770" s="1"/>
      <c r="NW770" s="1"/>
      <c r="NX770" s="1"/>
      <c r="NY770" s="1"/>
      <c r="NZ770" s="1"/>
      <c r="OA770" s="1"/>
      <c r="OB770" s="1"/>
      <c r="OC770" s="1"/>
      <c r="OD770" s="1"/>
      <c r="OE770" s="1"/>
      <c r="OF770" s="1"/>
      <c r="OG770" s="1"/>
      <c r="OH770" s="1"/>
      <c r="OI770" s="1"/>
      <c r="OJ770" s="1"/>
      <c r="OK770" s="1"/>
      <c r="OL770" s="1"/>
      <c r="OM770" s="1"/>
      <c r="ON770" s="1"/>
      <c r="OO770" s="1"/>
      <c r="OP770" s="1"/>
      <c r="OQ770" s="1"/>
      <c r="OR770" s="1"/>
      <c r="OS770" s="1"/>
      <c r="OT770" s="1"/>
      <c r="OU770" s="1"/>
      <c r="OV770" s="1"/>
      <c r="OW770" s="1"/>
      <c r="OX770" s="1"/>
      <c r="OY770" s="1"/>
      <c r="OZ770" s="1"/>
      <c r="PA770" s="1"/>
      <c r="PB770" s="1"/>
      <c r="PC770" s="1"/>
      <c r="PD770" s="1"/>
      <c r="PE770" s="1"/>
      <c r="PF770" s="1"/>
      <c r="PG770" s="1"/>
      <c r="PH770" s="1"/>
      <c r="PI770" s="1"/>
      <c r="PJ770" s="1"/>
      <c r="PK770" s="1"/>
      <c r="PL770" s="1"/>
      <c r="PM770" s="1"/>
      <c r="PN770" s="1"/>
      <c r="PO770" s="1"/>
      <c r="PP770" s="1"/>
      <c r="PQ770" s="1"/>
      <c r="PR770" s="1"/>
      <c r="PS770" s="1"/>
      <c r="PT770" s="1"/>
      <c r="PU770" s="1"/>
      <c r="PV770" s="1"/>
      <c r="PW770" s="1"/>
      <c r="PX770" s="1"/>
      <c r="PY770" s="1"/>
      <c r="PZ770" s="1"/>
    </row>
    <row r="771" spans="1:442" s="36" customFormat="1" ht="52.15" customHeight="1" x14ac:dyDescent="0.2">
      <c r="B771" s="230" t="s">
        <v>410</v>
      </c>
      <c r="C771" s="230" t="s">
        <v>411</v>
      </c>
      <c r="D771" s="230" t="s">
        <v>106</v>
      </c>
      <c r="E771" s="290" t="s">
        <v>67</v>
      </c>
      <c r="F771" s="370" t="s">
        <v>134</v>
      </c>
      <c r="G771" s="290" t="s">
        <v>147</v>
      </c>
      <c r="H771" s="214" t="s">
        <v>70</v>
      </c>
      <c r="I771" s="214" t="s">
        <v>79</v>
      </c>
      <c r="J771" s="72" t="s">
        <v>208</v>
      </c>
      <c r="K771" s="22" t="s">
        <v>107</v>
      </c>
      <c r="L771" s="16" t="s">
        <v>86</v>
      </c>
      <c r="M771" s="16">
        <v>40</v>
      </c>
      <c r="N771" s="269" t="s">
        <v>108</v>
      </c>
      <c r="O771" s="230" t="s">
        <v>344</v>
      </c>
      <c r="P771" s="230" t="s">
        <v>75</v>
      </c>
      <c r="Q771" s="230" t="s">
        <v>76</v>
      </c>
      <c r="R771" s="242" t="s">
        <v>77</v>
      </c>
      <c r="S771" s="242" t="s">
        <v>109</v>
      </c>
      <c r="T771" s="254">
        <f>V771+Y771</f>
        <v>179955.7</v>
      </c>
      <c r="U771" s="254" t="s">
        <v>79</v>
      </c>
      <c r="V771" s="251">
        <v>152962.34</v>
      </c>
      <c r="W771" s="251" t="s">
        <v>79</v>
      </c>
      <c r="X771" s="251" t="s">
        <v>79</v>
      </c>
      <c r="Y771" s="251">
        <v>26993.360000000001</v>
      </c>
      <c r="Z771" s="251" t="s">
        <v>98</v>
      </c>
      <c r="AA771" s="251" t="s">
        <v>79</v>
      </c>
      <c r="AB771" s="251">
        <v>31756.89</v>
      </c>
      <c r="AC771" s="219" t="s">
        <v>149</v>
      </c>
      <c r="AD771" s="223" t="s">
        <v>79</v>
      </c>
      <c r="AE771" s="223">
        <f>V771+Y771</f>
        <v>179955.7</v>
      </c>
      <c r="AF771" s="230" t="s">
        <v>79</v>
      </c>
      <c r="AG771" s="219" t="s">
        <v>33</v>
      </c>
      <c r="AH771" s="219" t="s">
        <v>157</v>
      </c>
      <c r="AI771" s="219" t="s">
        <v>158</v>
      </c>
      <c r="AJ771" s="230"/>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c r="KJ771" s="1"/>
      <c r="KK771" s="1"/>
      <c r="KL771" s="1"/>
      <c r="KM771" s="1"/>
      <c r="KN771" s="1"/>
      <c r="KO771" s="1"/>
      <c r="KP771" s="1"/>
      <c r="KQ771" s="1"/>
      <c r="KR771" s="1"/>
      <c r="KS771" s="1"/>
      <c r="KT771" s="1"/>
      <c r="KU771" s="1"/>
      <c r="KV771" s="1"/>
      <c r="KW771" s="1"/>
      <c r="KX771" s="1"/>
      <c r="KY771" s="1"/>
      <c r="KZ771" s="1"/>
      <c r="LA771" s="1"/>
      <c r="LB771" s="1"/>
      <c r="LC771" s="1"/>
      <c r="LD771" s="1"/>
      <c r="LE771" s="1"/>
      <c r="LF771" s="1"/>
      <c r="LG771" s="1"/>
      <c r="LH771" s="1"/>
      <c r="LI771" s="1"/>
      <c r="LJ771" s="1"/>
      <c r="LK771" s="1"/>
      <c r="LL771" s="1"/>
      <c r="LM771" s="1"/>
      <c r="LN771" s="1"/>
      <c r="LO771" s="1"/>
      <c r="LP771" s="1"/>
      <c r="LQ771" s="1"/>
      <c r="LR771" s="1"/>
      <c r="LS771" s="1"/>
      <c r="LT771" s="1"/>
      <c r="LU771" s="1"/>
      <c r="LV771" s="1"/>
      <c r="LW771" s="1"/>
      <c r="LX771" s="1"/>
      <c r="LY771" s="1"/>
      <c r="LZ771" s="1"/>
      <c r="MA771" s="1"/>
      <c r="MB771" s="1"/>
      <c r="MC771" s="1"/>
      <c r="MD771" s="1"/>
      <c r="ME771" s="1"/>
      <c r="MF771" s="1"/>
      <c r="MG771" s="1"/>
      <c r="MH771" s="1"/>
      <c r="MI771" s="1"/>
      <c r="MJ771" s="1"/>
      <c r="MK771" s="1"/>
      <c r="ML771" s="1"/>
      <c r="MM771" s="1"/>
      <c r="MN771" s="1"/>
      <c r="MO771" s="1"/>
      <c r="MP771" s="1"/>
      <c r="MQ771" s="1"/>
      <c r="MR771" s="1"/>
      <c r="MS771" s="1"/>
      <c r="MT771" s="1"/>
      <c r="MU771" s="1"/>
      <c r="MV771" s="1"/>
      <c r="MW771" s="1"/>
      <c r="MX771" s="1"/>
      <c r="MY771" s="1"/>
      <c r="MZ771" s="1"/>
      <c r="NA771" s="1"/>
      <c r="NB771" s="1"/>
      <c r="NC771" s="1"/>
      <c r="ND771" s="1"/>
      <c r="NE771" s="1"/>
      <c r="NF771" s="1"/>
      <c r="NG771" s="1"/>
      <c r="NH771" s="1"/>
      <c r="NI771" s="1"/>
      <c r="NJ771" s="1"/>
      <c r="NK771" s="1"/>
      <c r="NL771" s="1"/>
      <c r="NM771" s="1"/>
      <c r="NN771" s="1"/>
      <c r="NO771" s="1"/>
      <c r="NP771" s="1"/>
      <c r="NQ771" s="1"/>
      <c r="NR771" s="1"/>
      <c r="NS771" s="1"/>
      <c r="NT771" s="1"/>
      <c r="NU771" s="1"/>
      <c r="NV771" s="1"/>
      <c r="NW771" s="1"/>
      <c r="NX771" s="1"/>
      <c r="NY771" s="1"/>
      <c r="NZ771" s="1"/>
      <c r="OA771" s="1"/>
      <c r="OB771" s="1"/>
      <c r="OC771" s="1"/>
      <c r="OD771" s="1"/>
      <c r="OE771" s="1"/>
      <c r="OF771" s="1"/>
      <c r="OG771" s="1"/>
      <c r="OH771" s="1"/>
      <c r="OI771" s="1"/>
      <c r="OJ771" s="1"/>
      <c r="OK771" s="1"/>
      <c r="OL771" s="1"/>
      <c r="OM771" s="1"/>
      <c r="ON771" s="1"/>
      <c r="OO771" s="1"/>
      <c r="OP771" s="1"/>
      <c r="OQ771" s="1"/>
      <c r="OR771" s="1"/>
      <c r="OS771" s="1"/>
      <c r="OT771" s="1"/>
      <c r="OU771" s="1"/>
      <c r="OV771" s="1"/>
      <c r="OW771" s="1"/>
      <c r="OX771" s="1"/>
      <c r="OY771" s="1"/>
      <c r="OZ771" s="1"/>
      <c r="PA771" s="1"/>
      <c r="PB771" s="1"/>
      <c r="PC771" s="1"/>
      <c r="PD771" s="1"/>
      <c r="PE771" s="1"/>
      <c r="PF771" s="1"/>
      <c r="PG771" s="1"/>
      <c r="PH771" s="1"/>
      <c r="PI771" s="1"/>
      <c r="PJ771" s="1"/>
      <c r="PK771" s="1"/>
      <c r="PL771" s="1"/>
      <c r="PM771" s="1"/>
      <c r="PN771" s="1"/>
      <c r="PO771" s="1"/>
      <c r="PP771" s="1"/>
      <c r="PQ771" s="1"/>
      <c r="PR771" s="1"/>
      <c r="PS771" s="1"/>
      <c r="PT771" s="1"/>
      <c r="PU771" s="1"/>
      <c r="PV771" s="1"/>
      <c r="PW771" s="1"/>
      <c r="PX771" s="1"/>
      <c r="PY771" s="1"/>
      <c r="PZ771" s="1"/>
    </row>
    <row r="772" spans="1:442" s="36" customFormat="1" ht="86.1" customHeight="1" x14ac:dyDescent="0.2">
      <c r="B772" s="215"/>
      <c r="C772" s="215"/>
      <c r="D772" s="215"/>
      <c r="E772" s="250"/>
      <c r="F772" s="250"/>
      <c r="G772" s="250"/>
      <c r="H772" s="215"/>
      <c r="I772" s="215"/>
      <c r="J772" s="11" t="s">
        <v>111</v>
      </c>
      <c r="K772" s="7" t="s">
        <v>112</v>
      </c>
      <c r="L772" s="7" t="s">
        <v>85</v>
      </c>
      <c r="M772" s="7">
        <v>2</v>
      </c>
      <c r="N772" s="220"/>
      <c r="O772" s="215"/>
      <c r="P772" s="215"/>
      <c r="Q772" s="215"/>
      <c r="R772" s="274"/>
      <c r="S772" s="274"/>
      <c r="T772" s="255"/>
      <c r="U772" s="255"/>
      <c r="V772" s="252"/>
      <c r="W772" s="252"/>
      <c r="X772" s="252"/>
      <c r="Y772" s="252"/>
      <c r="Z772" s="252"/>
      <c r="AA772" s="252"/>
      <c r="AB772" s="252"/>
      <c r="AC772" s="220"/>
      <c r="AD772" s="224"/>
      <c r="AE772" s="224"/>
      <c r="AF772" s="215"/>
      <c r="AG772" s="220"/>
      <c r="AH772" s="220"/>
      <c r="AI772" s="220"/>
      <c r="AJ772" s="215"/>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c r="KJ772" s="1"/>
      <c r="KK772" s="1"/>
      <c r="KL772" s="1"/>
      <c r="KM772" s="1"/>
      <c r="KN772" s="1"/>
      <c r="KO772" s="1"/>
      <c r="KP772" s="1"/>
      <c r="KQ772" s="1"/>
      <c r="KR772" s="1"/>
      <c r="KS772" s="1"/>
      <c r="KT772" s="1"/>
      <c r="KU772" s="1"/>
      <c r="KV772" s="1"/>
      <c r="KW772" s="1"/>
      <c r="KX772" s="1"/>
      <c r="KY772" s="1"/>
      <c r="KZ772" s="1"/>
      <c r="LA772" s="1"/>
      <c r="LB772" s="1"/>
      <c r="LC772" s="1"/>
      <c r="LD772" s="1"/>
      <c r="LE772" s="1"/>
      <c r="LF772" s="1"/>
      <c r="LG772" s="1"/>
      <c r="LH772" s="1"/>
      <c r="LI772" s="1"/>
      <c r="LJ772" s="1"/>
      <c r="LK772" s="1"/>
      <c r="LL772" s="1"/>
      <c r="LM772" s="1"/>
      <c r="LN772" s="1"/>
      <c r="LO772" s="1"/>
      <c r="LP772" s="1"/>
      <c r="LQ772" s="1"/>
      <c r="LR772" s="1"/>
      <c r="LS772" s="1"/>
      <c r="LT772" s="1"/>
      <c r="LU772" s="1"/>
      <c r="LV772" s="1"/>
      <c r="LW772" s="1"/>
      <c r="LX772" s="1"/>
      <c r="LY772" s="1"/>
      <c r="LZ772" s="1"/>
      <c r="MA772" s="1"/>
      <c r="MB772" s="1"/>
      <c r="MC772" s="1"/>
      <c r="MD772" s="1"/>
      <c r="ME772" s="1"/>
      <c r="MF772" s="1"/>
      <c r="MG772" s="1"/>
      <c r="MH772" s="1"/>
      <c r="MI772" s="1"/>
      <c r="MJ772" s="1"/>
      <c r="MK772" s="1"/>
      <c r="ML772" s="1"/>
      <c r="MM772" s="1"/>
      <c r="MN772" s="1"/>
      <c r="MO772" s="1"/>
      <c r="MP772" s="1"/>
      <c r="MQ772" s="1"/>
      <c r="MR772" s="1"/>
      <c r="MS772" s="1"/>
      <c r="MT772" s="1"/>
      <c r="MU772" s="1"/>
      <c r="MV772" s="1"/>
      <c r="MW772" s="1"/>
      <c r="MX772" s="1"/>
      <c r="MY772" s="1"/>
      <c r="MZ772" s="1"/>
      <c r="NA772" s="1"/>
      <c r="NB772" s="1"/>
      <c r="NC772" s="1"/>
      <c r="ND772" s="1"/>
      <c r="NE772" s="1"/>
      <c r="NF772" s="1"/>
      <c r="NG772" s="1"/>
      <c r="NH772" s="1"/>
      <c r="NI772" s="1"/>
      <c r="NJ772" s="1"/>
      <c r="NK772" s="1"/>
      <c r="NL772" s="1"/>
      <c r="NM772" s="1"/>
      <c r="NN772" s="1"/>
      <c r="NO772" s="1"/>
      <c r="NP772" s="1"/>
      <c r="NQ772" s="1"/>
      <c r="NR772" s="1"/>
      <c r="NS772" s="1"/>
      <c r="NT772" s="1"/>
      <c r="NU772" s="1"/>
      <c r="NV772" s="1"/>
      <c r="NW772" s="1"/>
      <c r="NX772" s="1"/>
      <c r="NY772" s="1"/>
      <c r="NZ772" s="1"/>
      <c r="OA772" s="1"/>
      <c r="OB772" s="1"/>
      <c r="OC772" s="1"/>
      <c r="OD772" s="1"/>
      <c r="OE772" s="1"/>
      <c r="OF772" s="1"/>
      <c r="OG772" s="1"/>
      <c r="OH772" s="1"/>
      <c r="OI772" s="1"/>
      <c r="OJ772" s="1"/>
      <c r="OK772" s="1"/>
      <c r="OL772" s="1"/>
      <c r="OM772" s="1"/>
      <c r="ON772" s="1"/>
      <c r="OO772" s="1"/>
      <c r="OP772" s="1"/>
      <c r="OQ772" s="1"/>
      <c r="OR772" s="1"/>
      <c r="OS772" s="1"/>
      <c r="OT772" s="1"/>
      <c r="OU772" s="1"/>
      <c r="OV772" s="1"/>
      <c r="OW772" s="1"/>
      <c r="OX772" s="1"/>
      <c r="OY772" s="1"/>
      <c r="OZ772" s="1"/>
      <c r="PA772" s="1"/>
      <c r="PB772" s="1"/>
      <c r="PC772" s="1"/>
      <c r="PD772" s="1"/>
      <c r="PE772" s="1"/>
      <c r="PF772" s="1"/>
      <c r="PG772" s="1"/>
      <c r="PH772" s="1"/>
      <c r="PI772" s="1"/>
      <c r="PJ772" s="1"/>
      <c r="PK772" s="1"/>
      <c r="PL772" s="1"/>
      <c r="PM772" s="1"/>
      <c r="PN772" s="1"/>
      <c r="PO772" s="1"/>
      <c r="PP772" s="1"/>
      <c r="PQ772" s="1"/>
      <c r="PR772" s="1"/>
      <c r="PS772" s="1"/>
      <c r="PT772" s="1"/>
      <c r="PU772" s="1"/>
      <c r="PV772" s="1"/>
      <c r="PW772" s="1"/>
      <c r="PX772" s="1"/>
      <c r="PY772" s="1"/>
      <c r="PZ772" s="1"/>
    </row>
    <row r="773" spans="1:442" s="36" customFormat="1" ht="51.6" customHeight="1" x14ac:dyDescent="0.2">
      <c r="B773" s="216"/>
      <c r="C773" s="216"/>
      <c r="D773" s="216"/>
      <c r="E773" s="291"/>
      <c r="F773" s="291"/>
      <c r="G773" s="291"/>
      <c r="H773" s="216"/>
      <c r="I773" s="216"/>
      <c r="J773" s="11" t="s">
        <v>127</v>
      </c>
      <c r="K773" s="7" t="s">
        <v>128</v>
      </c>
      <c r="L773" s="7" t="s">
        <v>85</v>
      </c>
      <c r="M773" s="63">
        <v>100</v>
      </c>
      <c r="N773" s="221"/>
      <c r="O773" s="216"/>
      <c r="P773" s="216"/>
      <c r="Q773" s="216"/>
      <c r="R773" s="236"/>
      <c r="S773" s="236"/>
      <c r="T773" s="256"/>
      <c r="U773" s="256"/>
      <c r="V773" s="253"/>
      <c r="W773" s="253"/>
      <c r="X773" s="253"/>
      <c r="Y773" s="253"/>
      <c r="Z773" s="253"/>
      <c r="AA773" s="253"/>
      <c r="AB773" s="253"/>
      <c r="AC773" s="221"/>
      <c r="AD773" s="225"/>
      <c r="AE773" s="225"/>
      <c r="AF773" s="216"/>
      <c r="AG773" s="221"/>
      <c r="AH773" s="221"/>
      <c r="AI773" s="221"/>
      <c r="AJ773" s="216"/>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c r="KJ773" s="1"/>
      <c r="KK773" s="1"/>
      <c r="KL773" s="1"/>
      <c r="KM773" s="1"/>
      <c r="KN773" s="1"/>
      <c r="KO773" s="1"/>
      <c r="KP773" s="1"/>
      <c r="KQ773" s="1"/>
      <c r="KR773" s="1"/>
      <c r="KS773" s="1"/>
      <c r="KT773" s="1"/>
      <c r="KU773" s="1"/>
      <c r="KV773" s="1"/>
      <c r="KW773" s="1"/>
      <c r="KX773" s="1"/>
      <c r="KY773" s="1"/>
      <c r="KZ773" s="1"/>
      <c r="LA773" s="1"/>
      <c r="LB773" s="1"/>
      <c r="LC773" s="1"/>
      <c r="LD773" s="1"/>
      <c r="LE773" s="1"/>
      <c r="LF773" s="1"/>
      <c r="LG773" s="1"/>
      <c r="LH773" s="1"/>
      <c r="LI773" s="1"/>
      <c r="LJ773" s="1"/>
      <c r="LK773" s="1"/>
      <c r="LL773" s="1"/>
      <c r="LM773" s="1"/>
      <c r="LN773" s="1"/>
      <c r="LO773" s="1"/>
      <c r="LP773" s="1"/>
      <c r="LQ773" s="1"/>
      <c r="LR773" s="1"/>
      <c r="LS773" s="1"/>
      <c r="LT773" s="1"/>
      <c r="LU773" s="1"/>
      <c r="LV773" s="1"/>
      <c r="LW773" s="1"/>
      <c r="LX773" s="1"/>
      <c r="LY773" s="1"/>
      <c r="LZ773" s="1"/>
      <c r="MA773" s="1"/>
      <c r="MB773" s="1"/>
      <c r="MC773" s="1"/>
      <c r="MD773" s="1"/>
      <c r="ME773" s="1"/>
      <c r="MF773" s="1"/>
      <c r="MG773" s="1"/>
      <c r="MH773" s="1"/>
      <c r="MI773" s="1"/>
      <c r="MJ773" s="1"/>
      <c r="MK773" s="1"/>
      <c r="ML773" s="1"/>
      <c r="MM773" s="1"/>
      <c r="MN773" s="1"/>
      <c r="MO773" s="1"/>
      <c r="MP773" s="1"/>
      <c r="MQ773" s="1"/>
      <c r="MR773" s="1"/>
      <c r="MS773" s="1"/>
      <c r="MT773" s="1"/>
      <c r="MU773" s="1"/>
      <c r="MV773" s="1"/>
      <c r="MW773" s="1"/>
      <c r="MX773" s="1"/>
      <c r="MY773" s="1"/>
      <c r="MZ773" s="1"/>
      <c r="NA773" s="1"/>
      <c r="NB773" s="1"/>
      <c r="NC773" s="1"/>
      <c r="ND773" s="1"/>
      <c r="NE773" s="1"/>
      <c r="NF773" s="1"/>
      <c r="NG773" s="1"/>
      <c r="NH773" s="1"/>
      <c r="NI773" s="1"/>
      <c r="NJ773" s="1"/>
      <c r="NK773" s="1"/>
      <c r="NL773" s="1"/>
      <c r="NM773" s="1"/>
      <c r="NN773" s="1"/>
      <c r="NO773" s="1"/>
      <c r="NP773" s="1"/>
      <c r="NQ773" s="1"/>
      <c r="NR773" s="1"/>
      <c r="NS773" s="1"/>
      <c r="NT773" s="1"/>
      <c r="NU773" s="1"/>
      <c r="NV773" s="1"/>
      <c r="NW773" s="1"/>
      <c r="NX773" s="1"/>
      <c r="NY773" s="1"/>
      <c r="NZ773" s="1"/>
      <c r="OA773" s="1"/>
      <c r="OB773" s="1"/>
      <c r="OC773" s="1"/>
      <c r="OD773" s="1"/>
      <c r="OE773" s="1"/>
      <c r="OF773" s="1"/>
      <c r="OG773" s="1"/>
      <c r="OH773" s="1"/>
      <c r="OI773" s="1"/>
      <c r="OJ773" s="1"/>
      <c r="OK773" s="1"/>
      <c r="OL773" s="1"/>
      <c r="OM773" s="1"/>
      <c r="ON773" s="1"/>
      <c r="OO773" s="1"/>
      <c r="OP773" s="1"/>
      <c r="OQ773" s="1"/>
      <c r="OR773" s="1"/>
      <c r="OS773" s="1"/>
      <c r="OT773" s="1"/>
      <c r="OU773" s="1"/>
      <c r="OV773" s="1"/>
      <c r="OW773" s="1"/>
      <c r="OX773" s="1"/>
      <c r="OY773" s="1"/>
      <c r="OZ773" s="1"/>
      <c r="PA773" s="1"/>
      <c r="PB773" s="1"/>
      <c r="PC773" s="1"/>
      <c r="PD773" s="1"/>
      <c r="PE773" s="1"/>
      <c r="PF773" s="1"/>
      <c r="PG773" s="1"/>
      <c r="PH773" s="1"/>
      <c r="PI773" s="1"/>
      <c r="PJ773" s="1"/>
      <c r="PK773" s="1"/>
      <c r="PL773" s="1"/>
      <c r="PM773" s="1"/>
      <c r="PN773" s="1"/>
      <c r="PO773" s="1"/>
      <c r="PP773" s="1"/>
      <c r="PQ773" s="1"/>
      <c r="PR773" s="1"/>
      <c r="PS773" s="1"/>
      <c r="PT773" s="1"/>
      <c r="PU773" s="1"/>
      <c r="PV773" s="1"/>
      <c r="PW773" s="1"/>
      <c r="PX773" s="1"/>
      <c r="PY773" s="1"/>
      <c r="PZ773" s="1"/>
    </row>
    <row r="774" spans="1:442" s="36" customFormat="1" ht="105.6" customHeight="1" x14ac:dyDescent="0.2">
      <c r="B774" s="230" t="s">
        <v>413</v>
      </c>
      <c r="C774" s="230" t="s">
        <v>412</v>
      </c>
      <c r="D774" s="230" t="s">
        <v>106</v>
      </c>
      <c r="E774" s="290" t="s">
        <v>67</v>
      </c>
      <c r="F774" s="370" t="s">
        <v>134</v>
      </c>
      <c r="G774" s="290" t="s">
        <v>147</v>
      </c>
      <c r="H774" s="214" t="s">
        <v>70</v>
      </c>
      <c r="I774" s="214" t="s">
        <v>79</v>
      </c>
      <c r="J774" s="11" t="s">
        <v>208</v>
      </c>
      <c r="K774" s="7" t="s">
        <v>107</v>
      </c>
      <c r="L774" s="14" t="s">
        <v>86</v>
      </c>
      <c r="M774" s="14">
        <v>40</v>
      </c>
      <c r="N774" s="269" t="s">
        <v>108</v>
      </c>
      <c r="O774" s="230" t="s">
        <v>344</v>
      </c>
      <c r="P774" s="230" t="s">
        <v>75</v>
      </c>
      <c r="Q774" s="230" t="s">
        <v>76</v>
      </c>
      <c r="R774" s="242" t="s">
        <v>77</v>
      </c>
      <c r="S774" s="242" t="s">
        <v>109</v>
      </c>
      <c r="T774" s="254">
        <f>V774+Y774</f>
        <v>187000</v>
      </c>
      <c r="U774" s="254" t="s">
        <v>79</v>
      </c>
      <c r="V774" s="251">
        <v>158950</v>
      </c>
      <c r="W774" s="251" t="s">
        <v>79</v>
      </c>
      <c r="X774" s="251" t="s">
        <v>79</v>
      </c>
      <c r="Y774" s="251">
        <v>28050</v>
      </c>
      <c r="Z774" s="251" t="s">
        <v>98</v>
      </c>
      <c r="AA774" s="251" t="s">
        <v>79</v>
      </c>
      <c r="AB774" s="251">
        <v>33000</v>
      </c>
      <c r="AC774" s="219" t="s">
        <v>149</v>
      </c>
      <c r="AD774" s="223" t="s">
        <v>79</v>
      </c>
      <c r="AE774" s="223">
        <f>V774+Y774</f>
        <v>187000</v>
      </c>
      <c r="AF774" s="219" t="s">
        <v>79</v>
      </c>
      <c r="AG774" s="219" t="s">
        <v>33</v>
      </c>
      <c r="AH774" s="219" t="s">
        <v>157</v>
      </c>
      <c r="AI774" s="219" t="s">
        <v>158</v>
      </c>
      <c r="AJ774" s="219"/>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c r="KJ774" s="1"/>
      <c r="KK774" s="1"/>
      <c r="KL774" s="1"/>
      <c r="KM774" s="1"/>
      <c r="KN774" s="1"/>
      <c r="KO774" s="1"/>
      <c r="KP774" s="1"/>
      <c r="KQ774" s="1"/>
      <c r="KR774" s="1"/>
      <c r="KS774" s="1"/>
      <c r="KT774" s="1"/>
      <c r="KU774" s="1"/>
      <c r="KV774" s="1"/>
      <c r="KW774" s="1"/>
      <c r="KX774" s="1"/>
      <c r="KY774" s="1"/>
      <c r="KZ774" s="1"/>
      <c r="LA774" s="1"/>
      <c r="LB774" s="1"/>
      <c r="LC774" s="1"/>
      <c r="LD774" s="1"/>
      <c r="LE774" s="1"/>
      <c r="LF774" s="1"/>
      <c r="LG774" s="1"/>
      <c r="LH774" s="1"/>
      <c r="LI774" s="1"/>
      <c r="LJ774" s="1"/>
      <c r="LK774" s="1"/>
      <c r="LL774" s="1"/>
      <c r="LM774" s="1"/>
      <c r="LN774" s="1"/>
      <c r="LO774" s="1"/>
      <c r="LP774" s="1"/>
      <c r="LQ774" s="1"/>
      <c r="LR774" s="1"/>
      <c r="LS774" s="1"/>
      <c r="LT774" s="1"/>
      <c r="LU774" s="1"/>
      <c r="LV774" s="1"/>
      <c r="LW774" s="1"/>
      <c r="LX774" s="1"/>
      <c r="LY774" s="1"/>
      <c r="LZ774" s="1"/>
      <c r="MA774" s="1"/>
      <c r="MB774" s="1"/>
      <c r="MC774" s="1"/>
      <c r="MD774" s="1"/>
      <c r="ME774" s="1"/>
      <c r="MF774" s="1"/>
      <c r="MG774" s="1"/>
      <c r="MH774" s="1"/>
      <c r="MI774" s="1"/>
      <c r="MJ774" s="1"/>
      <c r="MK774" s="1"/>
      <c r="ML774" s="1"/>
      <c r="MM774" s="1"/>
      <c r="MN774" s="1"/>
      <c r="MO774" s="1"/>
      <c r="MP774" s="1"/>
      <c r="MQ774" s="1"/>
      <c r="MR774" s="1"/>
      <c r="MS774" s="1"/>
      <c r="MT774" s="1"/>
      <c r="MU774" s="1"/>
      <c r="MV774" s="1"/>
      <c r="MW774" s="1"/>
      <c r="MX774" s="1"/>
      <c r="MY774" s="1"/>
      <c r="MZ774" s="1"/>
      <c r="NA774" s="1"/>
      <c r="NB774" s="1"/>
      <c r="NC774" s="1"/>
      <c r="ND774" s="1"/>
      <c r="NE774" s="1"/>
      <c r="NF774" s="1"/>
      <c r="NG774" s="1"/>
      <c r="NH774" s="1"/>
      <c r="NI774" s="1"/>
      <c r="NJ774" s="1"/>
      <c r="NK774" s="1"/>
      <c r="NL774" s="1"/>
      <c r="NM774" s="1"/>
      <c r="NN774" s="1"/>
      <c r="NO774" s="1"/>
      <c r="NP774" s="1"/>
      <c r="NQ774" s="1"/>
      <c r="NR774" s="1"/>
      <c r="NS774" s="1"/>
      <c r="NT774" s="1"/>
      <c r="NU774" s="1"/>
      <c r="NV774" s="1"/>
      <c r="NW774" s="1"/>
      <c r="NX774" s="1"/>
      <c r="NY774" s="1"/>
      <c r="NZ774" s="1"/>
      <c r="OA774" s="1"/>
      <c r="OB774" s="1"/>
      <c r="OC774" s="1"/>
      <c r="OD774" s="1"/>
      <c r="OE774" s="1"/>
      <c r="OF774" s="1"/>
      <c r="OG774" s="1"/>
      <c r="OH774" s="1"/>
      <c r="OI774" s="1"/>
      <c r="OJ774" s="1"/>
      <c r="OK774" s="1"/>
      <c r="OL774" s="1"/>
      <c r="OM774" s="1"/>
      <c r="ON774" s="1"/>
      <c r="OO774" s="1"/>
      <c r="OP774" s="1"/>
      <c r="OQ774" s="1"/>
      <c r="OR774" s="1"/>
      <c r="OS774" s="1"/>
      <c r="OT774" s="1"/>
      <c r="OU774" s="1"/>
      <c r="OV774" s="1"/>
      <c r="OW774" s="1"/>
      <c r="OX774" s="1"/>
      <c r="OY774" s="1"/>
      <c r="OZ774" s="1"/>
      <c r="PA774" s="1"/>
      <c r="PB774" s="1"/>
      <c r="PC774" s="1"/>
      <c r="PD774" s="1"/>
      <c r="PE774" s="1"/>
      <c r="PF774" s="1"/>
      <c r="PG774" s="1"/>
      <c r="PH774" s="1"/>
      <c r="PI774" s="1"/>
      <c r="PJ774" s="1"/>
      <c r="PK774" s="1"/>
      <c r="PL774" s="1"/>
      <c r="PM774" s="1"/>
      <c r="PN774" s="1"/>
      <c r="PO774" s="1"/>
      <c r="PP774" s="1"/>
      <c r="PQ774" s="1"/>
      <c r="PR774" s="1"/>
      <c r="PS774" s="1"/>
      <c r="PT774" s="1"/>
      <c r="PU774" s="1"/>
      <c r="PV774" s="1"/>
      <c r="PW774" s="1"/>
      <c r="PX774" s="1"/>
      <c r="PY774" s="1"/>
      <c r="PZ774" s="1"/>
    </row>
    <row r="775" spans="1:442" s="36" customFormat="1" ht="86.1" customHeight="1" x14ac:dyDescent="0.2">
      <c r="B775" s="215"/>
      <c r="C775" s="215"/>
      <c r="D775" s="215"/>
      <c r="E775" s="250"/>
      <c r="F775" s="250"/>
      <c r="G775" s="250"/>
      <c r="H775" s="215"/>
      <c r="I775" s="215"/>
      <c r="J775" s="11" t="s">
        <v>111</v>
      </c>
      <c r="K775" s="7" t="s">
        <v>112</v>
      </c>
      <c r="L775" s="7" t="s">
        <v>85</v>
      </c>
      <c r="M775" s="7">
        <v>1</v>
      </c>
      <c r="N775" s="220"/>
      <c r="O775" s="215"/>
      <c r="P775" s="215"/>
      <c r="Q775" s="215"/>
      <c r="R775" s="274"/>
      <c r="S775" s="274"/>
      <c r="T775" s="255"/>
      <c r="U775" s="255"/>
      <c r="V775" s="252"/>
      <c r="W775" s="252"/>
      <c r="X775" s="252"/>
      <c r="Y775" s="252"/>
      <c r="Z775" s="252"/>
      <c r="AA775" s="252"/>
      <c r="AB775" s="252"/>
      <c r="AC775" s="220"/>
      <c r="AD775" s="224"/>
      <c r="AE775" s="224"/>
      <c r="AF775" s="215"/>
      <c r="AG775" s="220"/>
      <c r="AH775" s="220"/>
      <c r="AI775" s="220"/>
      <c r="AJ775" s="215"/>
      <c r="AK775" s="1"/>
      <c r="AL775" s="1"/>
    </row>
    <row r="776" spans="1:442" s="36" customFormat="1" ht="51.6" customHeight="1" x14ac:dyDescent="0.25">
      <c r="B776" s="216"/>
      <c r="C776" s="216"/>
      <c r="D776" s="216"/>
      <c r="E776" s="291"/>
      <c r="F776" s="291"/>
      <c r="G776" s="291"/>
      <c r="H776" s="216"/>
      <c r="I776" s="216"/>
      <c r="J776" s="11" t="s">
        <v>127</v>
      </c>
      <c r="K776" s="7" t="s">
        <v>128</v>
      </c>
      <c r="L776" s="7" t="s">
        <v>85</v>
      </c>
      <c r="M776" s="63">
        <v>136</v>
      </c>
      <c r="N776" s="221"/>
      <c r="O776" s="216"/>
      <c r="P776" s="216"/>
      <c r="Q776" s="216"/>
      <c r="R776" s="236"/>
      <c r="S776" s="236"/>
      <c r="T776" s="256"/>
      <c r="U776" s="256"/>
      <c r="V776" s="253"/>
      <c r="W776" s="253"/>
      <c r="X776" s="253"/>
      <c r="Y776" s="253"/>
      <c r="Z776" s="253"/>
      <c r="AA776" s="253"/>
      <c r="AB776" s="253"/>
      <c r="AC776" s="221"/>
      <c r="AD776" s="225"/>
      <c r="AE776" s="225"/>
      <c r="AF776" s="216"/>
      <c r="AG776" s="221"/>
      <c r="AH776" s="221"/>
      <c r="AI776" s="221"/>
      <c r="AJ776" s="216"/>
    </row>
    <row r="777" spans="1:442" s="36" customFormat="1" ht="105.6" customHeight="1" x14ac:dyDescent="0.25">
      <c r="B777" s="257" t="s">
        <v>1078</v>
      </c>
      <c r="C777" s="257" t="s">
        <v>414</v>
      </c>
      <c r="D777" s="257" t="s">
        <v>106</v>
      </c>
      <c r="E777" s="293" t="s">
        <v>67</v>
      </c>
      <c r="F777" s="322" t="s">
        <v>134</v>
      </c>
      <c r="G777" s="293" t="s">
        <v>147</v>
      </c>
      <c r="H777" s="395" t="s">
        <v>70</v>
      </c>
      <c r="I777" s="395" t="s">
        <v>79</v>
      </c>
      <c r="J777" s="20" t="s">
        <v>208</v>
      </c>
      <c r="K777" s="27" t="s">
        <v>107</v>
      </c>
      <c r="L777" s="57" t="s">
        <v>86</v>
      </c>
      <c r="M777" s="57">
        <v>40</v>
      </c>
      <c r="N777" s="312" t="s">
        <v>108</v>
      </c>
      <c r="O777" s="257" t="s">
        <v>344</v>
      </c>
      <c r="P777" s="257" t="s">
        <v>75</v>
      </c>
      <c r="Q777" s="257" t="s">
        <v>76</v>
      </c>
      <c r="R777" s="345" t="s">
        <v>77</v>
      </c>
      <c r="S777" s="345" t="s">
        <v>109</v>
      </c>
      <c r="T777" s="355">
        <f>V777+Y777</f>
        <v>80792.5</v>
      </c>
      <c r="U777" s="355" t="s">
        <v>79</v>
      </c>
      <c r="V777" s="323">
        <v>68673.63</v>
      </c>
      <c r="W777" s="323" t="s">
        <v>79</v>
      </c>
      <c r="X777" s="323" t="s">
        <v>79</v>
      </c>
      <c r="Y777" s="323">
        <v>12118.87</v>
      </c>
      <c r="Z777" s="323" t="s">
        <v>98</v>
      </c>
      <c r="AA777" s="323" t="s">
        <v>79</v>
      </c>
      <c r="AB777" s="323">
        <v>14257.5</v>
      </c>
      <c r="AC777" s="260" t="s">
        <v>149</v>
      </c>
      <c r="AD777" s="352" t="s">
        <v>79</v>
      </c>
      <c r="AE777" s="352">
        <f>V777+Y777</f>
        <v>80792.5</v>
      </c>
      <c r="AF777" s="260" t="s">
        <v>79</v>
      </c>
      <c r="AG777" s="260" t="s">
        <v>33</v>
      </c>
      <c r="AH777" s="312" t="s">
        <v>157</v>
      </c>
      <c r="AI777" s="260" t="s">
        <v>158</v>
      </c>
      <c r="AJ777" s="260"/>
    </row>
    <row r="778" spans="1:442" s="36" customFormat="1" ht="86.1" customHeight="1" x14ac:dyDescent="0.25">
      <c r="B778" s="258"/>
      <c r="C778" s="258"/>
      <c r="D778" s="258"/>
      <c r="E778" s="292"/>
      <c r="F778" s="292"/>
      <c r="G778" s="292"/>
      <c r="H778" s="258"/>
      <c r="I778" s="258"/>
      <c r="J778" s="20" t="s">
        <v>111</v>
      </c>
      <c r="K778" s="27" t="s">
        <v>112</v>
      </c>
      <c r="L778" s="27" t="s">
        <v>85</v>
      </c>
      <c r="M778" s="27">
        <v>2</v>
      </c>
      <c r="N778" s="261"/>
      <c r="O778" s="258"/>
      <c r="P778" s="258"/>
      <c r="Q778" s="258"/>
      <c r="R778" s="346"/>
      <c r="S778" s="346"/>
      <c r="T778" s="356"/>
      <c r="U778" s="356"/>
      <c r="V778" s="324"/>
      <c r="W778" s="324"/>
      <c r="X778" s="324"/>
      <c r="Y778" s="324"/>
      <c r="Z778" s="324"/>
      <c r="AA778" s="324"/>
      <c r="AB778" s="324"/>
      <c r="AC778" s="261"/>
      <c r="AD778" s="353"/>
      <c r="AE778" s="353"/>
      <c r="AF778" s="258"/>
      <c r="AG778" s="261"/>
      <c r="AH778" s="261"/>
      <c r="AI778" s="261"/>
      <c r="AJ778" s="258"/>
    </row>
    <row r="779" spans="1:442" s="36" customFormat="1" ht="51.6" customHeight="1" x14ac:dyDescent="0.25">
      <c r="B779" s="259"/>
      <c r="C779" s="259"/>
      <c r="D779" s="259"/>
      <c r="E779" s="321"/>
      <c r="F779" s="321"/>
      <c r="G779" s="321"/>
      <c r="H779" s="259"/>
      <c r="I779" s="259"/>
      <c r="J779" s="20" t="s">
        <v>127</v>
      </c>
      <c r="K779" s="27" t="s">
        <v>128</v>
      </c>
      <c r="L779" s="27" t="s">
        <v>85</v>
      </c>
      <c r="M779" s="61">
        <v>38</v>
      </c>
      <c r="N779" s="262"/>
      <c r="O779" s="259"/>
      <c r="P779" s="259"/>
      <c r="Q779" s="259"/>
      <c r="R779" s="347"/>
      <c r="S779" s="347"/>
      <c r="T779" s="305"/>
      <c r="U779" s="305"/>
      <c r="V779" s="325"/>
      <c r="W779" s="325"/>
      <c r="X779" s="325"/>
      <c r="Y779" s="325"/>
      <c r="Z779" s="325"/>
      <c r="AA779" s="325"/>
      <c r="AB779" s="325"/>
      <c r="AC779" s="262"/>
      <c r="AD779" s="354"/>
      <c r="AE779" s="354"/>
      <c r="AF779" s="259"/>
      <c r="AG779" s="262"/>
      <c r="AH779" s="262"/>
      <c r="AI779" s="262"/>
      <c r="AJ779" s="259"/>
    </row>
    <row r="780" spans="1:442" s="36" customFormat="1" ht="105.6" customHeight="1" x14ac:dyDescent="0.25">
      <c r="B780" s="257" t="s">
        <v>1079</v>
      </c>
      <c r="C780" s="257" t="s">
        <v>415</v>
      </c>
      <c r="D780" s="257" t="s">
        <v>106</v>
      </c>
      <c r="E780" s="293" t="s">
        <v>67</v>
      </c>
      <c r="F780" s="322" t="s">
        <v>134</v>
      </c>
      <c r="G780" s="293" t="s">
        <v>147</v>
      </c>
      <c r="H780" s="395" t="s">
        <v>70</v>
      </c>
      <c r="I780" s="395" t="s">
        <v>79</v>
      </c>
      <c r="J780" s="20" t="s">
        <v>208</v>
      </c>
      <c r="K780" s="27" t="s">
        <v>107</v>
      </c>
      <c r="L780" s="57" t="s">
        <v>86</v>
      </c>
      <c r="M780" s="57">
        <v>40</v>
      </c>
      <c r="N780" s="312" t="s">
        <v>108</v>
      </c>
      <c r="O780" s="257" t="s">
        <v>344</v>
      </c>
      <c r="P780" s="257" t="s">
        <v>75</v>
      </c>
      <c r="Q780" s="257" t="s">
        <v>76</v>
      </c>
      <c r="R780" s="345" t="s">
        <v>77</v>
      </c>
      <c r="S780" s="345" t="s">
        <v>109</v>
      </c>
      <c r="T780" s="355">
        <f>V780+Y780</f>
        <v>127500</v>
      </c>
      <c r="U780" s="355" t="s">
        <v>79</v>
      </c>
      <c r="V780" s="323">
        <v>108375</v>
      </c>
      <c r="W780" s="323" t="s">
        <v>79</v>
      </c>
      <c r="X780" s="323" t="s">
        <v>79</v>
      </c>
      <c r="Y780" s="323">
        <v>19125</v>
      </c>
      <c r="Z780" s="323" t="s">
        <v>98</v>
      </c>
      <c r="AA780" s="323" t="s">
        <v>79</v>
      </c>
      <c r="AB780" s="323">
        <v>22500</v>
      </c>
      <c r="AC780" s="260" t="s">
        <v>149</v>
      </c>
      <c r="AD780" s="352" t="s">
        <v>79</v>
      </c>
      <c r="AE780" s="352">
        <f>V780+Y780</f>
        <v>127500</v>
      </c>
      <c r="AF780" s="260" t="s">
        <v>79</v>
      </c>
      <c r="AG780" s="260" t="s">
        <v>33</v>
      </c>
      <c r="AH780" s="312" t="s">
        <v>157</v>
      </c>
      <c r="AI780" s="260" t="s">
        <v>158</v>
      </c>
      <c r="AJ780" s="260"/>
    </row>
    <row r="781" spans="1:442" s="36" customFormat="1" ht="86.1" customHeight="1" x14ac:dyDescent="0.25">
      <c r="B781" s="258"/>
      <c r="C781" s="258"/>
      <c r="D781" s="258"/>
      <c r="E781" s="292"/>
      <c r="F781" s="292"/>
      <c r="G781" s="292"/>
      <c r="H781" s="258"/>
      <c r="I781" s="258"/>
      <c r="J781" s="20" t="s">
        <v>111</v>
      </c>
      <c r="K781" s="27" t="s">
        <v>112</v>
      </c>
      <c r="L781" s="27" t="s">
        <v>85</v>
      </c>
      <c r="M781" s="27">
        <v>2</v>
      </c>
      <c r="N781" s="261"/>
      <c r="O781" s="258"/>
      <c r="P781" s="258"/>
      <c r="Q781" s="258"/>
      <c r="R781" s="346"/>
      <c r="S781" s="346"/>
      <c r="T781" s="356"/>
      <c r="U781" s="356"/>
      <c r="V781" s="324"/>
      <c r="W781" s="324"/>
      <c r="X781" s="324"/>
      <c r="Y781" s="324"/>
      <c r="Z781" s="324"/>
      <c r="AA781" s="324"/>
      <c r="AB781" s="324"/>
      <c r="AC781" s="261"/>
      <c r="AD781" s="353"/>
      <c r="AE781" s="353"/>
      <c r="AF781" s="258"/>
      <c r="AG781" s="261"/>
      <c r="AH781" s="261"/>
      <c r="AI781" s="261"/>
      <c r="AJ781" s="258"/>
    </row>
    <row r="782" spans="1:442" s="36" customFormat="1" ht="51.6" customHeight="1" x14ac:dyDescent="0.25">
      <c r="B782" s="259"/>
      <c r="C782" s="259"/>
      <c r="D782" s="259"/>
      <c r="E782" s="321"/>
      <c r="F782" s="321"/>
      <c r="G782" s="321"/>
      <c r="H782" s="259"/>
      <c r="I782" s="259"/>
      <c r="J782" s="20" t="s">
        <v>127</v>
      </c>
      <c r="K782" s="27" t="s">
        <v>128</v>
      </c>
      <c r="L782" s="27" t="s">
        <v>85</v>
      </c>
      <c r="M782" s="61">
        <v>10</v>
      </c>
      <c r="N782" s="262"/>
      <c r="O782" s="259"/>
      <c r="P782" s="259"/>
      <c r="Q782" s="259"/>
      <c r="R782" s="347"/>
      <c r="S782" s="347"/>
      <c r="T782" s="305"/>
      <c r="U782" s="305"/>
      <c r="V782" s="325"/>
      <c r="W782" s="325"/>
      <c r="X782" s="325"/>
      <c r="Y782" s="325"/>
      <c r="Z782" s="325"/>
      <c r="AA782" s="325"/>
      <c r="AB782" s="325"/>
      <c r="AC782" s="262"/>
      <c r="AD782" s="354"/>
      <c r="AE782" s="354"/>
      <c r="AF782" s="259"/>
      <c r="AG782" s="262"/>
      <c r="AH782" s="262"/>
      <c r="AI782" s="262"/>
      <c r="AJ782" s="259"/>
    </row>
    <row r="783" spans="1:442" s="36" customFormat="1" ht="105.6" customHeight="1" x14ac:dyDescent="0.25">
      <c r="B783" s="230" t="s">
        <v>416</v>
      </c>
      <c r="C783" s="230" t="s">
        <v>417</v>
      </c>
      <c r="D783" s="230" t="s">
        <v>106</v>
      </c>
      <c r="E783" s="290" t="s">
        <v>67</v>
      </c>
      <c r="F783" s="370" t="s">
        <v>134</v>
      </c>
      <c r="G783" s="290" t="s">
        <v>147</v>
      </c>
      <c r="H783" s="214" t="s">
        <v>70</v>
      </c>
      <c r="I783" s="214" t="s">
        <v>79</v>
      </c>
      <c r="J783" s="11" t="s">
        <v>208</v>
      </c>
      <c r="K783" s="7" t="s">
        <v>107</v>
      </c>
      <c r="L783" s="14" t="s">
        <v>86</v>
      </c>
      <c r="M783" s="14">
        <v>40</v>
      </c>
      <c r="N783" s="269" t="s">
        <v>108</v>
      </c>
      <c r="O783" s="230" t="s">
        <v>344</v>
      </c>
      <c r="P783" s="230" t="s">
        <v>75</v>
      </c>
      <c r="Q783" s="230" t="s">
        <v>76</v>
      </c>
      <c r="R783" s="242" t="s">
        <v>77</v>
      </c>
      <c r="S783" s="242" t="s">
        <v>109</v>
      </c>
      <c r="T783" s="254">
        <f>V783+Y783</f>
        <v>51000</v>
      </c>
      <c r="U783" s="254" t="s">
        <v>79</v>
      </c>
      <c r="V783" s="251">
        <v>43350</v>
      </c>
      <c r="W783" s="251" t="s">
        <v>79</v>
      </c>
      <c r="X783" s="251" t="s">
        <v>79</v>
      </c>
      <c r="Y783" s="251">
        <v>7650</v>
      </c>
      <c r="Z783" s="251" t="s">
        <v>98</v>
      </c>
      <c r="AA783" s="251" t="s">
        <v>79</v>
      </c>
      <c r="AB783" s="251">
        <v>9000</v>
      </c>
      <c r="AC783" s="219" t="s">
        <v>149</v>
      </c>
      <c r="AD783" s="223" t="s">
        <v>79</v>
      </c>
      <c r="AE783" s="223">
        <f>V783+Y783</f>
        <v>51000</v>
      </c>
      <c r="AF783" s="219" t="s">
        <v>79</v>
      </c>
      <c r="AG783" s="219" t="s">
        <v>33</v>
      </c>
      <c r="AH783" s="269" t="s">
        <v>158</v>
      </c>
      <c r="AI783" s="219" t="s">
        <v>176</v>
      </c>
      <c r="AJ783" s="219"/>
    </row>
    <row r="784" spans="1:442" s="36" customFormat="1" ht="86.1" customHeight="1" x14ac:dyDescent="0.25">
      <c r="B784" s="215"/>
      <c r="C784" s="215"/>
      <c r="D784" s="215"/>
      <c r="E784" s="250"/>
      <c r="F784" s="250"/>
      <c r="G784" s="250"/>
      <c r="H784" s="215"/>
      <c r="I784" s="215"/>
      <c r="J784" s="11" t="s">
        <v>111</v>
      </c>
      <c r="K784" s="7" t="s">
        <v>112</v>
      </c>
      <c r="L784" s="7" t="s">
        <v>85</v>
      </c>
      <c r="M784" s="7">
        <v>1</v>
      </c>
      <c r="N784" s="220"/>
      <c r="O784" s="215"/>
      <c r="P784" s="215"/>
      <c r="Q784" s="215"/>
      <c r="R784" s="274"/>
      <c r="S784" s="274"/>
      <c r="T784" s="255"/>
      <c r="U784" s="255"/>
      <c r="V784" s="252"/>
      <c r="W784" s="252"/>
      <c r="X784" s="252"/>
      <c r="Y784" s="252"/>
      <c r="Z784" s="252"/>
      <c r="AA784" s="252"/>
      <c r="AB784" s="252"/>
      <c r="AC784" s="220"/>
      <c r="AD784" s="224"/>
      <c r="AE784" s="224"/>
      <c r="AF784" s="215"/>
      <c r="AG784" s="220"/>
      <c r="AH784" s="220"/>
      <c r="AI784" s="220"/>
      <c r="AJ784" s="215"/>
    </row>
    <row r="785" spans="2:442" s="36" customFormat="1" ht="51.6" customHeight="1" x14ac:dyDescent="0.25">
      <c r="B785" s="216"/>
      <c r="C785" s="216"/>
      <c r="D785" s="216"/>
      <c r="E785" s="291"/>
      <c r="F785" s="291"/>
      <c r="G785" s="291"/>
      <c r="H785" s="216"/>
      <c r="I785" s="216"/>
      <c r="J785" s="11" t="s">
        <v>127</v>
      </c>
      <c r="K785" s="7" t="s">
        <v>128</v>
      </c>
      <c r="L785" s="7" t="s">
        <v>85</v>
      </c>
      <c r="M785" s="63">
        <v>30</v>
      </c>
      <c r="N785" s="221"/>
      <c r="O785" s="216"/>
      <c r="P785" s="216"/>
      <c r="Q785" s="216"/>
      <c r="R785" s="236"/>
      <c r="S785" s="236"/>
      <c r="T785" s="256"/>
      <c r="U785" s="256"/>
      <c r="V785" s="253"/>
      <c r="W785" s="253"/>
      <c r="X785" s="253"/>
      <c r="Y785" s="253"/>
      <c r="Z785" s="253"/>
      <c r="AA785" s="253"/>
      <c r="AB785" s="253"/>
      <c r="AC785" s="221"/>
      <c r="AD785" s="225"/>
      <c r="AE785" s="225"/>
      <c r="AF785" s="216"/>
      <c r="AG785" s="221"/>
      <c r="AH785" s="221"/>
      <c r="AI785" s="221"/>
      <c r="AJ785" s="216"/>
    </row>
    <row r="786" spans="2:442" s="36" customFormat="1" ht="105.6" customHeight="1" x14ac:dyDescent="0.25">
      <c r="B786" s="230" t="s">
        <v>418</v>
      </c>
      <c r="C786" s="230" t="s">
        <v>419</v>
      </c>
      <c r="D786" s="230" t="s">
        <v>106</v>
      </c>
      <c r="E786" s="290" t="s">
        <v>67</v>
      </c>
      <c r="F786" s="370" t="s">
        <v>134</v>
      </c>
      <c r="G786" s="290" t="s">
        <v>147</v>
      </c>
      <c r="H786" s="214" t="s">
        <v>70</v>
      </c>
      <c r="I786" s="214" t="s">
        <v>79</v>
      </c>
      <c r="J786" s="11" t="s">
        <v>208</v>
      </c>
      <c r="K786" s="7" t="s">
        <v>107</v>
      </c>
      <c r="L786" s="14" t="s">
        <v>86</v>
      </c>
      <c r="M786" s="14">
        <v>40</v>
      </c>
      <c r="N786" s="269" t="s">
        <v>108</v>
      </c>
      <c r="O786" s="230" t="s">
        <v>344</v>
      </c>
      <c r="P786" s="230" t="s">
        <v>75</v>
      </c>
      <c r="Q786" s="230" t="s">
        <v>76</v>
      </c>
      <c r="R786" s="242" t="s">
        <v>77</v>
      </c>
      <c r="S786" s="242" t="s">
        <v>109</v>
      </c>
      <c r="T786" s="254">
        <f>V786+Y786</f>
        <v>74041.8</v>
      </c>
      <c r="U786" s="254" t="s">
        <v>79</v>
      </c>
      <c r="V786" s="251">
        <v>62935.53</v>
      </c>
      <c r="W786" s="251" t="s">
        <v>79</v>
      </c>
      <c r="X786" s="251" t="s">
        <v>79</v>
      </c>
      <c r="Y786" s="251">
        <v>11106.27</v>
      </c>
      <c r="Z786" s="251" t="s">
        <v>98</v>
      </c>
      <c r="AA786" s="251" t="s">
        <v>79</v>
      </c>
      <c r="AB786" s="251">
        <v>13066.2</v>
      </c>
      <c r="AC786" s="219" t="s">
        <v>149</v>
      </c>
      <c r="AD786" s="223" t="s">
        <v>79</v>
      </c>
      <c r="AE786" s="223">
        <f>V786+Y786</f>
        <v>74041.8</v>
      </c>
      <c r="AF786" s="219" t="s">
        <v>79</v>
      </c>
      <c r="AG786" s="219" t="s">
        <v>33</v>
      </c>
      <c r="AH786" s="269" t="s">
        <v>248</v>
      </c>
      <c r="AI786" s="219" t="s">
        <v>251</v>
      </c>
      <c r="AJ786" s="219"/>
    </row>
    <row r="787" spans="2:442" s="36" customFormat="1" ht="86.1" customHeight="1" x14ac:dyDescent="0.25">
      <c r="B787" s="215"/>
      <c r="C787" s="215"/>
      <c r="D787" s="215"/>
      <c r="E787" s="250"/>
      <c r="F787" s="250"/>
      <c r="G787" s="250"/>
      <c r="H787" s="215"/>
      <c r="I787" s="215"/>
      <c r="J787" s="11" t="s">
        <v>111</v>
      </c>
      <c r="K787" s="7" t="s">
        <v>112</v>
      </c>
      <c r="L787" s="7" t="s">
        <v>85</v>
      </c>
      <c r="M787" s="7">
        <v>1</v>
      </c>
      <c r="N787" s="220"/>
      <c r="O787" s="215"/>
      <c r="P787" s="215"/>
      <c r="Q787" s="215"/>
      <c r="R787" s="274"/>
      <c r="S787" s="274"/>
      <c r="T787" s="255"/>
      <c r="U787" s="255"/>
      <c r="V787" s="252"/>
      <c r="W787" s="252"/>
      <c r="X787" s="252"/>
      <c r="Y787" s="252"/>
      <c r="Z787" s="252"/>
      <c r="AA787" s="252"/>
      <c r="AB787" s="252"/>
      <c r="AC787" s="220"/>
      <c r="AD787" s="224"/>
      <c r="AE787" s="224"/>
      <c r="AF787" s="215"/>
      <c r="AG787" s="220"/>
      <c r="AH787" s="220"/>
      <c r="AI787" s="220"/>
      <c r="AJ787" s="215"/>
    </row>
    <row r="788" spans="2:442" s="36" customFormat="1" ht="51.6" customHeight="1" x14ac:dyDescent="0.25">
      <c r="B788" s="216"/>
      <c r="C788" s="216"/>
      <c r="D788" s="216"/>
      <c r="E788" s="291"/>
      <c r="F788" s="291"/>
      <c r="G788" s="291"/>
      <c r="H788" s="216"/>
      <c r="I788" s="216"/>
      <c r="J788" s="11" t="s">
        <v>127</v>
      </c>
      <c r="K788" s="7" t="s">
        <v>128</v>
      </c>
      <c r="L788" s="7" t="s">
        <v>85</v>
      </c>
      <c r="M788" s="63">
        <v>36</v>
      </c>
      <c r="N788" s="221"/>
      <c r="O788" s="216"/>
      <c r="P788" s="216"/>
      <c r="Q788" s="216"/>
      <c r="R788" s="236"/>
      <c r="S788" s="236"/>
      <c r="T788" s="256"/>
      <c r="U788" s="256"/>
      <c r="V788" s="253"/>
      <c r="W788" s="253"/>
      <c r="X788" s="253"/>
      <c r="Y788" s="253"/>
      <c r="Z788" s="253"/>
      <c r="AA788" s="253"/>
      <c r="AB788" s="253"/>
      <c r="AC788" s="221"/>
      <c r="AD788" s="225"/>
      <c r="AE788" s="225"/>
      <c r="AF788" s="216"/>
      <c r="AG788" s="221"/>
      <c r="AH788" s="221"/>
      <c r="AI788" s="221"/>
      <c r="AJ788" s="216"/>
    </row>
    <row r="789" spans="2:442" ht="52.15" customHeight="1" x14ac:dyDescent="0.2">
      <c r="B789" s="281" t="s">
        <v>1180</v>
      </c>
      <c r="C789" s="281" t="s">
        <v>420</v>
      </c>
      <c r="D789" s="281" t="s">
        <v>66</v>
      </c>
      <c r="E789" s="289" t="s">
        <v>67</v>
      </c>
      <c r="F789" s="289" t="s">
        <v>132</v>
      </c>
      <c r="G789" s="289" t="s">
        <v>69</v>
      </c>
      <c r="H789" s="281" t="s">
        <v>70</v>
      </c>
      <c r="I789" s="281" t="s">
        <v>79</v>
      </c>
      <c r="J789" s="20" t="s">
        <v>113</v>
      </c>
      <c r="K789" s="27" t="s">
        <v>114</v>
      </c>
      <c r="L789" s="27" t="s">
        <v>115</v>
      </c>
      <c r="M789" s="27">
        <v>4</v>
      </c>
      <c r="N789" s="294" t="s">
        <v>108</v>
      </c>
      <c r="O789" s="281" t="s">
        <v>344</v>
      </c>
      <c r="P789" s="281" t="s">
        <v>75</v>
      </c>
      <c r="Q789" s="281" t="s">
        <v>76</v>
      </c>
      <c r="R789" s="319" t="s">
        <v>77</v>
      </c>
      <c r="S789" s="319" t="s">
        <v>109</v>
      </c>
      <c r="T789" s="306">
        <f>V789+Y789</f>
        <v>299710</v>
      </c>
      <c r="U789" s="306" t="s">
        <v>79</v>
      </c>
      <c r="V789" s="313">
        <v>254753.5</v>
      </c>
      <c r="W789" s="313" t="s">
        <v>79</v>
      </c>
      <c r="X789" s="313" t="s">
        <v>79</v>
      </c>
      <c r="Y789" s="313">
        <v>44956.5</v>
      </c>
      <c r="Z789" s="313" t="s">
        <v>79</v>
      </c>
      <c r="AA789" s="313" t="s">
        <v>79</v>
      </c>
      <c r="AB789" s="313">
        <v>52890</v>
      </c>
      <c r="AC789" s="294" t="s">
        <v>80</v>
      </c>
      <c r="AD789" s="314" t="s">
        <v>79</v>
      </c>
      <c r="AE789" s="314">
        <f>V789+Y789</f>
        <v>299710</v>
      </c>
      <c r="AF789" s="294" t="s">
        <v>79</v>
      </c>
      <c r="AG789" s="294" t="s">
        <v>33</v>
      </c>
      <c r="AH789" s="294" t="s">
        <v>251</v>
      </c>
      <c r="AI789" s="294" t="s">
        <v>254</v>
      </c>
      <c r="AJ789" s="294"/>
    </row>
    <row r="790" spans="2:442" ht="51" x14ac:dyDescent="0.2">
      <c r="B790" s="281"/>
      <c r="C790" s="281"/>
      <c r="D790" s="281"/>
      <c r="E790" s="289"/>
      <c r="F790" s="289"/>
      <c r="G790" s="289"/>
      <c r="H790" s="281"/>
      <c r="I790" s="281"/>
      <c r="J790" s="20" t="s">
        <v>116</v>
      </c>
      <c r="K790" s="27" t="s">
        <v>117</v>
      </c>
      <c r="L790" s="27" t="s">
        <v>85</v>
      </c>
      <c r="M790" s="27">
        <v>2</v>
      </c>
      <c r="N790" s="294"/>
      <c r="O790" s="281"/>
      <c r="P790" s="281"/>
      <c r="Q790" s="281"/>
      <c r="R790" s="319"/>
      <c r="S790" s="319"/>
      <c r="T790" s="306"/>
      <c r="U790" s="306"/>
      <c r="V790" s="313"/>
      <c r="W790" s="313"/>
      <c r="X790" s="313"/>
      <c r="Y790" s="313"/>
      <c r="Z790" s="313"/>
      <c r="AA790" s="313"/>
      <c r="AB790" s="313"/>
      <c r="AC790" s="294"/>
      <c r="AD790" s="314"/>
      <c r="AE790" s="314"/>
      <c r="AF790" s="281"/>
      <c r="AG790" s="294"/>
      <c r="AH790" s="294"/>
      <c r="AI790" s="294"/>
      <c r="AJ790" s="281"/>
    </row>
    <row r="791" spans="2:442" ht="38.25" x14ac:dyDescent="0.2">
      <c r="B791" s="281"/>
      <c r="C791" s="281"/>
      <c r="D791" s="281"/>
      <c r="E791" s="289"/>
      <c r="F791" s="289"/>
      <c r="G791" s="289"/>
      <c r="H791" s="281"/>
      <c r="I791" s="281"/>
      <c r="J791" s="20" t="s">
        <v>209</v>
      </c>
      <c r="K791" s="27" t="s">
        <v>118</v>
      </c>
      <c r="L791" s="27" t="s">
        <v>119</v>
      </c>
      <c r="M791" s="27">
        <v>2</v>
      </c>
      <c r="N791" s="294"/>
      <c r="O791" s="281"/>
      <c r="P791" s="281"/>
      <c r="Q791" s="281"/>
      <c r="R791" s="319"/>
      <c r="S791" s="319"/>
      <c r="T791" s="306"/>
      <c r="U791" s="306"/>
      <c r="V791" s="313"/>
      <c r="W791" s="313"/>
      <c r="X791" s="313"/>
      <c r="Y791" s="313"/>
      <c r="Z791" s="313"/>
      <c r="AA791" s="313"/>
      <c r="AB791" s="313"/>
      <c r="AC791" s="294"/>
      <c r="AD791" s="314"/>
      <c r="AE791" s="314"/>
      <c r="AF791" s="281"/>
      <c r="AG791" s="294"/>
      <c r="AH791" s="294"/>
      <c r="AI791" s="294"/>
      <c r="AJ791" s="281"/>
    </row>
    <row r="792" spans="2:442" ht="25.5" x14ac:dyDescent="0.2">
      <c r="B792" s="281"/>
      <c r="C792" s="281"/>
      <c r="D792" s="281"/>
      <c r="E792" s="289"/>
      <c r="F792" s="289"/>
      <c r="G792" s="289"/>
      <c r="H792" s="281"/>
      <c r="I792" s="281"/>
      <c r="J792" s="20" t="s">
        <v>120</v>
      </c>
      <c r="K792" s="27" t="s">
        <v>121</v>
      </c>
      <c r="L792" s="27" t="s">
        <v>119</v>
      </c>
      <c r="M792" s="61">
        <v>2</v>
      </c>
      <c r="N792" s="294"/>
      <c r="O792" s="281"/>
      <c r="P792" s="281"/>
      <c r="Q792" s="281"/>
      <c r="R792" s="319"/>
      <c r="S792" s="319"/>
      <c r="T792" s="306"/>
      <c r="U792" s="306"/>
      <c r="V792" s="313"/>
      <c r="W792" s="313"/>
      <c r="X792" s="313"/>
      <c r="Y792" s="313"/>
      <c r="Z792" s="313"/>
      <c r="AA792" s="313"/>
      <c r="AB792" s="313"/>
      <c r="AC792" s="294"/>
      <c r="AD792" s="314"/>
      <c r="AE792" s="314"/>
      <c r="AF792" s="281"/>
      <c r="AG792" s="294"/>
      <c r="AH792" s="294"/>
      <c r="AI792" s="294"/>
      <c r="AJ792" s="281"/>
    </row>
    <row r="793" spans="2:442" s="36" customFormat="1" ht="105.6" customHeight="1" x14ac:dyDescent="0.25">
      <c r="B793" s="257" t="s">
        <v>1182</v>
      </c>
      <c r="C793" s="257" t="s">
        <v>414</v>
      </c>
      <c r="D793" s="257" t="s">
        <v>106</v>
      </c>
      <c r="E793" s="293" t="s">
        <v>67</v>
      </c>
      <c r="F793" s="322" t="s">
        <v>134</v>
      </c>
      <c r="G793" s="293" t="s">
        <v>147</v>
      </c>
      <c r="H793" s="395" t="s">
        <v>70</v>
      </c>
      <c r="I793" s="395" t="s">
        <v>79</v>
      </c>
      <c r="J793" s="20" t="s">
        <v>208</v>
      </c>
      <c r="K793" s="27" t="s">
        <v>107</v>
      </c>
      <c r="L793" s="57" t="s">
        <v>86</v>
      </c>
      <c r="M793" s="57">
        <v>40</v>
      </c>
      <c r="N793" s="312" t="s">
        <v>108</v>
      </c>
      <c r="O793" s="257" t="s">
        <v>344</v>
      </c>
      <c r="P793" s="257" t="s">
        <v>75</v>
      </c>
      <c r="Q793" s="257" t="s">
        <v>76</v>
      </c>
      <c r="R793" s="345" t="s">
        <v>77</v>
      </c>
      <c r="S793" s="345" t="s">
        <v>109</v>
      </c>
      <c r="T793" s="355">
        <f>V793+Y793</f>
        <v>80792.5</v>
      </c>
      <c r="U793" s="355" t="s">
        <v>79</v>
      </c>
      <c r="V793" s="323">
        <v>68673.63</v>
      </c>
      <c r="W793" s="323" t="s">
        <v>79</v>
      </c>
      <c r="X793" s="323" t="s">
        <v>79</v>
      </c>
      <c r="Y793" s="323">
        <v>12118.87</v>
      </c>
      <c r="Z793" s="323" t="s">
        <v>98</v>
      </c>
      <c r="AA793" s="323" t="s">
        <v>79</v>
      </c>
      <c r="AB793" s="323">
        <v>14257.5</v>
      </c>
      <c r="AC793" s="260" t="s">
        <v>149</v>
      </c>
      <c r="AD793" s="352" t="s">
        <v>79</v>
      </c>
      <c r="AE793" s="352">
        <f>V793+Y793</f>
        <v>80792.5</v>
      </c>
      <c r="AF793" s="260" t="s">
        <v>79</v>
      </c>
      <c r="AG793" s="260" t="s">
        <v>33</v>
      </c>
      <c r="AH793" s="312" t="s">
        <v>248</v>
      </c>
      <c r="AI793" s="260" t="s">
        <v>251</v>
      </c>
      <c r="AJ793" s="260"/>
    </row>
    <row r="794" spans="2:442" s="36" customFormat="1" ht="86.1" customHeight="1" x14ac:dyDescent="0.25">
      <c r="B794" s="258"/>
      <c r="C794" s="258"/>
      <c r="D794" s="258"/>
      <c r="E794" s="292"/>
      <c r="F794" s="292"/>
      <c r="G794" s="292"/>
      <c r="H794" s="258"/>
      <c r="I794" s="258"/>
      <c r="J794" s="20" t="s">
        <v>111</v>
      </c>
      <c r="K794" s="27" t="s">
        <v>112</v>
      </c>
      <c r="L794" s="27" t="s">
        <v>85</v>
      </c>
      <c r="M794" s="27">
        <v>2</v>
      </c>
      <c r="N794" s="261"/>
      <c r="O794" s="258"/>
      <c r="P794" s="258"/>
      <c r="Q794" s="258"/>
      <c r="R794" s="346"/>
      <c r="S794" s="346"/>
      <c r="T794" s="356"/>
      <c r="U794" s="356"/>
      <c r="V794" s="324"/>
      <c r="W794" s="324"/>
      <c r="X794" s="324"/>
      <c r="Y794" s="324"/>
      <c r="Z794" s="324"/>
      <c r="AA794" s="324"/>
      <c r="AB794" s="324"/>
      <c r="AC794" s="261"/>
      <c r="AD794" s="353"/>
      <c r="AE794" s="353"/>
      <c r="AF794" s="258"/>
      <c r="AG794" s="261"/>
      <c r="AH794" s="261"/>
      <c r="AI794" s="261"/>
      <c r="AJ794" s="258"/>
    </row>
    <row r="795" spans="2:442" s="36" customFormat="1" ht="51.6" customHeight="1" x14ac:dyDescent="0.25">
      <c r="B795" s="259"/>
      <c r="C795" s="259"/>
      <c r="D795" s="259"/>
      <c r="E795" s="321"/>
      <c r="F795" s="321"/>
      <c r="G795" s="321"/>
      <c r="H795" s="259"/>
      <c r="I795" s="259"/>
      <c r="J795" s="20" t="s">
        <v>127</v>
      </c>
      <c r="K795" s="27" t="s">
        <v>128</v>
      </c>
      <c r="L795" s="27" t="s">
        <v>85</v>
      </c>
      <c r="M795" s="61">
        <v>38</v>
      </c>
      <c r="N795" s="262"/>
      <c r="O795" s="259"/>
      <c r="P795" s="259"/>
      <c r="Q795" s="259"/>
      <c r="R795" s="347"/>
      <c r="S795" s="347"/>
      <c r="T795" s="305"/>
      <c r="U795" s="305"/>
      <c r="V795" s="325"/>
      <c r="W795" s="325"/>
      <c r="X795" s="325"/>
      <c r="Y795" s="325"/>
      <c r="Z795" s="325"/>
      <c r="AA795" s="325"/>
      <c r="AB795" s="325"/>
      <c r="AC795" s="262"/>
      <c r="AD795" s="354"/>
      <c r="AE795" s="354"/>
      <c r="AF795" s="259"/>
      <c r="AG795" s="262"/>
      <c r="AH795" s="262"/>
      <c r="AI795" s="262"/>
      <c r="AJ795" s="259"/>
    </row>
    <row r="796" spans="2:442" s="36" customFormat="1" ht="105.6" customHeight="1" x14ac:dyDescent="0.25">
      <c r="B796" s="257" t="s">
        <v>1181</v>
      </c>
      <c r="C796" s="257" t="s">
        <v>415</v>
      </c>
      <c r="D796" s="257" t="s">
        <v>106</v>
      </c>
      <c r="E796" s="293" t="s">
        <v>67</v>
      </c>
      <c r="F796" s="322" t="s">
        <v>134</v>
      </c>
      <c r="G796" s="293" t="s">
        <v>147</v>
      </c>
      <c r="H796" s="395" t="s">
        <v>70</v>
      </c>
      <c r="I796" s="395" t="s">
        <v>79</v>
      </c>
      <c r="J796" s="20" t="s">
        <v>208</v>
      </c>
      <c r="K796" s="27" t="s">
        <v>107</v>
      </c>
      <c r="L796" s="57" t="s">
        <v>86</v>
      </c>
      <c r="M796" s="57">
        <v>40</v>
      </c>
      <c r="N796" s="312" t="s">
        <v>108</v>
      </c>
      <c r="O796" s="257" t="s">
        <v>344</v>
      </c>
      <c r="P796" s="257" t="s">
        <v>75</v>
      </c>
      <c r="Q796" s="257" t="s">
        <v>76</v>
      </c>
      <c r="R796" s="345" t="s">
        <v>77</v>
      </c>
      <c r="S796" s="345" t="s">
        <v>109</v>
      </c>
      <c r="T796" s="355">
        <f>V796+Y796</f>
        <v>127500</v>
      </c>
      <c r="U796" s="355" t="s">
        <v>79</v>
      </c>
      <c r="V796" s="323">
        <v>108375</v>
      </c>
      <c r="W796" s="323" t="s">
        <v>79</v>
      </c>
      <c r="X796" s="323" t="s">
        <v>79</v>
      </c>
      <c r="Y796" s="323">
        <v>19125</v>
      </c>
      <c r="Z796" s="323" t="s">
        <v>98</v>
      </c>
      <c r="AA796" s="323" t="s">
        <v>79</v>
      </c>
      <c r="AB796" s="323">
        <v>22500</v>
      </c>
      <c r="AC796" s="260" t="s">
        <v>149</v>
      </c>
      <c r="AD796" s="352" t="s">
        <v>79</v>
      </c>
      <c r="AE796" s="352">
        <f>V796+Y796</f>
        <v>127500</v>
      </c>
      <c r="AF796" s="260" t="s">
        <v>79</v>
      </c>
      <c r="AG796" s="260" t="s">
        <v>33</v>
      </c>
      <c r="AH796" s="312" t="s">
        <v>248</v>
      </c>
      <c r="AI796" s="260" t="s">
        <v>251</v>
      </c>
      <c r="AJ796" s="260"/>
    </row>
    <row r="797" spans="2:442" s="36" customFormat="1" ht="86.1" customHeight="1" x14ac:dyDescent="0.25">
      <c r="B797" s="258"/>
      <c r="C797" s="258"/>
      <c r="D797" s="258"/>
      <c r="E797" s="292"/>
      <c r="F797" s="292"/>
      <c r="G797" s="292"/>
      <c r="H797" s="258"/>
      <c r="I797" s="258"/>
      <c r="J797" s="20" t="s">
        <v>111</v>
      </c>
      <c r="K797" s="27" t="s">
        <v>112</v>
      </c>
      <c r="L797" s="27" t="s">
        <v>85</v>
      </c>
      <c r="M797" s="27">
        <v>2</v>
      </c>
      <c r="N797" s="261"/>
      <c r="O797" s="258"/>
      <c r="P797" s="258"/>
      <c r="Q797" s="258"/>
      <c r="R797" s="346"/>
      <c r="S797" s="346"/>
      <c r="T797" s="356"/>
      <c r="U797" s="356"/>
      <c r="V797" s="324"/>
      <c r="W797" s="324"/>
      <c r="X797" s="324"/>
      <c r="Y797" s="324"/>
      <c r="Z797" s="324"/>
      <c r="AA797" s="324"/>
      <c r="AB797" s="324"/>
      <c r="AC797" s="261"/>
      <c r="AD797" s="353"/>
      <c r="AE797" s="353"/>
      <c r="AF797" s="258"/>
      <c r="AG797" s="261"/>
      <c r="AH797" s="261"/>
      <c r="AI797" s="261"/>
      <c r="AJ797" s="258"/>
    </row>
    <row r="798" spans="2:442" s="36" customFormat="1" ht="51.6" customHeight="1" x14ac:dyDescent="0.25">
      <c r="B798" s="259"/>
      <c r="C798" s="259"/>
      <c r="D798" s="259"/>
      <c r="E798" s="321"/>
      <c r="F798" s="321"/>
      <c r="G798" s="321"/>
      <c r="H798" s="259"/>
      <c r="I798" s="259"/>
      <c r="J798" s="20" t="s">
        <v>127</v>
      </c>
      <c r="K798" s="27" t="s">
        <v>128</v>
      </c>
      <c r="L798" s="27" t="s">
        <v>85</v>
      </c>
      <c r="M798" s="61">
        <v>10</v>
      </c>
      <c r="N798" s="262"/>
      <c r="O798" s="259"/>
      <c r="P798" s="259"/>
      <c r="Q798" s="259"/>
      <c r="R798" s="347"/>
      <c r="S798" s="347"/>
      <c r="T798" s="305"/>
      <c r="U798" s="305"/>
      <c r="V798" s="325"/>
      <c r="W798" s="325"/>
      <c r="X798" s="325"/>
      <c r="Y798" s="325"/>
      <c r="Z798" s="325"/>
      <c r="AA798" s="325"/>
      <c r="AB798" s="325"/>
      <c r="AC798" s="262"/>
      <c r="AD798" s="354"/>
      <c r="AE798" s="354"/>
      <c r="AF798" s="259"/>
      <c r="AG798" s="262"/>
      <c r="AH798" s="262"/>
      <c r="AI798" s="262"/>
      <c r="AJ798" s="259"/>
    </row>
    <row r="799" spans="2:442" s="36" customFormat="1" ht="105.6" customHeight="1" x14ac:dyDescent="0.2">
      <c r="B799" s="230" t="s">
        <v>1012</v>
      </c>
      <c r="C799" s="230" t="s">
        <v>412</v>
      </c>
      <c r="D799" s="230" t="s">
        <v>106</v>
      </c>
      <c r="E799" s="290" t="s">
        <v>67</v>
      </c>
      <c r="F799" s="370" t="s">
        <v>134</v>
      </c>
      <c r="G799" s="290" t="s">
        <v>147</v>
      </c>
      <c r="H799" s="214" t="s">
        <v>70</v>
      </c>
      <c r="I799" s="214" t="s">
        <v>79</v>
      </c>
      <c r="J799" s="11" t="s">
        <v>208</v>
      </c>
      <c r="K799" s="7" t="s">
        <v>107</v>
      </c>
      <c r="L799" s="14" t="s">
        <v>86</v>
      </c>
      <c r="M799" s="14">
        <v>40</v>
      </c>
      <c r="N799" s="269" t="s">
        <v>108</v>
      </c>
      <c r="O799" s="230" t="s">
        <v>344</v>
      </c>
      <c r="P799" s="230" t="s">
        <v>75</v>
      </c>
      <c r="Q799" s="230" t="s">
        <v>76</v>
      </c>
      <c r="R799" s="242" t="s">
        <v>77</v>
      </c>
      <c r="S799" s="242" t="s">
        <v>109</v>
      </c>
      <c r="T799" s="254">
        <f>V799+Y799</f>
        <v>114515.79999999999</v>
      </c>
      <c r="U799" s="254" t="s">
        <v>79</v>
      </c>
      <c r="V799" s="251">
        <v>97338.43</v>
      </c>
      <c r="W799" s="251" t="s">
        <v>79</v>
      </c>
      <c r="X799" s="251" t="s">
        <v>79</v>
      </c>
      <c r="Y799" s="251">
        <v>17177.37</v>
      </c>
      <c r="Z799" s="251" t="s">
        <v>98</v>
      </c>
      <c r="AA799" s="251" t="s">
        <v>79</v>
      </c>
      <c r="AB799" s="251">
        <v>20209.849999999999</v>
      </c>
      <c r="AC799" s="219" t="s">
        <v>149</v>
      </c>
      <c r="AD799" s="223" t="s">
        <v>79</v>
      </c>
      <c r="AE799" s="223">
        <f>V799+Y799</f>
        <v>114515.79999999999</v>
      </c>
      <c r="AF799" s="219" t="s">
        <v>79</v>
      </c>
      <c r="AG799" s="219" t="s">
        <v>33</v>
      </c>
      <c r="AH799" s="219" t="s">
        <v>167</v>
      </c>
      <c r="AI799" s="219" t="s">
        <v>233</v>
      </c>
      <c r="AJ799" s="219"/>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c r="KU799" s="1"/>
      <c r="KV799" s="1"/>
      <c r="KW799" s="1"/>
      <c r="KX799" s="1"/>
      <c r="KY799" s="1"/>
      <c r="KZ799" s="1"/>
      <c r="LA799" s="1"/>
      <c r="LB799" s="1"/>
      <c r="LC799" s="1"/>
      <c r="LD799" s="1"/>
      <c r="LE799" s="1"/>
      <c r="LF799" s="1"/>
      <c r="LG799" s="1"/>
      <c r="LH799" s="1"/>
      <c r="LI799" s="1"/>
      <c r="LJ799" s="1"/>
      <c r="LK799" s="1"/>
      <c r="LL799" s="1"/>
      <c r="LM799" s="1"/>
      <c r="LN799" s="1"/>
      <c r="LO799" s="1"/>
      <c r="LP799" s="1"/>
      <c r="LQ799" s="1"/>
      <c r="LR799" s="1"/>
      <c r="LS799" s="1"/>
      <c r="LT799" s="1"/>
      <c r="LU799" s="1"/>
      <c r="LV799" s="1"/>
      <c r="LW799" s="1"/>
      <c r="LX799" s="1"/>
      <c r="LY799" s="1"/>
      <c r="LZ799" s="1"/>
      <c r="MA799" s="1"/>
      <c r="MB799" s="1"/>
      <c r="MC799" s="1"/>
      <c r="MD799" s="1"/>
      <c r="ME799" s="1"/>
      <c r="MF799" s="1"/>
      <c r="MG799" s="1"/>
      <c r="MH799" s="1"/>
      <c r="MI799" s="1"/>
      <c r="MJ799" s="1"/>
      <c r="MK799" s="1"/>
      <c r="ML799" s="1"/>
      <c r="MM799" s="1"/>
      <c r="MN799" s="1"/>
      <c r="MO799" s="1"/>
      <c r="MP799" s="1"/>
      <c r="MQ799" s="1"/>
      <c r="MR799" s="1"/>
      <c r="MS799" s="1"/>
      <c r="MT799" s="1"/>
      <c r="MU799" s="1"/>
      <c r="MV799" s="1"/>
      <c r="MW799" s="1"/>
      <c r="MX799" s="1"/>
      <c r="MY799" s="1"/>
      <c r="MZ799" s="1"/>
      <c r="NA799" s="1"/>
      <c r="NB799" s="1"/>
      <c r="NC799" s="1"/>
      <c r="ND799" s="1"/>
      <c r="NE799" s="1"/>
      <c r="NF799" s="1"/>
      <c r="NG799" s="1"/>
      <c r="NH799" s="1"/>
      <c r="NI799" s="1"/>
      <c r="NJ799" s="1"/>
      <c r="NK799" s="1"/>
      <c r="NL799" s="1"/>
      <c r="NM799" s="1"/>
      <c r="NN799" s="1"/>
      <c r="NO799" s="1"/>
      <c r="NP799" s="1"/>
      <c r="NQ799" s="1"/>
      <c r="NR799" s="1"/>
      <c r="NS799" s="1"/>
      <c r="NT799" s="1"/>
      <c r="NU799" s="1"/>
      <c r="NV799" s="1"/>
      <c r="NW799" s="1"/>
      <c r="NX799" s="1"/>
      <c r="NY799" s="1"/>
      <c r="NZ799" s="1"/>
      <c r="OA799" s="1"/>
      <c r="OB799" s="1"/>
      <c r="OC799" s="1"/>
      <c r="OD799" s="1"/>
      <c r="OE799" s="1"/>
      <c r="OF799" s="1"/>
      <c r="OG799" s="1"/>
      <c r="OH799" s="1"/>
      <c r="OI799" s="1"/>
      <c r="OJ799" s="1"/>
      <c r="OK799" s="1"/>
      <c r="OL799" s="1"/>
      <c r="OM799" s="1"/>
      <c r="ON799" s="1"/>
      <c r="OO799" s="1"/>
      <c r="OP799" s="1"/>
      <c r="OQ799" s="1"/>
      <c r="OR799" s="1"/>
      <c r="OS799" s="1"/>
      <c r="OT799" s="1"/>
      <c r="OU799" s="1"/>
      <c r="OV799" s="1"/>
      <c r="OW799" s="1"/>
      <c r="OX799" s="1"/>
      <c r="OY799" s="1"/>
      <c r="OZ799" s="1"/>
      <c r="PA799" s="1"/>
      <c r="PB799" s="1"/>
      <c r="PC799" s="1"/>
      <c r="PD799" s="1"/>
      <c r="PE799" s="1"/>
      <c r="PF799" s="1"/>
      <c r="PG799" s="1"/>
      <c r="PH799" s="1"/>
      <c r="PI799" s="1"/>
      <c r="PJ799" s="1"/>
      <c r="PK799" s="1"/>
      <c r="PL799" s="1"/>
      <c r="PM799" s="1"/>
      <c r="PN799" s="1"/>
      <c r="PO799" s="1"/>
      <c r="PP799" s="1"/>
      <c r="PQ799" s="1"/>
      <c r="PR799" s="1"/>
      <c r="PS799" s="1"/>
      <c r="PT799" s="1"/>
      <c r="PU799" s="1"/>
      <c r="PV799" s="1"/>
      <c r="PW799" s="1"/>
      <c r="PX799" s="1"/>
      <c r="PY799" s="1"/>
      <c r="PZ799" s="1"/>
    </row>
    <row r="800" spans="2:442" s="36" customFormat="1" ht="86.1" customHeight="1" x14ac:dyDescent="0.2">
      <c r="B800" s="215"/>
      <c r="C800" s="215"/>
      <c r="D800" s="215"/>
      <c r="E800" s="250"/>
      <c r="F800" s="250"/>
      <c r="G800" s="250"/>
      <c r="H800" s="215"/>
      <c r="I800" s="215"/>
      <c r="J800" s="11" t="s">
        <v>111</v>
      </c>
      <c r="K800" s="7" t="s">
        <v>112</v>
      </c>
      <c r="L800" s="7" t="s">
        <v>85</v>
      </c>
      <c r="M800" s="7">
        <v>1</v>
      </c>
      <c r="N800" s="220"/>
      <c r="O800" s="215"/>
      <c r="P800" s="215"/>
      <c r="Q800" s="215"/>
      <c r="R800" s="274"/>
      <c r="S800" s="274"/>
      <c r="T800" s="255"/>
      <c r="U800" s="255"/>
      <c r="V800" s="252"/>
      <c r="W800" s="252"/>
      <c r="X800" s="252"/>
      <c r="Y800" s="252"/>
      <c r="Z800" s="252"/>
      <c r="AA800" s="252"/>
      <c r="AB800" s="252"/>
      <c r="AC800" s="220"/>
      <c r="AD800" s="224"/>
      <c r="AE800" s="224"/>
      <c r="AF800" s="215"/>
      <c r="AG800" s="220"/>
      <c r="AH800" s="220"/>
      <c r="AI800" s="220"/>
      <c r="AJ800" s="215"/>
      <c r="AK800" s="1"/>
      <c r="AL800" s="1"/>
    </row>
    <row r="801" spans="2:36" s="36" customFormat="1" ht="90" customHeight="1" x14ac:dyDescent="0.25">
      <c r="B801" s="216"/>
      <c r="C801" s="216"/>
      <c r="D801" s="216"/>
      <c r="E801" s="291"/>
      <c r="F801" s="291"/>
      <c r="G801" s="291"/>
      <c r="H801" s="216"/>
      <c r="I801" s="216"/>
      <c r="J801" s="11" t="s">
        <v>127</v>
      </c>
      <c r="K801" s="7" t="s">
        <v>128</v>
      </c>
      <c r="L801" s="7" t="s">
        <v>85</v>
      </c>
      <c r="M801" s="63">
        <v>58</v>
      </c>
      <c r="N801" s="221"/>
      <c r="O801" s="216"/>
      <c r="P801" s="216"/>
      <c r="Q801" s="216"/>
      <c r="R801" s="236"/>
      <c r="S801" s="236"/>
      <c r="T801" s="256"/>
      <c r="U801" s="256"/>
      <c r="V801" s="253"/>
      <c r="W801" s="253"/>
      <c r="X801" s="253"/>
      <c r="Y801" s="253"/>
      <c r="Z801" s="253"/>
      <c r="AA801" s="253"/>
      <c r="AB801" s="253"/>
      <c r="AC801" s="221"/>
      <c r="AD801" s="225"/>
      <c r="AE801" s="225"/>
      <c r="AF801" s="216"/>
      <c r="AG801" s="221"/>
      <c r="AH801" s="221"/>
      <c r="AI801" s="221"/>
      <c r="AJ801" s="216"/>
    </row>
    <row r="802" spans="2:36" ht="52.15" customHeight="1" x14ac:dyDescent="0.2">
      <c r="B802" s="218" t="s">
        <v>1177</v>
      </c>
      <c r="C802" s="218" t="s">
        <v>420</v>
      </c>
      <c r="D802" s="218" t="s">
        <v>66</v>
      </c>
      <c r="E802" s="238" t="s">
        <v>67</v>
      </c>
      <c r="F802" s="238" t="s">
        <v>132</v>
      </c>
      <c r="G802" s="238" t="s">
        <v>69</v>
      </c>
      <c r="H802" s="218" t="s">
        <v>70</v>
      </c>
      <c r="I802" s="218" t="s">
        <v>79</v>
      </c>
      <c r="J802" s="11" t="s">
        <v>113</v>
      </c>
      <c r="K802" s="7" t="s">
        <v>114</v>
      </c>
      <c r="L802" s="7" t="s">
        <v>115</v>
      </c>
      <c r="M802" s="7">
        <v>4</v>
      </c>
      <c r="N802" s="217" t="s">
        <v>108</v>
      </c>
      <c r="O802" s="218" t="s">
        <v>344</v>
      </c>
      <c r="P802" s="218" t="s">
        <v>75</v>
      </c>
      <c r="Q802" s="218" t="s">
        <v>76</v>
      </c>
      <c r="R802" s="237" t="s">
        <v>77</v>
      </c>
      <c r="S802" s="237" t="s">
        <v>109</v>
      </c>
      <c r="T802" s="247">
        <f>V802+Y802</f>
        <v>299710</v>
      </c>
      <c r="U802" s="247" t="s">
        <v>79</v>
      </c>
      <c r="V802" s="246">
        <v>254753.5</v>
      </c>
      <c r="W802" s="246" t="s">
        <v>79</v>
      </c>
      <c r="X802" s="246" t="s">
        <v>79</v>
      </c>
      <c r="Y802" s="246">
        <v>44956.5</v>
      </c>
      <c r="Z802" s="246" t="s">
        <v>79</v>
      </c>
      <c r="AA802" s="246" t="s">
        <v>79</v>
      </c>
      <c r="AB802" s="246">
        <v>52890</v>
      </c>
      <c r="AC802" s="217" t="s">
        <v>80</v>
      </c>
      <c r="AD802" s="235" t="s">
        <v>79</v>
      </c>
      <c r="AE802" s="235">
        <f>V802+Y802</f>
        <v>299710</v>
      </c>
      <c r="AF802" s="217" t="s">
        <v>79</v>
      </c>
      <c r="AG802" s="217" t="s">
        <v>33</v>
      </c>
      <c r="AH802" s="217" t="s">
        <v>176</v>
      </c>
      <c r="AI802" s="217" t="s">
        <v>408</v>
      </c>
      <c r="AJ802" s="217"/>
    </row>
    <row r="803" spans="2:36" ht="51" x14ac:dyDescent="0.2">
      <c r="B803" s="218"/>
      <c r="C803" s="218"/>
      <c r="D803" s="218"/>
      <c r="E803" s="238"/>
      <c r="F803" s="238"/>
      <c r="G803" s="238"/>
      <c r="H803" s="218"/>
      <c r="I803" s="218"/>
      <c r="J803" s="11" t="s">
        <v>116</v>
      </c>
      <c r="K803" s="7" t="s">
        <v>117</v>
      </c>
      <c r="L803" s="7" t="s">
        <v>85</v>
      </c>
      <c r="M803" s="7">
        <v>2</v>
      </c>
      <c r="N803" s="217"/>
      <c r="O803" s="218"/>
      <c r="P803" s="218"/>
      <c r="Q803" s="218"/>
      <c r="R803" s="237"/>
      <c r="S803" s="237"/>
      <c r="T803" s="247"/>
      <c r="U803" s="247"/>
      <c r="V803" s="246"/>
      <c r="W803" s="246"/>
      <c r="X803" s="246"/>
      <c r="Y803" s="246"/>
      <c r="Z803" s="246"/>
      <c r="AA803" s="246"/>
      <c r="AB803" s="246"/>
      <c r="AC803" s="217"/>
      <c r="AD803" s="235"/>
      <c r="AE803" s="235"/>
      <c r="AF803" s="218"/>
      <c r="AG803" s="217"/>
      <c r="AH803" s="217"/>
      <c r="AI803" s="217"/>
      <c r="AJ803" s="218"/>
    </row>
    <row r="804" spans="2:36" ht="38.25" x14ac:dyDescent="0.2">
      <c r="B804" s="218"/>
      <c r="C804" s="218"/>
      <c r="D804" s="218"/>
      <c r="E804" s="238"/>
      <c r="F804" s="238"/>
      <c r="G804" s="238"/>
      <c r="H804" s="218"/>
      <c r="I804" s="218"/>
      <c r="J804" s="11" t="s">
        <v>209</v>
      </c>
      <c r="K804" s="7" t="s">
        <v>118</v>
      </c>
      <c r="L804" s="7" t="s">
        <v>119</v>
      </c>
      <c r="M804" s="7">
        <v>2</v>
      </c>
      <c r="N804" s="217"/>
      <c r="O804" s="218"/>
      <c r="P804" s="218"/>
      <c r="Q804" s="218"/>
      <c r="R804" s="237"/>
      <c r="S804" s="237"/>
      <c r="T804" s="247"/>
      <c r="U804" s="247"/>
      <c r="V804" s="246"/>
      <c r="W804" s="246"/>
      <c r="X804" s="246"/>
      <c r="Y804" s="246"/>
      <c r="Z804" s="246"/>
      <c r="AA804" s="246"/>
      <c r="AB804" s="246"/>
      <c r="AC804" s="217"/>
      <c r="AD804" s="235"/>
      <c r="AE804" s="235"/>
      <c r="AF804" s="218"/>
      <c r="AG804" s="217"/>
      <c r="AH804" s="217"/>
      <c r="AI804" s="217"/>
      <c r="AJ804" s="218"/>
    </row>
    <row r="805" spans="2:36" ht="25.5" x14ac:dyDescent="0.2">
      <c r="B805" s="218"/>
      <c r="C805" s="218"/>
      <c r="D805" s="218"/>
      <c r="E805" s="238"/>
      <c r="F805" s="238"/>
      <c r="G805" s="238"/>
      <c r="H805" s="218"/>
      <c r="I805" s="218"/>
      <c r="J805" s="11" t="s">
        <v>120</v>
      </c>
      <c r="K805" s="7" t="s">
        <v>121</v>
      </c>
      <c r="L805" s="7" t="s">
        <v>119</v>
      </c>
      <c r="M805" s="63">
        <v>2</v>
      </c>
      <c r="N805" s="217"/>
      <c r="O805" s="218"/>
      <c r="P805" s="218"/>
      <c r="Q805" s="218"/>
      <c r="R805" s="237"/>
      <c r="S805" s="237"/>
      <c r="T805" s="247"/>
      <c r="U805" s="247"/>
      <c r="V805" s="246"/>
      <c r="W805" s="246"/>
      <c r="X805" s="246"/>
      <c r="Y805" s="246"/>
      <c r="Z805" s="246"/>
      <c r="AA805" s="246"/>
      <c r="AB805" s="246"/>
      <c r="AC805" s="217"/>
      <c r="AD805" s="235"/>
      <c r="AE805" s="235"/>
      <c r="AF805" s="218"/>
      <c r="AG805" s="217"/>
      <c r="AH805" s="217"/>
      <c r="AI805" s="217"/>
      <c r="AJ805" s="218"/>
    </row>
    <row r="806" spans="2:36" s="36" customFormat="1" ht="105.6" customHeight="1" x14ac:dyDescent="0.25">
      <c r="B806" s="230" t="s">
        <v>1178</v>
      </c>
      <c r="C806" s="230" t="s">
        <v>414</v>
      </c>
      <c r="D806" s="230" t="s">
        <v>106</v>
      </c>
      <c r="E806" s="290" t="s">
        <v>67</v>
      </c>
      <c r="F806" s="370" t="s">
        <v>134</v>
      </c>
      <c r="G806" s="290" t="s">
        <v>147</v>
      </c>
      <c r="H806" s="214" t="s">
        <v>70</v>
      </c>
      <c r="I806" s="214" t="s">
        <v>79</v>
      </c>
      <c r="J806" s="11" t="s">
        <v>208</v>
      </c>
      <c r="K806" s="7" t="s">
        <v>107</v>
      </c>
      <c r="L806" s="14" t="s">
        <v>86</v>
      </c>
      <c r="M806" s="14">
        <v>40</v>
      </c>
      <c r="N806" s="269" t="s">
        <v>108</v>
      </c>
      <c r="O806" s="230" t="s">
        <v>344</v>
      </c>
      <c r="P806" s="230" t="s">
        <v>75</v>
      </c>
      <c r="Q806" s="230" t="s">
        <v>76</v>
      </c>
      <c r="R806" s="242" t="s">
        <v>77</v>
      </c>
      <c r="S806" s="242" t="s">
        <v>109</v>
      </c>
      <c r="T806" s="254">
        <f>V806+Y806</f>
        <v>80792.5</v>
      </c>
      <c r="U806" s="254" t="s">
        <v>79</v>
      </c>
      <c r="V806" s="251">
        <v>68673.63</v>
      </c>
      <c r="W806" s="251" t="s">
        <v>79</v>
      </c>
      <c r="X806" s="251" t="s">
        <v>79</v>
      </c>
      <c r="Y806" s="251">
        <v>12118.87</v>
      </c>
      <c r="Z806" s="251" t="s">
        <v>98</v>
      </c>
      <c r="AA806" s="251" t="s">
        <v>79</v>
      </c>
      <c r="AB806" s="251">
        <v>14257.5</v>
      </c>
      <c r="AC806" s="219" t="s">
        <v>149</v>
      </c>
      <c r="AD806" s="223" t="s">
        <v>79</v>
      </c>
      <c r="AE806" s="223">
        <f>V806+Y806</f>
        <v>80792.5</v>
      </c>
      <c r="AF806" s="219" t="s">
        <v>79</v>
      </c>
      <c r="AG806" s="219" t="s">
        <v>33</v>
      </c>
      <c r="AH806" s="269" t="s">
        <v>176</v>
      </c>
      <c r="AI806" s="219" t="s">
        <v>161</v>
      </c>
      <c r="AJ806" s="219"/>
    </row>
    <row r="807" spans="2:36" s="36" customFormat="1" ht="86.1" customHeight="1" x14ac:dyDescent="0.25">
      <c r="B807" s="215"/>
      <c r="C807" s="215"/>
      <c r="D807" s="215"/>
      <c r="E807" s="250"/>
      <c r="F807" s="250"/>
      <c r="G807" s="250"/>
      <c r="H807" s="215"/>
      <c r="I807" s="215"/>
      <c r="J807" s="11" t="s">
        <v>111</v>
      </c>
      <c r="K807" s="7" t="s">
        <v>112</v>
      </c>
      <c r="L807" s="7" t="s">
        <v>85</v>
      </c>
      <c r="M807" s="7">
        <v>2</v>
      </c>
      <c r="N807" s="220"/>
      <c r="O807" s="215"/>
      <c r="P807" s="215"/>
      <c r="Q807" s="215"/>
      <c r="R807" s="274"/>
      <c r="S807" s="274"/>
      <c r="T807" s="255"/>
      <c r="U807" s="255"/>
      <c r="V807" s="252"/>
      <c r="W807" s="252"/>
      <c r="X807" s="252"/>
      <c r="Y807" s="252"/>
      <c r="Z807" s="252"/>
      <c r="AA807" s="252"/>
      <c r="AB807" s="252"/>
      <c r="AC807" s="220"/>
      <c r="AD807" s="224"/>
      <c r="AE807" s="224"/>
      <c r="AF807" s="215"/>
      <c r="AG807" s="220"/>
      <c r="AH807" s="220"/>
      <c r="AI807" s="220"/>
      <c r="AJ807" s="215"/>
    </row>
    <row r="808" spans="2:36" s="36" customFormat="1" ht="51.6" customHeight="1" x14ac:dyDescent="0.25">
      <c r="B808" s="216"/>
      <c r="C808" s="216"/>
      <c r="D808" s="216"/>
      <c r="E808" s="291"/>
      <c r="F808" s="291"/>
      <c r="G808" s="291"/>
      <c r="H808" s="216"/>
      <c r="I808" s="216"/>
      <c r="J808" s="11" t="s">
        <v>127</v>
      </c>
      <c r="K808" s="7" t="s">
        <v>128</v>
      </c>
      <c r="L808" s="7" t="s">
        <v>85</v>
      </c>
      <c r="M808" s="63">
        <v>38</v>
      </c>
      <c r="N808" s="221"/>
      <c r="O808" s="216"/>
      <c r="P808" s="216"/>
      <c r="Q808" s="216"/>
      <c r="R808" s="236"/>
      <c r="S808" s="236"/>
      <c r="T808" s="256"/>
      <c r="U808" s="256"/>
      <c r="V808" s="253"/>
      <c r="W808" s="253"/>
      <c r="X808" s="253"/>
      <c r="Y808" s="253"/>
      <c r="Z808" s="253"/>
      <c r="AA808" s="253"/>
      <c r="AB808" s="253"/>
      <c r="AC808" s="221"/>
      <c r="AD808" s="225"/>
      <c r="AE808" s="225"/>
      <c r="AF808" s="216"/>
      <c r="AG808" s="221"/>
      <c r="AH808" s="221"/>
      <c r="AI808" s="221"/>
      <c r="AJ808" s="216"/>
    </row>
    <row r="809" spans="2:36" s="36" customFormat="1" ht="105.6" customHeight="1" x14ac:dyDescent="0.25">
      <c r="B809" s="230" t="s">
        <v>1179</v>
      </c>
      <c r="C809" s="230" t="s">
        <v>415</v>
      </c>
      <c r="D809" s="230" t="s">
        <v>106</v>
      </c>
      <c r="E809" s="290" t="s">
        <v>67</v>
      </c>
      <c r="F809" s="370" t="s">
        <v>134</v>
      </c>
      <c r="G809" s="290" t="s">
        <v>147</v>
      </c>
      <c r="H809" s="214" t="s">
        <v>70</v>
      </c>
      <c r="I809" s="214" t="s">
        <v>79</v>
      </c>
      <c r="J809" s="11" t="s">
        <v>208</v>
      </c>
      <c r="K809" s="7" t="s">
        <v>107</v>
      </c>
      <c r="L809" s="14" t="s">
        <v>86</v>
      </c>
      <c r="M809" s="14">
        <v>40</v>
      </c>
      <c r="N809" s="269" t="s">
        <v>108</v>
      </c>
      <c r="O809" s="230" t="s">
        <v>344</v>
      </c>
      <c r="P809" s="230" t="s">
        <v>75</v>
      </c>
      <c r="Q809" s="230" t="s">
        <v>76</v>
      </c>
      <c r="R809" s="242" t="s">
        <v>77</v>
      </c>
      <c r="S809" s="242" t="s">
        <v>109</v>
      </c>
      <c r="T809" s="254">
        <f>V809+Y809</f>
        <v>127500</v>
      </c>
      <c r="U809" s="254" t="s">
        <v>79</v>
      </c>
      <c r="V809" s="251">
        <v>108375</v>
      </c>
      <c r="W809" s="251" t="s">
        <v>79</v>
      </c>
      <c r="X809" s="251" t="s">
        <v>79</v>
      </c>
      <c r="Y809" s="251">
        <v>19125</v>
      </c>
      <c r="Z809" s="251" t="s">
        <v>98</v>
      </c>
      <c r="AA809" s="251" t="s">
        <v>79</v>
      </c>
      <c r="AB809" s="251">
        <v>22500</v>
      </c>
      <c r="AC809" s="219" t="s">
        <v>149</v>
      </c>
      <c r="AD809" s="223" t="s">
        <v>79</v>
      </c>
      <c r="AE809" s="223">
        <f>V809+Y809</f>
        <v>127500</v>
      </c>
      <c r="AF809" s="219" t="s">
        <v>79</v>
      </c>
      <c r="AG809" s="219" t="s">
        <v>33</v>
      </c>
      <c r="AH809" s="269" t="s">
        <v>176</v>
      </c>
      <c r="AI809" s="219" t="s">
        <v>161</v>
      </c>
      <c r="AJ809" s="219"/>
    </row>
    <row r="810" spans="2:36" s="36" customFormat="1" ht="86.1" customHeight="1" x14ac:dyDescent="0.25">
      <c r="B810" s="215"/>
      <c r="C810" s="215"/>
      <c r="D810" s="215"/>
      <c r="E810" s="250"/>
      <c r="F810" s="250"/>
      <c r="G810" s="250"/>
      <c r="H810" s="215"/>
      <c r="I810" s="215"/>
      <c r="J810" s="11" t="s">
        <v>111</v>
      </c>
      <c r="K810" s="7" t="s">
        <v>112</v>
      </c>
      <c r="L810" s="7" t="s">
        <v>85</v>
      </c>
      <c r="M810" s="7">
        <v>2</v>
      </c>
      <c r="N810" s="220"/>
      <c r="O810" s="215"/>
      <c r="P810" s="215"/>
      <c r="Q810" s="215"/>
      <c r="R810" s="274"/>
      <c r="S810" s="274"/>
      <c r="T810" s="255"/>
      <c r="U810" s="255"/>
      <c r="V810" s="252"/>
      <c r="W810" s="252"/>
      <c r="X810" s="252"/>
      <c r="Y810" s="252"/>
      <c r="Z810" s="252"/>
      <c r="AA810" s="252"/>
      <c r="AB810" s="252"/>
      <c r="AC810" s="220"/>
      <c r="AD810" s="224"/>
      <c r="AE810" s="224"/>
      <c r="AF810" s="215"/>
      <c r="AG810" s="220"/>
      <c r="AH810" s="220"/>
      <c r="AI810" s="220"/>
      <c r="AJ810" s="215"/>
    </row>
    <row r="811" spans="2:36" s="36" customFormat="1" ht="51.6" customHeight="1" x14ac:dyDescent="0.25">
      <c r="B811" s="216"/>
      <c r="C811" s="216"/>
      <c r="D811" s="216"/>
      <c r="E811" s="291"/>
      <c r="F811" s="291"/>
      <c r="G811" s="291"/>
      <c r="H811" s="216"/>
      <c r="I811" s="216"/>
      <c r="J811" s="11" t="s">
        <v>127</v>
      </c>
      <c r="K811" s="7" t="s">
        <v>128</v>
      </c>
      <c r="L811" s="7" t="s">
        <v>85</v>
      </c>
      <c r="M811" s="63">
        <v>10</v>
      </c>
      <c r="N811" s="221"/>
      <c r="O811" s="216"/>
      <c r="P811" s="216"/>
      <c r="Q811" s="216"/>
      <c r="R811" s="236"/>
      <c r="S811" s="236"/>
      <c r="T811" s="256"/>
      <c r="U811" s="256"/>
      <c r="V811" s="253"/>
      <c r="W811" s="253"/>
      <c r="X811" s="253"/>
      <c r="Y811" s="253"/>
      <c r="Z811" s="253"/>
      <c r="AA811" s="253"/>
      <c r="AB811" s="253"/>
      <c r="AC811" s="221"/>
      <c r="AD811" s="225"/>
      <c r="AE811" s="225"/>
      <c r="AF811" s="216"/>
      <c r="AG811" s="221"/>
      <c r="AH811" s="221"/>
      <c r="AI811" s="221"/>
      <c r="AJ811" s="216"/>
    </row>
    <row r="812" spans="2:36" s="36" customFormat="1" ht="76.150000000000006" customHeight="1" x14ac:dyDescent="0.25">
      <c r="B812" s="230" t="s">
        <v>330</v>
      </c>
      <c r="C812" s="230" t="s">
        <v>331</v>
      </c>
      <c r="D812" s="230" t="s">
        <v>106</v>
      </c>
      <c r="E812" s="290" t="s">
        <v>67</v>
      </c>
      <c r="F812" s="370" t="s">
        <v>134</v>
      </c>
      <c r="G812" s="290" t="s">
        <v>147</v>
      </c>
      <c r="H812" s="214" t="s">
        <v>70</v>
      </c>
      <c r="I812" s="214" t="s">
        <v>79</v>
      </c>
      <c r="J812" s="396" t="s">
        <v>111</v>
      </c>
      <c r="K812" s="230" t="s">
        <v>112</v>
      </c>
      <c r="L812" s="230" t="s">
        <v>85</v>
      </c>
      <c r="M812" s="230">
        <v>6</v>
      </c>
      <c r="N812" s="269" t="s">
        <v>108</v>
      </c>
      <c r="O812" s="230" t="s">
        <v>332</v>
      </c>
      <c r="P812" s="230" t="s">
        <v>75</v>
      </c>
      <c r="Q812" s="230" t="s">
        <v>76</v>
      </c>
      <c r="R812" s="242" t="s">
        <v>77</v>
      </c>
      <c r="S812" s="242" t="s">
        <v>109</v>
      </c>
      <c r="T812" s="254">
        <f>V812+Y812</f>
        <v>510378</v>
      </c>
      <c r="U812" s="254" t="s">
        <v>79</v>
      </c>
      <c r="V812" s="251">
        <v>433821.3</v>
      </c>
      <c r="W812" s="251" t="s">
        <v>79</v>
      </c>
      <c r="X812" s="251" t="s">
        <v>79</v>
      </c>
      <c r="Y812" s="251">
        <v>76556.7</v>
      </c>
      <c r="Z812" s="251" t="s">
        <v>98</v>
      </c>
      <c r="AA812" s="251" t="s">
        <v>79</v>
      </c>
      <c r="AB812" s="251">
        <v>41382</v>
      </c>
      <c r="AC812" s="219" t="s">
        <v>149</v>
      </c>
      <c r="AD812" s="223" t="s">
        <v>79</v>
      </c>
      <c r="AE812" s="223">
        <f>V812+Y812</f>
        <v>510378</v>
      </c>
      <c r="AF812" s="219" t="s">
        <v>79</v>
      </c>
      <c r="AG812" s="219" t="s">
        <v>33</v>
      </c>
      <c r="AH812" s="269" t="s">
        <v>174</v>
      </c>
      <c r="AI812" s="219" t="s">
        <v>157</v>
      </c>
      <c r="AJ812" s="219"/>
    </row>
    <row r="813" spans="2:36" s="36" customFormat="1" ht="86.1" customHeight="1" x14ac:dyDescent="0.25">
      <c r="B813" s="215"/>
      <c r="C813" s="215"/>
      <c r="D813" s="215"/>
      <c r="E813" s="250"/>
      <c r="F813" s="250"/>
      <c r="G813" s="250"/>
      <c r="H813" s="215"/>
      <c r="I813" s="215"/>
      <c r="J813" s="397"/>
      <c r="K813" s="216"/>
      <c r="L813" s="216"/>
      <c r="M813" s="216"/>
      <c r="N813" s="220"/>
      <c r="O813" s="215"/>
      <c r="P813" s="215"/>
      <c r="Q813" s="215"/>
      <c r="R813" s="274"/>
      <c r="S813" s="274"/>
      <c r="T813" s="255"/>
      <c r="U813" s="255"/>
      <c r="V813" s="252"/>
      <c r="W813" s="252"/>
      <c r="X813" s="252"/>
      <c r="Y813" s="252"/>
      <c r="Z813" s="252"/>
      <c r="AA813" s="252"/>
      <c r="AB813" s="252"/>
      <c r="AC813" s="220"/>
      <c r="AD813" s="224"/>
      <c r="AE813" s="224"/>
      <c r="AF813" s="215"/>
      <c r="AG813" s="220"/>
      <c r="AH813" s="220"/>
      <c r="AI813" s="220"/>
      <c r="AJ813" s="215"/>
    </row>
    <row r="814" spans="2:36" s="36" customFormat="1" ht="142.5" customHeight="1" x14ac:dyDescent="0.25">
      <c r="B814" s="216"/>
      <c r="C814" s="216"/>
      <c r="D814" s="216"/>
      <c r="E814" s="291"/>
      <c r="F814" s="291"/>
      <c r="G814" s="291"/>
      <c r="H814" s="216"/>
      <c r="I814" s="216"/>
      <c r="J814" s="11" t="s">
        <v>127</v>
      </c>
      <c r="K814" s="7" t="s">
        <v>128</v>
      </c>
      <c r="L814" s="7" t="s">
        <v>85</v>
      </c>
      <c r="M814" s="63">
        <v>270</v>
      </c>
      <c r="N814" s="221"/>
      <c r="O814" s="216"/>
      <c r="P814" s="216"/>
      <c r="Q814" s="216"/>
      <c r="R814" s="236"/>
      <c r="S814" s="236"/>
      <c r="T814" s="256"/>
      <c r="U814" s="256"/>
      <c r="V814" s="253"/>
      <c r="W814" s="253"/>
      <c r="X814" s="253"/>
      <c r="Y814" s="253"/>
      <c r="Z814" s="253"/>
      <c r="AA814" s="253"/>
      <c r="AB814" s="253"/>
      <c r="AC814" s="221"/>
      <c r="AD814" s="225"/>
      <c r="AE814" s="225"/>
      <c r="AF814" s="216"/>
      <c r="AG814" s="221"/>
      <c r="AH814" s="221"/>
      <c r="AI814" s="221"/>
      <c r="AJ814" s="216"/>
    </row>
    <row r="815" spans="2:36" ht="52.15" customHeight="1" x14ac:dyDescent="0.2">
      <c r="B815" s="218" t="s">
        <v>333</v>
      </c>
      <c r="C815" s="218" t="s">
        <v>334</v>
      </c>
      <c r="D815" s="218" t="s">
        <v>66</v>
      </c>
      <c r="E815" s="238" t="s">
        <v>67</v>
      </c>
      <c r="F815" s="238" t="s">
        <v>132</v>
      </c>
      <c r="G815" s="238" t="s">
        <v>69</v>
      </c>
      <c r="H815" s="218" t="s">
        <v>70</v>
      </c>
      <c r="I815" s="218" t="s">
        <v>79</v>
      </c>
      <c r="J815" s="11" t="s">
        <v>113</v>
      </c>
      <c r="K815" s="7" t="s">
        <v>114</v>
      </c>
      <c r="L815" s="7" t="s">
        <v>115</v>
      </c>
      <c r="M815" s="7">
        <v>2</v>
      </c>
      <c r="N815" s="217" t="s">
        <v>108</v>
      </c>
      <c r="O815" s="218" t="s">
        <v>335</v>
      </c>
      <c r="P815" s="218" t="s">
        <v>75</v>
      </c>
      <c r="Q815" s="218" t="s">
        <v>76</v>
      </c>
      <c r="R815" s="237" t="s">
        <v>77</v>
      </c>
      <c r="S815" s="237" t="s">
        <v>109</v>
      </c>
      <c r="T815" s="247">
        <f>V815+Y815</f>
        <v>140600</v>
      </c>
      <c r="U815" s="247" t="s">
        <v>79</v>
      </c>
      <c r="V815" s="246">
        <v>119510</v>
      </c>
      <c r="W815" s="246" t="s">
        <v>79</v>
      </c>
      <c r="X815" s="246" t="s">
        <v>79</v>
      </c>
      <c r="Y815" s="246">
        <v>21090</v>
      </c>
      <c r="Z815" s="246" t="s">
        <v>79</v>
      </c>
      <c r="AA815" s="246" t="s">
        <v>79</v>
      </c>
      <c r="AB815" s="246">
        <v>11400</v>
      </c>
      <c r="AC815" s="217" t="s">
        <v>80</v>
      </c>
      <c r="AD815" s="235" t="s">
        <v>79</v>
      </c>
      <c r="AE815" s="235">
        <f>V815+Y815</f>
        <v>140600</v>
      </c>
      <c r="AF815" s="217" t="s">
        <v>79</v>
      </c>
      <c r="AG815" s="217" t="s">
        <v>33</v>
      </c>
      <c r="AH815" s="217" t="s">
        <v>160</v>
      </c>
      <c r="AI815" s="217" t="s">
        <v>161</v>
      </c>
      <c r="AJ815" s="217"/>
    </row>
    <row r="816" spans="2:36" ht="51" x14ac:dyDescent="0.2">
      <c r="B816" s="218"/>
      <c r="C816" s="218"/>
      <c r="D816" s="218"/>
      <c r="E816" s="238"/>
      <c r="F816" s="238"/>
      <c r="G816" s="238"/>
      <c r="H816" s="218"/>
      <c r="I816" s="218"/>
      <c r="J816" s="11" t="s">
        <v>116</v>
      </c>
      <c r="K816" s="7" t="s">
        <v>117</v>
      </c>
      <c r="L816" s="7" t="s">
        <v>85</v>
      </c>
      <c r="M816" s="7">
        <v>1</v>
      </c>
      <c r="N816" s="217"/>
      <c r="O816" s="218"/>
      <c r="P816" s="218"/>
      <c r="Q816" s="218"/>
      <c r="R816" s="237"/>
      <c r="S816" s="237"/>
      <c r="T816" s="247"/>
      <c r="U816" s="247"/>
      <c r="V816" s="246"/>
      <c r="W816" s="246"/>
      <c r="X816" s="246"/>
      <c r="Y816" s="246"/>
      <c r="Z816" s="246"/>
      <c r="AA816" s="246"/>
      <c r="AB816" s="246"/>
      <c r="AC816" s="217"/>
      <c r="AD816" s="235"/>
      <c r="AE816" s="235"/>
      <c r="AF816" s="218"/>
      <c r="AG816" s="217"/>
      <c r="AH816" s="217"/>
      <c r="AI816" s="217"/>
      <c r="AJ816" s="218"/>
    </row>
    <row r="817" spans="2:36" ht="38.25" x14ac:dyDescent="0.2">
      <c r="B817" s="218"/>
      <c r="C817" s="218"/>
      <c r="D817" s="218"/>
      <c r="E817" s="238"/>
      <c r="F817" s="238"/>
      <c r="G817" s="238"/>
      <c r="H817" s="218"/>
      <c r="I817" s="218"/>
      <c r="J817" s="11" t="s">
        <v>209</v>
      </c>
      <c r="K817" s="7" t="s">
        <v>118</v>
      </c>
      <c r="L817" s="7" t="s">
        <v>119</v>
      </c>
      <c r="M817" s="7">
        <v>1</v>
      </c>
      <c r="N817" s="217"/>
      <c r="O817" s="218"/>
      <c r="P817" s="218"/>
      <c r="Q817" s="218"/>
      <c r="R817" s="237"/>
      <c r="S817" s="237"/>
      <c r="T817" s="247"/>
      <c r="U817" s="247"/>
      <c r="V817" s="246"/>
      <c r="W817" s="246"/>
      <c r="X817" s="246"/>
      <c r="Y817" s="246"/>
      <c r="Z817" s="246"/>
      <c r="AA817" s="246"/>
      <c r="AB817" s="246"/>
      <c r="AC817" s="217"/>
      <c r="AD817" s="235"/>
      <c r="AE817" s="235"/>
      <c r="AF817" s="218"/>
      <c r="AG817" s="217"/>
      <c r="AH817" s="217"/>
      <c r="AI817" s="217"/>
      <c r="AJ817" s="218"/>
    </row>
    <row r="818" spans="2:36" ht="47.25" customHeight="1" x14ac:dyDescent="0.2">
      <c r="B818" s="218"/>
      <c r="C818" s="218"/>
      <c r="D818" s="218"/>
      <c r="E818" s="238"/>
      <c r="F818" s="238"/>
      <c r="G818" s="238"/>
      <c r="H818" s="218"/>
      <c r="I818" s="218"/>
      <c r="J818" s="11" t="s">
        <v>120</v>
      </c>
      <c r="K818" s="7" t="s">
        <v>121</v>
      </c>
      <c r="L818" s="7" t="s">
        <v>119</v>
      </c>
      <c r="M818" s="63">
        <v>1</v>
      </c>
      <c r="N818" s="217"/>
      <c r="O818" s="218"/>
      <c r="P818" s="218"/>
      <c r="Q818" s="218"/>
      <c r="R818" s="237"/>
      <c r="S818" s="237"/>
      <c r="T818" s="247"/>
      <c r="U818" s="247"/>
      <c r="V818" s="246"/>
      <c r="W818" s="246"/>
      <c r="X818" s="246"/>
      <c r="Y818" s="246"/>
      <c r="Z818" s="246"/>
      <c r="AA818" s="246"/>
      <c r="AB818" s="246"/>
      <c r="AC818" s="217"/>
      <c r="AD818" s="235"/>
      <c r="AE818" s="235"/>
      <c r="AF818" s="218"/>
      <c r="AG818" s="217"/>
      <c r="AH818" s="217"/>
      <c r="AI818" s="217"/>
      <c r="AJ818" s="218"/>
    </row>
    <row r="819" spans="2:36" s="36" customFormat="1" ht="93" customHeight="1" x14ac:dyDescent="0.25">
      <c r="B819" s="218" t="s">
        <v>336</v>
      </c>
      <c r="C819" s="218" t="s">
        <v>337</v>
      </c>
      <c r="D819" s="218" t="s">
        <v>106</v>
      </c>
      <c r="E819" s="238" t="s">
        <v>67</v>
      </c>
      <c r="F819" s="238" t="s">
        <v>134</v>
      </c>
      <c r="G819" s="238" t="s">
        <v>147</v>
      </c>
      <c r="H819" s="218" t="s">
        <v>70</v>
      </c>
      <c r="I819" s="218" t="s">
        <v>79</v>
      </c>
      <c r="J819" s="396" t="s">
        <v>111</v>
      </c>
      <c r="K819" s="230" t="s">
        <v>112</v>
      </c>
      <c r="L819" s="230" t="s">
        <v>85</v>
      </c>
      <c r="M819" s="230">
        <v>1</v>
      </c>
      <c r="N819" s="217" t="s">
        <v>108</v>
      </c>
      <c r="O819" s="218" t="s">
        <v>332</v>
      </c>
      <c r="P819" s="218" t="s">
        <v>75</v>
      </c>
      <c r="Q819" s="218" t="s">
        <v>76</v>
      </c>
      <c r="R819" s="237" t="s">
        <v>77</v>
      </c>
      <c r="S819" s="237" t="s">
        <v>109</v>
      </c>
      <c r="T819" s="247">
        <f>V819+Y819</f>
        <v>29600</v>
      </c>
      <c r="U819" s="247" t="s">
        <v>79</v>
      </c>
      <c r="V819" s="251">
        <v>25160</v>
      </c>
      <c r="W819" s="246" t="s">
        <v>79</v>
      </c>
      <c r="X819" s="246" t="s">
        <v>79</v>
      </c>
      <c r="Y819" s="246">
        <v>4440</v>
      </c>
      <c r="Z819" s="246" t="s">
        <v>98</v>
      </c>
      <c r="AA819" s="246" t="s">
        <v>79</v>
      </c>
      <c r="AB819" s="246">
        <v>2400</v>
      </c>
      <c r="AC819" s="217" t="s">
        <v>149</v>
      </c>
      <c r="AD819" s="235" t="s">
        <v>79</v>
      </c>
      <c r="AE819" s="235">
        <f>V819+Y819</f>
        <v>29600</v>
      </c>
      <c r="AF819" s="217" t="s">
        <v>79</v>
      </c>
      <c r="AG819" s="217" t="s">
        <v>33</v>
      </c>
      <c r="AH819" s="217" t="s">
        <v>160</v>
      </c>
      <c r="AI819" s="217" t="s">
        <v>161</v>
      </c>
      <c r="AJ819" s="217"/>
    </row>
    <row r="820" spans="2:36" s="36" customFormat="1" ht="33.75" customHeight="1" x14ac:dyDescent="0.25">
      <c r="B820" s="218"/>
      <c r="C820" s="218"/>
      <c r="D820" s="218"/>
      <c r="E820" s="238"/>
      <c r="F820" s="238"/>
      <c r="G820" s="238"/>
      <c r="H820" s="218"/>
      <c r="I820" s="218"/>
      <c r="J820" s="397"/>
      <c r="K820" s="216"/>
      <c r="L820" s="216"/>
      <c r="M820" s="216"/>
      <c r="N820" s="217"/>
      <c r="O820" s="218"/>
      <c r="P820" s="218"/>
      <c r="Q820" s="218"/>
      <c r="R820" s="237"/>
      <c r="S820" s="237"/>
      <c r="T820" s="247"/>
      <c r="U820" s="247"/>
      <c r="V820" s="252"/>
      <c r="W820" s="246"/>
      <c r="X820" s="246"/>
      <c r="Y820" s="246"/>
      <c r="Z820" s="246"/>
      <c r="AA820" s="246"/>
      <c r="AB820" s="246"/>
      <c r="AC820" s="217"/>
      <c r="AD820" s="235"/>
      <c r="AE820" s="235"/>
      <c r="AF820" s="218"/>
      <c r="AG820" s="217"/>
      <c r="AH820" s="217"/>
      <c r="AI820" s="217"/>
      <c r="AJ820" s="218"/>
    </row>
    <row r="821" spans="2:36" s="36" customFormat="1" ht="155.25" customHeight="1" x14ac:dyDescent="0.25">
      <c r="B821" s="218"/>
      <c r="C821" s="218"/>
      <c r="D821" s="218"/>
      <c r="E821" s="238"/>
      <c r="F821" s="238"/>
      <c r="G821" s="238"/>
      <c r="H821" s="218"/>
      <c r="I821" s="218"/>
      <c r="J821" s="11" t="s">
        <v>127</v>
      </c>
      <c r="K821" s="7" t="s">
        <v>128</v>
      </c>
      <c r="L821" s="7" t="s">
        <v>85</v>
      </c>
      <c r="M821" s="63">
        <v>20</v>
      </c>
      <c r="N821" s="217"/>
      <c r="O821" s="218"/>
      <c r="P821" s="218"/>
      <c r="Q821" s="218"/>
      <c r="R821" s="237"/>
      <c r="S821" s="237"/>
      <c r="T821" s="247"/>
      <c r="U821" s="247"/>
      <c r="V821" s="253"/>
      <c r="W821" s="246"/>
      <c r="X821" s="246"/>
      <c r="Y821" s="246"/>
      <c r="Z821" s="246"/>
      <c r="AA821" s="246"/>
      <c r="AB821" s="246"/>
      <c r="AC821" s="217"/>
      <c r="AD821" s="235"/>
      <c r="AE821" s="235"/>
      <c r="AF821" s="218"/>
      <c r="AG821" s="217"/>
      <c r="AH821" s="217"/>
      <c r="AI821" s="217"/>
      <c r="AJ821" s="218"/>
    </row>
    <row r="822" spans="2:36" s="36" customFormat="1" ht="132" customHeight="1" x14ac:dyDescent="0.25">
      <c r="B822" s="218" t="s">
        <v>338</v>
      </c>
      <c r="C822" s="218" t="s">
        <v>339</v>
      </c>
      <c r="D822" s="218" t="s">
        <v>106</v>
      </c>
      <c r="E822" s="238" t="s">
        <v>67</v>
      </c>
      <c r="F822" s="238" t="s">
        <v>134</v>
      </c>
      <c r="G822" s="238" t="s">
        <v>147</v>
      </c>
      <c r="H822" s="218" t="s">
        <v>70</v>
      </c>
      <c r="I822" s="218" t="s">
        <v>79</v>
      </c>
      <c r="J822" s="396" t="s">
        <v>127</v>
      </c>
      <c r="K822" s="230" t="s">
        <v>128</v>
      </c>
      <c r="L822" s="230" t="s">
        <v>85</v>
      </c>
      <c r="M822" s="402">
        <v>20</v>
      </c>
      <c r="N822" s="217" t="s">
        <v>108</v>
      </c>
      <c r="O822" s="218" t="s">
        <v>332</v>
      </c>
      <c r="P822" s="218" t="s">
        <v>75</v>
      </c>
      <c r="Q822" s="218" t="s">
        <v>76</v>
      </c>
      <c r="R822" s="237" t="s">
        <v>77</v>
      </c>
      <c r="S822" s="237" t="s">
        <v>109</v>
      </c>
      <c r="T822" s="247">
        <f>V822+Y822</f>
        <v>78625</v>
      </c>
      <c r="U822" s="247" t="s">
        <v>79</v>
      </c>
      <c r="V822" s="251">
        <v>66831.25</v>
      </c>
      <c r="W822" s="246" t="s">
        <v>79</v>
      </c>
      <c r="X822" s="246" t="s">
        <v>79</v>
      </c>
      <c r="Y822" s="246">
        <v>11793.75</v>
      </c>
      <c r="Z822" s="246" t="s">
        <v>98</v>
      </c>
      <c r="AA822" s="246" t="s">
        <v>79</v>
      </c>
      <c r="AB822" s="246">
        <v>6375</v>
      </c>
      <c r="AC822" s="217" t="s">
        <v>149</v>
      </c>
      <c r="AD822" s="235" t="s">
        <v>79</v>
      </c>
      <c r="AE822" s="235">
        <f>V822+Y822</f>
        <v>78625</v>
      </c>
      <c r="AF822" s="217" t="s">
        <v>79</v>
      </c>
      <c r="AG822" s="217" t="s">
        <v>33</v>
      </c>
      <c r="AH822" s="217" t="s">
        <v>160</v>
      </c>
      <c r="AI822" s="217" t="s">
        <v>161</v>
      </c>
      <c r="AJ822" s="217"/>
    </row>
    <row r="823" spans="2:36" s="36" customFormat="1" ht="85.15" customHeight="1" x14ac:dyDescent="0.25">
      <c r="B823" s="218"/>
      <c r="C823" s="218"/>
      <c r="D823" s="218"/>
      <c r="E823" s="238"/>
      <c r="F823" s="238"/>
      <c r="G823" s="238"/>
      <c r="H823" s="218"/>
      <c r="I823" s="218"/>
      <c r="J823" s="543"/>
      <c r="K823" s="215"/>
      <c r="L823" s="215"/>
      <c r="M823" s="403"/>
      <c r="N823" s="217"/>
      <c r="O823" s="218"/>
      <c r="P823" s="218"/>
      <c r="Q823" s="218"/>
      <c r="R823" s="237"/>
      <c r="S823" s="237"/>
      <c r="T823" s="247"/>
      <c r="U823" s="247"/>
      <c r="V823" s="252"/>
      <c r="W823" s="246"/>
      <c r="X823" s="246"/>
      <c r="Y823" s="246"/>
      <c r="Z823" s="246"/>
      <c r="AA823" s="246"/>
      <c r="AB823" s="246"/>
      <c r="AC823" s="217"/>
      <c r="AD823" s="235"/>
      <c r="AE823" s="235"/>
      <c r="AF823" s="218"/>
      <c r="AG823" s="217"/>
      <c r="AH823" s="217"/>
      <c r="AI823" s="217"/>
      <c r="AJ823" s="218"/>
    </row>
    <row r="824" spans="2:36" s="36" customFormat="1" ht="59.1" customHeight="1" x14ac:dyDescent="0.25">
      <c r="B824" s="218"/>
      <c r="C824" s="218"/>
      <c r="D824" s="218"/>
      <c r="E824" s="238"/>
      <c r="F824" s="238"/>
      <c r="G824" s="238"/>
      <c r="H824" s="218"/>
      <c r="I824" s="218"/>
      <c r="J824" s="397"/>
      <c r="K824" s="216"/>
      <c r="L824" s="216"/>
      <c r="M824" s="404"/>
      <c r="N824" s="217"/>
      <c r="O824" s="218"/>
      <c r="P824" s="218"/>
      <c r="Q824" s="218"/>
      <c r="R824" s="237"/>
      <c r="S824" s="237"/>
      <c r="T824" s="247"/>
      <c r="U824" s="247"/>
      <c r="V824" s="253"/>
      <c r="W824" s="246"/>
      <c r="X824" s="246"/>
      <c r="Y824" s="246"/>
      <c r="Z824" s="246"/>
      <c r="AA824" s="246"/>
      <c r="AB824" s="246"/>
      <c r="AC824" s="217"/>
      <c r="AD824" s="235"/>
      <c r="AE824" s="235"/>
      <c r="AF824" s="218"/>
      <c r="AG824" s="217"/>
      <c r="AH824" s="217"/>
      <c r="AI824" s="217"/>
      <c r="AJ824" s="218"/>
    </row>
    <row r="825" spans="2:36" s="36" customFormat="1" ht="131.65" customHeight="1" x14ac:dyDescent="0.25">
      <c r="B825" s="218" t="s">
        <v>340</v>
      </c>
      <c r="C825" s="218" t="s">
        <v>341</v>
      </c>
      <c r="D825" s="218" t="s">
        <v>106</v>
      </c>
      <c r="E825" s="238" t="s">
        <v>67</v>
      </c>
      <c r="F825" s="238" t="s">
        <v>134</v>
      </c>
      <c r="G825" s="238" t="s">
        <v>147</v>
      </c>
      <c r="H825" s="218" t="s">
        <v>70</v>
      </c>
      <c r="I825" s="218" t="s">
        <v>79</v>
      </c>
      <c r="J825" s="28" t="s">
        <v>111</v>
      </c>
      <c r="K825" s="14" t="s">
        <v>112</v>
      </c>
      <c r="L825" s="14" t="s">
        <v>85</v>
      </c>
      <c r="M825" s="14">
        <v>2</v>
      </c>
      <c r="N825" s="217" t="s">
        <v>108</v>
      </c>
      <c r="O825" s="218" t="s">
        <v>332</v>
      </c>
      <c r="P825" s="218" t="s">
        <v>75</v>
      </c>
      <c r="Q825" s="218" t="s">
        <v>76</v>
      </c>
      <c r="R825" s="237" t="s">
        <v>77</v>
      </c>
      <c r="S825" s="237"/>
      <c r="T825" s="247">
        <f>V825+Y825</f>
        <v>65900.930000000008</v>
      </c>
      <c r="U825" s="247" t="s">
        <v>79</v>
      </c>
      <c r="V825" s="251">
        <v>56015.83</v>
      </c>
      <c r="W825" s="246" t="s">
        <v>79</v>
      </c>
      <c r="X825" s="246" t="s">
        <v>79</v>
      </c>
      <c r="Y825" s="246">
        <v>9885.1</v>
      </c>
      <c r="Z825" s="246" t="s">
        <v>98</v>
      </c>
      <c r="AA825" s="246" t="s">
        <v>79</v>
      </c>
      <c r="AB825" s="246">
        <v>5343.32</v>
      </c>
      <c r="AC825" s="217" t="s">
        <v>149</v>
      </c>
      <c r="AD825" s="235" t="s">
        <v>79</v>
      </c>
      <c r="AE825" s="235">
        <f>V825+Y825</f>
        <v>65900.930000000008</v>
      </c>
      <c r="AF825" s="217" t="s">
        <v>79</v>
      </c>
      <c r="AG825" s="217" t="s">
        <v>33</v>
      </c>
      <c r="AH825" s="217" t="s">
        <v>233</v>
      </c>
      <c r="AI825" s="217" t="s">
        <v>408</v>
      </c>
      <c r="AJ825" s="217"/>
    </row>
    <row r="826" spans="2:36" s="36" customFormat="1" ht="159.6" customHeight="1" x14ac:dyDescent="0.25">
      <c r="B826" s="230"/>
      <c r="C826" s="230"/>
      <c r="D826" s="230"/>
      <c r="E826" s="290"/>
      <c r="F826" s="290"/>
      <c r="G826" s="290"/>
      <c r="H826" s="230"/>
      <c r="I826" s="230"/>
      <c r="J826" s="28" t="s">
        <v>127</v>
      </c>
      <c r="K826" s="14" t="s">
        <v>128</v>
      </c>
      <c r="L826" s="14" t="s">
        <v>85</v>
      </c>
      <c r="M826" s="71">
        <v>40</v>
      </c>
      <c r="N826" s="219"/>
      <c r="O826" s="230"/>
      <c r="P826" s="230"/>
      <c r="Q826" s="230"/>
      <c r="R826" s="242"/>
      <c r="S826" s="242"/>
      <c r="T826" s="254"/>
      <c r="U826" s="254"/>
      <c r="V826" s="252"/>
      <c r="W826" s="246"/>
      <c r="X826" s="246"/>
      <c r="Y826" s="246"/>
      <c r="Z826" s="246"/>
      <c r="AA826" s="246"/>
      <c r="AB826" s="246"/>
      <c r="AC826" s="217"/>
      <c r="AD826" s="235"/>
      <c r="AE826" s="223"/>
      <c r="AF826" s="230"/>
      <c r="AG826" s="219"/>
      <c r="AH826" s="219"/>
      <c r="AI826" s="219"/>
      <c r="AJ826" s="218"/>
    </row>
    <row r="827" spans="2:36" s="36" customFormat="1" ht="79.5" customHeight="1" x14ac:dyDescent="0.25">
      <c r="B827" s="218" t="s">
        <v>665</v>
      </c>
      <c r="C827" s="218" t="s">
        <v>654</v>
      </c>
      <c r="D827" s="218" t="s">
        <v>88</v>
      </c>
      <c r="E827" s="239" t="s">
        <v>67</v>
      </c>
      <c r="F827" s="239" t="s">
        <v>132</v>
      </c>
      <c r="G827" s="238" t="s">
        <v>655</v>
      </c>
      <c r="H827" s="230" t="s">
        <v>70</v>
      </c>
      <c r="I827" s="230" t="s">
        <v>98</v>
      </c>
      <c r="J827" s="11" t="s">
        <v>113</v>
      </c>
      <c r="K827" s="7" t="s">
        <v>114</v>
      </c>
      <c r="L827" s="7" t="s">
        <v>115</v>
      </c>
      <c r="M827" s="7">
        <v>3</v>
      </c>
      <c r="N827" s="217" t="s">
        <v>108</v>
      </c>
      <c r="O827" s="218" t="s">
        <v>335</v>
      </c>
      <c r="P827" s="218" t="s">
        <v>75</v>
      </c>
      <c r="Q827" s="218" t="s">
        <v>76</v>
      </c>
      <c r="R827" s="237" t="s">
        <v>77</v>
      </c>
      <c r="S827" s="237" t="s">
        <v>109</v>
      </c>
      <c r="T827" s="247">
        <f>V827+Y827</f>
        <v>203300.75</v>
      </c>
      <c r="U827" s="247">
        <f>+T827/M828</f>
        <v>203300.75</v>
      </c>
      <c r="V827" s="246">
        <v>172805.64</v>
      </c>
      <c r="W827" s="246" t="s">
        <v>79</v>
      </c>
      <c r="X827" s="246" t="s">
        <v>79</v>
      </c>
      <c r="Y827" s="243">
        <v>30495.11</v>
      </c>
      <c r="Z827" s="246" t="s">
        <v>79</v>
      </c>
      <c r="AA827" s="246" t="s">
        <v>79</v>
      </c>
      <c r="AB827" s="243">
        <v>51143.24</v>
      </c>
      <c r="AC827" s="217" t="s">
        <v>80</v>
      </c>
      <c r="AD827" s="235" t="s">
        <v>79</v>
      </c>
      <c r="AE827" s="235">
        <f>V827+Y827</f>
        <v>203300.75</v>
      </c>
      <c r="AF827" s="217" t="s">
        <v>79</v>
      </c>
      <c r="AG827" s="217" t="s">
        <v>33</v>
      </c>
      <c r="AH827" s="217" t="s">
        <v>174</v>
      </c>
      <c r="AI827" s="217" t="s">
        <v>158</v>
      </c>
      <c r="AJ827" s="217"/>
    </row>
    <row r="828" spans="2:36" s="36" customFormat="1" ht="78" customHeight="1" x14ac:dyDescent="0.25">
      <c r="B828" s="265"/>
      <c r="C828" s="265"/>
      <c r="D828" s="265"/>
      <c r="E828" s="239"/>
      <c r="F828" s="239"/>
      <c r="G828" s="239"/>
      <c r="H828" s="215"/>
      <c r="I828" s="215"/>
      <c r="J828" s="11" t="s">
        <v>116</v>
      </c>
      <c r="K828" s="7" t="s">
        <v>117</v>
      </c>
      <c r="L828" s="7" t="s">
        <v>85</v>
      </c>
      <c r="M828" s="7">
        <v>1</v>
      </c>
      <c r="N828" s="217"/>
      <c r="O828" s="218"/>
      <c r="P828" s="218"/>
      <c r="Q828" s="218"/>
      <c r="R828" s="237"/>
      <c r="S828" s="237"/>
      <c r="T828" s="247"/>
      <c r="U828" s="247"/>
      <c r="V828" s="246"/>
      <c r="W828" s="246"/>
      <c r="X828" s="246"/>
      <c r="Y828" s="264"/>
      <c r="Z828" s="246"/>
      <c r="AA828" s="246"/>
      <c r="AB828" s="264"/>
      <c r="AC828" s="217"/>
      <c r="AD828" s="235"/>
      <c r="AE828" s="235"/>
      <c r="AF828" s="218"/>
      <c r="AG828" s="217"/>
      <c r="AH828" s="217"/>
      <c r="AI828" s="217"/>
      <c r="AJ828" s="218"/>
    </row>
    <row r="829" spans="2:36" s="36" customFormat="1" ht="57.6" customHeight="1" x14ac:dyDescent="0.25">
      <c r="B829" s="265"/>
      <c r="C829" s="265"/>
      <c r="D829" s="265"/>
      <c r="E829" s="239"/>
      <c r="F829" s="239"/>
      <c r="G829" s="239"/>
      <c r="H829" s="215"/>
      <c r="I829" s="215"/>
      <c r="J829" s="11" t="s">
        <v>209</v>
      </c>
      <c r="K829" s="7" t="s">
        <v>118</v>
      </c>
      <c r="L829" s="7" t="s">
        <v>119</v>
      </c>
      <c r="M829" s="7">
        <v>1</v>
      </c>
      <c r="N829" s="217"/>
      <c r="O829" s="218"/>
      <c r="P829" s="218"/>
      <c r="Q829" s="218"/>
      <c r="R829" s="237"/>
      <c r="S829" s="237"/>
      <c r="T829" s="247"/>
      <c r="U829" s="247"/>
      <c r="V829" s="246"/>
      <c r="W829" s="246"/>
      <c r="X829" s="246"/>
      <c r="Y829" s="264"/>
      <c r="Z829" s="246"/>
      <c r="AA829" s="246"/>
      <c r="AB829" s="264"/>
      <c r="AC829" s="217"/>
      <c r="AD829" s="235"/>
      <c r="AE829" s="235"/>
      <c r="AF829" s="218"/>
      <c r="AG829" s="217"/>
      <c r="AH829" s="217"/>
      <c r="AI829" s="217"/>
      <c r="AJ829" s="218"/>
    </row>
    <row r="830" spans="2:36" s="36" customFormat="1" ht="59.65" customHeight="1" thickBot="1" x14ac:dyDescent="0.3">
      <c r="B830" s="265"/>
      <c r="C830" s="265"/>
      <c r="D830" s="265"/>
      <c r="E830" s="239"/>
      <c r="F830" s="239"/>
      <c r="G830" s="239"/>
      <c r="H830" s="216"/>
      <c r="I830" s="216"/>
      <c r="J830" s="11" t="s">
        <v>120</v>
      </c>
      <c r="K830" s="7" t="s">
        <v>121</v>
      </c>
      <c r="L830" s="7" t="s">
        <v>119</v>
      </c>
      <c r="M830" s="63">
        <v>1</v>
      </c>
      <c r="N830" s="217"/>
      <c r="O830" s="218"/>
      <c r="P830" s="218"/>
      <c r="Q830" s="218"/>
      <c r="R830" s="237"/>
      <c r="S830" s="237"/>
      <c r="T830" s="247"/>
      <c r="U830" s="247"/>
      <c r="V830" s="246"/>
      <c r="W830" s="246"/>
      <c r="X830" s="246"/>
      <c r="Y830" s="264"/>
      <c r="Z830" s="246"/>
      <c r="AA830" s="246"/>
      <c r="AB830" s="264"/>
      <c r="AC830" s="217"/>
      <c r="AD830" s="235"/>
      <c r="AE830" s="235"/>
      <c r="AF830" s="218"/>
      <c r="AG830" s="217"/>
      <c r="AH830" s="217"/>
      <c r="AI830" s="217"/>
      <c r="AJ830" s="218"/>
    </row>
    <row r="831" spans="2:36" s="36" customFormat="1" ht="132.6" customHeight="1" x14ac:dyDescent="0.25">
      <c r="B831" s="218" t="s">
        <v>666</v>
      </c>
      <c r="C831" s="218" t="s">
        <v>656</v>
      </c>
      <c r="D831" s="218" t="s">
        <v>88</v>
      </c>
      <c r="E831" s="239" t="s">
        <v>67</v>
      </c>
      <c r="F831" s="239" t="s">
        <v>134</v>
      </c>
      <c r="G831" s="238" t="s">
        <v>641</v>
      </c>
      <c r="H831" s="230" t="s">
        <v>70</v>
      </c>
      <c r="I831" s="230" t="s">
        <v>98</v>
      </c>
      <c r="J831" s="94" t="s">
        <v>647</v>
      </c>
      <c r="K831" s="95" t="s">
        <v>107</v>
      </c>
      <c r="L831" s="96" t="s">
        <v>86</v>
      </c>
      <c r="M831" s="97">
        <v>40</v>
      </c>
      <c r="N831" s="547" t="s">
        <v>662</v>
      </c>
      <c r="O831" s="544" t="s">
        <v>663</v>
      </c>
      <c r="P831" s="230" t="s">
        <v>75</v>
      </c>
      <c r="Q831" s="230" t="s">
        <v>76</v>
      </c>
      <c r="R831" s="230" t="s">
        <v>77</v>
      </c>
      <c r="S831" s="242" t="s">
        <v>109</v>
      </c>
      <c r="T831" s="254">
        <f>V831+Y831</f>
        <v>141240.83000000002</v>
      </c>
      <c r="U831" s="255">
        <f>+T831/M832</f>
        <v>47080.276666666672</v>
      </c>
      <c r="V831" s="348">
        <v>120054.71</v>
      </c>
      <c r="W831" s="252" t="s">
        <v>98</v>
      </c>
      <c r="X831" s="252" t="s">
        <v>98</v>
      </c>
      <c r="Y831" s="348">
        <v>21186.12</v>
      </c>
      <c r="Z831" s="252" t="s">
        <v>98</v>
      </c>
      <c r="AA831" s="252" t="s">
        <v>98</v>
      </c>
      <c r="AB831" s="348">
        <v>35531.17</v>
      </c>
      <c r="AC831" s="220" t="s">
        <v>149</v>
      </c>
      <c r="AD831" s="224" t="s">
        <v>79</v>
      </c>
      <c r="AE831" s="224">
        <f>V831+Y831</f>
        <v>141240.83000000002</v>
      </c>
      <c r="AF831" s="219" t="s">
        <v>79</v>
      </c>
      <c r="AG831" s="219" t="s">
        <v>33</v>
      </c>
      <c r="AH831" s="269" t="s">
        <v>157</v>
      </c>
      <c r="AI831" s="219" t="s">
        <v>158</v>
      </c>
      <c r="AJ831" s="219"/>
    </row>
    <row r="832" spans="2:36" s="36" customFormat="1" ht="95.1" customHeight="1" x14ac:dyDescent="0.25">
      <c r="B832" s="265"/>
      <c r="C832" s="265"/>
      <c r="D832" s="265"/>
      <c r="E832" s="239"/>
      <c r="F832" s="239"/>
      <c r="G832" s="239"/>
      <c r="H832" s="215"/>
      <c r="I832" s="215"/>
      <c r="J832" s="28" t="s">
        <v>111</v>
      </c>
      <c r="K832" s="80" t="s">
        <v>112</v>
      </c>
      <c r="L832" s="98" t="s">
        <v>85</v>
      </c>
      <c r="M832" s="87">
        <v>3</v>
      </c>
      <c r="N832" s="336"/>
      <c r="O832" s="522"/>
      <c r="P832" s="215"/>
      <c r="Q832" s="215"/>
      <c r="R832" s="215"/>
      <c r="S832" s="274"/>
      <c r="T832" s="255"/>
      <c r="U832" s="255"/>
      <c r="V832" s="264"/>
      <c r="W832" s="252"/>
      <c r="X832" s="252"/>
      <c r="Y832" s="264"/>
      <c r="Z832" s="252"/>
      <c r="AA832" s="252"/>
      <c r="AB832" s="264"/>
      <c r="AC832" s="220"/>
      <c r="AD832" s="224"/>
      <c r="AE832" s="224"/>
      <c r="AF832" s="215"/>
      <c r="AG832" s="220"/>
      <c r="AH832" s="220"/>
      <c r="AI832" s="220"/>
      <c r="AJ832" s="215"/>
    </row>
    <row r="833" spans="2:36" s="36" customFormat="1" ht="196.5" customHeight="1" thickBot="1" x14ac:dyDescent="0.3">
      <c r="B833" s="265"/>
      <c r="C833" s="265"/>
      <c r="D833" s="265"/>
      <c r="E833" s="239"/>
      <c r="F833" s="239"/>
      <c r="G833" s="239"/>
      <c r="H833" s="216"/>
      <c r="I833" s="216"/>
      <c r="J833" s="99" t="s">
        <v>661</v>
      </c>
      <c r="K833" s="100" t="s">
        <v>648</v>
      </c>
      <c r="L833" s="101" t="s">
        <v>85</v>
      </c>
      <c r="M833" s="102">
        <v>69</v>
      </c>
      <c r="N833" s="548"/>
      <c r="O833" s="545"/>
      <c r="P833" s="216"/>
      <c r="Q833" s="216"/>
      <c r="R833" s="216"/>
      <c r="S833" s="236"/>
      <c r="T833" s="256"/>
      <c r="U833" s="256"/>
      <c r="V833" s="264"/>
      <c r="W833" s="253"/>
      <c r="X833" s="253"/>
      <c r="Y833" s="264"/>
      <c r="Z833" s="253"/>
      <c r="AA833" s="253"/>
      <c r="AB833" s="264"/>
      <c r="AC833" s="221"/>
      <c r="AD833" s="225"/>
      <c r="AE833" s="225"/>
      <c r="AF833" s="216"/>
      <c r="AG833" s="221"/>
      <c r="AH833" s="221"/>
      <c r="AI833" s="221"/>
      <c r="AJ833" s="216"/>
    </row>
    <row r="834" spans="2:36" s="36" customFormat="1" ht="132.6" customHeight="1" x14ac:dyDescent="0.25">
      <c r="B834" s="218" t="s">
        <v>667</v>
      </c>
      <c r="C834" s="218" t="s">
        <v>657</v>
      </c>
      <c r="D834" s="218" t="s">
        <v>88</v>
      </c>
      <c r="E834" s="239" t="s">
        <v>67</v>
      </c>
      <c r="F834" s="239" t="s">
        <v>134</v>
      </c>
      <c r="G834" s="238" t="s">
        <v>641</v>
      </c>
      <c r="H834" s="230" t="s">
        <v>70</v>
      </c>
      <c r="I834" s="230" t="s">
        <v>98</v>
      </c>
      <c r="J834" s="94" t="s">
        <v>647</v>
      </c>
      <c r="K834" s="95" t="s">
        <v>107</v>
      </c>
      <c r="L834" s="96" t="s">
        <v>86</v>
      </c>
      <c r="M834" s="97">
        <v>40</v>
      </c>
      <c r="N834" s="377" t="s">
        <v>662</v>
      </c>
      <c r="O834" s="375" t="s">
        <v>663</v>
      </c>
      <c r="P834" s="230" t="s">
        <v>75</v>
      </c>
      <c r="Q834" s="230" t="s">
        <v>76</v>
      </c>
      <c r="R834" s="230" t="s">
        <v>77</v>
      </c>
      <c r="S834" s="242" t="s">
        <v>109</v>
      </c>
      <c r="T834" s="255">
        <f>V834+Y834</f>
        <v>310306.32</v>
      </c>
      <c r="U834" s="255">
        <f>+T834/M835</f>
        <v>31030.632000000001</v>
      </c>
      <c r="V834" s="225">
        <v>263760.37</v>
      </c>
      <c r="W834" s="252" t="s">
        <v>98</v>
      </c>
      <c r="X834" s="252" t="s">
        <v>98</v>
      </c>
      <c r="Y834" s="225">
        <v>46545.95</v>
      </c>
      <c r="Z834" s="252" t="s">
        <v>98</v>
      </c>
      <c r="AA834" s="252" t="s">
        <v>98</v>
      </c>
      <c r="AB834" s="225">
        <v>78062.039999999994</v>
      </c>
      <c r="AC834" s="220" t="s">
        <v>149</v>
      </c>
      <c r="AD834" s="224" t="s">
        <v>79</v>
      </c>
      <c r="AE834" s="223">
        <f>V834+Y834</f>
        <v>310306.32</v>
      </c>
      <c r="AF834" s="219" t="s">
        <v>79</v>
      </c>
      <c r="AG834" s="219" t="s">
        <v>33</v>
      </c>
      <c r="AH834" s="269" t="s">
        <v>157</v>
      </c>
      <c r="AI834" s="219" t="s">
        <v>176</v>
      </c>
      <c r="AJ834" s="219"/>
    </row>
    <row r="835" spans="2:36" s="36" customFormat="1" ht="108.6" customHeight="1" x14ac:dyDescent="0.25">
      <c r="B835" s="265"/>
      <c r="C835" s="265"/>
      <c r="D835" s="265"/>
      <c r="E835" s="239"/>
      <c r="F835" s="239"/>
      <c r="G835" s="239"/>
      <c r="H835" s="215"/>
      <c r="I835" s="215"/>
      <c r="J835" s="28" t="s">
        <v>111</v>
      </c>
      <c r="K835" s="80" t="s">
        <v>112</v>
      </c>
      <c r="L835" s="98" t="s">
        <v>85</v>
      </c>
      <c r="M835" s="87">
        <v>10</v>
      </c>
      <c r="N835" s="283"/>
      <c r="O835" s="239"/>
      <c r="P835" s="215"/>
      <c r="Q835" s="215"/>
      <c r="R835" s="215"/>
      <c r="S835" s="274"/>
      <c r="T835" s="255"/>
      <c r="U835" s="255"/>
      <c r="V835" s="342"/>
      <c r="W835" s="252"/>
      <c r="X835" s="252"/>
      <c r="Y835" s="342"/>
      <c r="Z835" s="252"/>
      <c r="AA835" s="252"/>
      <c r="AB835" s="342"/>
      <c r="AC835" s="220"/>
      <c r="AD835" s="224"/>
      <c r="AE835" s="224"/>
      <c r="AF835" s="215"/>
      <c r="AG835" s="220"/>
      <c r="AH835" s="220"/>
      <c r="AI835" s="220"/>
      <c r="AJ835" s="215"/>
    </row>
    <row r="836" spans="2:36" s="36" customFormat="1" ht="90.6" customHeight="1" thickBot="1" x14ac:dyDescent="0.3">
      <c r="B836" s="265"/>
      <c r="C836" s="265"/>
      <c r="D836" s="265"/>
      <c r="E836" s="239"/>
      <c r="F836" s="239"/>
      <c r="G836" s="239"/>
      <c r="H836" s="216"/>
      <c r="I836" s="216"/>
      <c r="J836" s="99" t="s">
        <v>661</v>
      </c>
      <c r="K836" s="100" t="s">
        <v>648</v>
      </c>
      <c r="L836" s="101" t="s">
        <v>85</v>
      </c>
      <c r="M836" s="102">
        <v>230</v>
      </c>
      <c r="N836" s="387"/>
      <c r="O836" s="376"/>
      <c r="P836" s="216"/>
      <c r="Q836" s="216"/>
      <c r="R836" s="216"/>
      <c r="S836" s="236"/>
      <c r="T836" s="256"/>
      <c r="U836" s="256"/>
      <c r="V836" s="342"/>
      <c r="W836" s="253"/>
      <c r="X836" s="253"/>
      <c r="Y836" s="342"/>
      <c r="Z836" s="253"/>
      <c r="AA836" s="253"/>
      <c r="AB836" s="342"/>
      <c r="AC836" s="221"/>
      <c r="AD836" s="225"/>
      <c r="AE836" s="225"/>
      <c r="AF836" s="216"/>
      <c r="AG836" s="221"/>
      <c r="AH836" s="221"/>
      <c r="AI836" s="221"/>
      <c r="AJ836" s="216"/>
    </row>
    <row r="837" spans="2:36" s="36" customFormat="1" ht="152.1" customHeight="1" x14ac:dyDescent="0.25">
      <c r="B837" s="230" t="s">
        <v>668</v>
      </c>
      <c r="C837" s="230" t="s">
        <v>658</v>
      </c>
      <c r="D837" s="230" t="s">
        <v>66</v>
      </c>
      <c r="E837" s="230" t="s">
        <v>67</v>
      </c>
      <c r="F837" s="230" t="s">
        <v>134</v>
      </c>
      <c r="G837" s="230" t="s">
        <v>641</v>
      </c>
      <c r="H837" s="230" t="s">
        <v>70</v>
      </c>
      <c r="I837" s="230" t="s">
        <v>98</v>
      </c>
      <c r="J837" s="103" t="s">
        <v>661</v>
      </c>
      <c r="K837" s="104" t="s">
        <v>648</v>
      </c>
      <c r="L837" s="105" t="s">
        <v>85</v>
      </c>
      <c r="M837" s="105">
        <v>10</v>
      </c>
      <c r="N837" s="284" t="s">
        <v>662</v>
      </c>
      <c r="O837" s="286" t="s">
        <v>664</v>
      </c>
      <c r="P837" s="230" t="s">
        <v>75</v>
      </c>
      <c r="Q837" s="230" t="s">
        <v>76</v>
      </c>
      <c r="R837" s="242" t="s">
        <v>77</v>
      </c>
      <c r="S837" s="242" t="s">
        <v>109</v>
      </c>
      <c r="T837" s="25">
        <f>+V837+Y837</f>
        <v>117700.3</v>
      </c>
      <c r="U837" s="25">
        <f>+T837/1</f>
        <v>117700.3</v>
      </c>
      <c r="V837" s="86">
        <v>100045.25</v>
      </c>
      <c r="W837" s="26" t="s">
        <v>98</v>
      </c>
      <c r="X837" s="26" t="s">
        <v>98</v>
      </c>
      <c r="Y837" s="86">
        <v>17655.05</v>
      </c>
      <c r="Z837" s="26" t="s">
        <v>98</v>
      </c>
      <c r="AA837" s="26" t="s">
        <v>98</v>
      </c>
      <c r="AB837" s="86">
        <v>29609.21</v>
      </c>
      <c r="AC837" s="17"/>
      <c r="AD837" s="42"/>
      <c r="AE837" s="42">
        <f>+V837+Y837</f>
        <v>117700.3</v>
      </c>
      <c r="AF837" s="16"/>
      <c r="AG837" s="17" t="s">
        <v>33</v>
      </c>
      <c r="AH837" s="17" t="s">
        <v>248</v>
      </c>
      <c r="AI837" s="219" t="s">
        <v>251</v>
      </c>
      <c r="AJ837" s="230"/>
    </row>
    <row r="838" spans="2:36" s="36" customFormat="1" ht="95.1" customHeight="1" thickBot="1" x14ac:dyDescent="0.3">
      <c r="B838" s="216"/>
      <c r="C838" s="216"/>
      <c r="D838" s="216"/>
      <c r="E838" s="216"/>
      <c r="F838" s="216"/>
      <c r="G838" s="216"/>
      <c r="H838" s="216"/>
      <c r="I838" s="216"/>
      <c r="J838" s="28" t="s">
        <v>111</v>
      </c>
      <c r="K838" s="80" t="s">
        <v>112</v>
      </c>
      <c r="L838" s="98" t="s">
        <v>85</v>
      </c>
      <c r="M838" s="52">
        <v>0</v>
      </c>
      <c r="N838" s="285"/>
      <c r="O838" s="287"/>
      <c r="P838" s="216"/>
      <c r="Q838" s="216"/>
      <c r="R838" s="236"/>
      <c r="S838" s="236"/>
      <c r="T838" s="25"/>
      <c r="U838" s="25"/>
      <c r="V838" s="86"/>
      <c r="W838" s="26"/>
      <c r="X838" s="26"/>
      <c r="Y838" s="86"/>
      <c r="Z838" s="26"/>
      <c r="AA838" s="26"/>
      <c r="AB838" s="86"/>
      <c r="AC838" s="17"/>
      <c r="AD838" s="42"/>
      <c r="AE838" s="42"/>
      <c r="AF838" s="16"/>
      <c r="AG838" s="17"/>
      <c r="AH838" s="17"/>
      <c r="AI838" s="221"/>
      <c r="AJ838" s="216"/>
    </row>
    <row r="839" spans="2:36" s="36" customFormat="1" ht="111.6" customHeight="1" x14ac:dyDescent="0.25">
      <c r="B839" s="218" t="s">
        <v>669</v>
      </c>
      <c r="C839" s="218" t="s">
        <v>657</v>
      </c>
      <c r="D839" s="218" t="s">
        <v>88</v>
      </c>
      <c r="E839" s="239" t="s">
        <v>67</v>
      </c>
      <c r="F839" s="239" t="s">
        <v>134</v>
      </c>
      <c r="G839" s="238" t="s">
        <v>641</v>
      </c>
      <c r="H839" s="230" t="s">
        <v>70</v>
      </c>
      <c r="I839" s="230" t="s">
        <v>98</v>
      </c>
      <c r="J839" s="94" t="s">
        <v>647</v>
      </c>
      <c r="K839" s="95" t="s">
        <v>107</v>
      </c>
      <c r="L839" s="96" t="s">
        <v>86</v>
      </c>
      <c r="M839" s="97">
        <v>40</v>
      </c>
      <c r="N839" s="377" t="s">
        <v>662</v>
      </c>
      <c r="O839" s="375" t="s">
        <v>663</v>
      </c>
      <c r="P839" s="230" t="s">
        <v>75</v>
      </c>
      <c r="Q839" s="230" t="s">
        <v>76</v>
      </c>
      <c r="R839" s="218" t="s">
        <v>77</v>
      </c>
      <c r="S839" s="237" t="s">
        <v>109</v>
      </c>
      <c r="T839" s="247">
        <f>V839+Y839</f>
        <v>62061.26</v>
      </c>
      <c r="U839" s="247">
        <f>+T839/M840</f>
        <v>31030.63</v>
      </c>
      <c r="V839" s="235">
        <v>52752.07</v>
      </c>
      <c r="W839" s="246" t="s">
        <v>98</v>
      </c>
      <c r="X839" s="246" t="s">
        <v>98</v>
      </c>
      <c r="Y839" s="235">
        <v>9309.19</v>
      </c>
      <c r="Z839" s="246" t="s">
        <v>98</v>
      </c>
      <c r="AA839" s="246" t="s">
        <v>98</v>
      </c>
      <c r="AB839" s="235">
        <v>15612.41</v>
      </c>
      <c r="AC839" s="217" t="s">
        <v>149</v>
      </c>
      <c r="AD839" s="235" t="s">
        <v>79</v>
      </c>
      <c r="AE839" s="235">
        <f>V839+Y839</f>
        <v>62061.26</v>
      </c>
      <c r="AF839" s="217" t="s">
        <v>79</v>
      </c>
      <c r="AG839" s="217" t="s">
        <v>33</v>
      </c>
      <c r="AH839" s="217" t="s">
        <v>233</v>
      </c>
      <c r="AI839" s="219" t="s">
        <v>408</v>
      </c>
      <c r="AJ839" s="219"/>
    </row>
    <row r="840" spans="2:36" s="36" customFormat="1" ht="102" customHeight="1" x14ac:dyDescent="0.25">
      <c r="B840" s="265"/>
      <c r="C840" s="265"/>
      <c r="D840" s="265"/>
      <c r="E840" s="239"/>
      <c r="F840" s="239"/>
      <c r="G840" s="239"/>
      <c r="H840" s="215"/>
      <c r="I840" s="215"/>
      <c r="J840" s="28" t="s">
        <v>111</v>
      </c>
      <c r="K840" s="80" t="s">
        <v>112</v>
      </c>
      <c r="L840" s="98" t="s">
        <v>85</v>
      </c>
      <c r="M840" s="52">
        <v>2</v>
      </c>
      <c r="N840" s="283"/>
      <c r="O840" s="239"/>
      <c r="P840" s="215"/>
      <c r="Q840" s="215"/>
      <c r="R840" s="215"/>
      <c r="S840" s="274"/>
      <c r="T840" s="255"/>
      <c r="U840" s="255"/>
      <c r="V840" s="341"/>
      <c r="W840" s="252"/>
      <c r="X840" s="252"/>
      <c r="Y840" s="341"/>
      <c r="Z840" s="252"/>
      <c r="AA840" s="252"/>
      <c r="AB840" s="341"/>
      <c r="AC840" s="220"/>
      <c r="AD840" s="224"/>
      <c r="AE840" s="224"/>
      <c r="AF840" s="215"/>
      <c r="AG840" s="220"/>
      <c r="AH840" s="220"/>
      <c r="AI840" s="220"/>
      <c r="AJ840" s="215"/>
    </row>
    <row r="841" spans="2:36" s="36" customFormat="1" ht="117" customHeight="1" thickBot="1" x14ac:dyDescent="0.3">
      <c r="B841" s="384"/>
      <c r="C841" s="384"/>
      <c r="D841" s="384"/>
      <c r="E841" s="288"/>
      <c r="F841" s="288"/>
      <c r="G841" s="288"/>
      <c r="H841" s="216"/>
      <c r="I841" s="215"/>
      <c r="J841" s="28" t="s">
        <v>661</v>
      </c>
      <c r="K841" s="53" t="s">
        <v>648</v>
      </c>
      <c r="L841" s="196" t="s">
        <v>85</v>
      </c>
      <c r="M841" s="106">
        <v>46</v>
      </c>
      <c r="N841" s="378"/>
      <c r="O841" s="288"/>
      <c r="P841" s="215"/>
      <c r="Q841" s="216"/>
      <c r="R841" s="216"/>
      <c r="S841" s="236"/>
      <c r="T841" s="256"/>
      <c r="U841" s="256"/>
      <c r="V841" s="368"/>
      <c r="W841" s="253"/>
      <c r="X841" s="253"/>
      <c r="Y841" s="342"/>
      <c r="Z841" s="253"/>
      <c r="AA841" s="253"/>
      <c r="AB841" s="342"/>
      <c r="AC841" s="221"/>
      <c r="AD841" s="225"/>
      <c r="AE841" s="225"/>
      <c r="AF841" s="216"/>
      <c r="AG841" s="221"/>
      <c r="AH841" s="221"/>
      <c r="AI841" s="221"/>
      <c r="AJ841" s="216"/>
    </row>
    <row r="842" spans="2:36" s="36" customFormat="1" ht="166.5" customHeight="1" x14ac:dyDescent="0.25">
      <c r="B842" s="230" t="s">
        <v>659</v>
      </c>
      <c r="C842" s="230" t="s">
        <v>660</v>
      </c>
      <c r="D842" s="230" t="s">
        <v>66</v>
      </c>
      <c r="E842" s="230" t="s">
        <v>67</v>
      </c>
      <c r="F842" s="230" t="s">
        <v>134</v>
      </c>
      <c r="G842" s="230" t="s">
        <v>641</v>
      </c>
      <c r="H842" s="230" t="s">
        <v>70</v>
      </c>
      <c r="I842" s="230" t="s">
        <v>98</v>
      </c>
      <c r="J842" s="11" t="s">
        <v>661</v>
      </c>
      <c r="K842" s="80" t="s">
        <v>648</v>
      </c>
      <c r="L842" s="98" t="s">
        <v>85</v>
      </c>
      <c r="M842" s="52">
        <v>10</v>
      </c>
      <c r="N842" s="219" t="s">
        <v>662</v>
      </c>
      <c r="O842" s="230" t="s">
        <v>664</v>
      </c>
      <c r="P842" s="230" t="s">
        <v>75</v>
      </c>
      <c r="Q842" s="230" t="s">
        <v>76</v>
      </c>
      <c r="R842" s="242" t="s">
        <v>77</v>
      </c>
      <c r="S842" s="242" t="s">
        <v>109</v>
      </c>
      <c r="T842" s="254">
        <f>+V842+Y842</f>
        <v>117700.28</v>
      </c>
      <c r="U842" s="254">
        <f>+T842</f>
        <v>117700.28</v>
      </c>
      <c r="V842" s="197">
        <v>100045.24</v>
      </c>
      <c r="W842" s="251" t="s">
        <v>98</v>
      </c>
      <c r="X842" s="251" t="s">
        <v>98</v>
      </c>
      <c r="Y842" s="86">
        <v>17655.04</v>
      </c>
      <c r="Z842" s="252" t="s">
        <v>98</v>
      </c>
      <c r="AA842" s="252" t="s">
        <v>98</v>
      </c>
      <c r="AB842" s="267">
        <v>29609.21</v>
      </c>
      <c r="AC842" s="220"/>
      <c r="AD842" s="223"/>
      <c r="AE842" s="223">
        <f>+Y842+V842</f>
        <v>117700.28</v>
      </c>
      <c r="AF842" s="230"/>
      <c r="AG842" s="219" t="s">
        <v>33</v>
      </c>
      <c r="AH842" s="219" t="s">
        <v>233</v>
      </c>
      <c r="AI842" s="219" t="s">
        <v>408</v>
      </c>
      <c r="AJ842" s="230"/>
    </row>
    <row r="843" spans="2:36" s="36" customFormat="1" ht="105" customHeight="1" x14ac:dyDescent="0.25">
      <c r="B843" s="216"/>
      <c r="C843" s="216"/>
      <c r="D843" s="216"/>
      <c r="E843" s="216"/>
      <c r="F843" s="216"/>
      <c r="G843" s="216"/>
      <c r="H843" s="216"/>
      <c r="I843" s="216"/>
      <c r="J843" s="11" t="s">
        <v>111</v>
      </c>
      <c r="K843" s="80" t="s">
        <v>112</v>
      </c>
      <c r="L843" s="98" t="s">
        <v>85</v>
      </c>
      <c r="M843" s="52">
        <v>0</v>
      </c>
      <c r="N843" s="221"/>
      <c r="O843" s="216"/>
      <c r="P843" s="215"/>
      <c r="Q843" s="216"/>
      <c r="R843" s="236"/>
      <c r="S843" s="236"/>
      <c r="T843" s="256"/>
      <c r="U843" s="256"/>
      <c r="V843" s="86"/>
      <c r="W843" s="253"/>
      <c r="X843" s="253"/>
      <c r="Y843" s="86"/>
      <c r="Z843" s="253"/>
      <c r="AA843" s="253"/>
      <c r="AB843" s="268"/>
      <c r="AC843" s="221"/>
      <c r="AD843" s="225"/>
      <c r="AE843" s="225"/>
      <c r="AF843" s="216"/>
      <c r="AG843" s="221"/>
      <c r="AH843" s="221"/>
      <c r="AI843" s="221"/>
      <c r="AJ843" s="216"/>
    </row>
    <row r="844" spans="2:36" s="36" customFormat="1" ht="89.25" x14ac:dyDescent="0.25">
      <c r="B844" s="236" t="s">
        <v>640</v>
      </c>
      <c r="C844" s="216" t="s">
        <v>652</v>
      </c>
      <c r="D844" s="291" t="s">
        <v>66</v>
      </c>
      <c r="E844" s="291" t="s">
        <v>67</v>
      </c>
      <c r="F844" s="291" t="s">
        <v>134</v>
      </c>
      <c r="G844" s="291" t="s">
        <v>641</v>
      </c>
      <c r="H844" s="230" t="s">
        <v>70</v>
      </c>
      <c r="I844" s="386" t="s">
        <v>98</v>
      </c>
      <c r="J844" s="107" t="s">
        <v>647</v>
      </c>
      <c r="K844" s="55" t="s">
        <v>107</v>
      </c>
      <c r="L844" s="82" t="s">
        <v>86</v>
      </c>
      <c r="M844" s="88">
        <v>40</v>
      </c>
      <c r="N844" s="282" t="s">
        <v>651</v>
      </c>
      <c r="O844" s="444" t="s">
        <v>361</v>
      </c>
      <c r="P844" s="215" t="s">
        <v>75</v>
      </c>
      <c r="Q844" s="230" t="s">
        <v>76</v>
      </c>
      <c r="R844" s="230" t="s">
        <v>77</v>
      </c>
      <c r="S844" s="237" t="s">
        <v>109</v>
      </c>
      <c r="T844" s="247">
        <f>V844+Y844</f>
        <v>291040</v>
      </c>
      <c r="U844" s="247">
        <f>+T844/M845</f>
        <v>72760</v>
      </c>
      <c r="V844" s="235">
        <v>247384</v>
      </c>
      <c r="W844" s="246" t="s">
        <v>98</v>
      </c>
      <c r="X844" s="246" t="s">
        <v>98</v>
      </c>
      <c r="Y844" s="235">
        <v>43656</v>
      </c>
      <c r="Z844" s="246" t="s">
        <v>98</v>
      </c>
      <c r="AA844" s="246" t="s">
        <v>98</v>
      </c>
      <c r="AB844" s="343">
        <v>23597.84</v>
      </c>
      <c r="AC844" s="217" t="s">
        <v>149</v>
      </c>
      <c r="AD844" s="235" t="s">
        <v>79</v>
      </c>
      <c r="AE844" s="235">
        <f>V844+Y844</f>
        <v>291040</v>
      </c>
      <c r="AF844" s="217" t="s">
        <v>79</v>
      </c>
      <c r="AG844" s="217" t="s">
        <v>33</v>
      </c>
      <c r="AH844" s="217" t="s">
        <v>176</v>
      </c>
      <c r="AI844" s="217" t="s">
        <v>161</v>
      </c>
      <c r="AJ844" s="219"/>
    </row>
    <row r="845" spans="2:36" s="36" customFormat="1" ht="68.650000000000006" customHeight="1" x14ac:dyDescent="0.25">
      <c r="B845" s="237"/>
      <c r="C845" s="218"/>
      <c r="D845" s="238"/>
      <c r="E845" s="238"/>
      <c r="F845" s="238"/>
      <c r="G845" s="238"/>
      <c r="H845" s="215"/>
      <c r="I845" s="265"/>
      <c r="J845" s="28" t="s">
        <v>111</v>
      </c>
      <c r="K845" s="80" t="s">
        <v>112</v>
      </c>
      <c r="L845" s="98" t="s">
        <v>85</v>
      </c>
      <c r="M845" s="87">
        <v>4</v>
      </c>
      <c r="N845" s="283"/>
      <c r="O845" s="239"/>
      <c r="P845" s="215"/>
      <c r="Q845" s="215"/>
      <c r="R845" s="215"/>
      <c r="S845" s="237"/>
      <c r="T845" s="247"/>
      <c r="U845" s="247"/>
      <c r="V845" s="342"/>
      <c r="W845" s="246"/>
      <c r="X845" s="246"/>
      <c r="Y845" s="342"/>
      <c r="Z845" s="246"/>
      <c r="AA845" s="246"/>
      <c r="AB845" s="344"/>
      <c r="AC845" s="217"/>
      <c r="AD845" s="235"/>
      <c r="AE845" s="235"/>
      <c r="AF845" s="218"/>
      <c r="AG845" s="217"/>
      <c r="AH845" s="217"/>
      <c r="AI845" s="217"/>
      <c r="AJ845" s="215"/>
    </row>
    <row r="846" spans="2:36" s="36" customFormat="1" ht="87.6" customHeight="1" x14ac:dyDescent="0.25">
      <c r="B846" s="237"/>
      <c r="C846" s="218"/>
      <c r="D846" s="238"/>
      <c r="E846" s="238"/>
      <c r="F846" s="238"/>
      <c r="G846" s="238"/>
      <c r="H846" s="216"/>
      <c r="I846" s="265"/>
      <c r="J846" s="11" t="s">
        <v>127</v>
      </c>
      <c r="K846" s="80" t="s">
        <v>648</v>
      </c>
      <c r="L846" s="98" t="s">
        <v>85</v>
      </c>
      <c r="M846" s="87">
        <v>228</v>
      </c>
      <c r="N846" s="283"/>
      <c r="O846" s="239"/>
      <c r="P846" s="216"/>
      <c r="Q846" s="216"/>
      <c r="R846" s="216"/>
      <c r="S846" s="237"/>
      <c r="T846" s="247"/>
      <c r="U846" s="247"/>
      <c r="V846" s="342"/>
      <c r="W846" s="246"/>
      <c r="X846" s="246"/>
      <c r="Y846" s="342"/>
      <c r="Z846" s="246"/>
      <c r="AA846" s="246"/>
      <c r="AB846" s="344"/>
      <c r="AC846" s="217"/>
      <c r="AD846" s="235"/>
      <c r="AE846" s="235"/>
      <c r="AF846" s="218"/>
      <c r="AG846" s="217"/>
      <c r="AH846" s="217"/>
      <c r="AI846" s="217"/>
      <c r="AJ846" s="216"/>
    </row>
    <row r="847" spans="2:36" s="36" customFormat="1" ht="89.25" x14ac:dyDescent="0.25">
      <c r="B847" s="218" t="s">
        <v>642</v>
      </c>
      <c r="C847" s="218" t="s">
        <v>653</v>
      </c>
      <c r="D847" s="238" t="s">
        <v>66</v>
      </c>
      <c r="E847" s="238" t="s">
        <v>67</v>
      </c>
      <c r="F847" s="238" t="s">
        <v>134</v>
      </c>
      <c r="G847" s="238" t="s">
        <v>641</v>
      </c>
      <c r="H847" s="230" t="s">
        <v>70</v>
      </c>
      <c r="I847" s="265" t="s">
        <v>98</v>
      </c>
      <c r="J847" s="108" t="s">
        <v>647</v>
      </c>
      <c r="K847" s="80" t="s">
        <v>107</v>
      </c>
      <c r="L847" s="98" t="s">
        <v>86</v>
      </c>
      <c r="M847" s="87">
        <v>40</v>
      </c>
      <c r="N847" s="283" t="s">
        <v>651</v>
      </c>
      <c r="O847" s="239" t="s">
        <v>361</v>
      </c>
      <c r="P847" s="230" t="s">
        <v>75</v>
      </c>
      <c r="Q847" s="230" t="s">
        <v>76</v>
      </c>
      <c r="R847" s="230" t="s">
        <v>77</v>
      </c>
      <c r="S847" s="237" t="s">
        <v>614</v>
      </c>
      <c r="T847" s="247">
        <f>V847+Y847</f>
        <v>42799.99</v>
      </c>
      <c r="U847" s="247">
        <f>+T847/M848</f>
        <v>42799.99</v>
      </c>
      <c r="V847" s="263">
        <v>36379.99</v>
      </c>
      <c r="W847" s="246" t="s">
        <v>98</v>
      </c>
      <c r="X847" s="246" t="s">
        <v>98</v>
      </c>
      <c r="Y847" s="263">
        <v>6420</v>
      </c>
      <c r="Z847" s="246" t="s">
        <v>98</v>
      </c>
      <c r="AA847" s="246" t="s">
        <v>98</v>
      </c>
      <c r="AB847" s="244">
        <v>3470.27</v>
      </c>
      <c r="AC847" s="217" t="s">
        <v>149</v>
      </c>
      <c r="AD847" s="235" t="s">
        <v>79</v>
      </c>
      <c r="AE847" s="235">
        <f>V847+Y847</f>
        <v>42799.99</v>
      </c>
      <c r="AF847" s="217" t="s">
        <v>79</v>
      </c>
      <c r="AG847" s="217" t="s">
        <v>33</v>
      </c>
      <c r="AH847" s="217" t="s">
        <v>176</v>
      </c>
      <c r="AI847" s="217" t="s">
        <v>161</v>
      </c>
      <c r="AJ847" s="219"/>
    </row>
    <row r="848" spans="2:36" s="36" customFormat="1" ht="77.650000000000006" customHeight="1" x14ac:dyDescent="0.25">
      <c r="B848" s="424"/>
      <c r="C848" s="218"/>
      <c r="D848" s="239"/>
      <c r="E848" s="239"/>
      <c r="F848" s="238"/>
      <c r="G848" s="239"/>
      <c r="H848" s="215"/>
      <c r="I848" s="265"/>
      <c r="J848" s="28" t="s">
        <v>111</v>
      </c>
      <c r="K848" s="80" t="s">
        <v>112</v>
      </c>
      <c r="L848" s="98" t="s">
        <v>85</v>
      </c>
      <c r="M848" s="87">
        <v>1</v>
      </c>
      <c r="N848" s="283"/>
      <c r="O848" s="239"/>
      <c r="P848" s="215"/>
      <c r="Q848" s="215"/>
      <c r="R848" s="215"/>
      <c r="S848" s="237"/>
      <c r="T848" s="247"/>
      <c r="U848" s="247"/>
      <c r="V848" s="264"/>
      <c r="W848" s="246"/>
      <c r="X848" s="246"/>
      <c r="Y848" s="264"/>
      <c r="Z848" s="246"/>
      <c r="AA848" s="246"/>
      <c r="AB848" s="245"/>
      <c r="AC848" s="217"/>
      <c r="AD848" s="235"/>
      <c r="AE848" s="235"/>
      <c r="AF848" s="218"/>
      <c r="AG848" s="217"/>
      <c r="AH848" s="217"/>
      <c r="AI848" s="217"/>
      <c r="AJ848" s="215"/>
    </row>
    <row r="849" spans="2:36" s="36" customFormat="1" ht="87.6" customHeight="1" x14ac:dyDescent="0.25">
      <c r="B849" s="424"/>
      <c r="C849" s="218"/>
      <c r="D849" s="239"/>
      <c r="E849" s="239"/>
      <c r="F849" s="238"/>
      <c r="G849" s="239"/>
      <c r="H849" s="216"/>
      <c r="I849" s="265"/>
      <c r="J849" s="11" t="s">
        <v>127</v>
      </c>
      <c r="K849" s="80" t="s">
        <v>648</v>
      </c>
      <c r="L849" s="98" t="s">
        <v>85</v>
      </c>
      <c r="M849" s="87">
        <v>20</v>
      </c>
      <c r="N849" s="283"/>
      <c r="O849" s="239"/>
      <c r="P849" s="216"/>
      <c r="Q849" s="216"/>
      <c r="R849" s="216"/>
      <c r="S849" s="237"/>
      <c r="T849" s="247"/>
      <c r="U849" s="247"/>
      <c r="V849" s="264"/>
      <c r="W849" s="246"/>
      <c r="X849" s="246"/>
      <c r="Y849" s="264"/>
      <c r="Z849" s="246"/>
      <c r="AA849" s="246"/>
      <c r="AB849" s="245"/>
      <c r="AC849" s="217"/>
      <c r="AD849" s="235"/>
      <c r="AE849" s="235"/>
      <c r="AF849" s="218"/>
      <c r="AG849" s="217"/>
      <c r="AH849" s="217"/>
      <c r="AI849" s="217"/>
      <c r="AJ849" s="216"/>
    </row>
    <row r="850" spans="2:36" s="36" customFormat="1" ht="87.6" customHeight="1" x14ac:dyDescent="0.25">
      <c r="B850" s="218" t="s">
        <v>643</v>
      </c>
      <c r="C850" s="218" t="s">
        <v>644</v>
      </c>
      <c r="D850" s="238" t="s">
        <v>66</v>
      </c>
      <c r="E850" s="238" t="s">
        <v>67</v>
      </c>
      <c r="F850" s="238" t="s">
        <v>132</v>
      </c>
      <c r="G850" s="238" t="s">
        <v>645</v>
      </c>
      <c r="H850" s="230" t="s">
        <v>70</v>
      </c>
      <c r="I850" s="265" t="s">
        <v>98</v>
      </c>
      <c r="J850" s="108" t="s">
        <v>113</v>
      </c>
      <c r="K850" s="80" t="s">
        <v>114</v>
      </c>
      <c r="L850" s="7" t="s">
        <v>115</v>
      </c>
      <c r="M850" s="63">
        <v>1</v>
      </c>
      <c r="N850" s="283" t="s">
        <v>651</v>
      </c>
      <c r="O850" s="239" t="s">
        <v>361</v>
      </c>
      <c r="P850" s="230" t="s">
        <v>75</v>
      </c>
      <c r="Q850" s="230" t="s">
        <v>76</v>
      </c>
      <c r="R850" s="230" t="s">
        <v>77</v>
      </c>
      <c r="S850" s="237" t="s">
        <v>109</v>
      </c>
      <c r="T850" s="247">
        <f>V850+Y850</f>
        <v>75970</v>
      </c>
      <c r="U850" s="247">
        <f>+T850/M851</f>
        <v>75970</v>
      </c>
      <c r="V850" s="243">
        <v>64574.5</v>
      </c>
      <c r="W850" s="246" t="s">
        <v>98</v>
      </c>
      <c r="X850" s="246" t="s">
        <v>98</v>
      </c>
      <c r="Y850" s="243">
        <v>11395.5</v>
      </c>
      <c r="Z850" s="246" t="s">
        <v>98</v>
      </c>
      <c r="AA850" s="246" t="s">
        <v>98</v>
      </c>
      <c r="AB850" s="481">
        <v>6159.73</v>
      </c>
      <c r="AC850" s="217" t="s">
        <v>80</v>
      </c>
      <c r="AD850" s="235" t="s">
        <v>79</v>
      </c>
      <c r="AE850" s="235">
        <f>V850+Y850</f>
        <v>75970</v>
      </c>
      <c r="AF850" s="217" t="s">
        <v>79</v>
      </c>
      <c r="AG850" s="217" t="s">
        <v>33</v>
      </c>
      <c r="AH850" s="217" t="s">
        <v>166</v>
      </c>
      <c r="AI850" s="217" t="s">
        <v>167</v>
      </c>
      <c r="AJ850" s="217"/>
    </row>
    <row r="851" spans="2:36" s="36" customFormat="1" ht="106.5" customHeight="1" x14ac:dyDescent="0.25">
      <c r="B851" s="218"/>
      <c r="C851" s="218"/>
      <c r="D851" s="238"/>
      <c r="E851" s="238"/>
      <c r="F851" s="238"/>
      <c r="G851" s="238"/>
      <c r="H851" s="215"/>
      <c r="I851" s="265"/>
      <c r="J851" s="108" t="s">
        <v>649</v>
      </c>
      <c r="K851" s="80" t="s">
        <v>117</v>
      </c>
      <c r="L851" s="7" t="s">
        <v>85</v>
      </c>
      <c r="M851" s="63">
        <v>1</v>
      </c>
      <c r="N851" s="283"/>
      <c r="O851" s="239"/>
      <c r="P851" s="215"/>
      <c r="Q851" s="215"/>
      <c r="R851" s="215"/>
      <c r="S851" s="237"/>
      <c r="T851" s="247"/>
      <c r="U851" s="247"/>
      <c r="V851" s="243"/>
      <c r="W851" s="246"/>
      <c r="X851" s="246"/>
      <c r="Y851" s="243"/>
      <c r="Z851" s="246"/>
      <c r="AA851" s="246"/>
      <c r="AB851" s="481"/>
      <c r="AC851" s="217"/>
      <c r="AD851" s="235"/>
      <c r="AE851" s="235"/>
      <c r="AF851" s="218"/>
      <c r="AG851" s="217"/>
      <c r="AH851" s="217"/>
      <c r="AI851" s="217"/>
      <c r="AJ851" s="218"/>
    </row>
    <row r="852" spans="2:36" s="36" customFormat="1" ht="87.6" customHeight="1" x14ac:dyDescent="0.25">
      <c r="B852" s="218"/>
      <c r="C852" s="218"/>
      <c r="D852" s="238"/>
      <c r="E852" s="238"/>
      <c r="F852" s="238"/>
      <c r="G852" s="238"/>
      <c r="H852" s="215"/>
      <c r="I852" s="265"/>
      <c r="J852" s="108" t="s">
        <v>650</v>
      </c>
      <c r="K852" s="80" t="s">
        <v>118</v>
      </c>
      <c r="L852" s="7" t="s">
        <v>119</v>
      </c>
      <c r="M852" s="63">
        <v>1</v>
      </c>
      <c r="N852" s="283"/>
      <c r="O852" s="239"/>
      <c r="P852" s="215"/>
      <c r="Q852" s="215"/>
      <c r="R852" s="215"/>
      <c r="S852" s="237"/>
      <c r="T852" s="247"/>
      <c r="U852" s="247"/>
      <c r="V852" s="243"/>
      <c r="W852" s="246"/>
      <c r="X852" s="246"/>
      <c r="Y852" s="243"/>
      <c r="Z852" s="246"/>
      <c r="AA852" s="246"/>
      <c r="AB852" s="481"/>
      <c r="AC852" s="217"/>
      <c r="AD852" s="235"/>
      <c r="AE852" s="235"/>
      <c r="AF852" s="218"/>
      <c r="AG852" s="217"/>
      <c r="AH852" s="217"/>
      <c r="AI852" s="217"/>
      <c r="AJ852" s="218"/>
    </row>
    <row r="853" spans="2:36" s="36" customFormat="1" ht="87.6" customHeight="1" x14ac:dyDescent="0.25">
      <c r="B853" s="218"/>
      <c r="C853" s="218"/>
      <c r="D853" s="238"/>
      <c r="E853" s="238"/>
      <c r="F853" s="238"/>
      <c r="G853" s="238"/>
      <c r="H853" s="216"/>
      <c r="I853" s="265"/>
      <c r="J853" s="11" t="s">
        <v>120</v>
      </c>
      <c r="K853" s="80" t="s">
        <v>121</v>
      </c>
      <c r="L853" s="7" t="s">
        <v>119</v>
      </c>
      <c r="M853" s="63">
        <v>1</v>
      </c>
      <c r="N853" s="283"/>
      <c r="O853" s="239"/>
      <c r="P853" s="216"/>
      <c r="Q853" s="216"/>
      <c r="R853" s="216"/>
      <c r="S853" s="237"/>
      <c r="T853" s="247"/>
      <c r="U853" s="247"/>
      <c r="V853" s="243"/>
      <c r="W853" s="246"/>
      <c r="X853" s="246"/>
      <c r="Y853" s="243"/>
      <c r="Z853" s="246"/>
      <c r="AA853" s="246"/>
      <c r="AB853" s="481"/>
      <c r="AC853" s="217"/>
      <c r="AD853" s="235"/>
      <c r="AE853" s="235"/>
      <c r="AF853" s="218"/>
      <c r="AG853" s="217"/>
      <c r="AH853" s="217"/>
      <c r="AI853" s="217"/>
      <c r="AJ853" s="218"/>
    </row>
    <row r="854" spans="2:36" s="36" customFormat="1" ht="89.25" x14ac:dyDescent="0.25">
      <c r="B854" s="237" t="s">
        <v>646</v>
      </c>
      <c r="C854" s="218" t="s">
        <v>652</v>
      </c>
      <c r="D854" s="238" t="s">
        <v>66</v>
      </c>
      <c r="E854" s="238" t="s">
        <v>67</v>
      </c>
      <c r="F854" s="238" t="s">
        <v>134</v>
      </c>
      <c r="G854" s="238" t="s">
        <v>641</v>
      </c>
      <c r="H854" s="230" t="s">
        <v>70</v>
      </c>
      <c r="I854" s="265" t="s">
        <v>98</v>
      </c>
      <c r="J854" s="108" t="s">
        <v>647</v>
      </c>
      <c r="K854" s="80" t="s">
        <v>107</v>
      </c>
      <c r="L854" s="98" t="s">
        <v>86</v>
      </c>
      <c r="M854" s="87">
        <v>40</v>
      </c>
      <c r="N854" s="283" t="s">
        <v>651</v>
      </c>
      <c r="O854" s="239" t="s">
        <v>361</v>
      </c>
      <c r="P854" s="230" t="s">
        <v>75</v>
      </c>
      <c r="Q854" s="230" t="s">
        <v>76</v>
      </c>
      <c r="R854" s="230" t="s">
        <v>77</v>
      </c>
      <c r="S854" s="237" t="s">
        <v>109</v>
      </c>
      <c r="T854" s="247">
        <f>V854+Y854</f>
        <v>87570.450000000012</v>
      </c>
      <c r="U854" s="247" t="s">
        <v>79</v>
      </c>
      <c r="V854" s="235">
        <v>74434.91</v>
      </c>
      <c r="W854" s="246" t="s">
        <v>98</v>
      </c>
      <c r="X854" s="246" t="s">
        <v>98</v>
      </c>
      <c r="Y854" s="235">
        <v>13135.54</v>
      </c>
      <c r="Z854" s="246" t="s">
        <v>98</v>
      </c>
      <c r="AA854" s="246" t="s">
        <v>98</v>
      </c>
      <c r="AB854" s="343">
        <v>7100.19</v>
      </c>
      <c r="AC854" s="217" t="s">
        <v>149</v>
      </c>
      <c r="AD854" s="235" t="s">
        <v>79</v>
      </c>
      <c r="AE854" s="235">
        <f>V854+Y854</f>
        <v>87570.450000000012</v>
      </c>
      <c r="AF854" s="217" t="s">
        <v>79</v>
      </c>
      <c r="AG854" s="217" t="s">
        <v>33</v>
      </c>
      <c r="AH854" s="217" t="s">
        <v>166</v>
      </c>
      <c r="AI854" s="217" t="s">
        <v>167</v>
      </c>
      <c r="AJ854" s="219"/>
    </row>
    <row r="855" spans="2:36" s="36" customFormat="1" ht="69.599999999999994" customHeight="1" x14ac:dyDescent="0.25">
      <c r="B855" s="237"/>
      <c r="C855" s="218"/>
      <c r="D855" s="238"/>
      <c r="E855" s="238"/>
      <c r="F855" s="238"/>
      <c r="G855" s="238"/>
      <c r="H855" s="215"/>
      <c r="I855" s="265"/>
      <c r="J855" s="28" t="s">
        <v>111</v>
      </c>
      <c r="K855" s="80" t="s">
        <v>112</v>
      </c>
      <c r="L855" s="98" t="s">
        <v>85</v>
      </c>
      <c r="M855" s="87">
        <v>1</v>
      </c>
      <c r="N855" s="283"/>
      <c r="O855" s="239"/>
      <c r="P855" s="215"/>
      <c r="Q855" s="215"/>
      <c r="R855" s="215"/>
      <c r="S855" s="237"/>
      <c r="T855" s="247"/>
      <c r="U855" s="247"/>
      <c r="V855" s="342"/>
      <c r="W855" s="246"/>
      <c r="X855" s="246"/>
      <c r="Y855" s="342"/>
      <c r="Z855" s="246"/>
      <c r="AA855" s="246"/>
      <c r="AB855" s="344"/>
      <c r="AC855" s="217"/>
      <c r="AD855" s="235"/>
      <c r="AE855" s="235"/>
      <c r="AF855" s="218"/>
      <c r="AG855" s="217"/>
      <c r="AH855" s="217"/>
      <c r="AI855" s="217"/>
      <c r="AJ855" s="215"/>
    </row>
    <row r="856" spans="2:36" s="36" customFormat="1" ht="58.5" customHeight="1" x14ac:dyDescent="0.25">
      <c r="B856" s="237"/>
      <c r="C856" s="218"/>
      <c r="D856" s="238"/>
      <c r="E856" s="238"/>
      <c r="F856" s="238"/>
      <c r="G856" s="238"/>
      <c r="H856" s="216"/>
      <c r="I856" s="265"/>
      <c r="J856" s="11" t="s">
        <v>127</v>
      </c>
      <c r="K856" s="80" t="s">
        <v>648</v>
      </c>
      <c r="L856" s="98" t="s">
        <v>85</v>
      </c>
      <c r="M856" s="87">
        <v>56</v>
      </c>
      <c r="N856" s="283"/>
      <c r="O856" s="239"/>
      <c r="P856" s="216"/>
      <c r="Q856" s="216"/>
      <c r="R856" s="216"/>
      <c r="S856" s="237"/>
      <c r="T856" s="247"/>
      <c r="U856" s="247"/>
      <c r="V856" s="342"/>
      <c r="W856" s="246"/>
      <c r="X856" s="246"/>
      <c r="Y856" s="342"/>
      <c r="Z856" s="246"/>
      <c r="AA856" s="246"/>
      <c r="AB856" s="344"/>
      <c r="AC856" s="217"/>
      <c r="AD856" s="235"/>
      <c r="AE856" s="235"/>
      <c r="AF856" s="218"/>
      <c r="AG856" s="217"/>
      <c r="AH856" s="217"/>
      <c r="AI856" s="217"/>
      <c r="AJ856" s="216"/>
    </row>
    <row r="857" spans="2:36" s="36" customFormat="1" ht="132" customHeight="1" x14ac:dyDescent="0.25">
      <c r="B857" s="215" t="s">
        <v>168</v>
      </c>
      <c r="C857" s="215" t="s">
        <v>169</v>
      </c>
      <c r="D857" s="215" t="s">
        <v>106</v>
      </c>
      <c r="E857" s="250" t="s">
        <v>67</v>
      </c>
      <c r="F857" s="250" t="s">
        <v>134</v>
      </c>
      <c r="G857" s="250" t="s">
        <v>147</v>
      </c>
      <c r="H857" s="215" t="s">
        <v>70</v>
      </c>
      <c r="I857" s="215" t="s">
        <v>79</v>
      </c>
      <c r="J857" s="72" t="s">
        <v>208</v>
      </c>
      <c r="K857" s="22" t="s">
        <v>107</v>
      </c>
      <c r="L857" s="22" t="s">
        <v>86</v>
      </c>
      <c r="M857" s="22">
        <v>40</v>
      </c>
      <c r="N857" s="220" t="s">
        <v>108</v>
      </c>
      <c r="O857" s="215" t="s">
        <v>170</v>
      </c>
      <c r="P857" s="215" t="s">
        <v>75</v>
      </c>
      <c r="Q857" s="215" t="s">
        <v>76</v>
      </c>
      <c r="R857" s="274" t="s">
        <v>77</v>
      </c>
      <c r="S857" s="274" t="s">
        <v>109</v>
      </c>
      <c r="T857" s="255">
        <f>V857+Y857</f>
        <v>351052.49</v>
      </c>
      <c r="U857" s="255">
        <f>T857/M858</f>
        <v>70210.497999999992</v>
      </c>
      <c r="V857" s="252">
        <v>298394.62</v>
      </c>
      <c r="W857" s="252" t="s">
        <v>79</v>
      </c>
      <c r="X857" s="252" t="s">
        <v>79</v>
      </c>
      <c r="Y857" s="252">
        <v>52657.87</v>
      </c>
      <c r="Z857" s="252" t="s">
        <v>98</v>
      </c>
      <c r="AA857" s="252" t="s">
        <v>79</v>
      </c>
      <c r="AB857" s="252">
        <v>28463.72</v>
      </c>
      <c r="AC857" s="220" t="s">
        <v>149</v>
      </c>
      <c r="AD857" s="224" t="s">
        <v>79</v>
      </c>
      <c r="AE857" s="224">
        <f>V857+Y857</f>
        <v>351052.49</v>
      </c>
      <c r="AF857" s="220" t="s">
        <v>79</v>
      </c>
      <c r="AG857" s="220" t="s">
        <v>33</v>
      </c>
      <c r="AH857" s="220" t="s">
        <v>174</v>
      </c>
      <c r="AI857" s="220" t="s">
        <v>158</v>
      </c>
      <c r="AJ857" s="219"/>
    </row>
    <row r="858" spans="2:36" s="36" customFormat="1" ht="86.1" customHeight="1" x14ac:dyDescent="0.25">
      <c r="B858" s="215"/>
      <c r="C858" s="215"/>
      <c r="D858" s="215"/>
      <c r="E858" s="250"/>
      <c r="F858" s="250"/>
      <c r="G858" s="250"/>
      <c r="H858" s="215"/>
      <c r="I858" s="215"/>
      <c r="J858" s="11" t="s">
        <v>111</v>
      </c>
      <c r="K858" s="7" t="s">
        <v>112</v>
      </c>
      <c r="L858" s="7" t="s">
        <v>85</v>
      </c>
      <c r="M858" s="7">
        <v>5</v>
      </c>
      <c r="N858" s="220"/>
      <c r="O858" s="215"/>
      <c r="P858" s="215"/>
      <c r="Q858" s="215"/>
      <c r="R858" s="274"/>
      <c r="S858" s="274"/>
      <c r="T858" s="255"/>
      <c r="U858" s="255"/>
      <c r="V858" s="252"/>
      <c r="W858" s="252"/>
      <c r="X858" s="252"/>
      <c r="Y858" s="252"/>
      <c r="Z858" s="252"/>
      <c r="AA858" s="252"/>
      <c r="AB858" s="252"/>
      <c r="AC858" s="220"/>
      <c r="AD858" s="224"/>
      <c r="AE858" s="224"/>
      <c r="AF858" s="215"/>
      <c r="AG858" s="220"/>
      <c r="AH858" s="220"/>
      <c r="AI858" s="220"/>
      <c r="AJ858" s="215"/>
    </row>
    <row r="859" spans="2:36" s="36" customFormat="1" ht="59.1" customHeight="1" x14ac:dyDescent="0.25">
      <c r="B859" s="216"/>
      <c r="C859" s="216"/>
      <c r="D859" s="216"/>
      <c r="E859" s="291"/>
      <c r="F859" s="291"/>
      <c r="G859" s="291"/>
      <c r="H859" s="216"/>
      <c r="I859" s="216"/>
      <c r="J859" s="11" t="s">
        <v>127</v>
      </c>
      <c r="K859" s="7" t="s">
        <v>128</v>
      </c>
      <c r="L859" s="7" t="s">
        <v>85</v>
      </c>
      <c r="M859" s="63">
        <v>220</v>
      </c>
      <c r="N859" s="221"/>
      <c r="O859" s="216"/>
      <c r="P859" s="216"/>
      <c r="Q859" s="216"/>
      <c r="R859" s="236"/>
      <c r="S859" s="236"/>
      <c r="T859" s="256"/>
      <c r="U859" s="256"/>
      <c r="V859" s="253"/>
      <c r="W859" s="253"/>
      <c r="X859" s="253"/>
      <c r="Y859" s="253"/>
      <c r="Z859" s="253"/>
      <c r="AA859" s="253"/>
      <c r="AB859" s="253"/>
      <c r="AC859" s="221"/>
      <c r="AD859" s="225"/>
      <c r="AE859" s="225"/>
      <c r="AF859" s="216"/>
      <c r="AG859" s="221"/>
      <c r="AH859" s="221"/>
      <c r="AI859" s="221"/>
      <c r="AJ859" s="216"/>
    </row>
    <row r="860" spans="2:36" s="36" customFormat="1" ht="132" customHeight="1" x14ac:dyDescent="0.25">
      <c r="B860" s="218" t="s">
        <v>171</v>
      </c>
      <c r="C860" s="218" t="s">
        <v>172</v>
      </c>
      <c r="D860" s="218" t="s">
        <v>106</v>
      </c>
      <c r="E860" s="238" t="s">
        <v>67</v>
      </c>
      <c r="F860" s="238" t="s">
        <v>134</v>
      </c>
      <c r="G860" s="238" t="s">
        <v>147</v>
      </c>
      <c r="H860" s="218" t="s">
        <v>70</v>
      </c>
      <c r="I860" s="218" t="s">
        <v>79</v>
      </c>
      <c r="J860" s="11" t="s">
        <v>208</v>
      </c>
      <c r="K860" s="7" t="s">
        <v>107</v>
      </c>
      <c r="L860" s="7" t="s">
        <v>86</v>
      </c>
      <c r="M860" s="7">
        <v>40</v>
      </c>
      <c r="N860" s="217" t="s">
        <v>108</v>
      </c>
      <c r="O860" s="218" t="s">
        <v>170</v>
      </c>
      <c r="P860" s="218" t="s">
        <v>75</v>
      </c>
      <c r="Q860" s="218" t="s">
        <v>76</v>
      </c>
      <c r="R860" s="237" t="s">
        <v>77</v>
      </c>
      <c r="S860" s="237" t="s">
        <v>109</v>
      </c>
      <c r="T860" s="247">
        <f>V860+Y860</f>
        <v>59999.99</v>
      </c>
      <c r="U860" s="247">
        <f>T860</f>
        <v>59999.99</v>
      </c>
      <c r="V860" s="251">
        <v>51000</v>
      </c>
      <c r="W860" s="246" t="s">
        <v>79</v>
      </c>
      <c r="X860" s="246" t="s">
        <v>79</v>
      </c>
      <c r="Y860" s="246">
        <v>8999.99</v>
      </c>
      <c r="Z860" s="246" t="s">
        <v>98</v>
      </c>
      <c r="AA860" s="246" t="s">
        <v>79</v>
      </c>
      <c r="AB860" s="246">
        <v>4864.87</v>
      </c>
      <c r="AC860" s="217" t="s">
        <v>149</v>
      </c>
      <c r="AD860" s="235" t="s">
        <v>79</v>
      </c>
      <c r="AE860" s="235">
        <f>V860+Y860</f>
        <v>59999.99</v>
      </c>
      <c r="AF860" s="217" t="s">
        <v>79</v>
      </c>
      <c r="AG860" s="217" t="s">
        <v>33</v>
      </c>
      <c r="AH860" s="217" t="s">
        <v>157</v>
      </c>
      <c r="AI860" s="217" t="s">
        <v>158</v>
      </c>
      <c r="AJ860" s="217"/>
    </row>
    <row r="861" spans="2:36" s="36" customFormat="1" ht="86.1" customHeight="1" x14ac:dyDescent="0.25">
      <c r="B861" s="218"/>
      <c r="C861" s="218"/>
      <c r="D861" s="218"/>
      <c r="E861" s="238"/>
      <c r="F861" s="238"/>
      <c r="G861" s="238"/>
      <c r="H861" s="218"/>
      <c r="I861" s="218"/>
      <c r="J861" s="11" t="s">
        <v>111</v>
      </c>
      <c r="K861" s="7" t="s">
        <v>112</v>
      </c>
      <c r="L861" s="7" t="s">
        <v>85</v>
      </c>
      <c r="M861" s="7">
        <v>1</v>
      </c>
      <c r="N861" s="217"/>
      <c r="O861" s="218"/>
      <c r="P861" s="218"/>
      <c r="Q861" s="218"/>
      <c r="R861" s="237"/>
      <c r="S861" s="237"/>
      <c r="T861" s="247"/>
      <c r="U861" s="247"/>
      <c r="V861" s="252"/>
      <c r="W861" s="246"/>
      <c r="X861" s="246"/>
      <c r="Y861" s="246"/>
      <c r="Z861" s="246"/>
      <c r="AA861" s="246"/>
      <c r="AB861" s="246"/>
      <c r="AC861" s="217"/>
      <c r="AD861" s="235"/>
      <c r="AE861" s="235"/>
      <c r="AF861" s="218"/>
      <c r="AG861" s="217"/>
      <c r="AH861" s="217"/>
      <c r="AI861" s="217"/>
      <c r="AJ861" s="218"/>
    </row>
    <row r="862" spans="2:36" s="36" customFormat="1" ht="59.1" customHeight="1" x14ac:dyDescent="0.25">
      <c r="B862" s="218"/>
      <c r="C862" s="218"/>
      <c r="D862" s="218"/>
      <c r="E862" s="238"/>
      <c r="F862" s="238"/>
      <c r="G862" s="238"/>
      <c r="H862" s="218"/>
      <c r="I862" s="218"/>
      <c r="J862" s="11" t="s">
        <v>127</v>
      </c>
      <c r="K862" s="7" t="s">
        <v>128</v>
      </c>
      <c r="L862" s="7" t="s">
        <v>85</v>
      </c>
      <c r="M862" s="63">
        <v>30</v>
      </c>
      <c r="N862" s="217"/>
      <c r="O862" s="218"/>
      <c r="P862" s="218"/>
      <c r="Q862" s="218"/>
      <c r="R862" s="237"/>
      <c r="S862" s="237"/>
      <c r="T862" s="247"/>
      <c r="U862" s="247"/>
      <c r="V862" s="253"/>
      <c r="W862" s="246"/>
      <c r="X862" s="246"/>
      <c r="Y862" s="246"/>
      <c r="Z862" s="246"/>
      <c r="AA862" s="246"/>
      <c r="AB862" s="246"/>
      <c r="AC862" s="217"/>
      <c r="AD862" s="235"/>
      <c r="AE862" s="235"/>
      <c r="AF862" s="218"/>
      <c r="AG862" s="217"/>
      <c r="AH862" s="217"/>
      <c r="AI862" s="217"/>
      <c r="AJ862" s="218"/>
    </row>
    <row r="863" spans="2:36" s="36" customFormat="1" ht="132" customHeight="1" x14ac:dyDescent="0.25">
      <c r="B863" s="218" t="s">
        <v>173</v>
      </c>
      <c r="C863" s="218" t="s">
        <v>832</v>
      </c>
      <c r="D863" s="218" t="s">
        <v>106</v>
      </c>
      <c r="E863" s="238" t="s">
        <v>67</v>
      </c>
      <c r="F863" s="238" t="s">
        <v>134</v>
      </c>
      <c r="G863" s="238" t="s">
        <v>147</v>
      </c>
      <c r="H863" s="218" t="s">
        <v>70</v>
      </c>
      <c r="I863" s="218" t="s">
        <v>79</v>
      </c>
      <c r="J863" s="11" t="s">
        <v>208</v>
      </c>
      <c r="K863" s="7" t="s">
        <v>107</v>
      </c>
      <c r="L863" s="7" t="s">
        <v>86</v>
      </c>
      <c r="M863" s="7">
        <v>40</v>
      </c>
      <c r="N863" s="217" t="s">
        <v>108</v>
      </c>
      <c r="O863" s="218" t="s">
        <v>170</v>
      </c>
      <c r="P863" s="218" t="s">
        <v>75</v>
      </c>
      <c r="Q863" s="218" t="s">
        <v>76</v>
      </c>
      <c r="R863" s="237" t="s">
        <v>77</v>
      </c>
      <c r="S863" s="237" t="s">
        <v>109</v>
      </c>
      <c r="T863" s="247">
        <f>V863+Y863</f>
        <v>108000</v>
      </c>
      <c r="U863" s="247">
        <f>+T863/M864</f>
        <v>54000</v>
      </c>
      <c r="V863" s="251">
        <v>91800</v>
      </c>
      <c r="W863" s="246" t="s">
        <v>79</v>
      </c>
      <c r="X863" s="246" t="s">
        <v>79</v>
      </c>
      <c r="Y863" s="246">
        <v>16200</v>
      </c>
      <c r="Z863" s="246" t="s">
        <v>98</v>
      </c>
      <c r="AA863" s="246" t="s">
        <v>79</v>
      </c>
      <c r="AB863" s="246">
        <v>8756.76</v>
      </c>
      <c r="AC863" s="217" t="s">
        <v>149</v>
      </c>
      <c r="AD863" s="235" t="s">
        <v>79</v>
      </c>
      <c r="AE863" s="235">
        <f>V863+Y863</f>
        <v>108000</v>
      </c>
      <c r="AF863" s="217" t="s">
        <v>79</v>
      </c>
      <c r="AG863" s="217" t="s">
        <v>33</v>
      </c>
      <c r="AH863" s="217" t="s">
        <v>160</v>
      </c>
      <c r="AI863" s="217" t="s">
        <v>161</v>
      </c>
      <c r="AJ863" s="217"/>
    </row>
    <row r="864" spans="2:36" s="36" customFormat="1" ht="86.1" customHeight="1" x14ac:dyDescent="0.25">
      <c r="B864" s="218"/>
      <c r="C864" s="218"/>
      <c r="D864" s="218"/>
      <c r="E864" s="238"/>
      <c r="F864" s="238"/>
      <c r="G864" s="238"/>
      <c r="H864" s="218"/>
      <c r="I864" s="218"/>
      <c r="J864" s="11" t="s">
        <v>111</v>
      </c>
      <c r="K864" s="7" t="s">
        <v>112</v>
      </c>
      <c r="L864" s="7" t="s">
        <v>85</v>
      </c>
      <c r="M864" s="7">
        <v>2</v>
      </c>
      <c r="N864" s="217"/>
      <c r="O864" s="218"/>
      <c r="P864" s="218"/>
      <c r="Q864" s="218"/>
      <c r="R864" s="237"/>
      <c r="S864" s="237"/>
      <c r="T864" s="247"/>
      <c r="U864" s="247"/>
      <c r="V864" s="252"/>
      <c r="W864" s="246"/>
      <c r="X864" s="246"/>
      <c r="Y864" s="246"/>
      <c r="Z864" s="246"/>
      <c r="AA864" s="246"/>
      <c r="AB864" s="246"/>
      <c r="AC864" s="217"/>
      <c r="AD864" s="235"/>
      <c r="AE864" s="235"/>
      <c r="AF864" s="218"/>
      <c r="AG864" s="217"/>
      <c r="AH864" s="217"/>
      <c r="AI864" s="217"/>
      <c r="AJ864" s="218"/>
    </row>
    <row r="865" spans="2:36" s="36" customFormat="1" ht="59.1" customHeight="1" x14ac:dyDescent="0.25">
      <c r="B865" s="218"/>
      <c r="C865" s="218"/>
      <c r="D865" s="218"/>
      <c r="E865" s="238"/>
      <c r="F865" s="238"/>
      <c r="G865" s="238"/>
      <c r="H865" s="218"/>
      <c r="I865" s="218"/>
      <c r="J865" s="11" t="s">
        <v>127</v>
      </c>
      <c r="K865" s="7" t="s">
        <v>128</v>
      </c>
      <c r="L865" s="7" t="s">
        <v>85</v>
      </c>
      <c r="M865" s="63">
        <v>92</v>
      </c>
      <c r="N865" s="217"/>
      <c r="O865" s="218"/>
      <c r="P865" s="218"/>
      <c r="Q865" s="218"/>
      <c r="R865" s="237"/>
      <c r="S865" s="237"/>
      <c r="T865" s="247"/>
      <c r="U865" s="247"/>
      <c r="V865" s="253"/>
      <c r="W865" s="246"/>
      <c r="X865" s="246"/>
      <c r="Y865" s="246"/>
      <c r="Z865" s="246"/>
      <c r="AA865" s="246"/>
      <c r="AB865" s="246"/>
      <c r="AC865" s="217"/>
      <c r="AD865" s="235"/>
      <c r="AE865" s="235"/>
      <c r="AF865" s="218"/>
      <c r="AG865" s="217"/>
      <c r="AH865" s="217"/>
      <c r="AI865" s="217"/>
      <c r="AJ865" s="218"/>
    </row>
    <row r="866" spans="2:36" s="36" customFormat="1" ht="132" customHeight="1" x14ac:dyDescent="0.25">
      <c r="B866" s="218" t="s">
        <v>175</v>
      </c>
      <c r="C866" s="218" t="s">
        <v>833</v>
      </c>
      <c r="D866" s="218" t="s">
        <v>106</v>
      </c>
      <c r="E866" s="238" t="s">
        <v>67</v>
      </c>
      <c r="F866" s="238" t="s">
        <v>134</v>
      </c>
      <c r="G866" s="238" t="s">
        <v>147</v>
      </c>
      <c r="H866" s="218" t="s">
        <v>70</v>
      </c>
      <c r="I866" s="218" t="s">
        <v>79</v>
      </c>
      <c r="J866" s="11" t="s">
        <v>208</v>
      </c>
      <c r="K866" s="7" t="s">
        <v>107</v>
      </c>
      <c r="L866" s="7" t="s">
        <v>86</v>
      </c>
      <c r="M866" s="7">
        <v>40</v>
      </c>
      <c r="N866" s="217" t="s">
        <v>108</v>
      </c>
      <c r="O866" s="218" t="s">
        <v>170</v>
      </c>
      <c r="P866" s="218" t="s">
        <v>75</v>
      </c>
      <c r="Q866" s="218" t="s">
        <v>76</v>
      </c>
      <c r="R866" s="237" t="s">
        <v>77</v>
      </c>
      <c r="S866" s="237" t="s">
        <v>109</v>
      </c>
      <c r="T866" s="247">
        <f>V866+Y866</f>
        <v>99999.99</v>
      </c>
      <c r="U866" s="247">
        <f>T866/M867</f>
        <v>99999.99</v>
      </c>
      <c r="V866" s="251">
        <v>84999.99</v>
      </c>
      <c r="W866" s="246" t="s">
        <v>79</v>
      </c>
      <c r="X866" s="246" t="s">
        <v>79</v>
      </c>
      <c r="Y866" s="246">
        <v>15000</v>
      </c>
      <c r="Z866" s="246" t="s">
        <v>98</v>
      </c>
      <c r="AA866" s="246" t="s">
        <v>79</v>
      </c>
      <c r="AB866" s="246">
        <v>8108.11</v>
      </c>
      <c r="AC866" s="217" t="s">
        <v>149</v>
      </c>
      <c r="AD866" s="235" t="s">
        <v>79</v>
      </c>
      <c r="AE866" s="235">
        <f>V866+Y866</f>
        <v>99999.99</v>
      </c>
      <c r="AF866" s="217" t="s">
        <v>79</v>
      </c>
      <c r="AG866" s="217" t="s">
        <v>33</v>
      </c>
      <c r="AH866" s="217" t="s">
        <v>295</v>
      </c>
      <c r="AI866" s="217" t="s">
        <v>356</v>
      </c>
      <c r="AJ866" s="217"/>
    </row>
    <row r="867" spans="2:36" s="36" customFormat="1" ht="86.1" customHeight="1" x14ac:dyDescent="0.25">
      <c r="B867" s="218"/>
      <c r="C867" s="218"/>
      <c r="D867" s="218"/>
      <c r="E867" s="238"/>
      <c r="F867" s="238"/>
      <c r="G867" s="238"/>
      <c r="H867" s="218"/>
      <c r="I867" s="218"/>
      <c r="J867" s="11" t="s">
        <v>111</v>
      </c>
      <c r="K867" s="7" t="s">
        <v>112</v>
      </c>
      <c r="L867" s="7" t="s">
        <v>85</v>
      </c>
      <c r="M867" s="7">
        <v>1</v>
      </c>
      <c r="N867" s="217"/>
      <c r="O867" s="218"/>
      <c r="P867" s="218"/>
      <c r="Q867" s="218"/>
      <c r="R867" s="237"/>
      <c r="S867" s="237"/>
      <c r="T867" s="247"/>
      <c r="U867" s="247"/>
      <c r="V867" s="252"/>
      <c r="W867" s="246"/>
      <c r="X867" s="246"/>
      <c r="Y867" s="246"/>
      <c r="Z867" s="246"/>
      <c r="AA867" s="246"/>
      <c r="AB867" s="246"/>
      <c r="AC867" s="217"/>
      <c r="AD867" s="235"/>
      <c r="AE867" s="235"/>
      <c r="AF867" s="218"/>
      <c r="AG867" s="217"/>
      <c r="AH867" s="217"/>
      <c r="AI867" s="217"/>
      <c r="AJ867" s="218"/>
    </row>
    <row r="868" spans="2:36" s="36" customFormat="1" ht="59.1" customHeight="1" x14ac:dyDescent="0.25">
      <c r="B868" s="218"/>
      <c r="C868" s="218"/>
      <c r="D868" s="218"/>
      <c r="E868" s="238"/>
      <c r="F868" s="238"/>
      <c r="G868" s="238"/>
      <c r="H868" s="218"/>
      <c r="I868" s="218"/>
      <c r="J868" s="11" t="s">
        <v>127</v>
      </c>
      <c r="K868" s="7" t="s">
        <v>128</v>
      </c>
      <c r="L868" s="7" t="s">
        <v>85</v>
      </c>
      <c r="M868" s="63">
        <v>50</v>
      </c>
      <c r="N868" s="217"/>
      <c r="O868" s="218"/>
      <c r="P868" s="218"/>
      <c r="Q868" s="218"/>
      <c r="R868" s="237"/>
      <c r="S868" s="237"/>
      <c r="T868" s="247"/>
      <c r="U868" s="247"/>
      <c r="V868" s="253"/>
      <c r="W868" s="246"/>
      <c r="X868" s="246"/>
      <c r="Y868" s="246"/>
      <c r="Z868" s="246"/>
      <c r="AA868" s="246"/>
      <c r="AB868" s="246"/>
      <c r="AC868" s="217"/>
      <c r="AD868" s="235"/>
      <c r="AE868" s="235"/>
      <c r="AF868" s="218"/>
      <c r="AG868" s="217"/>
      <c r="AH868" s="217"/>
      <c r="AI868" s="217"/>
      <c r="AJ868" s="218"/>
    </row>
    <row r="869" spans="2:36" s="36" customFormat="1" ht="132" customHeight="1" x14ac:dyDescent="0.25">
      <c r="B869" s="218" t="s">
        <v>177</v>
      </c>
      <c r="C869" s="218" t="s">
        <v>178</v>
      </c>
      <c r="D869" s="218" t="s">
        <v>106</v>
      </c>
      <c r="E869" s="238" t="s">
        <v>67</v>
      </c>
      <c r="F869" s="238" t="s">
        <v>134</v>
      </c>
      <c r="G869" s="238" t="s">
        <v>147</v>
      </c>
      <c r="H869" s="218" t="s">
        <v>70</v>
      </c>
      <c r="I869" s="218" t="s">
        <v>79</v>
      </c>
      <c r="J869" s="11" t="s">
        <v>208</v>
      </c>
      <c r="K869" s="7" t="s">
        <v>107</v>
      </c>
      <c r="L869" s="7" t="s">
        <v>86</v>
      </c>
      <c r="M869" s="7">
        <v>40</v>
      </c>
      <c r="N869" s="217" t="s">
        <v>108</v>
      </c>
      <c r="O869" s="218" t="s">
        <v>170</v>
      </c>
      <c r="P869" s="218" t="s">
        <v>75</v>
      </c>
      <c r="Q869" s="218" t="s">
        <v>76</v>
      </c>
      <c r="R869" s="237" t="s">
        <v>77</v>
      </c>
      <c r="S869" s="237" t="s">
        <v>109</v>
      </c>
      <c r="T869" s="247">
        <f>V869+Y869</f>
        <v>247999.99</v>
      </c>
      <c r="U869" s="247">
        <v>123999.99</v>
      </c>
      <c r="V869" s="251">
        <v>210799.99</v>
      </c>
      <c r="W869" s="246" t="s">
        <v>79</v>
      </c>
      <c r="X869" s="246" t="s">
        <v>79</v>
      </c>
      <c r="Y869" s="246">
        <v>37200</v>
      </c>
      <c r="Z869" s="246" t="s">
        <v>98</v>
      </c>
      <c r="AA869" s="246" t="s">
        <v>79</v>
      </c>
      <c r="AB869" s="246">
        <v>20108.11</v>
      </c>
      <c r="AC869" s="217" t="s">
        <v>149</v>
      </c>
      <c r="AD869" s="235" t="s">
        <v>79</v>
      </c>
      <c r="AE869" s="235">
        <f>V869+Y869</f>
        <v>247999.99</v>
      </c>
      <c r="AF869" s="217" t="s">
        <v>79</v>
      </c>
      <c r="AG869" s="217" t="s">
        <v>33</v>
      </c>
      <c r="AH869" s="217" t="s">
        <v>248</v>
      </c>
      <c r="AI869" s="217" t="s">
        <v>253</v>
      </c>
      <c r="AJ869" s="217"/>
    </row>
    <row r="870" spans="2:36" s="36" customFormat="1" ht="86.1" customHeight="1" x14ac:dyDescent="0.25">
      <c r="B870" s="218"/>
      <c r="C870" s="218"/>
      <c r="D870" s="218"/>
      <c r="E870" s="238"/>
      <c r="F870" s="238"/>
      <c r="G870" s="238"/>
      <c r="H870" s="218"/>
      <c r="I870" s="218"/>
      <c r="J870" s="11" t="s">
        <v>111</v>
      </c>
      <c r="K870" s="7" t="s">
        <v>112</v>
      </c>
      <c r="L870" s="7" t="s">
        <v>85</v>
      </c>
      <c r="M870" s="7">
        <v>2</v>
      </c>
      <c r="N870" s="217"/>
      <c r="O870" s="218"/>
      <c r="P870" s="218"/>
      <c r="Q870" s="218"/>
      <c r="R870" s="237"/>
      <c r="S870" s="237"/>
      <c r="T870" s="247"/>
      <c r="U870" s="247"/>
      <c r="V870" s="252"/>
      <c r="W870" s="246"/>
      <c r="X870" s="246"/>
      <c r="Y870" s="246"/>
      <c r="Z870" s="246"/>
      <c r="AA870" s="246"/>
      <c r="AB870" s="246"/>
      <c r="AC870" s="217"/>
      <c r="AD870" s="235"/>
      <c r="AE870" s="235"/>
      <c r="AF870" s="218"/>
      <c r="AG870" s="217"/>
      <c r="AH870" s="217"/>
      <c r="AI870" s="217"/>
      <c r="AJ870" s="218"/>
    </row>
    <row r="871" spans="2:36" s="36" customFormat="1" ht="59.1" customHeight="1" x14ac:dyDescent="0.25">
      <c r="B871" s="218"/>
      <c r="C871" s="218"/>
      <c r="D871" s="218"/>
      <c r="E871" s="238"/>
      <c r="F871" s="238"/>
      <c r="G871" s="238"/>
      <c r="H871" s="218"/>
      <c r="I871" s="218"/>
      <c r="J871" s="11" t="s">
        <v>127</v>
      </c>
      <c r="K871" s="7" t="s">
        <v>128</v>
      </c>
      <c r="L871" s="7" t="s">
        <v>85</v>
      </c>
      <c r="M871" s="63">
        <v>116</v>
      </c>
      <c r="N871" s="217"/>
      <c r="O871" s="218"/>
      <c r="P871" s="218"/>
      <c r="Q871" s="218"/>
      <c r="R871" s="237"/>
      <c r="S871" s="237"/>
      <c r="T871" s="247"/>
      <c r="U871" s="247"/>
      <c r="V871" s="253"/>
      <c r="W871" s="246"/>
      <c r="X871" s="246"/>
      <c r="Y871" s="246"/>
      <c r="Z871" s="246"/>
      <c r="AA871" s="246"/>
      <c r="AB871" s="246"/>
      <c r="AC871" s="217"/>
      <c r="AD871" s="235"/>
      <c r="AE871" s="235"/>
      <c r="AF871" s="218"/>
      <c r="AG871" s="217"/>
      <c r="AH871" s="217"/>
      <c r="AI871" s="217"/>
      <c r="AJ871" s="218"/>
    </row>
    <row r="872" spans="2:36" ht="52.15" customHeight="1" x14ac:dyDescent="0.2">
      <c r="B872" s="218" t="s">
        <v>180</v>
      </c>
      <c r="C872" s="218" t="s">
        <v>181</v>
      </c>
      <c r="D872" s="218" t="s">
        <v>66</v>
      </c>
      <c r="E872" s="238" t="s">
        <v>67</v>
      </c>
      <c r="F872" s="238" t="s">
        <v>132</v>
      </c>
      <c r="G872" s="238" t="s">
        <v>69</v>
      </c>
      <c r="H872" s="218" t="s">
        <v>70</v>
      </c>
      <c r="I872" s="218" t="s">
        <v>79</v>
      </c>
      <c r="J872" s="11" t="s">
        <v>113</v>
      </c>
      <c r="K872" s="7" t="s">
        <v>114</v>
      </c>
      <c r="L872" s="7" t="s">
        <v>115</v>
      </c>
      <c r="M872" s="7">
        <v>2</v>
      </c>
      <c r="N872" s="217" t="s">
        <v>108</v>
      </c>
      <c r="O872" s="218" t="s">
        <v>170</v>
      </c>
      <c r="P872" s="218" t="s">
        <v>75</v>
      </c>
      <c r="Q872" s="218" t="s">
        <v>76</v>
      </c>
      <c r="R872" s="237" t="s">
        <v>77</v>
      </c>
      <c r="S872" s="237" t="s">
        <v>109</v>
      </c>
      <c r="T872" s="247">
        <f>V872+Y872</f>
        <v>132947.5</v>
      </c>
      <c r="U872" s="247">
        <f>T872/M873</f>
        <v>66473.75</v>
      </c>
      <c r="V872" s="246">
        <v>113005.38</v>
      </c>
      <c r="W872" s="246" t="s">
        <v>79</v>
      </c>
      <c r="X872" s="246" t="s">
        <v>79</v>
      </c>
      <c r="Y872" s="246">
        <v>19942.12</v>
      </c>
      <c r="Z872" s="246" t="s">
        <v>79</v>
      </c>
      <c r="AA872" s="246" t="s">
        <v>79</v>
      </c>
      <c r="AB872" s="246">
        <v>10779.53</v>
      </c>
      <c r="AC872" s="217" t="s">
        <v>80</v>
      </c>
      <c r="AD872" s="235" t="s">
        <v>79</v>
      </c>
      <c r="AE872" s="235">
        <f>V872+Y872</f>
        <v>132947.5</v>
      </c>
      <c r="AF872" s="217" t="s">
        <v>79</v>
      </c>
      <c r="AG872" s="217" t="s">
        <v>33</v>
      </c>
      <c r="AH872" s="217" t="s">
        <v>253</v>
      </c>
      <c r="AI872" s="217" t="s">
        <v>166</v>
      </c>
      <c r="AJ872" s="217"/>
    </row>
    <row r="873" spans="2:36" ht="51" x14ac:dyDescent="0.2">
      <c r="B873" s="218"/>
      <c r="C873" s="218"/>
      <c r="D873" s="218"/>
      <c r="E873" s="238"/>
      <c r="F873" s="238"/>
      <c r="G873" s="238"/>
      <c r="H873" s="218"/>
      <c r="I873" s="218"/>
      <c r="J873" s="11" t="s">
        <v>116</v>
      </c>
      <c r="K873" s="7" t="s">
        <v>117</v>
      </c>
      <c r="L873" s="7" t="s">
        <v>85</v>
      </c>
      <c r="M873" s="7">
        <v>2</v>
      </c>
      <c r="N873" s="217"/>
      <c r="O873" s="218"/>
      <c r="P873" s="218"/>
      <c r="Q873" s="218"/>
      <c r="R873" s="237"/>
      <c r="S873" s="237"/>
      <c r="T873" s="247"/>
      <c r="U873" s="247"/>
      <c r="V873" s="246"/>
      <c r="W873" s="246"/>
      <c r="X873" s="246"/>
      <c r="Y873" s="246"/>
      <c r="Z873" s="246"/>
      <c r="AA873" s="246"/>
      <c r="AB873" s="246"/>
      <c r="AC873" s="217"/>
      <c r="AD873" s="235"/>
      <c r="AE873" s="235"/>
      <c r="AF873" s="218"/>
      <c r="AG873" s="217"/>
      <c r="AH873" s="217"/>
      <c r="AI873" s="217"/>
      <c r="AJ873" s="218"/>
    </row>
    <row r="874" spans="2:36" ht="38.25" x14ac:dyDescent="0.2">
      <c r="B874" s="218"/>
      <c r="C874" s="218"/>
      <c r="D874" s="218"/>
      <c r="E874" s="238"/>
      <c r="F874" s="238"/>
      <c r="G874" s="238"/>
      <c r="H874" s="218"/>
      <c r="I874" s="218"/>
      <c r="J874" s="11" t="s">
        <v>209</v>
      </c>
      <c r="K874" s="7" t="s">
        <v>118</v>
      </c>
      <c r="L874" s="7" t="s">
        <v>119</v>
      </c>
      <c r="M874" s="7">
        <v>2</v>
      </c>
      <c r="N874" s="217"/>
      <c r="O874" s="218"/>
      <c r="P874" s="218"/>
      <c r="Q874" s="218"/>
      <c r="R874" s="237"/>
      <c r="S874" s="237"/>
      <c r="T874" s="247"/>
      <c r="U874" s="247"/>
      <c r="V874" s="246"/>
      <c r="W874" s="246"/>
      <c r="X874" s="246"/>
      <c r="Y874" s="246"/>
      <c r="Z874" s="246"/>
      <c r="AA874" s="246"/>
      <c r="AB874" s="246"/>
      <c r="AC874" s="217"/>
      <c r="AD874" s="235"/>
      <c r="AE874" s="235"/>
      <c r="AF874" s="218"/>
      <c r="AG874" s="217"/>
      <c r="AH874" s="217"/>
      <c r="AI874" s="217"/>
      <c r="AJ874" s="218"/>
    </row>
    <row r="875" spans="2:36" ht="47.65" customHeight="1" x14ac:dyDescent="0.2">
      <c r="B875" s="218"/>
      <c r="C875" s="218"/>
      <c r="D875" s="218"/>
      <c r="E875" s="238"/>
      <c r="F875" s="238"/>
      <c r="G875" s="238"/>
      <c r="H875" s="218"/>
      <c r="I875" s="218"/>
      <c r="J875" s="11" t="s">
        <v>120</v>
      </c>
      <c r="K875" s="7" t="s">
        <v>121</v>
      </c>
      <c r="L875" s="7" t="s">
        <v>119</v>
      </c>
      <c r="M875" s="63">
        <v>2</v>
      </c>
      <c r="N875" s="217"/>
      <c r="O875" s="218"/>
      <c r="P875" s="218"/>
      <c r="Q875" s="218"/>
      <c r="R875" s="237"/>
      <c r="S875" s="237"/>
      <c r="T875" s="247"/>
      <c r="U875" s="247"/>
      <c r="V875" s="246"/>
      <c r="W875" s="246"/>
      <c r="X875" s="246"/>
      <c r="Y875" s="246"/>
      <c r="Z875" s="246"/>
      <c r="AA875" s="246"/>
      <c r="AB875" s="246"/>
      <c r="AC875" s="217"/>
      <c r="AD875" s="235"/>
      <c r="AE875" s="235"/>
      <c r="AF875" s="218"/>
      <c r="AG875" s="217"/>
      <c r="AH875" s="217"/>
      <c r="AI875" s="217"/>
      <c r="AJ875" s="218"/>
    </row>
    <row r="876" spans="2:36" s="79" customFormat="1" ht="132" customHeight="1" x14ac:dyDescent="0.25">
      <c r="B876" s="230" t="s">
        <v>530</v>
      </c>
      <c r="C876" s="218" t="s">
        <v>545</v>
      </c>
      <c r="D876" s="230" t="s">
        <v>106</v>
      </c>
      <c r="E876" s="290" t="s">
        <v>67</v>
      </c>
      <c r="F876" s="370" t="s">
        <v>134</v>
      </c>
      <c r="G876" s="290" t="s">
        <v>147</v>
      </c>
      <c r="H876" s="214" t="s">
        <v>70</v>
      </c>
      <c r="I876" s="214" t="s">
        <v>79</v>
      </c>
      <c r="J876" s="11" t="s">
        <v>208</v>
      </c>
      <c r="K876" s="7" t="s">
        <v>107</v>
      </c>
      <c r="L876" s="7" t="s">
        <v>86</v>
      </c>
      <c r="M876" s="7">
        <v>40</v>
      </c>
      <c r="N876" s="269" t="s">
        <v>108</v>
      </c>
      <c r="O876" s="238" t="s">
        <v>531</v>
      </c>
      <c r="P876" s="230" t="s">
        <v>75</v>
      </c>
      <c r="Q876" s="230" t="s">
        <v>76</v>
      </c>
      <c r="R876" s="242" t="s">
        <v>77</v>
      </c>
      <c r="S876" s="242" t="s">
        <v>109</v>
      </c>
      <c r="T876" s="254">
        <f>V876+Y876</f>
        <v>119840.01</v>
      </c>
      <c r="U876" s="254" t="s">
        <v>79</v>
      </c>
      <c r="V876" s="266">
        <v>101864.01</v>
      </c>
      <c r="W876" s="349" t="s">
        <v>98</v>
      </c>
      <c r="X876" s="226" t="s">
        <v>98</v>
      </c>
      <c r="Y876" s="349">
        <v>17976</v>
      </c>
      <c r="Z876" s="349" t="s">
        <v>98</v>
      </c>
      <c r="AA876" s="226" t="s">
        <v>98</v>
      </c>
      <c r="AB876" s="226">
        <v>9716.76</v>
      </c>
      <c r="AC876" s="219" t="s">
        <v>149</v>
      </c>
      <c r="AD876" s="223" t="s">
        <v>79</v>
      </c>
      <c r="AE876" s="223">
        <f>V876+Y876</f>
        <v>119840.01</v>
      </c>
      <c r="AF876" s="219" t="s">
        <v>79</v>
      </c>
      <c r="AG876" s="219" t="s">
        <v>33</v>
      </c>
      <c r="AH876" s="219" t="s">
        <v>174</v>
      </c>
      <c r="AI876" s="219" t="s">
        <v>704</v>
      </c>
      <c r="AJ876" s="219"/>
    </row>
    <row r="877" spans="2:36" s="79" customFormat="1" ht="86.1" customHeight="1" x14ac:dyDescent="0.25">
      <c r="B877" s="215"/>
      <c r="C877" s="218"/>
      <c r="D877" s="215"/>
      <c r="E877" s="250"/>
      <c r="F877" s="250"/>
      <c r="G877" s="250"/>
      <c r="H877" s="215"/>
      <c r="I877" s="215"/>
      <c r="J877" s="11" t="s">
        <v>111</v>
      </c>
      <c r="K877" s="7" t="s">
        <v>112</v>
      </c>
      <c r="L877" s="7" t="s">
        <v>85</v>
      </c>
      <c r="M877" s="109">
        <v>1</v>
      </c>
      <c r="N877" s="220"/>
      <c r="O877" s="238"/>
      <c r="P877" s="215"/>
      <c r="Q877" s="215"/>
      <c r="R877" s="274"/>
      <c r="S877" s="274"/>
      <c r="T877" s="255"/>
      <c r="U877" s="255"/>
      <c r="V877" s="267"/>
      <c r="W877" s="350"/>
      <c r="X877" s="227"/>
      <c r="Y877" s="350"/>
      <c r="Z877" s="350"/>
      <c r="AA877" s="227"/>
      <c r="AB877" s="227"/>
      <c r="AC877" s="220"/>
      <c r="AD877" s="224"/>
      <c r="AE877" s="224"/>
      <c r="AF877" s="215"/>
      <c r="AG877" s="220"/>
      <c r="AH877" s="220"/>
      <c r="AI877" s="220"/>
      <c r="AJ877" s="215"/>
    </row>
    <row r="878" spans="2:36" s="79" customFormat="1" ht="59.1" customHeight="1" x14ac:dyDescent="0.25">
      <c r="B878" s="216"/>
      <c r="C878" s="218"/>
      <c r="D878" s="216"/>
      <c r="E878" s="291"/>
      <c r="F878" s="291"/>
      <c r="G878" s="291"/>
      <c r="H878" s="216"/>
      <c r="I878" s="216"/>
      <c r="J878" s="11" t="s">
        <v>127</v>
      </c>
      <c r="K878" s="7" t="s">
        <v>128</v>
      </c>
      <c r="L878" s="7" t="s">
        <v>85</v>
      </c>
      <c r="M878" s="7">
        <v>56</v>
      </c>
      <c r="N878" s="221"/>
      <c r="O878" s="238"/>
      <c r="P878" s="216"/>
      <c r="Q878" s="216"/>
      <c r="R878" s="236"/>
      <c r="S878" s="236"/>
      <c r="T878" s="256"/>
      <c r="U878" s="256"/>
      <c r="V878" s="268"/>
      <c r="W878" s="351"/>
      <c r="X878" s="228"/>
      <c r="Y878" s="351"/>
      <c r="Z878" s="351"/>
      <c r="AA878" s="228"/>
      <c r="AB878" s="228"/>
      <c r="AC878" s="221"/>
      <c r="AD878" s="225"/>
      <c r="AE878" s="225"/>
      <c r="AF878" s="216"/>
      <c r="AG878" s="221"/>
      <c r="AH878" s="221"/>
      <c r="AI878" s="221"/>
      <c r="AJ878" s="216"/>
    </row>
    <row r="879" spans="2:36" s="79" customFormat="1" ht="132" customHeight="1" x14ac:dyDescent="0.25">
      <c r="B879" s="230" t="s">
        <v>532</v>
      </c>
      <c r="C879" s="218" t="s">
        <v>546</v>
      </c>
      <c r="D879" s="230" t="s">
        <v>106</v>
      </c>
      <c r="E879" s="290" t="s">
        <v>67</v>
      </c>
      <c r="F879" s="370" t="s">
        <v>134</v>
      </c>
      <c r="G879" s="290" t="s">
        <v>147</v>
      </c>
      <c r="H879" s="214" t="s">
        <v>70</v>
      </c>
      <c r="I879" s="214" t="s">
        <v>79</v>
      </c>
      <c r="J879" s="11" t="s">
        <v>208</v>
      </c>
      <c r="K879" s="7" t="s">
        <v>107</v>
      </c>
      <c r="L879" s="7" t="s">
        <v>86</v>
      </c>
      <c r="M879" s="7">
        <v>40</v>
      </c>
      <c r="N879" s="269" t="s">
        <v>108</v>
      </c>
      <c r="O879" s="238" t="s">
        <v>531</v>
      </c>
      <c r="P879" s="230" t="s">
        <v>75</v>
      </c>
      <c r="Q879" s="230" t="s">
        <v>76</v>
      </c>
      <c r="R879" s="242" t="s">
        <v>77</v>
      </c>
      <c r="S879" s="242" t="s">
        <v>109</v>
      </c>
      <c r="T879" s="254">
        <f>V879+Y879</f>
        <v>47668.490000000005</v>
      </c>
      <c r="U879" s="254" t="s">
        <v>79</v>
      </c>
      <c r="V879" s="266">
        <v>40518.22</v>
      </c>
      <c r="W879" s="266" t="s">
        <v>98</v>
      </c>
      <c r="X879" s="226" t="s">
        <v>98</v>
      </c>
      <c r="Y879" s="266">
        <v>7150.27</v>
      </c>
      <c r="Z879" s="266" t="s">
        <v>98</v>
      </c>
      <c r="AA879" s="226" t="s">
        <v>98</v>
      </c>
      <c r="AB879" s="226">
        <v>3865.02</v>
      </c>
      <c r="AC879" s="219" t="s">
        <v>149</v>
      </c>
      <c r="AD879" s="223" t="s">
        <v>79</v>
      </c>
      <c r="AE879" s="223">
        <f>V879+Y879</f>
        <v>47668.490000000005</v>
      </c>
      <c r="AF879" s="219" t="s">
        <v>79</v>
      </c>
      <c r="AG879" s="219" t="s">
        <v>33</v>
      </c>
      <c r="AH879" s="219" t="s">
        <v>174</v>
      </c>
      <c r="AI879" s="219" t="s">
        <v>158</v>
      </c>
      <c r="AJ879" s="219"/>
    </row>
    <row r="880" spans="2:36" s="79" customFormat="1" ht="86.1" customHeight="1" x14ac:dyDescent="0.25">
      <c r="B880" s="215"/>
      <c r="C880" s="218"/>
      <c r="D880" s="215"/>
      <c r="E880" s="250"/>
      <c r="F880" s="250"/>
      <c r="G880" s="250"/>
      <c r="H880" s="215"/>
      <c r="I880" s="215"/>
      <c r="J880" s="11" t="s">
        <v>111</v>
      </c>
      <c r="K880" s="7" t="s">
        <v>112</v>
      </c>
      <c r="L880" s="7" t="s">
        <v>85</v>
      </c>
      <c r="M880" s="7">
        <v>1</v>
      </c>
      <c r="N880" s="220"/>
      <c r="O880" s="238"/>
      <c r="P880" s="215"/>
      <c r="Q880" s="215"/>
      <c r="R880" s="274"/>
      <c r="S880" s="274"/>
      <c r="T880" s="255"/>
      <c r="U880" s="255"/>
      <c r="V880" s="267"/>
      <c r="W880" s="267"/>
      <c r="X880" s="227"/>
      <c r="Y880" s="267"/>
      <c r="Z880" s="267"/>
      <c r="AA880" s="227"/>
      <c r="AB880" s="227"/>
      <c r="AC880" s="220"/>
      <c r="AD880" s="224"/>
      <c r="AE880" s="224"/>
      <c r="AF880" s="215"/>
      <c r="AG880" s="220"/>
      <c r="AH880" s="220"/>
      <c r="AI880" s="220"/>
      <c r="AJ880" s="215"/>
    </row>
    <row r="881" spans="2:36" s="79" customFormat="1" ht="59.1" customHeight="1" x14ac:dyDescent="0.25">
      <c r="B881" s="216"/>
      <c r="C881" s="218"/>
      <c r="D881" s="216"/>
      <c r="E881" s="291"/>
      <c r="F881" s="291"/>
      <c r="G881" s="291"/>
      <c r="H881" s="216"/>
      <c r="I881" s="216"/>
      <c r="J881" s="11" t="s">
        <v>127</v>
      </c>
      <c r="K881" s="7" t="s">
        <v>128</v>
      </c>
      <c r="L881" s="7" t="s">
        <v>85</v>
      </c>
      <c r="M881" s="7">
        <v>45</v>
      </c>
      <c r="N881" s="221"/>
      <c r="O881" s="238"/>
      <c r="P881" s="216"/>
      <c r="Q881" s="216"/>
      <c r="R881" s="236"/>
      <c r="S881" s="236"/>
      <c r="T881" s="256"/>
      <c r="U881" s="256"/>
      <c r="V881" s="268"/>
      <c r="W881" s="268"/>
      <c r="X881" s="228"/>
      <c r="Y881" s="268"/>
      <c r="Z881" s="268"/>
      <c r="AA881" s="228"/>
      <c r="AB881" s="228"/>
      <c r="AC881" s="221"/>
      <c r="AD881" s="225"/>
      <c r="AE881" s="225"/>
      <c r="AF881" s="216"/>
      <c r="AG881" s="221"/>
      <c r="AH881" s="221"/>
      <c r="AI881" s="221"/>
      <c r="AJ881" s="216"/>
    </row>
    <row r="882" spans="2:36" s="79" customFormat="1" ht="132" customHeight="1" x14ac:dyDescent="0.25">
      <c r="B882" s="230" t="s">
        <v>533</v>
      </c>
      <c r="C882" s="218" t="s">
        <v>547</v>
      </c>
      <c r="D882" s="230" t="s">
        <v>106</v>
      </c>
      <c r="E882" s="290" t="s">
        <v>67</v>
      </c>
      <c r="F882" s="370" t="s">
        <v>134</v>
      </c>
      <c r="G882" s="290" t="s">
        <v>147</v>
      </c>
      <c r="H882" s="214" t="s">
        <v>70</v>
      </c>
      <c r="I882" s="214" t="s">
        <v>79</v>
      </c>
      <c r="J882" s="11" t="s">
        <v>208</v>
      </c>
      <c r="K882" s="7" t="s">
        <v>107</v>
      </c>
      <c r="L882" s="7" t="s">
        <v>86</v>
      </c>
      <c r="M882" s="7">
        <v>40</v>
      </c>
      <c r="N882" s="269" t="s">
        <v>108</v>
      </c>
      <c r="O882" s="238" t="s">
        <v>531</v>
      </c>
      <c r="P882" s="230" t="s">
        <v>75</v>
      </c>
      <c r="Q882" s="230" t="s">
        <v>76</v>
      </c>
      <c r="R882" s="242" t="s">
        <v>77</v>
      </c>
      <c r="S882" s="242" t="s">
        <v>109</v>
      </c>
      <c r="T882" s="254">
        <f>V882+Y882</f>
        <v>54570</v>
      </c>
      <c r="U882" s="254" t="s">
        <v>79</v>
      </c>
      <c r="V882" s="266">
        <v>46384.5</v>
      </c>
      <c r="W882" s="266" t="s">
        <v>98</v>
      </c>
      <c r="X882" s="226" t="s">
        <v>98</v>
      </c>
      <c r="Y882" s="266">
        <v>8185.5</v>
      </c>
      <c r="Z882" s="266" t="s">
        <v>98</v>
      </c>
      <c r="AA882" s="226" t="s">
        <v>98</v>
      </c>
      <c r="AB882" s="226">
        <v>4424.59</v>
      </c>
      <c r="AC882" s="219" t="s">
        <v>149</v>
      </c>
      <c r="AD882" s="223" t="s">
        <v>79</v>
      </c>
      <c r="AE882" s="223">
        <f>V882+Y882</f>
        <v>54570</v>
      </c>
      <c r="AF882" s="219" t="s">
        <v>79</v>
      </c>
      <c r="AG882" s="219" t="s">
        <v>33</v>
      </c>
      <c r="AH882" s="219" t="s">
        <v>174</v>
      </c>
      <c r="AI882" s="219" t="s">
        <v>158</v>
      </c>
      <c r="AJ882" s="219"/>
    </row>
    <row r="883" spans="2:36" s="79" customFormat="1" ht="86.1" customHeight="1" x14ac:dyDescent="0.25">
      <c r="B883" s="215"/>
      <c r="C883" s="218"/>
      <c r="D883" s="215"/>
      <c r="E883" s="250"/>
      <c r="F883" s="250"/>
      <c r="G883" s="250"/>
      <c r="H883" s="215"/>
      <c r="I883" s="215"/>
      <c r="J883" s="11" t="s">
        <v>111</v>
      </c>
      <c r="K883" s="7" t="s">
        <v>112</v>
      </c>
      <c r="L883" s="7" t="s">
        <v>85</v>
      </c>
      <c r="M883" s="7">
        <v>1</v>
      </c>
      <c r="N883" s="220"/>
      <c r="O883" s="238"/>
      <c r="P883" s="215"/>
      <c r="Q883" s="215"/>
      <c r="R883" s="274"/>
      <c r="S883" s="274"/>
      <c r="T883" s="255"/>
      <c r="U883" s="255"/>
      <c r="V883" s="267"/>
      <c r="W883" s="267"/>
      <c r="X883" s="227"/>
      <c r="Y883" s="267"/>
      <c r="Z883" s="267"/>
      <c r="AA883" s="227"/>
      <c r="AB883" s="227"/>
      <c r="AC883" s="220"/>
      <c r="AD883" s="224"/>
      <c r="AE883" s="224"/>
      <c r="AF883" s="215"/>
      <c r="AG883" s="220"/>
      <c r="AH883" s="220"/>
      <c r="AI883" s="220"/>
      <c r="AJ883" s="215"/>
    </row>
    <row r="884" spans="2:36" s="79" customFormat="1" ht="59.1" customHeight="1" x14ac:dyDescent="0.25">
      <c r="B884" s="216"/>
      <c r="C884" s="218"/>
      <c r="D884" s="216"/>
      <c r="E884" s="291"/>
      <c r="F884" s="291"/>
      <c r="G884" s="291"/>
      <c r="H884" s="216"/>
      <c r="I884" s="216"/>
      <c r="J884" s="11" t="s">
        <v>127</v>
      </c>
      <c r="K884" s="7" t="s">
        <v>128</v>
      </c>
      <c r="L884" s="7" t="s">
        <v>85</v>
      </c>
      <c r="M884" s="7">
        <v>30</v>
      </c>
      <c r="N884" s="221"/>
      <c r="O884" s="238"/>
      <c r="P884" s="216"/>
      <c r="Q884" s="216"/>
      <c r="R884" s="236"/>
      <c r="S884" s="236"/>
      <c r="T884" s="256"/>
      <c r="U884" s="256"/>
      <c r="V884" s="268"/>
      <c r="W884" s="268"/>
      <c r="X884" s="228"/>
      <c r="Y884" s="268"/>
      <c r="Z884" s="268"/>
      <c r="AA884" s="228"/>
      <c r="AB884" s="228"/>
      <c r="AC884" s="221"/>
      <c r="AD884" s="225"/>
      <c r="AE884" s="225"/>
      <c r="AF884" s="216"/>
      <c r="AG884" s="221"/>
      <c r="AH884" s="221"/>
      <c r="AI884" s="221"/>
      <c r="AJ884" s="216"/>
    </row>
    <row r="885" spans="2:36" s="79" customFormat="1" ht="132" customHeight="1" x14ac:dyDescent="0.25">
      <c r="B885" s="230" t="s">
        <v>534</v>
      </c>
      <c r="C885" s="218" t="s">
        <v>548</v>
      </c>
      <c r="D885" s="230" t="s">
        <v>106</v>
      </c>
      <c r="E885" s="290" t="s">
        <v>67</v>
      </c>
      <c r="F885" s="370" t="s">
        <v>134</v>
      </c>
      <c r="G885" s="290" t="s">
        <v>147</v>
      </c>
      <c r="H885" s="214" t="s">
        <v>70</v>
      </c>
      <c r="I885" s="214" t="s">
        <v>79</v>
      </c>
      <c r="J885" s="11" t="s">
        <v>208</v>
      </c>
      <c r="K885" s="7" t="s">
        <v>107</v>
      </c>
      <c r="L885" s="7" t="s">
        <v>86</v>
      </c>
      <c r="M885" s="7">
        <v>40</v>
      </c>
      <c r="N885" s="269" t="s">
        <v>108</v>
      </c>
      <c r="O885" s="238" t="s">
        <v>531</v>
      </c>
      <c r="P885" s="230" t="s">
        <v>75</v>
      </c>
      <c r="Q885" s="230" t="s">
        <v>76</v>
      </c>
      <c r="R885" s="242" t="s">
        <v>77</v>
      </c>
      <c r="S885" s="242" t="s">
        <v>109</v>
      </c>
      <c r="T885" s="254">
        <f>V885+Y885</f>
        <v>109782</v>
      </c>
      <c r="U885" s="254" t="s">
        <v>79</v>
      </c>
      <c r="V885" s="266">
        <v>93314.7</v>
      </c>
      <c r="W885" s="266" t="s">
        <v>98</v>
      </c>
      <c r="X885" s="226" t="s">
        <v>98</v>
      </c>
      <c r="Y885" s="266">
        <v>16467.3</v>
      </c>
      <c r="Z885" s="266" t="s">
        <v>98</v>
      </c>
      <c r="AA885" s="226" t="s">
        <v>98</v>
      </c>
      <c r="AB885" s="226">
        <v>8901.24</v>
      </c>
      <c r="AC885" s="219" t="s">
        <v>149</v>
      </c>
      <c r="AD885" s="223" t="s">
        <v>79</v>
      </c>
      <c r="AE885" s="223">
        <f>V885+Y885</f>
        <v>109782</v>
      </c>
      <c r="AF885" s="219" t="s">
        <v>79</v>
      </c>
      <c r="AG885" s="219" t="s">
        <v>33</v>
      </c>
      <c r="AH885" s="219" t="s">
        <v>174</v>
      </c>
      <c r="AI885" s="219" t="s">
        <v>158</v>
      </c>
      <c r="AJ885" s="219"/>
    </row>
    <row r="886" spans="2:36" s="79" customFormat="1" ht="86.1" customHeight="1" x14ac:dyDescent="0.25">
      <c r="B886" s="215"/>
      <c r="C886" s="218"/>
      <c r="D886" s="215"/>
      <c r="E886" s="250"/>
      <c r="F886" s="250"/>
      <c r="G886" s="250"/>
      <c r="H886" s="215"/>
      <c r="I886" s="215"/>
      <c r="J886" s="11" t="s">
        <v>111</v>
      </c>
      <c r="K886" s="7" t="s">
        <v>112</v>
      </c>
      <c r="L886" s="7" t="s">
        <v>85</v>
      </c>
      <c r="M886" s="7">
        <v>1</v>
      </c>
      <c r="N886" s="220"/>
      <c r="O886" s="238"/>
      <c r="P886" s="215"/>
      <c r="Q886" s="215"/>
      <c r="R886" s="274"/>
      <c r="S886" s="274"/>
      <c r="T886" s="255"/>
      <c r="U886" s="255"/>
      <c r="V886" s="267"/>
      <c r="W886" s="267"/>
      <c r="X886" s="227"/>
      <c r="Y886" s="267"/>
      <c r="Z886" s="267"/>
      <c r="AA886" s="227"/>
      <c r="AB886" s="227"/>
      <c r="AC886" s="220"/>
      <c r="AD886" s="224"/>
      <c r="AE886" s="224"/>
      <c r="AF886" s="215"/>
      <c r="AG886" s="220"/>
      <c r="AH886" s="220"/>
      <c r="AI886" s="220"/>
      <c r="AJ886" s="215"/>
    </row>
    <row r="887" spans="2:36" s="79" customFormat="1" ht="59.1" customHeight="1" x14ac:dyDescent="0.25">
      <c r="B887" s="216"/>
      <c r="C887" s="218"/>
      <c r="D887" s="216"/>
      <c r="E887" s="291"/>
      <c r="F887" s="291"/>
      <c r="G887" s="291"/>
      <c r="H887" s="216"/>
      <c r="I887" s="216"/>
      <c r="J887" s="11" t="s">
        <v>127</v>
      </c>
      <c r="K887" s="7" t="s">
        <v>128</v>
      </c>
      <c r="L887" s="7" t="s">
        <v>85</v>
      </c>
      <c r="M887" s="7">
        <v>27</v>
      </c>
      <c r="N887" s="221"/>
      <c r="O887" s="238"/>
      <c r="P887" s="216"/>
      <c r="Q887" s="216"/>
      <c r="R887" s="236"/>
      <c r="S887" s="236"/>
      <c r="T887" s="256"/>
      <c r="U887" s="256"/>
      <c r="V887" s="268"/>
      <c r="W887" s="268"/>
      <c r="X887" s="228"/>
      <c r="Y887" s="268"/>
      <c r="Z887" s="268"/>
      <c r="AA887" s="228"/>
      <c r="AB887" s="228"/>
      <c r="AC887" s="221"/>
      <c r="AD887" s="225"/>
      <c r="AE887" s="225"/>
      <c r="AF887" s="216"/>
      <c r="AG887" s="221"/>
      <c r="AH887" s="221"/>
      <c r="AI887" s="221"/>
      <c r="AJ887" s="216"/>
    </row>
    <row r="888" spans="2:36" s="79" customFormat="1" ht="132" customHeight="1" x14ac:dyDescent="0.25">
      <c r="B888" s="230" t="s">
        <v>535</v>
      </c>
      <c r="C888" s="218" t="s">
        <v>549</v>
      </c>
      <c r="D888" s="230" t="s">
        <v>106</v>
      </c>
      <c r="E888" s="290" t="s">
        <v>67</v>
      </c>
      <c r="F888" s="370" t="s">
        <v>134</v>
      </c>
      <c r="G888" s="290" t="s">
        <v>147</v>
      </c>
      <c r="H888" s="214" t="s">
        <v>70</v>
      </c>
      <c r="I888" s="214" t="s">
        <v>79</v>
      </c>
      <c r="J888" s="11" t="s">
        <v>208</v>
      </c>
      <c r="K888" s="7" t="s">
        <v>107</v>
      </c>
      <c r="L888" s="7" t="s">
        <v>86</v>
      </c>
      <c r="M888" s="7">
        <v>40</v>
      </c>
      <c r="N888" s="269" t="s">
        <v>108</v>
      </c>
      <c r="O888" s="238" t="s">
        <v>531</v>
      </c>
      <c r="P888" s="230" t="s">
        <v>75</v>
      </c>
      <c r="Q888" s="230" t="s">
        <v>76</v>
      </c>
      <c r="R888" s="242" t="s">
        <v>77</v>
      </c>
      <c r="S888" s="242" t="s">
        <v>109</v>
      </c>
      <c r="T888" s="254">
        <f>V888+Y888</f>
        <v>72225</v>
      </c>
      <c r="U888" s="254" t="s">
        <v>79</v>
      </c>
      <c r="V888" s="266">
        <v>61391.25</v>
      </c>
      <c r="W888" s="266" t="s">
        <v>98</v>
      </c>
      <c r="X888" s="226" t="s">
        <v>98</v>
      </c>
      <c r="Y888" s="266">
        <v>10833.75</v>
      </c>
      <c r="Z888" s="266" t="s">
        <v>98</v>
      </c>
      <c r="AA888" s="226" t="s">
        <v>98</v>
      </c>
      <c r="AB888" s="226">
        <v>5856.08</v>
      </c>
      <c r="AC888" s="219" t="s">
        <v>149</v>
      </c>
      <c r="AD888" s="223" t="s">
        <v>79</v>
      </c>
      <c r="AE888" s="223">
        <f>V888+Y888</f>
        <v>72225</v>
      </c>
      <c r="AF888" s="219" t="s">
        <v>79</v>
      </c>
      <c r="AG888" s="219" t="s">
        <v>33</v>
      </c>
      <c r="AH888" s="219" t="s">
        <v>174</v>
      </c>
      <c r="AI888" s="219" t="s">
        <v>158</v>
      </c>
      <c r="AJ888" s="219"/>
    </row>
    <row r="889" spans="2:36" s="79" customFormat="1" ht="86.1" customHeight="1" x14ac:dyDescent="0.25">
      <c r="B889" s="215"/>
      <c r="C889" s="218"/>
      <c r="D889" s="215"/>
      <c r="E889" s="250"/>
      <c r="F889" s="250"/>
      <c r="G889" s="250"/>
      <c r="H889" s="215"/>
      <c r="I889" s="215"/>
      <c r="J889" s="11" t="s">
        <v>111</v>
      </c>
      <c r="K889" s="7" t="s">
        <v>112</v>
      </c>
      <c r="L889" s="7" t="s">
        <v>85</v>
      </c>
      <c r="M889" s="7">
        <v>1</v>
      </c>
      <c r="N889" s="220"/>
      <c r="O889" s="238"/>
      <c r="P889" s="215"/>
      <c r="Q889" s="215"/>
      <c r="R889" s="274"/>
      <c r="S889" s="274"/>
      <c r="T889" s="255"/>
      <c r="U889" s="255"/>
      <c r="V889" s="267"/>
      <c r="W889" s="267"/>
      <c r="X889" s="227"/>
      <c r="Y889" s="267"/>
      <c r="Z889" s="267"/>
      <c r="AA889" s="227"/>
      <c r="AB889" s="227"/>
      <c r="AC889" s="220"/>
      <c r="AD889" s="224"/>
      <c r="AE889" s="224"/>
      <c r="AF889" s="215"/>
      <c r="AG889" s="220"/>
      <c r="AH889" s="220"/>
      <c r="AI889" s="220"/>
      <c r="AJ889" s="215"/>
    </row>
    <row r="890" spans="2:36" s="79" customFormat="1" ht="59.1" customHeight="1" x14ac:dyDescent="0.25">
      <c r="B890" s="216"/>
      <c r="C890" s="218"/>
      <c r="D890" s="216"/>
      <c r="E890" s="291"/>
      <c r="F890" s="291"/>
      <c r="G890" s="291"/>
      <c r="H890" s="216"/>
      <c r="I890" s="216"/>
      <c r="J890" s="11" t="s">
        <v>127</v>
      </c>
      <c r="K890" s="7" t="s">
        <v>128</v>
      </c>
      <c r="L890" s="7" t="s">
        <v>85</v>
      </c>
      <c r="M890" s="7">
        <v>45</v>
      </c>
      <c r="N890" s="221"/>
      <c r="O890" s="238"/>
      <c r="P890" s="216"/>
      <c r="Q890" s="216"/>
      <c r="R890" s="236"/>
      <c r="S890" s="236"/>
      <c r="T890" s="256"/>
      <c r="U890" s="256"/>
      <c r="V890" s="268"/>
      <c r="W890" s="268"/>
      <c r="X890" s="228"/>
      <c r="Y890" s="268"/>
      <c r="Z890" s="268"/>
      <c r="AA890" s="228"/>
      <c r="AB890" s="228"/>
      <c r="AC890" s="221"/>
      <c r="AD890" s="225"/>
      <c r="AE890" s="225"/>
      <c r="AF890" s="216"/>
      <c r="AG890" s="221"/>
      <c r="AH890" s="221"/>
      <c r="AI890" s="221"/>
      <c r="AJ890" s="216"/>
    </row>
    <row r="891" spans="2:36" s="79" customFormat="1" ht="132" customHeight="1" x14ac:dyDescent="0.25">
      <c r="B891" s="230" t="s">
        <v>536</v>
      </c>
      <c r="C891" s="218" t="s">
        <v>550</v>
      </c>
      <c r="D891" s="230" t="s">
        <v>106</v>
      </c>
      <c r="E891" s="290" t="s">
        <v>67</v>
      </c>
      <c r="F891" s="370" t="s">
        <v>134</v>
      </c>
      <c r="G891" s="290" t="s">
        <v>147</v>
      </c>
      <c r="H891" s="214" t="s">
        <v>70</v>
      </c>
      <c r="I891" s="214" t="s">
        <v>79</v>
      </c>
      <c r="J891" s="11" t="s">
        <v>208</v>
      </c>
      <c r="K891" s="7" t="s">
        <v>107</v>
      </c>
      <c r="L891" s="7" t="s">
        <v>86</v>
      </c>
      <c r="M891" s="7">
        <v>40</v>
      </c>
      <c r="N891" s="269" t="s">
        <v>108</v>
      </c>
      <c r="O891" s="238" t="s">
        <v>531</v>
      </c>
      <c r="P891" s="230" t="s">
        <v>75</v>
      </c>
      <c r="Q891" s="230" t="s">
        <v>76</v>
      </c>
      <c r="R891" s="242" t="s">
        <v>77</v>
      </c>
      <c r="S891" s="242" t="s">
        <v>109</v>
      </c>
      <c r="T891" s="254">
        <f>V891+Y891</f>
        <v>38520</v>
      </c>
      <c r="U891" s="254" t="s">
        <v>79</v>
      </c>
      <c r="V891" s="266">
        <v>32742</v>
      </c>
      <c r="W891" s="266" t="s">
        <v>98</v>
      </c>
      <c r="X891" s="226" t="s">
        <v>98</v>
      </c>
      <c r="Y891" s="266">
        <v>5778</v>
      </c>
      <c r="Z891" s="266" t="s">
        <v>98</v>
      </c>
      <c r="AA891" s="226" t="s">
        <v>98</v>
      </c>
      <c r="AB891" s="226">
        <v>3123.24</v>
      </c>
      <c r="AC891" s="219" t="s">
        <v>149</v>
      </c>
      <c r="AD891" s="223" t="s">
        <v>79</v>
      </c>
      <c r="AE891" s="223">
        <f>V891+Y891</f>
        <v>38520</v>
      </c>
      <c r="AF891" s="219" t="s">
        <v>79</v>
      </c>
      <c r="AG891" s="219" t="s">
        <v>33</v>
      </c>
      <c r="AH891" s="217" t="s">
        <v>158</v>
      </c>
      <c r="AI891" s="217" t="s">
        <v>160</v>
      </c>
      <c r="AJ891" s="219"/>
    </row>
    <row r="892" spans="2:36" s="79" customFormat="1" ht="86.1" customHeight="1" x14ac:dyDescent="0.25">
      <c r="B892" s="215"/>
      <c r="C892" s="218"/>
      <c r="D892" s="215"/>
      <c r="E892" s="250"/>
      <c r="F892" s="250"/>
      <c r="G892" s="250"/>
      <c r="H892" s="215"/>
      <c r="I892" s="215"/>
      <c r="J892" s="11" t="s">
        <v>111</v>
      </c>
      <c r="K892" s="7" t="s">
        <v>112</v>
      </c>
      <c r="L892" s="7" t="s">
        <v>85</v>
      </c>
      <c r="M892" s="7">
        <v>1</v>
      </c>
      <c r="N892" s="220"/>
      <c r="O892" s="238"/>
      <c r="P892" s="215"/>
      <c r="Q892" s="215"/>
      <c r="R892" s="274"/>
      <c r="S892" s="274"/>
      <c r="T892" s="255"/>
      <c r="U892" s="255"/>
      <c r="V892" s="267"/>
      <c r="W892" s="267"/>
      <c r="X892" s="227"/>
      <c r="Y892" s="267"/>
      <c r="Z892" s="267"/>
      <c r="AA892" s="227"/>
      <c r="AB892" s="227"/>
      <c r="AC892" s="220"/>
      <c r="AD892" s="224"/>
      <c r="AE892" s="224"/>
      <c r="AF892" s="215"/>
      <c r="AG892" s="220"/>
      <c r="AH892" s="217"/>
      <c r="AI892" s="217"/>
      <c r="AJ892" s="215"/>
    </row>
    <row r="893" spans="2:36" s="79" customFormat="1" ht="59.1" customHeight="1" x14ac:dyDescent="0.25">
      <c r="B893" s="216"/>
      <c r="C893" s="218"/>
      <c r="D893" s="216"/>
      <c r="E893" s="291"/>
      <c r="F893" s="291"/>
      <c r="G893" s="291"/>
      <c r="H893" s="216"/>
      <c r="I893" s="216"/>
      <c r="J893" s="11" t="s">
        <v>127</v>
      </c>
      <c r="K893" s="7" t="s">
        <v>128</v>
      </c>
      <c r="L893" s="7" t="s">
        <v>85</v>
      </c>
      <c r="M893" s="7">
        <v>36</v>
      </c>
      <c r="N893" s="221"/>
      <c r="O893" s="238"/>
      <c r="P893" s="216"/>
      <c r="Q893" s="216"/>
      <c r="R893" s="236"/>
      <c r="S893" s="236"/>
      <c r="T893" s="256"/>
      <c r="U893" s="256"/>
      <c r="V893" s="268"/>
      <c r="W893" s="268"/>
      <c r="X893" s="228"/>
      <c r="Y893" s="268"/>
      <c r="Z893" s="268"/>
      <c r="AA893" s="228"/>
      <c r="AB893" s="228"/>
      <c r="AC893" s="221"/>
      <c r="AD893" s="225"/>
      <c r="AE893" s="225"/>
      <c r="AF893" s="216"/>
      <c r="AG893" s="221"/>
      <c r="AH893" s="217"/>
      <c r="AI893" s="217"/>
      <c r="AJ893" s="216"/>
    </row>
    <row r="894" spans="2:36" s="79" customFormat="1" ht="132" customHeight="1" x14ac:dyDescent="0.25">
      <c r="B894" s="230" t="s">
        <v>537</v>
      </c>
      <c r="C894" s="218" t="s">
        <v>551</v>
      </c>
      <c r="D894" s="230" t="s">
        <v>106</v>
      </c>
      <c r="E894" s="290" t="s">
        <v>67</v>
      </c>
      <c r="F894" s="370" t="s">
        <v>134</v>
      </c>
      <c r="G894" s="290" t="s">
        <v>147</v>
      </c>
      <c r="H894" s="214" t="s">
        <v>70</v>
      </c>
      <c r="I894" s="214" t="s">
        <v>79</v>
      </c>
      <c r="J894" s="11" t="s">
        <v>208</v>
      </c>
      <c r="K894" s="7" t="s">
        <v>107</v>
      </c>
      <c r="L894" s="7" t="s">
        <v>86</v>
      </c>
      <c r="M894" s="7">
        <v>40</v>
      </c>
      <c r="N894" s="269" t="s">
        <v>108</v>
      </c>
      <c r="O894" s="238" t="s">
        <v>531</v>
      </c>
      <c r="P894" s="230" t="s">
        <v>75</v>
      </c>
      <c r="Q894" s="230" t="s">
        <v>76</v>
      </c>
      <c r="R894" s="242" t="s">
        <v>77</v>
      </c>
      <c r="S894" s="242" t="s">
        <v>109</v>
      </c>
      <c r="T894" s="254">
        <f>V894+Y894</f>
        <v>68480.009999999995</v>
      </c>
      <c r="U894" s="254" t="s">
        <v>79</v>
      </c>
      <c r="V894" s="266">
        <v>58208</v>
      </c>
      <c r="W894" s="266" t="s">
        <v>98</v>
      </c>
      <c r="X894" s="226" t="s">
        <v>98</v>
      </c>
      <c r="Y894" s="266">
        <v>10272.01</v>
      </c>
      <c r="Z894" s="266" t="s">
        <v>98</v>
      </c>
      <c r="AA894" s="226" t="s">
        <v>98</v>
      </c>
      <c r="AB894" s="226">
        <v>5552.43</v>
      </c>
      <c r="AC894" s="219" t="s">
        <v>149</v>
      </c>
      <c r="AD894" s="223" t="s">
        <v>79</v>
      </c>
      <c r="AE894" s="223">
        <f>V894+Y894</f>
        <v>68480.009999999995</v>
      </c>
      <c r="AF894" s="219" t="s">
        <v>79</v>
      </c>
      <c r="AG894" s="219" t="s">
        <v>33</v>
      </c>
      <c r="AH894" s="217" t="s">
        <v>158</v>
      </c>
      <c r="AI894" s="217" t="s">
        <v>160</v>
      </c>
      <c r="AJ894" s="219"/>
    </row>
    <row r="895" spans="2:36" s="79" customFormat="1" ht="86.1" customHeight="1" x14ac:dyDescent="0.25">
      <c r="B895" s="215"/>
      <c r="C895" s="218"/>
      <c r="D895" s="215"/>
      <c r="E895" s="250"/>
      <c r="F895" s="250"/>
      <c r="G895" s="250"/>
      <c r="H895" s="215"/>
      <c r="I895" s="215"/>
      <c r="J895" s="11" t="s">
        <v>111</v>
      </c>
      <c r="K895" s="7" t="s">
        <v>112</v>
      </c>
      <c r="L895" s="7" t="s">
        <v>85</v>
      </c>
      <c r="M895" s="7">
        <v>1</v>
      </c>
      <c r="N895" s="220"/>
      <c r="O895" s="238"/>
      <c r="P895" s="215"/>
      <c r="Q895" s="215"/>
      <c r="R895" s="274"/>
      <c r="S895" s="274"/>
      <c r="T895" s="255"/>
      <c r="U895" s="255"/>
      <c r="V895" s="267"/>
      <c r="W895" s="267"/>
      <c r="X895" s="227"/>
      <c r="Y895" s="267"/>
      <c r="Z895" s="267"/>
      <c r="AA895" s="227"/>
      <c r="AB895" s="227"/>
      <c r="AC895" s="220"/>
      <c r="AD895" s="224"/>
      <c r="AE895" s="224"/>
      <c r="AF895" s="215"/>
      <c r="AG895" s="220"/>
      <c r="AH895" s="217"/>
      <c r="AI895" s="217"/>
      <c r="AJ895" s="215"/>
    </row>
    <row r="896" spans="2:36" s="79" customFormat="1" ht="59.1" customHeight="1" x14ac:dyDescent="0.25">
      <c r="B896" s="216"/>
      <c r="C896" s="218"/>
      <c r="D896" s="216"/>
      <c r="E896" s="291"/>
      <c r="F896" s="291"/>
      <c r="G896" s="291"/>
      <c r="H896" s="216"/>
      <c r="I896" s="216"/>
      <c r="J896" s="11" t="s">
        <v>127</v>
      </c>
      <c r="K896" s="7" t="s">
        <v>128</v>
      </c>
      <c r="L896" s="7" t="s">
        <v>85</v>
      </c>
      <c r="M896" s="7">
        <v>32</v>
      </c>
      <c r="N896" s="221"/>
      <c r="O896" s="238"/>
      <c r="P896" s="216"/>
      <c r="Q896" s="216"/>
      <c r="R896" s="236"/>
      <c r="S896" s="236"/>
      <c r="T896" s="256"/>
      <c r="U896" s="256"/>
      <c r="V896" s="268"/>
      <c r="W896" s="268"/>
      <c r="X896" s="228"/>
      <c r="Y896" s="268"/>
      <c r="Z896" s="268"/>
      <c r="AA896" s="228"/>
      <c r="AB896" s="228"/>
      <c r="AC896" s="221"/>
      <c r="AD896" s="225"/>
      <c r="AE896" s="225"/>
      <c r="AF896" s="216"/>
      <c r="AG896" s="221"/>
      <c r="AH896" s="217"/>
      <c r="AI896" s="217"/>
      <c r="AJ896" s="216"/>
    </row>
    <row r="897" spans="2:36" s="79" customFormat="1" ht="132" customHeight="1" x14ac:dyDescent="0.25">
      <c r="B897" s="230" t="s">
        <v>538</v>
      </c>
      <c r="C897" s="218" t="s">
        <v>552</v>
      </c>
      <c r="D897" s="230" t="s">
        <v>106</v>
      </c>
      <c r="E897" s="290" t="s">
        <v>67</v>
      </c>
      <c r="F897" s="370" t="s">
        <v>134</v>
      </c>
      <c r="G897" s="290" t="s">
        <v>147</v>
      </c>
      <c r="H897" s="214" t="s">
        <v>70</v>
      </c>
      <c r="I897" s="214" t="s">
        <v>79</v>
      </c>
      <c r="J897" s="11" t="s">
        <v>208</v>
      </c>
      <c r="K897" s="7" t="s">
        <v>107</v>
      </c>
      <c r="L897" s="7" t="s">
        <v>86</v>
      </c>
      <c r="M897" s="7">
        <v>40</v>
      </c>
      <c r="N897" s="269" t="s">
        <v>108</v>
      </c>
      <c r="O897" s="238" t="s">
        <v>531</v>
      </c>
      <c r="P897" s="230" t="s">
        <v>75</v>
      </c>
      <c r="Q897" s="230" t="s">
        <v>76</v>
      </c>
      <c r="R897" s="242" t="s">
        <v>77</v>
      </c>
      <c r="S897" s="242" t="s">
        <v>109</v>
      </c>
      <c r="T897" s="254">
        <f>V897+Y897</f>
        <v>27820</v>
      </c>
      <c r="U897" s="254" t="s">
        <v>79</v>
      </c>
      <c r="V897" s="266">
        <v>23647</v>
      </c>
      <c r="W897" s="266" t="s">
        <v>98</v>
      </c>
      <c r="X897" s="226" t="s">
        <v>98</v>
      </c>
      <c r="Y897" s="266">
        <v>4173</v>
      </c>
      <c r="Z897" s="266" t="s">
        <v>98</v>
      </c>
      <c r="AA897" s="226" t="s">
        <v>98</v>
      </c>
      <c r="AB897" s="226">
        <v>2255.6799999999998</v>
      </c>
      <c r="AC897" s="219" t="s">
        <v>149</v>
      </c>
      <c r="AD897" s="223" t="s">
        <v>79</v>
      </c>
      <c r="AE897" s="223">
        <f>V897+Y897</f>
        <v>27820</v>
      </c>
      <c r="AF897" s="219" t="s">
        <v>79</v>
      </c>
      <c r="AG897" s="219" t="s">
        <v>33</v>
      </c>
      <c r="AH897" s="217" t="s">
        <v>158</v>
      </c>
      <c r="AI897" s="217" t="s">
        <v>160</v>
      </c>
      <c r="AJ897" s="219"/>
    </row>
    <row r="898" spans="2:36" s="79" customFormat="1" ht="86.1" customHeight="1" x14ac:dyDescent="0.25">
      <c r="B898" s="215"/>
      <c r="C898" s="218"/>
      <c r="D898" s="215"/>
      <c r="E898" s="250"/>
      <c r="F898" s="250"/>
      <c r="G898" s="250"/>
      <c r="H898" s="215"/>
      <c r="I898" s="215"/>
      <c r="J898" s="11" t="s">
        <v>111</v>
      </c>
      <c r="K898" s="7" t="s">
        <v>112</v>
      </c>
      <c r="L898" s="7" t="s">
        <v>85</v>
      </c>
      <c r="M898" s="7">
        <v>1</v>
      </c>
      <c r="N898" s="220"/>
      <c r="O898" s="238"/>
      <c r="P898" s="215"/>
      <c r="Q898" s="215"/>
      <c r="R898" s="274"/>
      <c r="S898" s="274"/>
      <c r="T898" s="255"/>
      <c r="U898" s="255"/>
      <c r="V898" s="267"/>
      <c r="W898" s="267"/>
      <c r="X898" s="227"/>
      <c r="Y898" s="267"/>
      <c r="Z898" s="267"/>
      <c r="AA898" s="227"/>
      <c r="AB898" s="227"/>
      <c r="AC898" s="220"/>
      <c r="AD898" s="224"/>
      <c r="AE898" s="224"/>
      <c r="AF898" s="215"/>
      <c r="AG898" s="220"/>
      <c r="AH898" s="217"/>
      <c r="AI898" s="217"/>
      <c r="AJ898" s="215"/>
    </row>
    <row r="899" spans="2:36" s="79" customFormat="1" ht="59.1" customHeight="1" x14ac:dyDescent="0.25">
      <c r="B899" s="216"/>
      <c r="C899" s="218"/>
      <c r="D899" s="216"/>
      <c r="E899" s="291"/>
      <c r="F899" s="291"/>
      <c r="G899" s="291"/>
      <c r="H899" s="216"/>
      <c r="I899" s="216"/>
      <c r="J899" s="11" t="s">
        <v>127</v>
      </c>
      <c r="K899" s="7" t="s">
        <v>128</v>
      </c>
      <c r="L899" s="7" t="s">
        <v>85</v>
      </c>
      <c r="M899" s="7">
        <v>20</v>
      </c>
      <c r="N899" s="221"/>
      <c r="O899" s="238"/>
      <c r="P899" s="216"/>
      <c r="Q899" s="216"/>
      <c r="R899" s="236"/>
      <c r="S899" s="236"/>
      <c r="T899" s="256"/>
      <c r="U899" s="256"/>
      <c r="V899" s="268"/>
      <c r="W899" s="268"/>
      <c r="X899" s="228"/>
      <c r="Y899" s="268"/>
      <c r="Z899" s="268"/>
      <c r="AA899" s="228"/>
      <c r="AB899" s="228"/>
      <c r="AC899" s="221"/>
      <c r="AD899" s="225"/>
      <c r="AE899" s="225"/>
      <c r="AF899" s="216"/>
      <c r="AG899" s="221"/>
      <c r="AH899" s="217"/>
      <c r="AI899" s="217"/>
      <c r="AJ899" s="216"/>
    </row>
    <row r="900" spans="2:36" s="110" customFormat="1" ht="132" customHeight="1" x14ac:dyDescent="0.25">
      <c r="B900" s="257" t="s">
        <v>1080</v>
      </c>
      <c r="C900" s="281" t="s">
        <v>553</v>
      </c>
      <c r="D900" s="257" t="s">
        <v>106</v>
      </c>
      <c r="E900" s="293" t="s">
        <v>67</v>
      </c>
      <c r="F900" s="322" t="s">
        <v>134</v>
      </c>
      <c r="G900" s="293" t="s">
        <v>147</v>
      </c>
      <c r="H900" s="395" t="s">
        <v>70</v>
      </c>
      <c r="I900" s="395" t="s">
        <v>79</v>
      </c>
      <c r="J900" s="20" t="s">
        <v>208</v>
      </c>
      <c r="K900" s="27" t="s">
        <v>107</v>
      </c>
      <c r="L900" s="27" t="s">
        <v>86</v>
      </c>
      <c r="M900" s="27">
        <v>40</v>
      </c>
      <c r="N900" s="312" t="s">
        <v>108</v>
      </c>
      <c r="O900" s="289" t="s">
        <v>531</v>
      </c>
      <c r="P900" s="257" t="s">
        <v>75</v>
      </c>
      <c r="Q900" s="257" t="s">
        <v>76</v>
      </c>
      <c r="R900" s="345" t="s">
        <v>77</v>
      </c>
      <c r="S900" s="345" t="s">
        <v>109</v>
      </c>
      <c r="T900" s="355">
        <f>V900+Y900</f>
        <v>48792</v>
      </c>
      <c r="U900" s="355" t="s">
        <v>79</v>
      </c>
      <c r="V900" s="433">
        <v>41473.199999999997</v>
      </c>
      <c r="W900" s="433" t="s">
        <v>98</v>
      </c>
      <c r="X900" s="332" t="s">
        <v>98</v>
      </c>
      <c r="Y900" s="433">
        <v>7318.8</v>
      </c>
      <c r="Z900" s="433" t="s">
        <v>98</v>
      </c>
      <c r="AA900" s="332" t="s">
        <v>98</v>
      </c>
      <c r="AB900" s="332">
        <v>3956.11</v>
      </c>
      <c r="AC900" s="260" t="s">
        <v>149</v>
      </c>
      <c r="AD900" s="352" t="s">
        <v>79</v>
      </c>
      <c r="AE900" s="352">
        <f>V900+Y900</f>
        <v>48792</v>
      </c>
      <c r="AF900" s="260" t="s">
        <v>79</v>
      </c>
      <c r="AG900" s="260" t="s">
        <v>33</v>
      </c>
      <c r="AH900" s="294" t="s">
        <v>158</v>
      </c>
      <c r="AI900" s="294" t="s">
        <v>160</v>
      </c>
      <c r="AJ900" s="260"/>
    </row>
    <row r="901" spans="2:36" s="110" customFormat="1" ht="86.1" customHeight="1" x14ac:dyDescent="0.25">
      <c r="B901" s="258"/>
      <c r="C901" s="281"/>
      <c r="D901" s="258"/>
      <c r="E901" s="292"/>
      <c r="F901" s="292"/>
      <c r="G901" s="292"/>
      <c r="H901" s="258"/>
      <c r="I901" s="258"/>
      <c r="J901" s="20" t="s">
        <v>111</v>
      </c>
      <c r="K901" s="27" t="s">
        <v>112</v>
      </c>
      <c r="L901" s="27" t="s">
        <v>85</v>
      </c>
      <c r="M901" s="27">
        <v>1</v>
      </c>
      <c r="N901" s="261"/>
      <c r="O901" s="289"/>
      <c r="P901" s="258"/>
      <c r="Q901" s="258"/>
      <c r="R901" s="346"/>
      <c r="S901" s="346"/>
      <c r="T901" s="356"/>
      <c r="U901" s="356"/>
      <c r="V901" s="434"/>
      <c r="W901" s="434"/>
      <c r="X901" s="333"/>
      <c r="Y901" s="434"/>
      <c r="Z901" s="434"/>
      <c r="AA901" s="333"/>
      <c r="AB901" s="333"/>
      <c r="AC901" s="261"/>
      <c r="AD901" s="353"/>
      <c r="AE901" s="353"/>
      <c r="AF901" s="258"/>
      <c r="AG901" s="261"/>
      <c r="AH901" s="294"/>
      <c r="AI901" s="294"/>
      <c r="AJ901" s="258"/>
    </row>
    <row r="902" spans="2:36" s="110" customFormat="1" ht="59.1" customHeight="1" x14ac:dyDescent="0.25">
      <c r="B902" s="259"/>
      <c r="C902" s="281"/>
      <c r="D902" s="259"/>
      <c r="E902" s="321"/>
      <c r="F902" s="321"/>
      <c r="G902" s="321"/>
      <c r="H902" s="259"/>
      <c r="I902" s="259"/>
      <c r="J902" s="20" t="s">
        <v>127</v>
      </c>
      <c r="K902" s="27" t="s">
        <v>128</v>
      </c>
      <c r="L902" s="27" t="s">
        <v>85</v>
      </c>
      <c r="M902" s="27">
        <v>24</v>
      </c>
      <c r="N902" s="262"/>
      <c r="O902" s="289"/>
      <c r="P902" s="259"/>
      <c r="Q902" s="259"/>
      <c r="R902" s="347"/>
      <c r="S902" s="347"/>
      <c r="T902" s="305"/>
      <c r="U902" s="305"/>
      <c r="V902" s="435"/>
      <c r="W902" s="435"/>
      <c r="X902" s="334"/>
      <c r="Y902" s="435"/>
      <c r="Z902" s="435"/>
      <c r="AA902" s="334"/>
      <c r="AB902" s="334"/>
      <c r="AC902" s="262"/>
      <c r="AD902" s="354"/>
      <c r="AE902" s="354"/>
      <c r="AF902" s="259"/>
      <c r="AG902" s="262"/>
      <c r="AH902" s="294"/>
      <c r="AI902" s="294"/>
      <c r="AJ902" s="259"/>
    </row>
    <row r="903" spans="2:36" s="79" customFormat="1" ht="132" customHeight="1" x14ac:dyDescent="0.25">
      <c r="B903" s="230" t="s">
        <v>539</v>
      </c>
      <c r="C903" s="218" t="s">
        <v>547</v>
      </c>
      <c r="D903" s="230" t="s">
        <v>106</v>
      </c>
      <c r="E903" s="290" t="s">
        <v>67</v>
      </c>
      <c r="F903" s="370" t="s">
        <v>134</v>
      </c>
      <c r="G903" s="290" t="s">
        <v>147</v>
      </c>
      <c r="H903" s="214" t="s">
        <v>70</v>
      </c>
      <c r="I903" s="214" t="s">
        <v>79</v>
      </c>
      <c r="J903" s="11" t="s">
        <v>208</v>
      </c>
      <c r="K903" s="7" t="s">
        <v>107</v>
      </c>
      <c r="L903" s="7" t="s">
        <v>86</v>
      </c>
      <c r="M903" s="7">
        <v>40</v>
      </c>
      <c r="N903" s="269" t="s">
        <v>108</v>
      </c>
      <c r="O903" s="238" t="s">
        <v>531</v>
      </c>
      <c r="P903" s="230" t="s">
        <v>75</v>
      </c>
      <c r="Q903" s="230" t="s">
        <v>76</v>
      </c>
      <c r="R903" s="242" t="s">
        <v>77</v>
      </c>
      <c r="S903" s="242" t="s">
        <v>109</v>
      </c>
      <c r="T903" s="254">
        <f>V903+Y903</f>
        <v>226840</v>
      </c>
      <c r="U903" s="254" t="s">
        <v>79</v>
      </c>
      <c r="V903" s="266">
        <v>192814</v>
      </c>
      <c r="W903" s="266" t="s">
        <v>98</v>
      </c>
      <c r="X903" s="226" t="s">
        <v>98</v>
      </c>
      <c r="Y903" s="266">
        <v>34026</v>
      </c>
      <c r="Z903" s="266" t="s">
        <v>98</v>
      </c>
      <c r="AA903" s="226" t="s">
        <v>98</v>
      </c>
      <c r="AB903" s="226">
        <v>18392.439999999999</v>
      </c>
      <c r="AC903" s="219" t="s">
        <v>149</v>
      </c>
      <c r="AD903" s="223" t="s">
        <v>79</v>
      </c>
      <c r="AE903" s="223">
        <f>V903+Y903</f>
        <v>226840</v>
      </c>
      <c r="AF903" s="219" t="s">
        <v>79</v>
      </c>
      <c r="AG903" s="219" t="s">
        <v>33</v>
      </c>
      <c r="AH903" s="217" t="s">
        <v>876</v>
      </c>
      <c r="AI903" s="217" t="s">
        <v>160</v>
      </c>
      <c r="AJ903" s="219"/>
    </row>
    <row r="904" spans="2:36" s="79" customFormat="1" ht="86.1" customHeight="1" x14ac:dyDescent="0.25">
      <c r="B904" s="215"/>
      <c r="C904" s="218"/>
      <c r="D904" s="215"/>
      <c r="E904" s="250"/>
      <c r="F904" s="250"/>
      <c r="G904" s="250"/>
      <c r="H904" s="215"/>
      <c r="I904" s="215"/>
      <c r="J904" s="11" t="s">
        <v>111</v>
      </c>
      <c r="K904" s="7" t="s">
        <v>112</v>
      </c>
      <c r="L904" s="7" t="s">
        <v>85</v>
      </c>
      <c r="M904" s="109">
        <v>1</v>
      </c>
      <c r="N904" s="220"/>
      <c r="O904" s="238"/>
      <c r="P904" s="215"/>
      <c r="Q904" s="215"/>
      <c r="R904" s="274"/>
      <c r="S904" s="274"/>
      <c r="T904" s="255"/>
      <c r="U904" s="255"/>
      <c r="V904" s="267"/>
      <c r="W904" s="267"/>
      <c r="X904" s="227"/>
      <c r="Y904" s="267"/>
      <c r="Z904" s="267"/>
      <c r="AA904" s="227"/>
      <c r="AB904" s="227"/>
      <c r="AC904" s="220"/>
      <c r="AD904" s="224"/>
      <c r="AE904" s="224"/>
      <c r="AF904" s="215"/>
      <c r="AG904" s="220"/>
      <c r="AH904" s="217"/>
      <c r="AI904" s="217"/>
      <c r="AJ904" s="215"/>
    </row>
    <row r="905" spans="2:36" s="79" customFormat="1" ht="59.1" customHeight="1" x14ac:dyDescent="0.25">
      <c r="B905" s="216"/>
      <c r="C905" s="218"/>
      <c r="D905" s="216"/>
      <c r="E905" s="291"/>
      <c r="F905" s="291"/>
      <c r="G905" s="291"/>
      <c r="H905" s="216"/>
      <c r="I905" s="216"/>
      <c r="J905" s="11" t="s">
        <v>127</v>
      </c>
      <c r="K905" s="7" t="s">
        <v>128</v>
      </c>
      <c r="L905" s="7" t="s">
        <v>85</v>
      </c>
      <c r="M905" s="7" t="s">
        <v>540</v>
      </c>
      <c r="N905" s="221"/>
      <c r="O905" s="238"/>
      <c r="P905" s="216"/>
      <c r="Q905" s="216"/>
      <c r="R905" s="236"/>
      <c r="S905" s="236"/>
      <c r="T905" s="256"/>
      <c r="U905" s="256"/>
      <c r="V905" s="268"/>
      <c r="W905" s="268"/>
      <c r="X905" s="228"/>
      <c r="Y905" s="268"/>
      <c r="Z905" s="268"/>
      <c r="AA905" s="228"/>
      <c r="AB905" s="228"/>
      <c r="AC905" s="221"/>
      <c r="AD905" s="225"/>
      <c r="AE905" s="225"/>
      <c r="AF905" s="216"/>
      <c r="AG905" s="221"/>
      <c r="AH905" s="217"/>
      <c r="AI905" s="217"/>
      <c r="AJ905" s="216"/>
    </row>
    <row r="906" spans="2:36" s="79" customFormat="1" ht="132" customHeight="1" x14ac:dyDescent="0.25">
      <c r="B906" s="230" t="s">
        <v>541</v>
      </c>
      <c r="C906" s="218" t="s">
        <v>554</v>
      </c>
      <c r="D906" s="230" t="s">
        <v>106</v>
      </c>
      <c r="E906" s="290" t="s">
        <v>67</v>
      </c>
      <c r="F906" s="370" t="s">
        <v>134</v>
      </c>
      <c r="G906" s="290" t="s">
        <v>147</v>
      </c>
      <c r="H906" s="214" t="s">
        <v>70</v>
      </c>
      <c r="I906" s="214" t="s">
        <v>79</v>
      </c>
      <c r="J906" s="11" t="s">
        <v>208</v>
      </c>
      <c r="K906" s="7" t="s">
        <v>107</v>
      </c>
      <c r="L906" s="7" t="s">
        <v>86</v>
      </c>
      <c r="M906" s="7">
        <v>40</v>
      </c>
      <c r="N906" s="269" t="s">
        <v>108</v>
      </c>
      <c r="O906" s="238" t="s">
        <v>531</v>
      </c>
      <c r="P906" s="230" t="s">
        <v>75</v>
      </c>
      <c r="Q906" s="230" t="s">
        <v>76</v>
      </c>
      <c r="R906" s="242" t="s">
        <v>77</v>
      </c>
      <c r="S906" s="242" t="s">
        <v>109</v>
      </c>
      <c r="T906" s="254">
        <f>V906+Y906</f>
        <v>29960</v>
      </c>
      <c r="U906" s="254" t="s">
        <v>79</v>
      </c>
      <c r="V906" s="266">
        <v>25466</v>
      </c>
      <c r="W906" s="266" t="s">
        <v>98</v>
      </c>
      <c r="X906" s="226" t="s">
        <v>98</v>
      </c>
      <c r="Y906" s="266">
        <v>4494</v>
      </c>
      <c r="Z906" s="266" t="s">
        <v>98</v>
      </c>
      <c r="AA906" s="226" t="s">
        <v>98</v>
      </c>
      <c r="AB906" s="226">
        <v>2429.19</v>
      </c>
      <c r="AC906" s="219" t="s">
        <v>149</v>
      </c>
      <c r="AD906" s="223" t="s">
        <v>79</v>
      </c>
      <c r="AE906" s="223">
        <f>V906+Y906</f>
        <v>29960</v>
      </c>
      <c r="AF906" s="219" t="s">
        <v>79</v>
      </c>
      <c r="AG906" s="219" t="s">
        <v>33</v>
      </c>
      <c r="AH906" s="217" t="s">
        <v>179</v>
      </c>
      <c r="AI906" s="217" t="s">
        <v>933</v>
      </c>
      <c r="AJ906" s="219"/>
    </row>
    <row r="907" spans="2:36" s="79" customFormat="1" ht="86.1" customHeight="1" x14ac:dyDescent="0.25">
      <c r="B907" s="215"/>
      <c r="C907" s="218"/>
      <c r="D907" s="215"/>
      <c r="E907" s="250"/>
      <c r="F907" s="250"/>
      <c r="G907" s="250"/>
      <c r="H907" s="215"/>
      <c r="I907" s="215"/>
      <c r="J907" s="11" t="s">
        <v>111</v>
      </c>
      <c r="K907" s="7" t="s">
        <v>112</v>
      </c>
      <c r="L907" s="7" t="s">
        <v>85</v>
      </c>
      <c r="M907" s="109">
        <v>1</v>
      </c>
      <c r="N907" s="220"/>
      <c r="O907" s="238"/>
      <c r="P907" s="215"/>
      <c r="Q907" s="215"/>
      <c r="R907" s="274"/>
      <c r="S907" s="274"/>
      <c r="T907" s="255"/>
      <c r="U907" s="255"/>
      <c r="V907" s="267"/>
      <c r="W907" s="267"/>
      <c r="X907" s="227"/>
      <c r="Y907" s="267"/>
      <c r="Z907" s="267"/>
      <c r="AA907" s="227"/>
      <c r="AB907" s="227"/>
      <c r="AC907" s="220"/>
      <c r="AD907" s="224"/>
      <c r="AE907" s="224"/>
      <c r="AF907" s="215"/>
      <c r="AG907" s="220"/>
      <c r="AH907" s="217"/>
      <c r="AI907" s="217"/>
      <c r="AJ907" s="215"/>
    </row>
    <row r="908" spans="2:36" s="79" customFormat="1" ht="59.1" customHeight="1" x14ac:dyDescent="0.25">
      <c r="B908" s="216"/>
      <c r="C908" s="218"/>
      <c r="D908" s="216"/>
      <c r="E908" s="291"/>
      <c r="F908" s="291"/>
      <c r="G908" s="291"/>
      <c r="H908" s="216"/>
      <c r="I908" s="216"/>
      <c r="J908" s="11" t="s">
        <v>127</v>
      </c>
      <c r="K908" s="7" t="s">
        <v>128</v>
      </c>
      <c r="L908" s="7" t="s">
        <v>85</v>
      </c>
      <c r="M908" s="7">
        <v>20</v>
      </c>
      <c r="N908" s="221"/>
      <c r="O908" s="238"/>
      <c r="P908" s="216"/>
      <c r="Q908" s="216"/>
      <c r="R908" s="236"/>
      <c r="S908" s="236"/>
      <c r="T908" s="256"/>
      <c r="U908" s="256"/>
      <c r="V908" s="268"/>
      <c r="W908" s="268"/>
      <c r="X908" s="228"/>
      <c r="Y908" s="268"/>
      <c r="Z908" s="268"/>
      <c r="AA908" s="228"/>
      <c r="AB908" s="228"/>
      <c r="AC908" s="221"/>
      <c r="AD908" s="225"/>
      <c r="AE908" s="225"/>
      <c r="AF908" s="216"/>
      <c r="AG908" s="221"/>
      <c r="AH908" s="217"/>
      <c r="AI908" s="217"/>
      <c r="AJ908" s="216"/>
    </row>
    <row r="909" spans="2:36" s="79" customFormat="1" ht="132" customHeight="1" x14ac:dyDescent="0.25">
      <c r="B909" s="230" t="s">
        <v>542</v>
      </c>
      <c r="C909" s="218" t="s">
        <v>555</v>
      </c>
      <c r="D909" s="230" t="s">
        <v>106</v>
      </c>
      <c r="E909" s="290" t="s">
        <v>67</v>
      </c>
      <c r="F909" s="370" t="s">
        <v>134</v>
      </c>
      <c r="G909" s="290" t="s">
        <v>147</v>
      </c>
      <c r="H909" s="214" t="s">
        <v>70</v>
      </c>
      <c r="I909" s="214" t="s">
        <v>79</v>
      </c>
      <c r="J909" s="11" t="s">
        <v>208</v>
      </c>
      <c r="K909" s="7" t="s">
        <v>107</v>
      </c>
      <c r="L909" s="7" t="s">
        <v>86</v>
      </c>
      <c r="M909" s="7">
        <v>40</v>
      </c>
      <c r="N909" s="269" t="s">
        <v>108</v>
      </c>
      <c r="O909" s="238" t="s">
        <v>531</v>
      </c>
      <c r="P909" s="230" t="s">
        <v>75</v>
      </c>
      <c r="Q909" s="230" t="s">
        <v>76</v>
      </c>
      <c r="R909" s="242" t="s">
        <v>77</v>
      </c>
      <c r="S909" s="242" t="s">
        <v>109</v>
      </c>
      <c r="T909" s="254">
        <f>V909+Y909</f>
        <v>85600</v>
      </c>
      <c r="U909" s="254" t="s">
        <v>79</v>
      </c>
      <c r="V909" s="266">
        <v>72760</v>
      </c>
      <c r="W909" s="266" t="s">
        <v>98</v>
      </c>
      <c r="X909" s="226" t="s">
        <v>98</v>
      </c>
      <c r="Y909" s="266">
        <v>12840</v>
      </c>
      <c r="Z909" s="266" t="s">
        <v>98</v>
      </c>
      <c r="AA909" s="226" t="s">
        <v>98</v>
      </c>
      <c r="AB909" s="226">
        <v>6940.54</v>
      </c>
      <c r="AC909" s="219" t="s">
        <v>149</v>
      </c>
      <c r="AD909" s="223" t="s">
        <v>79</v>
      </c>
      <c r="AE909" s="223">
        <f>V909+Y909</f>
        <v>85600</v>
      </c>
      <c r="AF909" s="219" t="s">
        <v>79</v>
      </c>
      <c r="AG909" s="219" t="s">
        <v>33</v>
      </c>
      <c r="AH909" s="217" t="s">
        <v>179</v>
      </c>
      <c r="AI909" s="217" t="s">
        <v>933</v>
      </c>
      <c r="AJ909" s="219"/>
    </row>
    <row r="910" spans="2:36" s="79" customFormat="1" ht="86.1" customHeight="1" x14ac:dyDescent="0.25">
      <c r="B910" s="215"/>
      <c r="C910" s="218"/>
      <c r="D910" s="215"/>
      <c r="E910" s="250"/>
      <c r="F910" s="250"/>
      <c r="G910" s="250"/>
      <c r="H910" s="215"/>
      <c r="I910" s="215"/>
      <c r="J910" s="11" t="s">
        <v>111</v>
      </c>
      <c r="K910" s="7" t="s">
        <v>112</v>
      </c>
      <c r="L910" s="7" t="s">
        <v>85</v>
      </c>
      <c r="M910" s="109">
        <v>1</v>
      </c>
      <c r="N910" s="220"/>
      <c r="O910" s="238"/>
      <c r="P910" s="215"/>
      <c r="Q910" s="215"/>
      <c r="R910" s="274"/>
      <c r="S910" s="274"/>
      <c r="T910" s="255"/>
      <c r="U910" s="255"/>
      <c r="V910" s="267"/>
      <c r="W910" s="267"/>
      <c r="X910" s="227"/>
      <c r="Y910" s="267"/>
      <c r="Z910" s="267"/>
      <c r="AA910" s="227"/>
      <c r="AB910" s="227"/>
      <c r="AC910" s="220"/>
      <c r="AD910" s="224"/>
      <c r="AE910" s="224"/>
      <c r="AF910" s="215"/>
      <c r="AG910" s="220"/>
      <c r="AH910" s="217"/>
      <c r="AI910" s="217"/>
      <c r="AJ910" s="215"/>
    </row>
    <row r="911" spans="2:36" s="79" customFormat="1" ht="59.1" customHeight="1" x14ac:dyDescent="0.25">
      <c r="B911" s="216"/>
      <c r="C911" s="218"/>
      <c r="D911" s="216"/>
      <c r="E911" s="291"/>
      <c r="F911" s="291"/>
      <c r="G911" s="291"/>
      <c r="H911" s="216"/>
      <c r="I911" s="216"/>
      <c r="J911" s="11" t="s">
        <v>127</v>
      </c>
      <c r="K911" s="7" t="s">
        <v>128</v>
      </c>
      <c r="L911" s="7" t="s">
        <v>85</v>
      </c>
      <c r="M911" s="7">
        <v>40</v>
      </c>
      <c r="N911" s="221"/>
      <c r="O911" s="238"/>
      <c r="P911" s="216"/>
      <c r="Q911" s="216"/>
      <c r="R911" s="236"/>
      <c r="S911" s="236"/>
      <c r="T911" s="256"/>
      <c r="U911" s="256"/>
      <c r="V911" s="268"/>
      <c r="W911" s="268"/>
      <c r="X911" s="228"/>
      <c r="Y911" s="268"/>
      <c r="Z911" s="268"/>
      <c r="AA911" s="228"/>
      <c r="AB911" s="228"/>
      <c r="AC911" s="221"/>
      <c r="AD911" s="225"/>
      <c r="AE911" s="225"/>
      <c r="AF911" s="216"/>
      <c r="AG911" s="221"/>
      <c r="AH911" s="217"/>
      <c r="AI911" s="217"/>
      <c r="AJ911" s="216"/>
    </row>
    <row r="912" spans="2:36" s="90" customFormat="1" ht="52.15" customHeight="1" x14ac:dyDescent="0.2">
      <c r="B912" s="218" t="s">
        <v>543</v>
      </c>
      <c r="C912" s="218" t="s">
        <v>558</v>
      </c>
      <c r="D912" s="218" t="s">
        <v>66</v>
      </c>
      <c r="E912" s="238" t="s">
        <v>67</v>
      </c>
      <c r="F912" s="238" t="s">
        <v>132</v>
      </c>
      <c r="G912" s="238" t="s">
        <v>69</v>
      </c>
      <c r="H912" s="218" t="s">
        <v>70</v>
      </c>
      <c r="I912" s="218" t="s">
        <v>79</v>
      </c>
      <c r="J912" s="11" t="s">
        <v>113</v>
      </c>
      <c r="K912" s="7" t="s">
        <v>114</v>
      </c>
      <c r="L912" s="7" t="s">
        <v>115</v>
      </c>
      <c r="M912" s="7">
        <v>1</v>
      </c>
      <c r="N912" s="217" t="s">
        <v>108</v>
      </c>
      <c r="O912" s="290" t="s">
        <v>1081</v>
      </c>
      <c r="P912" s="218" t="s">
        <v>75</v>
      </c>
      <c r="Q912" s="218" t="s">
        <v>76</v>
      </c>
      <c r="R912" s="237" t="s">
        <v>77</v>
      </c>
      <c r="S912" s="237" t="s">
        <v>109</v>
      </c>
      <c r="T912" s="247">
        <f>V912+Y912</f>
        <v>37450</v>
      </c>
      <c r="U912" s="247" t="s">
        <v>79</v>
      </c>
      <c r="V912" s="266">
        <v>31832.5</v>
      </c>
      <c r="W912" s="246" t="s">
        <v>98</v>
      </c>
      <c r="X912" s="246" t="s">
        <v>98</v>
      </c>
      <c r="Y912" s="266">
        <v>5617.5</v>
      </c>
      <c r="Z912" s="246" t="s">
        <v>98</v>
      </c>
      <c r="AA912" s="246" t="s">
        <v>98</v>
      </c>
      <c r="AB912" s="266">
        <v>3036.49</v>
      </c>
      <c r="AC912" s="217" t="s">
        <v>80</v>
      </c>
      <c r="AD912" s="235" t="s">
        <v>79</v>
      </c>
      <c r="AE912" s="235">
        <f>V912+Y912</f>
        <v>37450</v>
      </c>
      <c r="AF912" s="217" t="s">
        <v>79</v>
      </c>
      <c r="AG912" s="217" t="s">
        <v>33</v>
      </c>
      <c r="AH912" s="217" t="s">
        <v>179</v>
      </c>
      <c r="AI912" s="217" t="s">
        <v>356</v>
      </c>
      <c r="AJ912" s="217"/>
    </row>
    <row r="913" spans="2:36" s="90" customFormat="1" ht="51" x14ac:dyDescent="0.2">
      <c r="B913" s="218"/>
      <c r="C913" s="218"/>
      <c r="D913" s="218"/>
      <c r="E913" s="238"/>
      <c r="F913" s="238"/>
      <c r="G913" s="238"/>
      <c r="H913" s="218"/>
      <c r="I913" s="218"/>
      <c r="J913" s="11" t="s">
        <v>116</v>
      </c>
      <c r="K913" s="7" t="s">
        <v>117</v>
      </c>
      <c r="L913" s="7" t="s">
        <v>85</v>
      </c>
      <c r="M913" s="7">
        <v>1</v>
      </c>
      <c r="N913" s="217"/>
      <c r="O913" s="250"/>
      <c r="P913" s="218"/>
      <c r="Q913" s="218"/>
      <c r="R913" s="237"/>
      <c r="S913" s="237"/>
      <c r="T913" s="247"/>
      <c r="U913" s="247"/>
      <c r="V913" s="267"/>
      <c r="W913" s="246"/>
      <c r="X913" s="246"/>
      <c r="Y913" s="267"/>
      <c r="Z913" s="246"/>
      <c r="AA913" s="246"/>
      <c r="AB913" s="267"/>
      <c r="AC913" s="217"/>
      <c r="AD913" s="235"/>
      <c r="AE913" s="235"/>
      <c r="AF913" s="218"/>
      <c r="AG913" s="217"/>
      <c r="AH913" s="217"/>
      <c r="AI913" s="217"/>
      <c r="AJ913" s="218"/>
    </row>
    <row r="914" spans="2:36" s="90" customFormat="1" ht="38.25" x14ac:dyDescent="0.2">
      <c r="B914" s="218"/>
      <c r="C914" s="218"/>
      <c r="D914" s="218"/>
      <c r="E914" s="238"/>
      <c r="F914" s="238"/>
      <c r="G914" s="238"/>
      <c r="H914" s="218"/>
      <c r="I914" s="218"/>
      <c r="J914" s="11" t="s">
        <v>209</v>
      </c>
      <c r="K914" s="7" t="s">
        <v>118</v>
      </c>
      <c r="L914" s="7" t="s">
        <v>119</v>
      </c>
      <c r="M914" s="7">
        <v>1</v>
      </c>
      <c r="N914" s="217"/>
      <c r="O914" s="250"/>
      <c r="P914" s="218"/>
      <c r="Q914" s="218"/>
      <c r="R914" s="237"/>
      <c r="S914" s="237"/>
      <c r="T914" s="247"/>
      <c r="U914" s="247"/>
      <c r="V914" s="267"/>
      <c r="W914" s="246"/>
      <c r="X914" s="246"/>
      <c r="Y914" s="267"/>
      <c r="Z914" s="246"/>
      <c r="AA914" s="246"/>
      <c r="AB914" s="267"/>
      <c r="AC914" s="217"/>
      <c r="AD914" s="235"/>
      <c r="AE914" s="235"/>
      <c r="AF914" s="218"/>
      <c r="AG914" s="217"/>
      <c r="AH914" s="217"/>
      <c r="AI914" s="217"/>
      <c r="AJ914" s="218"/>
    </row>
    <row r="915" spans="2:36" s="90" customFormat="1" ht="25.5" x14ac:dyDescent="0.2">
      <c r="B915" s="218"/>
      <c r="C915" s="218"/>
      <c r="D915" s="218"/>
      <c r="E915" s="238"/>
      <c r="F915" s="238"/>
      <c r="G915" s="238"/>
      <c r="H915" s="218"/>
      <c r="I915" s="218"/>
      <c r="J915" s="11" t="s">
        <v>120</v>
      </c>
      <c r="K915" s="7" t="s">
        <v>121</v>
      </c>
      <c r="L915" s="7" t="s">
        <v>119</v>
      </c>
      <c r="M915" s="63">
        <v>1</v>
      </c>
      <c r="N915" s="217"/>
      <c r="O915" s="291"/>
      <c r="P915" s="218"/>
      <c r="Q915" s="218"/>
      <c r="R915" s="237"/>
      <c r="S915" s="237"/>
      <c r="T915" s="247"/>
      <c r="U915" s="247"/>
      <c r="V915" s="268"/>
      <c r="W915" s="246"/>
      <c r="X915" s="246"/>
      <c r="Y915" s="268"/>
      <c r="Z915" s="246"/>
      <c r="AA915" s="246"/>
      <c r="AB915" s="268"/>
      <c r="AC915" s="217"/>
      <c r="AD915" s="235"/>
      <c r="AE915" s="235"/>
      <c r="AF915" s="218"/>
      <c r="AG915" s="217"/>
      <c r="AH915" s="217"/>
      <c r="AI915" s="217"/>
      <c r="AJ915" s="218"/>
    </row>
    <row r="916" spans="2:36" s="79" customFormat="1" ht="132" customHeight="1" x14ac:dyDescent="0.25">
      <c r="B916" s="230" t="s">
        <v>544</v>
      </c>
      <c r="C916" s="218" t="s">
        <v>551</v>
      </c>
      <c r="D916" s="230" t="s">
        <v>106</v>
      </c>
      <c r="E916" s="290" t="s">
        <v>67</v>
      </c>
      <c r="F916" s="370" t="s">
        <v>134</v>
      </c>
      <c r="G916" s="290" t="s">
        <v>147</v>
      </c>
      <c r="H916" s="214" t="s">
        <v>70</v>
      </c>
      <c r="I916" s="214" t="s">
        <v>79</v>
      </c>
      <c r="J916" s="11" t="s">
        <v>208</v>
      </c>
      <c r="K916" s="7" t="s">
        <v>107</v>
      </c>
      <c r="L916" s="7" t="s">
        <v>86</v>
      </c>
      <c r="M916" s="7">
        <v>40</v>
      </c>
      <c r="N916" s="269" t="s">
        <v>108</v>
      </c>
      <c r="O916" s="238" t="s">
        <v>531</v>
      </c>
      <c r="P916" s="230" t="s">
        <v>75</v>
      </c>
      <c r="Q916" s="230" t="s">
        <v>76</v>
      </c>
      <c r="R916" s="242" t="s">
        <v>77</v>
      </c>
      <c r="S916" s="242" t="s">
        <v>109</v>
      </c>
      <c r="T916" s="254">
        <f>V916+Y916</f>
        <v>32099.99</v>
      </c>
      <c r="U916" s="254" t="s">
        <v>79</v>
      </c>
      <c r="V916" s="266">
        <v>27284.99</v>
      </c>
      <c r="W916" s="266" t="s">
        <v>98</v>
      </c>
      <c r="X916" s="266" t="s">
        <v>98</v>
      </c>
      <c r="Y916" s="266">
        <v>4815</v>
      </c>
      <c r="Z916" s="266" t="s">
        <v>98</v>
      </c>
      <c r="AA916" s="266" t="s">
        <v>98</v>
      </c>
      <c r="AB916" s="226">
        <v>2602.6999999999998</v>
      </c>
      <c r="AC916" s="219" t="s">
        <v>149</v>
      </c>
      <c r="AD916" s="223" t="s">
        <v>79</v>
      </c>
      <c r="AE916" s="223">
        <f>V916+Y916</f>
        <v>32099.99</v>
      </c>
      <c r="AF916" s="219" t="s">
        <v>79</v>
      </c>
      <c r="AG916" s="219" t="s">
        <v>33</v>
      </c>
      <c r="AH916" s="217" t="s">
        <v>179</v>
      </c>
      <c r="AI916" s="217" t="s">
        <v>933</v>
      </c>
      <c r="AJ916" s="219"/>
    </row>
    <row r="917" spans="2:36" s="79" customFormat="1" ht="86.1" customHeight="1" x14ac:dyDescent="0.25">
      <c r="B917" s="215"/>
      <c r="C917" s="218"/>
      <c r="D917" s="215"/>
      <c r="E917" s="250"/>
      <c r="F917" s="250"/>
      <c r="G917" s="250"/>
      <c r="H917" s="215"/>
      <c r="I917" s="215"/>
      <c r="J917" s="11" t="s">
        <v>111</v>
      </c>
      <c r="K917" s="7" t="s">
        <v>112</v>
      </c>
      <c r="L917" s="7" t="s">
        <v>85</v>
      </c>
      <c r="M917" s="109">
        <v>1</v>
      </c>
      <c r="N917" s="220"/>
      <c r="O917" s="238"/>
      <c r="P917" s="215"/>
      <c r="Q917" s="215"/>
      <c r="R917" s="274"/>
      <c r="S917" s="274"/>
      <c r="T917" s="255"/>
      <c r="U917" s="255"/>
      <c r="V917" s="267"/>
      <c r="W917" s="267"/>
      <c r="X917" s="267"/>
      <c r="Y917" s="267"/>
      <c r="Z917" s="267"/>
      <c r="AA917" s="267"/>
      <c r="AB917" s="227"/>
      <c r="AC917" s="220"/>
      <c r="AD917" s="224"/>
      <c r="AE917" s="224"/>
      <c r="AF917" s="215"/>
      <c r="AG917" s="220"/>
      <c r="AH917" s="217"/>
      <c r="AI917" s="217"/>
      <c r="AJ917" s="215"/>
    </row>
    <row r="918" spans="2:36" s="79" customFormat="1" ht="59.1" customHeight="1" x14ac:dyDescent="0.25">
      <c r="B918" s="216"/>
      <c r="C918" s="218"/>
      <c r="D918" s="216"/>
      <c r="E918" s="291"/>
      <c r="F918" s="291"/>
      <c r="G918" s="291"/>
      <c r="H918" s="216"/>
      <c r="I918" s="216"/>
      <c r="J918" s="11" t="s">
        <v>127</v>
      </c>
      <c r="K918" s="7" t="s">
        <v>128</v>
      </c>
      <c r="L918" s="7" t="s">
        <v>85</v>
      </c>
      <c r="M918" s="7">
        <v>15</v>
      </c>
      <c r="N918" s="221"/>
      <c r="O918" s="238"/>
      <c r="P918" s="216"/>
      <c r="Q918" s="216"/>
      <c r="R918" s="236"/>
      <c r="S918" s="236"/>
      <c r="T918" s="256"/>
      <c r="U918" s="256"/>
      <c r="V918" s="268"/>
      <c r="W918" s="268"/>
      <c r="X918" s="268"/>
      <c r="Y918" s="268"/>
      <c r="Z918" s="268"/>
      <c r="AA918" s="268"/>
      <c r="AB918" s="228"/>
      <c r="AC918" s="221"/>
      <c r="AD918" s="225"/>
      <c r="AE918" s="225"/>
      <c r="AF918" s="216"/>
      <c r="AG918" s="221"/>
      <c r="AH918" s="217"/>
      <c r="AI918" s="217"/>
      <c r="AJ918" s="216"/>
    </row>
    <row r="919" spans="2:36" s="79" customFormat="1" ht="132" customHeight="1" x14ac:dyDescent="0.25">
      <c r="B919" s="230" t="s">
        <v>1019</v>
      </c>
      <c r="C919" s="218" t="s">
        <v>553</v>
      </c>
      <c r="D919" s="230" t="s">
        <v>106</v>
      </c>
      <c r="E919" s="290" t="s">
        <v>67</v>
      </c>
      <c r="F919" s="370" t="s">
        <v>134</v>
      </c>
      <c r="G919" s="290" t="s">
        <v>147</v>
      </c>
      <c r="H919" s="214" t="s">
        <v>70</v>
      </c>
      <c r="I919" s="214" t="s">
        <v>79</v>
      </c>
      <c r="J919" s="11" t="s">
        <v>208</v>
      </c>
      <c r="K919" s="7" t="s">
        <v>107</v>
      </c>
      <c r="L919" s="7" t="s">
        <v>86</v>
      </c>
      <c r="M919" s="7">
        <v>40</v>
      </c>
      <c r="N919" s="269" t="s">
        <v>108</v>
      </c>
      <c r="O919" s="238" t="s">
        <v>531</v>
      </c>
      <c r="P919" s="230" t="s">
        <v>75</v>
      </c>
      <c r="Q919" s="230" t="s">
        <v>76</v>
      </c>
      <c r="R919" s="242" t="s">
        <v>77</v>
      </c>
      <c r="S919" s="242" t="s">
        <v>109</v>
      </c>
      <c r="T919" s="254">
        <f>V919+Y919</f>
        <v>48792</v>
      </c>
      <c r="U919" s="254" t="s">
        <v>79</v>
      </c>
      <c r="V919" s="266">
        <v>41473.199999999997</v>
      </c>
      <c r="W919" s="266" t="s">
        <v>98</v>
      </c>
      <c r="X919" s="226" t="s">
        <v>98</v>
      </c>
      <c r="Y919" s="266">
        <v>7318.8</v>
      </c>
      <c r="Z919" s="266" t="s">
        <v>98</v>
      </c>
      <c r="AA919" s="226" t="s">
        <v>98</v>
      </c>
      <c r="AB919" s="226">
        <v>3956.11</v>
      </c>
      <c r="AC919" s="219" t="s">
        <v>149</v>
      </c>
      <c r="AD919" s="223" t="s">
        <v>79</v>
      </c>
      <c r="AE919" s="223">
        <f>V919+Y919</f>
        <v>48792</v>
      </c>
      <c r="AF919" s="219" t="s">
        <v>79</v>
      </c>
      <c r="AG919" s="219" t="s">
        <v>33</v>
      </c>
      <c r="AH919" s="217" t="s">
        <v>248</v>
      </c>
      <c r="AI919" s="217" t="s">
        <v>253</v>
      </c>
      <c r="AJ919" s="219"/>
    </row>
    <row r="920" spans="2:36" s="79" customFormat="1" ht="86.1" customHeight="1" x14ac:dyDescent="0.25">
      <c r="B920" s="215"/>
      <c r="C920" s="218"/>
      <c r="D920" s="215"/>
      <c r="E920" s="250"/>
      <c r="F920" s="250"/>
      <c r="G920" s="250"/>
      <c r="H920" s="215"/>
      <c r="I920" s="215"/>
      <c r="J920" s="11" t="s">
        <v>111</v>
      </c>
      <c r="K920" s="7" t="s">
        <v>112</v>
      </c>
      <c r="L920" s="7" t="s">
        <v>85</v>
      </c>
      <c r="M920" s="7">
        <v>1</v>
      </c>
      <c r="N920" s="220"/>
      <c r="O920" s="238"/>
      <c r="P920" s="215"/>
      <c r="Q920" s="215"/>
      <c r="R920" s="274"/>
      <c r="S920" s="274"/>
      <c r="T920" s="255"/>
      <c r="U920" s="255"/>
      <c r="V920" s="267"/>
      <c r="W920" s="267"/>
      <c r="X920" s="227"/>
      <c r="Y920" s="267"/>
      <c r="Z920" s="267"/>
      <c r="AA920" s="227"/>
      <c r="AB920" s="227"/>
      <c r="AC920" s="220"/>
      <c r="AD920" s="224"/>
      <c r="AE920" s="224"/>
      <c r="AF920" s="215"/>
      <c r="AG920" s="220"/>
      <c r="AH920" s="217"/>
      <c r="AI920" s="217"/>
      <c r="AJ920" s="215"/>
    </row>
    <row r="921" spans="2:36" s="79" customFormat="1" ht="59.1" customHeight="1" x14ac:dyDescent="0.25">
      <c r="B921" s="216"/>
      <c r="C921" s="218"/>
      <c r="D921" s="216"/>
      <c r="E921" s="291"/>
      <c r="F921" s="291"/>
      <c r="G921" s="291"/>
      <c r="H921" s="216"/>
      <c r="I921" s="216"/>
      <c r="J921" s="11" t="s">
        <v>127</v>
      </c>
      <c r="K921" s="7" t="s">
        <v>128</v>
      </c>
      <c r="L921" s="7" t="s">
        <v>85</v>
      </c>
      <c r="M921" s="7">
        <v>24</v>
      </c>
      <c r="N921" s="221"/>
      <c r="O921" s="238"/>
      <c r="P921" s="216"/>
      <c r="Q921" s="216"/>
      <c r="R921" s="236"/>
      <c r="S921" s="236"/>
      <c r="T921" s="256"/>
      <c r="U921" s="256"/>
      <c r="V921" s="268"/>
      <c r="W921" s="268"/>
      <c r="X921" s="228"/>
      <c r="Y921" s="268"/>
      <c r="Z921" s="268"/>
      <c r="AA921" s="228"/>
      <c r="AB921" s="228"/>
      <c r="AC921" s="221"/>
      <c r="AD921" s="225"/>
      <c r="AE921" s="225"/>
      <c r="AF921" s="216"/>
      <c r="AG921" s="221"/>
      <c r="AH921" s="217"/>
      <c r="AI921" s="217"/>
      <c r="AJ921" s="216"/>
    </row>
    <row r="922" spans="2:36" s="79" customFormat="1" ht="132" customHeight="1" x14ac:dyDescent="0.25">
      <c r="B922" s="230" t="s">
        <v>272</v>
      </c>
      <c r="C922" s="230" t="s">
        <v>273</v>
      </c>
      <c r="D922" s="230" t="s">
        <v>106</v>
      </c>
      <c r="E922" s="290" t="s">
        <v>67</v>
      </c>
      <c r="F922" s="370" t="s">
        <v>134</v>
      </c>
      <c r="G922" s="290" t="s">
        <v>147</v>
      </c>
      <c r="H922" s="214" t="s">
        <v>70</v>
      </c>
      <c r="I922" s="214" t="s">
        <v>79</v>
      </c>
      <c r="J922" s="11" t="s">
        <v>208</v>
      </c>
      <c r="K922" s="7" t="s">
        <v>107</v>
      </c>
      <c r="L922" s="7" t="s">
        <v>86</v>
      </c>
      <c r="M922" s="7">
        <v>40</v>
      </c>
      <c r="N922" s="269" t="s">
        <v>108</v>
      </c>
      <c r="O922" s="230" t="s">
        <v>300</v>
      </c>
      <c r="P922" s="230" t="s">
        <v>75</v>
      </c>
      <c r="Q922" s="230" t="s">
        <v>76</v>
      </c>
      <c r="R922" s="242" t="s">
        <v>77</v>
      </c>
      <c r="S922" s="242" t="s">
        <v>109</v>
      </c>
      <c r="T922" s="254">
        <f>V922+Y922</f>
        <v>428000</v>
      </c>
      <c r="U922" s="254" t="s">
        <v>79</v>
      </c>
      <c r="V922" s="251">
        <v>363800</v>
      </c>
      <c r="W922" s="251" t="s">
        <v>79</v>
      </c>
      <c r="X922" s="251" t="s">
        <v>79</v>
      </c>
      <c r="Y922" s="251">
        <v>64200</v>
      </c>
      <c r="Z922" s="251" t="s">
        <v>98</v>
      </c>
      <c r="AA922" s="251" t="s">
        <v>79</v>
      </c>
      <c r="AB922" s="251">
        <v>37217.4</v>
      </c>
      <c r="AC922" s="219" t="s">
        <v>149</v>
      </c>
      <c r="AD922" s="223" t="s">
        <v>79</v>
      </c>
      <c r="AE922" s="223">
        <f>V922+Y922</f>
        <v>428000</v>
      </c>
      <c r="AF922" s="219" t="s">
        <v>79</v>
      </c>
      <c r="AG922" s="219" t="s">
        <v>33</v>
      </c>
      <c r="AH922" s="269" t="s">
        <v>157</v>
      </c>
      <c r="AI922" s="219" t="s">
        <v>158</v>
      </c>
      <c r="AJ922" s="219"/>
    </row>
    <row r="923" spans="2:36" s="79" customFormat="1" ht="86.1" customHeight="1" x14ac:dyDescent="0.25">
      <c r="B923" s="215"/>
      <c r="C923" s="215"/>
      <c r="D923" s="215"/>
      <c r="E923" s="250"/>
      <c r="F923" s="250"/>
      <c r="G923" s="250"/>
      <c r="H923" s="215"/>
      <c r="I923" s="215"/>
      <c r="J923" s="11" t="s">
        <v>111</v>
      </c>
      <c r="K923" s="7" t="s">
        <v>112</v>
      </c>
      <c r="L923" s="7" t="s">
        <v>85</v>
      </c>
      <c r="M923" s="7">
        <v>2</v>
      </c>
      <c r="N923" s="220"/>
      <c r="O923" s="215"/>
      <c r="P923" s="215"/>
      <c r="Q923" s="215"/>
      <c r="R923" s="274"/>
      <c r="S923" s="274"/>
      <c r="T923" s="255"/>
      <c r="U923" s="255"/>
      <c r="V923" s="252"/>
      <c r="W923" s="252"/>
      <c r="X923" s="252"/>
      <c r="Y923" s="252"/>
      <c r="Z923" s="252"/>
      <c r="AA923" s="252"/>
      <c r="AB923" s="252"/>
      <c r="AC923" s="220"/>
      <c r="AD923" s="224"/>
      <c r="AE923" s="224"/>
      <c r="AF923" s="215"/>
      <c r="AG923" s="220"/>
      <c r="AH923" s="220"/>
      <c r="AI923" s="220"/>
      <c r="AJ923" s="215"/>
    </row>
    <row r="924" spans="2:36" s="79" customFormat="1" ht="59.1" customHeight="1" x14ac:dyDescent="0.25">
      <c r="B924" s="216"/>
      <c r="C924" s="216"/>
      <c r="D924" s="216"/>
      <c r="E924" s="291"/>
      <c r="F924" s="291"/>
      <c r="G924" s="291"/>
      <c r="H924" s="216"/>
      <c r="I924" s="216"/>
      <c r="J924" s="11" t="s">
        <v>127</v>
      </c>
      <c r="K924" s="7" t="s">
        <v>128</v>
      </c>
      <c r="L924" s="7" t="s">
        <v>85</v>
      </c>
      <c r="M924" s="63">
        <v>151</v>
      </c>
      <c r="N924" s="221"/>
      <c r="O924" s="216"/>
      <c r="P924" s="216"/>
      <c r="Q924" s="216"/>
      <c r="R924" s="236"/>
      <c r="S924" s="236"/>
      <c r="T924" s="256"/>
      <c r="U924" s="256"/>
      <c r="V924" s="253"/>
      <c r="W924" s="253"/>
      <c r="X924" s="253"/>
      <c r="Y924" s="253"/>
      <c r="Z924" s="253"/>
      <c r="AA924" s="253"/>
      <c r="AB924" s="253"/>
      <c r="AC924" s="221"/>
      <c r="AD924" s="225"/>
      <c r="AE924" s="225"/>
      <c r="AF924" s="216"/>
      <c r="AG924" s="221"/>
      <c r="AH924" s="221"/>
      <c r="AI924" s="221"/>
      <c r="AJ924" s="216"/>
    </row>
    <row r="925" spans="2:36" s="90" customFormat="1" ht="52.15" customHeight="1" x14ac:dyDescent="0.2">
      <c r="B925" s="218" t="s">
        <v>302</v>
      </c>
      <c r="C925" s="218" t="s">
        <v>303</v>
      </c>
      <c r="D925" s="218" t="s">
        <v>66</v>
      </c>
      <c r="E925" s="238" t="s">
        <v>67</v>
      </c>
      <c r="F925" s="238" t="s">
        <v>132</v>
      </c>
      <c r="G925" s="238" t="s">
        <v>69</v>
      </c>
      <c r="H925" s="218" t="s">
        <v>70</v>
      </c>
      <c r="I925" s="218" t="s">
        <v>79</v>
      </c>
      <c r="J925" s="11" t="s">
        <v>113</v>
      </c>
      <c r="K925" s="7" t="s">
        <v>114</v>
      </c>
      <c r="L925" s="7" t="s">
        <v>115</v>
      </c>
      <c r="M925" s="7">
        <v>4</v>
      </c>
      <c r="N925" s="217" t="s">
        <v>108</v>
      </c>
      <c r="O925" s="218" t="s">
        <v>304</v>
      </c>
      <c r="P925" s="218" t="s">
        <v>75</v>
      </c>
      <c r="Q925" s="218" t="s">
        <v>76</v>
      </c>
      <c r="R925" s="237" t="s">
        <v>77</v>
      </c>
      <c r="S925" s="237" t="s">
        <v>109</v>
      </c>
      <c r="T925" s="247">
        <f>V925+Y925</f>
        <v>299600</v>
      </c>
      <c r="U925" s="247" t="s">
        <v>79</v>
      </c>
      <c r="V925" s="246">
        <v>254660</v>
      </c>
      <c r="W925" s="246" t="s">
        <v>79</v>
      </c>
      <c r="X925" s="246" t="s">
        <v>79</v>
      </c>
      <c r="Y925" s="246">
        <v>44940</v>
      </c>
      <c r="Z925" s="246" t="s">
        <v>79</v>
      </c>
      <c r="AA925" s="246" t="s">
        <v>79</v>
      </c>
      <c r="AB925" s="246">
        <v>26052.17</v>
      </c>
      <c r="AC925" s="217" t="s">
        <v>80</v>
      </c>
      <c r="AD925" s="235" t="s">
        <v>79</v>
      </c>
      <c r="AE925" s="235">
        <f>V925+Y925</f>
        <v>299600</v>
      </c>
      <c r="AF925" s="217" t="s">
        <v>79</v>
      </c>
      <c r="AG925" s="217" t="s">
        <v>33</v>
      </c>
      <c r="AH925" s="217" t="s">
        <v>176</v>
      </c>
      <c r="AI925" s="217" t="s">
        <v>161</v>
      </c>
      <c r="AJ925" s="217"/>
    </row>
    <row r="926" spans="2:36" s="90" customFormat="1" ht="51" x14ac:dyDescent="0.2">
      <c r="B926" s="218"/>
      <c r="C926" s="218"/>
      <c r="D926" s="218"/>
      <c r="E926" s="238"/>
      <c r="F926" s="238"/>
      <c r="G926" s="238"/>
      <c r="H926" s="218"/>
      <c r="I926" s="218"/>
      <c r="J926" s="11" t="s">
        <v>116</v>
      </c>
      <c r="K926" s="7" t="s">
        <v>117</v>
      </c>
      <c r="L926" s="7" t="s">
        <v>85</v>
      </c>
      <c r="M926" s="7">
        <v>2</v>
      </c>
      <c r="N926" s="217"/>
      <c r="O926" s="218"/>
      <c r="P926" s="218"/>
      <c r="Q926" s="218"/>
      <c r="R926" s="237"/>
      <c r="S926" s="237"/>
      <c r="T926" s="247"/>
      <c r="U926" s="247"/>
      <c r="V926" s="246"/>
      <c r="W926" s="246"/>
      <c r="X926" s="246"/>
      <c r="Y926" s="246"/>
      <c r="Z926" s="246"/>
      <c r="AA926" s="246"/>
      <c r="AB926" s="246"/>
      <c r="AC926" s="217"/>
      <c r="AD926" s="235"/>
      <c r="AE926" s="235"/>
      <c r="AF926" s="218"/>
      <c r="AG926" s="217"/>
      <c r="AH926" s="217"/>
      <c r="AI926" s="217"/>
      <c r="AJ926" s="218"/>
    </row>
    <row r="927" spans="2:36" s="90" customFormat="1" ht="38.25" x14ac:dyDescent="0.2">
      <c r="B927" s="218"/>
      <c r="C927" s="218"/>
      <c r="D927" s="218"/>
      <c r="E927" s="238"/>
      <c r="F927" s="238"/>
      <c r="G927" s="238"/>
      <c r="H927" s="218"/>
      <c r="I927" s="218"/>
      <c r="J927" s="11" t="s">
        <v>209</v>
      </c>
      <c r="K927" s="7" t="s">
        <v>118</v>
      </c>
      <c r="L927" s="7" t="s">
        <v>119</v>
      </c>
      <c r="M927" s="7">
        <v>2</v>
      </c>
      <c r="N927" s="217"/>
      <c r="O927" s="218"/>
      <c r="P927" s="218"/>
      <c r="Q927" s="218"/>
      <c r="R927" s="237"/>
      <c r="S927" s="237"/>
      <c r="T927" s="247"/>
      <c r="U927" s="247"/>
      <c r="V927" s="246"/>
      <c r="W927" s="246"/>
      <c r="X927" s="246"/>
      <c r="Y927" s="246"/>
      <c r="Z927" s="246"/>
      <c r="AA927" s="246"/>
      <c r="AB927" s="246"/>
      <c r="AC927" s="217"/>
      <c r="AD927" s="235"/>
      <c r="AE927" s="235"/>
      <c r="AF927" s="218"/>
      <c r="AG927" s="217"/>
      <c r="AH927" s="217"/>
      <c r="AI927" s="217"/>
      <c r="AJ927" s="218"/>
    </row>
    <row r="928" spans="2:36" s="90" customFormat="1" ht="25.5" x14ac:dyDescent="0.2">
      <c r="B928" s="218"/>
      <c r="C928" s="218"/>
      <c r="D928" s="218"/>
      <c r="E928" s="238"/>
      <c r="F928" s="238"/>
      <c r="G928" s="238"/>
      <c r="H928" s="218"/>
      <c r="I928" s="218"/>
      <c r="J928" s="11" t="s">
        <v>120</v>
      </c>
      <c r="K928" s="7" t="s">
        <v>121</v>
      </c>
      <c r="L928" s="7" t="s">
        <v>119</v>
      </c>
      <c r="M928" s="63">
        <v>2</v>
      </c>
      <c r="N928" s="217"/>
      <c r="O928" s="218"/>
      <c r="P928" s="218"/>
      <c r="Q928" s="218"/>
      <c r="R928" s="237"/>
      <c r="S928" s="237"/>
      <c r="T928" s="247"/>
      <c r="U928" s="247"/>
      <c r="V928" s="246"/>
      <c r="W928" s="246"/>
      <c r="X928" s="246"/>
      <c r="Y928" s="246"/>
      <c r="Z928" s="246"/>
      <c r="AA928" s="246"/>
      <c r="AB928" s="246"/>
      <c r="AC928" s="217"/>
      <c r="AD928" s="235"/>
      <c r="AE928" s="235"/>
      <c r="AF928" s="218"/>
      <c r="AG928" s="217"/>
      <c r="AH928" s="217"/>
      <c r="AI928" s="217"/>
      <c r="AJ928" s="218"/>
    </row>
    <row r="929" spans="2:36" s="79" customFormat="1" ht="132" customHeight="1" x14ac:dyDescent="0.25">
      <c r="B929" s="218" t="s">
        <v>301</v>
      </c>
      <c r="C929" s="218" t="s">
        <v>305</v>
      </c>
      <c r="D929" s="218" t="s">
        <v>106</v>
      </c>
      <c r="E929" s="238" t="s">
        <v>67</v>
      </c>
      <c r="F929" s="238" t="s">
        <v>134</v>
      </c>
      <c r="G929" s="238" t="s">
        <v>147</v>
      </c>
      <c r="H929" s="218" t="s">
        <v>70</v>
      </c>
      <c r="I929" s="218" t="s">
        <v>79</v>
      </c>
      <c r="J929" s="11" t="s">
        <v>208</v>
      </c>
      <c r="K929" s="7" t="s">
        <v>107</v>
      </c>
      <c r="L929" s="7" t="s">
        <v>86</v>
      </c>
      <c r="M929" s="7">
        <v>40</v>
      </c>
      <c r="N929" s="217" t="s">
        <v>108</v>
      </c>
      <c r="O929" s="218" t="s">
        <v>306</v>
      </c>
      <c r="P929" s="218" t="s">
        <v>75</v>
      </c>
      <c r="Q929" s="218" t="s">
        <v>76</v>
      </c>
      <c r="R929" s="237" t="s">
        <v>77</v>
      </c>
      <c r="S929" s="237" t="s">
        <v>109</v>
      </c>
      <c r="T929" s="247">
        <f>V929+Y929</f>
        <v>271437.59999999998</v>
      </c>
      <c r="U929" s="247" t="s">
        <v>79</v>
      </c>
      <c r="V929" s="251">
        <v>230721.96</v>
      </c>
      <c r="W929" s="246" t="s">
        <v>79</v>
      </c>
      <c r="X929" s="246" t="s">
        <v>79</v>
      </c>
      <c r="Y929" s="246">
        <v>40715.64</v>
      </c>
      <c r="Z929" s="246" t="s">
        <v>98</v>
      </c>
      <c r="AA929" s="246" t="s">
        <v>79</v>
      </c>
      <c r="AB929" s="246">
        <v>23603.27</v>
      </c>
      <c r="AC929" s="217" t="s">
        <v>149</v>
      </c>
      <c r="AD929" s="235" t="s">
        <v>79</v>
      </c>
      <c r="AE929" s="235">
        <f>V929+Y929</f>
        <v>271437.59999999998</v>
      </c>
      <c r="AF929" s="217" t="s">
        <v>79</v>
      </c>
      <c r="AG929" s="217" t="s">
        <v>33</v>
      </c>
      <c r="AH929" s="217" t="s">
        <v>248</v>
      </c>
      <c r="AI929" s="217" t="s">
        <v>167</v>
      </c>
      <c r="AJ929" s="217"/>
    </row>
    <row r="930" spans="2:36" s="79" customFormat="1" ht="86.1" customHeight="1" x14ac:dyDescent="0.25">
      <c r="B930" s="218"/>
      <c r="C930" s="218"/>
      <c r="D930" s="218"/>
      <c r="E930" s="238"/>
      <c r="F930" s="238"/>
      <c r="G930" s="238"/>
      <c r="H930" s="218"/>
      <c r="I930" s="218"/>
      <c r="J930" s="11" t="s">
        <v>111</v>
      </c>
      <c r="K930" s="7" t="s">
        <v>112</v>
      </c>
      <c r="L930" s="7" t="s">
        <v>85</v>
      </c>
      <c r="M930" s="7">
        <v>3</v>
      </c>
      <c r="N930" s="217"/>
      <c r="O930" s="218"/>
      <c r="P930" s="218"/>
      <c r="Q930" s="218"/>
      <c r="R930" s="237"/>
      <c r="S930" s="237"/>
      <c r="T930" s="247"/>
      <c r="U930" s="247"/>
      <c r="V930" s="252"/>
      <c r="W930" s="246"/>
      <c r="X930" s="246"/>
      <c r="Y930" s="246"/>
      <c r="Z930" s="246"/>
      <c r="AA930" s="246"/>
      <c r="AB930" s="246"/>
      <c r="AC930" s="217"/>
      <c r="AD930" s="235"/>
      <c r="AE930" s="235"/>
      <c r="AF930" s="218"/>
      <c r="AG930" s="217"/>
      <c r="AH930" s="217"/>
      <c r="AI930" s="217"/>
      <c r="AJ930" s="218"/>
    </row>
    <row r="931" spans="2:36" s="79" customFormat="1" ht="59.1" customHeight="1" x14ac:dyDescent="0.25">
      <c r="B931" s="218"/>
      <c r="C931" s="218"/>
      <c r="D931" s="218"/>
      <c r="E931" s="238"/>
      <c r="F931" s="238"/>
      <c r="G931" s="238"/>
      <c r="H931" s="218"/>
      <c r="I931" s="218"/>
      <c r="J931" s="11" t="s">
        <v>127</v>
      </c>
      <c r="K931" s="7" t="s">
        <v>128</v>
      </c>
      <c r="L931" s="7" t="s">
        <v>85</v>
      </c>
      <c r="M931" s="63">
        <v>200</v>
      </c>
      <c r="N931" s="217"/>
      <c r="O931" s="218"/>
      <c r="P931" s="218"/>
      <c r="Q931" s="218"/>
      <c r="R931" s="237"/>
      <c r="S931" s="237"/>
      <c r="T931" s="247"/>
      <c r="U931" s="247"/>
      <c r="V931" s="253"/>
      <c r="W931" s="246"/>
      <c r="X931" s="246"/>
      <c r="Y931" s="246"/>
      <c r="Z931" s="246"/>
      <c r="AA931" s="246"/>
      <c r="AB931" s="246"/>
      <c r="AC931" s="217"/>
      <c r="AD931" s="235"/>
      <c r="AE931" s="235"/>
      <c r="AF931" s="218"/>
      <c r="AG931" s="217"/>
      <c r="AH931" s="217"/>
      <c r="AI931" s="217"/>
      <c r="AJ931" s="218"/>
    </row>
    <row r="932" spans="2:36" s="90" customFormat="1" ht="52.15" customHeight="1" x14ac:dyDescent="0.2">
      <c r="B932" s="218" t="s">
        <v>1134</v>
      </c>
      <c r="C932" s="218" t="s">
        <v>303</v>
      </c>
      <c r="D932" s="218" t="s">
        <v>66</v>
      </c>
      <c r="E932" s="238" t="s">
        <v>67</v>
      </c>
      <c r="F932" s="238" t="s">
        <v>132</v>
      </c>
      <c r="G932" s="238" t="s">
        <v>69</v>
      </c>
      <c r="H932" s="218" t="s">
        <v>70</v>
      </c>
      <c r="I932" s="218" t="s">
        <v>79</v>
      </c>
      <c r="J932" s="11" t="s">
        <v>113</v>
      </c>
      <c r="K932" s="7" t="s">
        <v>114</v>
      </c>
      <c r="L932" s="7" t="s">
        <v>115</v>
      </c>
      <c r="M932" s="7">
        <v>1</v>
      </c>
      <c r="N932" s="217" t="s">
        <v>108</v>
      </c>
      <c r="O932" s="218" t="s">
        <v>304</v>
      </c>
      <c r="P932" s="218" t="s">
        <v>75</v>
      </c>
      <c r="Q932" s="218" t="s">
        <v>76</v>
      </c>
      <c r="R932" s="237" t="s">
        <v>77</v>
      </c>
      <c r="S932" s="237" t="s">
        <v>109</v>
      </c>
      <c r="T932" s="247">
        <f>V932+Y932</f>
        <v>75072.3</v>
      </c>
      <c r="U932" s="247" t="s">
        <v>79</v>
      </c>
      <c r="V932" s="246">
        <v>63811.45</v>
      </c>
      <c r="W932" s="246" t="s">
        <v>79</v>
      </c>
      <c r="X932" s="246" t="s">
        <v>79</v>
      </c>
      <c r="Y932" s="246">
        <v>11260.85</v>
      </c>
      <c r="Z932" s="246" t="s">
        <v>79</v>
      </c>
      <c r="AA932" s="246" t="s">
        <v>79</v>
      </c>
      <c r="AB932" s="246">
        <v>6100.96</v>
      </c>
      <c r="AC932" s="217" t="s">
        <v>80</v>
      </c>
      <c r="AD932" s="235" t="s">
        <v>79</v>
      </c>
      <c r="AE932" s="235">
        <f>V932+Y932</f>
        <v>75072.3</v>
      </c>
      <c r="AF932" s="217" t="s">
        <v>79</v>
      </c>
      <c r="AG932" s="217" t="s">
        <v>33</v>
      </c>
      <c r="AH932" s="217" t="s">
        <v>166</v>
      </c>
      <c r="AI932" s="217" t="s">
        <v>167</v>
      </c>
      <c r="AJ932" s="217"/>
    </row>
    <row r="933" spans="2:36" s="90" customFormat="1" ht="51" x14ac:dyDescent="0.2">
      <c r="B933" s="218"/>
      <c r="C933" s="218"/>
      <c r="D933" s="218"/>
      <c r="E933" s="238"/>
      <c r="F933" s="238"/>
      <c r="G933" s="238"/>
      <c r="H933" s="218"/>
      <c r="I933" s="218"/>
      <c r="J933" s="11" t="s">
        <v>116</v>
      </c>
      <c r="K933" s="7" t="s">
        <v>117</v>
      </c>
      <c r="L933" s="7" t="s">
        <v>85</v>
      </c>
      <c r="M933" s="7">
        <v>1</v>
      </c>
      <c r="N933" s="217"/>
      <c r="O933" s="218"/>
      <c r="P933" s="218"/>
      <c r="Q933" s="218"/>
      <c r="R933" s="237"/>
      <c r="S933" s="237"/>
      <c r="T933" s="247"/>
      <c r="U933" s="247"/>
      <c r="V933" s="246"/>
      <c r="W933" s="246"/>
      <c r="X933" s="246"/>
      <c r="Y933" s="246"/>
      <c r="Z933" s="246"/>
      <c r="AA933" s="246"/>
      <c r="AB933" s="246"/>
      <c r="AC933" s="217"/>
      <c r="AD933" s="235"/>
      <c r="AE933" s="235"/>
      <c r="AF933" s="218"/>
      <c r="AG933" s="217"/>
      <c r="AH933" s="217"/>
      <c r="AI933" s="217"/>
      <c r="AJ933" s="218"/>
    </row>
    <row r="934" spans="2:36" s="90" customFormat="1" ht="38.25" x14ac:dyDescent="0.2">
      <c r="B934" s="218"/>
      <c r="C934" s="218"/>
      <c r="D934" s="218"/>
      <c r="E934" s="238"/>
      <c r="F934" s="238"/>
      <c r="G934" s="238"/>
      <c r="H934" s="218"/>
      <c r="I934" s="218"/>
      <c r="J934" s="11" t="s">
        <v>209</v>
      </c>
      <c r="K934" s="7" t="s">
        <v>118</v>
      </c>
      <c r="L934" s="7" t="s">
        <v>119</v>
      </c>
      <c r="M934" s="7">
        <v>1</v>
      </c>
      <c r="N934" s="217"/>
      <c r="O934" s="218"/>
      <c r="P934" s="218"/>
      <c r="Q934" s="218"/>
      <c r="R934" s="237"/>
      <c r="S934" s="237"/>
      <c r="T934" s="247"/>
      <c r="U934" s="247"/>
      <c r="V934" s="246"/>
      <c r="W934" s="246"/>
      <c r="X934" s="246"/>
      <c r="Y934" s="246"/>
      <c r="Z934" s="246"/>
      <c r="AA934" s="246"/>
      <c r="AB934" s="246"/>
      <c r="AC934" s="217"/>
      <c r="AD934" s="235"/>
      <c r="AE934" s="235"/>
      <c r="AF934" s="218"/>
      <c r="AG934" s="217"/>
      <c r="AH934" s="217"/>
      <c r="AI934" s="217"/>
      <c r="AJ934" s="218"/>
    </row>
    <row r="935" spans="2:36" s="90" customFormat="1" ht="25.5" x14ac:dyDescent="0.2">
      <c r="B935" s="218"/>
      <c r="C935" s="218"/>
      <c r="D935" s="218"/>
      <c r="E935" s="238"/>
      <c r="F935" s="238"/>
      <c r="G935" s="238"/>
      <c r="H935" s="218"/>
      <c r="I935" s="218"/>
      <c r="J935" s="11" t="s">
        <v>120</v>
      </c>
      <c r="K935" s="7" t="s">
        <v>121</v>
      </c>
      <c r="L935" s="7" t="s">
        <v>119</v>
      </c>
      <c r="M935" s="7">
        <v>1</v>
      </c>
      <c r="N935" s="217"/>
      <c r="O935" s="218"/>
      <c r="P935" s="218"/>
      <c r="Q935" s="218"/>
      <c r="R935" s="237"/>
      <c r="S935" s="237"/>
      <c r="T935" s="247"/>
      <c r="U935" s="247"/>
      <c r="V935" s="246"/>
      <c r="W935" s="246"/>
      <c r="X935" s="246"/>
      <c r="Y935" s="246"/>
      <c r="Z935" s="246"/>
      <c r="AA935" s="246"/>
      <c r="AB935" s="246"/>
      <c r="AC935" s="217"/>
      <c r="AD935" s="235"/>
      <c r="AE935" s="235"/>
      <c r="AF935" s="218"/>
      <c r="AG935" s="217"/>
      <c r="AH935" s="217"/>
      <c r="AI935" s="217"/>
      <c r="AJ935" s="218"/>
    </row>
    <row r="936" spans="2:36" s="79" customFormat="1" ht="132" customHeight="1" x14ac:dyDescent="0.25">
      <c r="B936" s="230" t="s">
        <v>483</v>
      </c>
      <c r="C936" s="384" t="s">
        <v>489</v>
      </c>
      <c r="D936" s="230" t="s">
        <v>106</v>
      </c>
      <c r="E936" s="290" t="s">
        <v>67</v>
      </c>
      <c r="F936" s="370" t="s">
        <v>134</v>
      </c>
      <c r="G936" s="290" t="s">
        <v>147</v>
      </c>
      <c r="H936" s="214" t="s">
        <v>70</v>
      </c>
      <c r="I936" s="214" t="s">
        <v>79</v>
      </c>
      <c r="J936" s="11" t="s">
        <v>208</v>
      </c>
      <c r="K936" s="7" t="s">
        <v>107</v>
      </c>
      <c r="L936" s="7" t="s">
        <v>86</v>
      </c>
      <c r="M936" s="7">
        <v>40</v>
      </c>
      <c r="N936" s="269" t="s">
        <v>108</v>
      </c>
      <c r="O936" s="230" t="s">
        <v>361</v>
      </c>
      <c r="P936" s="230" t="s">
        <v>75</v>
      </c>
      <c r="Q936" s="230" t="s">
        <v>76</v>
      </c>
      <c r="R936" s="242" t="s">
        <v>77</v>
      </c>
      <c r="S936" s="242" t="s">
        <v>109</v>
      </c>
      <c r="T936" s="254">
        <f>V936+Y936</f>
        <v>352381.87</v>
      </c>
      <c r="U936" s="254" t="s">
        <v>79</v>
      </c>
      <c r="V936" s="338">
        <v>299524.59000000003</v>
      </c>
      <c r="W936" s="246" t="s">
        <v>79</v>
      </c>
      <c r="X936" s="246" t="s">
        <v>79</v>
      </c>
      <c r="Y936" s="338">
        <v>52857.279999999999</v>
      </c>
      <c r="Z936" s="246" t="s">
        <v>98</v>
      </c>
      <c r="AA936" s="246" t="s">
        <v>79</v>
      </c>
      <c r="AB936" s="338">
        <v>28571.51</v>
      </c>
      <c r="AC936" s="219" t="s">
        <v>149</v>
      </c>
      <c r="AD936" s="223" t="s">
        <v>79</v>
      </c>
      <c r="AE936" s="223">
        <f>V936+Y936</f>
        <v>352381.87</v>
      </c>
      <c r="AF936" s="219" t="s">
        <v>79</v>
      </c>
      <c r="AG936" s="219" t="s">
        <v>33</v>
      </c>
      <c r="AH936" s="269" t="s">
        <v>174</v>
      </c>
      <c r="AI936" s="219" t="s">
        <v>157</v>
      </c>
      <c r="AJ936" s="219"/>
    </row>
    <row r="937" spans="2:36" s="79" customFormat="1" ht="86.1" customHeight="1" x14ac:dyDescent="0.25">
      <c r="B937" s="215"/>
      <c r="C937" s="385"/>
      <c r="D937" s="215"/>
      <c r="E937" s="250"/>
      <c r="F937" s="250"/>
      <c r="G937" s="250"/>
      <c r="H937" s="215"/>
      <c r="I937" s="215"/>
      <c r="J937" s="11" t="s">
        <v>111</v>
      </c>
      <c r="K937" s="7" t="s">
        <v>112</v>
      </c>
      <c r="L937" s="7" t="s">
        <v>85</v>
      </c>
      <c r="M937" s="7">
        <v>4</v>
      </c>
      <c r="N937" s="220"/>
      <c r="O937" s="215"/>
      <c r="P937" s="215"/>
      <c r="Q937" s="215"/>
      <c r="R937" s="274"/>
      <c r="S937" s="274"/>
      <c r="T937" s="255"/>
      <c r="U937" s="255"/>
      <c r="V937" s="339"/>
      <c r="W937" s="246"/>
      <c r="X937" s="246"/>
      <c r="Y937" s="339"/>
      <c r="Z937" s="246"/>
      <c r="AA937" s="246"/>
      <c r="AB937" s="339"/>
      <c r="AC937" s="220"/>
      <c r="AD937" s="224"/>
      <c r="AE937" s="224"/>
      <c r="AF937" s="215"/>
      <c r="AG937" s="220"/>
      <c r="AH937" s="220"/>
      <c r="AI937" s="220"/>
      <c r="AJ937" s="215"/>
    </row>
    <row r="938" spans="2:36" s="79" customFormat="1" ht="59.1" customHeight="1" x14ac:dyDescent="0.25">
      <c r="B938" s="216"/>
      <c r="C938" s="386"/>
      <c r="D938" s="216"/>
      <c r="E938" s="291"/>
      <c r="F938" s="291"/>
      <c r="G938" s="291"/>
      <c r="H938" s="216"/>
      <c r="I938" s="216"/>
      <c r="J938" s="11" t="s">
        <v>127</v>
      </c>
      <c r="K938" s="7" t="s">
        <v>128</v>
      </c>
      <c r="L938" s="7" t="s">
        <v>85</v>
      </c>
      <c r="M938" s="63">
        <v>163</v>
      </c>
      <c r="N938" s="221"/>
      <c r="O938" s="216"/>
      <c r="P938" s="216"/>
      <c r="Q938" s="216"/>
      <c r="R938" s="236"/>
      <c r="S938" s="236"/>
      <c r="T938" s="256"/>
      <c r="U938" s="256"/>
      <c r="V938" s="340"/>
      <c r="W938" s="246"/>
      <c r="X938" s="246"/>
      <c r="Y938" s="340"/>
      <c r="Z938" s="246"/>
      <c r="AA938" s="246"/>
      <c r="AB938" s="340"/>
      <c r="AC938" s="221"/>
      <c r="AD938" s="225"/>
      <c r="AE938" s="225"/>
      <c r="AF938" s="216"/>
      <c r="AG938" s="221"/>
      <c r="AH938" s="221"/>
      <c r="AI938" s="221"/>
      <c r="AJ938" s="216"/>
    </row>
    <row r="939" spans="2:36" s="79" customFormat="1" ht="132" customHeight="1" x14ac:dyDescent="0.25">
      <c r="B939" s="230" t="s">
        <v>484</v>
      </c>
      <c r="C939" s="384" t="s">
        <v>488</v>
      </c>
      <c r="D939" s="230" t="s">
        <v>106</v>
      </c>
      <c r="E939" s="290" t="s">
        <v>67</v>
      </c>
      <c r="F939" s="370" t="s">
        <v>134</v>
      </c>
      <c r="G939" s="290" t="s">
        <v>147</v>
      </c>
      <c r="H939" s="214" t="s">
        <v>70</v>
      </c>
      <c r="I939" s="214" t="s">
        <v>79</v>
      </c>
      <c r="J939" s="11" t="s">
        <v>208</v>
      </c>
      <c r="K939" s="7" t="s">
        <v>107</v>
      </c>
      <c r="L939" s="7" t="s">
        <v>86</v>
      </c>
      <c r="M939" s="7">
        <v>40</v>
      </c>
      <c r="N939" s="269" t="s">
        <v>108</v>
      </c>
      <c r="O939" s="230" t="s">
        <v>361</v>
      </c>
      <c r="P939" s="230" t="s">
        <v>75</v>
      </c>
      <c r="Q939" s="230" t="s">
        <v>76</v>
      </c>
      <c r="R939" s="242" t="s">
        <v>77</v>
      </c>
      <c r="S939" s="242" t="s">
        <v>109</v>
      </c>
      <c r="T939" s="254">
        <f>V939+Y939</f>
        <v>201160</v>
      </c>
      <c r="U939" s="254" t="s">
        <v>79</v>
      </c>
      <c r="V939" s="338">
        <v>170986</v>
      </c>
      <c r="W939" s="246" t="s">
        <v>79</v>
      </c>
      <c r="X939" s="246" t="s">
        <v>79</v>
      </c>
      <c r="Y939" s="338">
        <v>30174</v>
      </c>
      <c r="Z939" s="246" t="s">
        <v>98</v>
      </c>
      <c r="AA939" s="246" t="s">
        <v>79</v>
      </c>
      <c r="AB939" s="338">
        <v>16310.27027027027</v>
      </c>
      <c r="AC939" s="219" t="s">
        <v>149</v>
      </c>
      <c r="AD939" s="223" t="s">
        <v>79</v>
      </c>
      <c r="AE939" s="223">
        <f>V939+Y939</f>
        <v>201160</v>
      </c>
      <c r="AF939" s="219" t="s">
        <v>79</v>
      </c>
      <c r="AG939" s="219" t="s">
        <v>33</v>
      </c>
      <c r="AH939" s="335" t="s">
        <v>485</v>
      </c>
      <c r="AI939" s="335" t="s">
        <v>160</v>
      </c>
      <c r="AJ939" s="219"/>
    </row>
    <row r="940" spans="2:36" s="79" customFormat="1" ht="86.1" customHeight="1" x14ac:dyDescent="0.25">
      <c r="B940" s="215"/>
      <c r="C940" s="385"/>
      <c r="D940" s="215"/>
      <c r="E940" s="250"/>
      <c r="F940" s="250"/>
      <c r="G940" s="250"/>
      <c r="H940" s="215"/>
      <c r="I940" s="215"/>
      <c r="J940" s="11" t="s">
        <v>111</v>
      </c>
      <c r="K940" s="7" t="s">
        <v>112</v>
      </c>
      <c r="L940" s="7" t="s">
        <v>85</v>
      </c>
      <c r="M940" s="80">
        <v>2</v>
      </c>
      <c r="N940" s="220"/>
      <c r="O940" s="215"/>
      <c r="P940" s="215"/>
      <c r="Q940" s="215"/>
      <c r="R940" s="274"/>
      <c r="S940" s="274"/>
      <c r="T940" s="255"/>
      <c r="U940" s="255"/>
      <c r="V940" s="339"/>
      <c r="W940" s="246"/>
      <c r="X940" s="246"/>
      <c r="Y940" s="339"/>
      <c r="Z940" s="246"/>
      <c r="AA940" s="246"/>
      <c r="AB940" s="339"/>
      <c r="AC940" s="220"/>
      <c r="AD940" s="224"/>
      <c r="AE940" s="224"/>
      <c r="AF940" s="215"/>
      <c r="AG940" s="220"/>
      <c r="AH940" s="336"/>
      <c r="AI940" s="336"/>
      <c r="AJ940" s="215"/>
    </row>
    <row r="941" spans="2:36" s="79" customFormat="1" ht="59.1" customHeight="1" x14ac:dyDescent="0.25">
      <c r="B941" s="216"/>
      <c r="C941" s="386"/>
      <c r="D941" s="216"/>
      <c r="E941" s="291"/>
      <c r="F941" s="291"/>
      <c r="G941" s="291"/>
      <c r="H941" s="216"/>
      <c r="I941" s="216"/>
      <c r="J941" s="11" t="s">
        <v>127</v>
      </c>
      <c r="K941" s="7" t="s">
        <v>128</v>
      </c>
      <c r="L941" s="7" t="s">
        <v>85</v>
      </c>
      <c r="M941" s="80">
        <v>94</v>
      </c>
      <c r="N941" s="221"/>
      <c r="O941" s="216"/>
      <c r="P941" s="216"/>
      <c r="Q941" s="216"/>
      <c r="R941" s="236"/>
      <c r="S941" s="236"/>
      <c r="T941" s="256"/>
      <c r="U941" s="256"/>
      <c r="V941" s="340"/>
      <c r="W941" s="246"/>
      <c r="X941" s="246"/>
      <c r="Y941" s="340"/>
      <c r="Z941" s="246"/>
      <c r="AA941" s="246"/>
      <c r="AB941" s="340"/>
      <c r="AC941" s="221"/>
      <c r="AD941" s="225"/>
      <c r="AE941" s="225"/>
      <c r="AF941" s="216"/>
      <c r="AG941" s="221"/>
      <c r="AH941" s="337"/>
      <c r="AI941" s="337"/>
      <c r="AJ941" s="216"/>
    </row>
    <row r="942" spans="2:36" s="90" customFormat="1" ht="52.15" customHeight="1" x14ac:dyDescent="0.2">
      <c r="B942" s="218" t="s">
        <v>486</v>
      </c>
      <c r="C942" s="384" t="s">
        <v>487</v>
      </c>
      <c r="D942" s="218" t="s">
        <v>66</v>
      </c>
      <c r="E942" s="238" t="s">
        <v>67</v>
      </c>
      <c r="F942" s="238" t="s">
        <v>132</v>
      </c>
      <c r="G942" s="238" t="s">
        <v>69</v>
      </c>
      <c r="H942" s="218" t="s">
        <v>70</v>
      </c>
      <c r="I942" s="218" t="s">
        <v>79</v>
      </c>
      <c r="J942" s="11" t="s">
        <v>113</v>
      </c>
      <c r="K942" s="7" t="s">
        <v>114</v>
      </c>
      <c r="L942" s="7" t="s">
        <v>115</v>
      </c>
      <c r="M942" s="7">
        <v>3</v>
      </c>
      <c r="N942" s="217" t="s">
        <v>108</v>
      </c>
      <c r="O942" s="384" t="s">
        <v>361</v>
      </c>
      <c r="P942" s="218" t="s">
        <v>75</v>
      </c>
      <c r="Q942" s="218" t="s">
        <v>76</v>
      </c>
      <c r="R942" s="237" t="s">
        <v>77</v>
      </c>
      <c r="S942" s="237" t="s">
        <v>109</v>
      </c>
      <c r="T942" s="247">
        <f>V942+Y942</f>
        <v>227459.98</v>
      </c>
      <c r="U942" s="247" t="s">
        <v>98</v>
      </c>
      <c r="V942" s="316">
        <v>193340.98300000001</v>
      </c>
      <c r="W942" s="316" t="s">
        <v>98</v>
      </c>
      <c r="X942" s="316" t="s">
        <v>98</v>
      </c>
      <c r="Y942" s="316">
        <v>34118.997000000003</v>
      </c>
      <c r="Z942" s="316" t="s">
        <v>98</v>
      </c>
      <c r="AA942" s="316" t="s">
        <v>98</v>
      </c>
      <c r="AB942" s="316">
        <v>18442.701081081079</v>
      </c>
      <c r="AC942" s="217" t="s">
        <v>80</v>
      </c>
      <c r="AD942" s="235" t="s">
        <v>79</v>
      </c>
      <c r="AE942" s="235">
        <f>V942+Y942</f>
        <v>227459.98</v>
      </c>
      <c r="AF942" s="217" t="s">
        <v>79</v>
      </c>
      <c r="AG942" s="217" t="s">
        <v>33</v>
      </c>
      <c r="AH942" s="335" t="s">
        <v>253</v>
      </c>
      <c r="AI942" s="335" t="s">
        <v>166</v>
      </c>
      <c r="AJ942" s="217"/>
    </row>
    <row r="943" spans="2:36" s="90" customFormat="1" ht="51" x14ac:dyDescent="0.2">
      <c r="B943" s="218"/>
      <c r="C943" s="385"/>
      <c r="D943" s="218"/>
      <c r="E943" s="238"/>
      <c r="F943" s="238"/>
      <c r="G943" s="238"/>
      <c r="H943" s="218"/>
      <c r="I943" s="218"/>
      <c r="J943" s="11" t="s">
        <v>116</v>
      </c>
      <c r="K943" s="7" t="s">
        <v>117</v>
      </c>
      <c r="L943" s="7" t="s">
        <v>85</v>
      </c>
      <c r="M943" s="7">
        <v>2</v>
      </c>
      <c r="N943" s="217"/>
      <c r="O943" s="385"/>
      <c r="P943" s="218"/>
      <c r="Q943" s="218"/>
      <c r="R943" s="237"/>
      <c r="S943" s="237"/>
      <c r="T943" s="247"/>
      <c r="U943" s="247"/>
      <c r="V943" s="317"/>
      <c r="W943" s="317"/>
      <c r="X943" s="317"/>
      <c r="Y943" s="317"/>
      <c r="Z943" s="317"/>
      <c r="AA943" s="317"/>
      <c r="AB943" s="317"/>
      <c r="AC943" s="217"/>
      <c r="AD943" s="235"/>
      <c r="AE943" s="235"/>
      <c r="AF943" s="218"/>
      <c r="AG943" s="217"/>
      <c r="AH943" s="336"/>
      <c r="AI943" s="336"/>
      <c r="AJ943" s="218"/>
    </row>
    <row r="944" spans="2:36" s="90" customFormat="1" ht="38.25" x14ac:dyDescent="0.2">
      <c r="B944" s="218"/>
      <c r="C944" s="385"/>
      <c r="D944" s="218"/>
      <c r="E944" s="238"/>
      <c r="F944" s="238"/>
      <c r="G944" s="238"/>
      <c r="H944" s="218"/>
      <c r="I944" s="218"/>
      <c r="J944" s="11" t="s">
        <v>209</v>
      </c>
      <c r="K944" s="7" t="s">
        <v>118</v>
      </c>
      <c r="L944" s="7" t="s">
        <v>119</v>
      </c>
      <c r="M944" s="7">
        <v>2</v>
      </c>
      <c r="N944" s="217"/>
      <c r="O944" s="385"/>
      <c r="P944" s="218"/>
      <c r="Q944" s="218"/>
      <c r="R944" s="237"/>
      <c r="S944" s="237"/>
      <c r="T944" s="247"/>
      <c r="U944" s="247"/>
      <c r="V944" s="317"/>
      <c r="W944" s="317"/>
      <c r="X944" s="317"/>
      <c r="Y944" s="317"/>
      <c r="Z944" s="317"/>
      <c r="AA944" s="317"/>
      <c r="AB944" s="317"/>
      <c r="AC944" s="217"/>
      <c r="AD944" s="235"/>
      <c r="AE944" s="235"/>
      <c r="AF944" s="218"/>
      <c r="AG944" s="217"/>
      <c r="AH944" s="336"/>
      <c r="AI944" s="336"/>
      <c r="AJ944" s="218"/>
    </row>
    <row r="945" spans="2:36" s="90" customFormat="1" ht="25.5" x14ac:dyDescent="0.2">
      <c r="B945" s="218"/>
      <c r="C945" s="386"/>
      <c r="D945" s="218"/>
      <c r="E945" s="238"/>
      <c r="F945" s="238"/>
      <c r="G945" s="238"/>
      <c r="H945" s="218"/>
      <c r="I945" s="218"/>
      <c r="J945" s="11" t="s">
        <v>120</v>
      </c>
      <c r="K945" s="7" t="s">
        <v>121</v>
      </c>
      <c r="L945" s="7" t="s">
        <v>119</v>
      </c>
      <c r="M945" s="63">
        <v>2</v>
      </c>
      <c r="N945" s="217"/>
      <c r="O945" s="386"/>
      <c r="P945" s="218"/>
      <c r="Q945" s="218"/>
      <c r="R945" s="237"/>
      <c r="S945" s="237"/>
      <c r="T945" s="247"/>
      <c r="U945" s="247"/>
      <c r="V945" s="318"/>
      <c r="W945" s="318"/>
      <c r="X945" s="318"/>
      <c r="Y945" s="318"/>
      <c r="Z945" s="318"/>
      <c r="AA945" s="318"/>
      <c r="AB945" s="318"/>
      <c r="AC945" s="217"/>
      <c r="AD945" s="235"/>
      <c r="AE945" s="235"/>
      <c r="AF945" s="218"/>
      <c r="AG945" s="217"/>
      <c r="AH945" s="337"/>
      <c r="AI945" s="337"/>
      <c r="AJ945" s="218"/>
    </row>
    <row r="946" spans="2:36" s="79" customFormat="1" ht="117" customHeight="1" x14ac:dyDescent="0.25">
      <c r="B946" s="230" t="s">
        <v>490</v>
      </c>
      <c r="C946" s="384" t="s">
        <v>992</v>
      </c>
      <c r="D946" s="230" t="s">
        <v>106</v>
      </c>
      <c r="E946" s="290" t="s">
        <v>67</v>
      </c>
      <c r="F946" s="370" t="s">
        <v>134</v>
      </c>
      <c r="G946" s="290" t="s">
        <v>147</v>
      </c>
      <c r="H946" s="214" t="s">
        <v>70</v>
      </c>
      <c r="I946" s="214" t="s">
        <v>79</v>
      </c>
      <c r="J946" s="11" t="s">
        <v>208</v>
      </c>
      <c r="K946" s="7" t="s">
        <v>107</v>
      </c>
      <c r="L946" s="7" t="s">
        <v>86</v>
      </c>
      <c r="M946" s="7">
        <v>40</v>
      </c>
      <c r="N946" s="269" t="s">
        <v>108</v>
      </c>
      <c r="O946" s="230" t="s">
        <v>361</v>
      </c>
      <c r="P946" s="230" t="s">
        <v>75</v>
      </c>
      <c r="Q946" s="230" t="s">
        <v>76</v>
      </c>
      <c r="R946" s="242" t="s">
        <v>77</v>
      </c>
      <c r="S946" s="242" t="s">
        <v>109</v>
      </c>
      <c r="T946" s="254">
        <f>V946+Y946</f>
        <v>42800</v>
      </c>
      <c r="U946" s="254" t="s">
        <v>79</v>
      </c>
      <c r="V946" s="316">
        <v>36380</v>
      </c>
      <c r="W946" s="316" t="s">
        <v>98</v>
      </c>
      <c r="X946" s="316" t="s">
        <v>98</v>
      </c>
      <c r="Y946" s="316">
        <v>6420</v>
      </c>
      <c r="Z946" s="251" t="s">
        <v>98</v>
      </c>
      <c r="AA946" s="251" t="s">
        <v>98</v>
      </c>
      <c r="AB946" s="316">
        <v>3470.27027027027</v>
      </c>
      <c r="AC946" s="219" t="s">
        <v>149</v>
      </c>
      <c r="AD946" s="223" t="s">
        <v>79</v>
      </c>
      <c r="AE946" s="223">
        <f>V946+Y946</f>
        <v>42800</v>
      </c>
      <c r="AF946" s="219" t="s">
        <v>79</v>
      </c>
      <c r="AG946" s="219" t="s">
        <v>33</v>
      </c>
      <c r="AH946" s="335" t="s">
        <v>247</v>
      </c>
      <c r="AI946" s="335" t="s">
        <v>248</v>
      </c>
      <c r="AJ946" s="219"/>
    </row>
    <row r="947" spans="2:36" s="79" customFormat="1" ht="70.5" customHeight="1" x14ac:dyDescent="0.25">
      <c r="B947" s="215"/>
      <c r="C947" s="385"/>
      <c r="D947" s="215"/>
      <c r="E947" s="250"/>
      <c r="F947" s="250"/>
      <c r="G947" s="250"/>
      <c r="H947" s="215"/>
      <c r="I947" s="215"/>
      <c r="J947" s="11" t="s">
        <v>111</v>
      </c>
      <c r="K947" s="7" t="s">
        <v>112</v>
      </c>
      <c r="L947" s="7" t="s">
        <v>85</v>
      </c>
      <c r="M947" s="80">
        <v>1</v>
      </c>
      <c r="N947" s="220"/>
      <c r="O947" s="215"/>
      <c r="P947" s="215"/>
      <c r="Q947" s="215"/>
      <c r="R947" s="274"/>
      <c r="S947" s="274"/>
      <c r="T947" s="255"/>
      <c r="U947" s="255"/>
      <c r="V947" s="317"/>
      <c r="W947" s="317"/>
      <c r="X947" s="317"/>
      <c r="Y947" s="317"/>
      <c r="Z947" s="252"/>
      <c r="AA947" s="252"/>
      <c r="AB947" s="317"/>
      <c r="AC947" s="220"/>
      <c r="AD947" s="224"/>
      <c r="AE947" s="224"/>
      <c r="AF947" s="215"/>
      <c r="AG947" s="220"/>
      <c r="AH947" s="336"/>
      <c r="AI947" s="336"/>
      <c r="AJ947" s="215"/>
    </row>
    <row r="948" spans="2:36" s="79" customFormat="1" ht="59.1" customHeight="1" x14ac:dyDescent="0.25">
      <c r="B948" s="216"/>
      <c r="C948" s="386"/>
      <c r="D948" s="216"/>
      <c r="E948" s="291"/>
      <c r="F948" s="291"/>
      <c r="G948" s="291"/>
      <c r="H948" s="216"/>
      <c r="I948" s="216"/>
      <c r="J948" s="11" t="s">
        <v>127</v>
      </c>
      <c r="K948" s="7" t="s">
        <v>128</v>
      </c>
      <c r="L948" s="7" t="s">
        <v>85</v>
      </c>
      <c r="M948" s="80">
        <v>20</v>
      </c>
      <c r="N948" s="221"/>
      <c r="O948" s="216"/>
      <c r="P948" s="216"/>
      <c r="Q948" s="216"/>
      <c r="R948" s="236"/>
      <c r="S948" s="236"/>
      <c r="T948" s="256"/>
      <c r="U948" s="256"/>
      <c r="V948" s="318"/>
      <c r="W948" s="318"/>
      <c r="X948" s="318"/>
      <c r="Y948" s="318"/>
      <c r="Z948" s="253"/>
      <c r="AA948" s="253"/>
      <c r="AB948" s="318"/>
      <c r="AC948" s="221"/>
      <c r="AD948" s="225"/>
      <c r="AE948" s="225"/>
      <c r="AF948" s="216"/>
      <c r="AG948" s="221"/>
      <c r="AH948" s="337"/>
      <c r="AI948" s="337"/>
      <c r="AJ948" s="216"/>
    </row>
    <row r="949" spans="2:36" s="79" customFormat="1" ht="138.75" customHeight="1" x14ac:dyDescent="0.25">
      <c r="B949" s="230" t="s">
        <v>934</v>
      </c>
      <c r="C949" s="384" t="s">
        <v>935</v>
      </c>
      <c r="D949" s="230" t="s">
        <v>106</v>
      </c>
      <c r="E949" s="290" t="s">
        <v>67</v>
      </c>
      <c r="F949" s="370" t="s">
        <v>134</v>
      </c>
      <c r="G949" s="290" t="s">
        <v>147</v>
      </c>
      <c r="H949" s="214" t="s">
        <v>70</v>
      </c>
      <c r="I949" s="214" t="s">
        <v>79</v>
      </c>
      <c r="J949" s="11" t="s">
        <v>208</v>
      </c>
      <c r="K949" s="7" t="s">
        <v>107</v>
      </c>
      <c r="L949" s="7" t="s">
        <v>86</v>
      </c>
      <c r="M949" s="7">
        <v>40</v>
      </c>
      <c r="N949" s="269" t="s">
        <v>108</v>
      </c>
      <c r="O949" s="230" t="s">
        <v>361</v>
      </c>
      <c r="P949" s="230" t="s">
        <v>75</v>
      </c>
      <c r="Q949" s="230" t="s">
        <v>76</v>
      </c>
      <c r="R949" s="242" t="s">
        <v>77</v>
      </c>
      <c r="S949" s="242" t="s">
        <v>109</v>
      </c>
      <c r="T949" s="254">
        <f>V949+Y949</f>
        <v>176198.13</v>
      </c>
      <c r="U949" s="254" t="s">
        <v>79</v>
      </c>
      <c r="V949" s="338">
        <v>149768.41</v>
      </c>
      <c r="W949" s="246" t="s">
        <v>79</v>
      </c>
      <c r="X949" s="246" t="s">
        <v>79</v>
      </c>
      <c r="Y949" s="338">
        <v>26429.72</v>
      </c>
      <c r="Z949" s="246" t="s">
        <v>98</v>
      </c>
      <c r="AA949" s="246" t="s">
        <v>79</v>
      </c>
      <c r="AB949" s="338">
        <v>14286.34</v>
      </c>
      <c r="AC949" s="219" t="s">
        <v>149</v>
      </c>
      <c r="AD949" s="223" t="s">
        <v>79</v>
      </c>
      <c r="AE949" s="223">
        <f>V949+Y949</f>
        <v>176198.13</v>
      </c>
      <c r="AF949" s="219" t="s">
        <v>79</v>
      </c>
      <c r="AG949" s="219" t="s">
        <v>33</v>
      </c>
      <c r="AH949" s="335" t="s">
        <v>158</v>
      </c>
      <c r="AI949" s="335" t="s">
        <v>176</v>
      </c>
      <c r="AJ949" s="219"/>
    </row>
    <row r="950" spans="2:36" s="79" customFormat="1" ht="69" customHeight="1" x14ac:dyDescent="0.25">
      <c r="B950" s="215"/>
      <c r="C950" s="385"/>
      <c r="D950" s="215"/>
      <c r="E950" s="250"/>
      <c r="F950" s="250"/>
      <c r="G950" s="250"/>
      <c r="H950" s="215"/>
      <c r="I950" s="215"/>
      <c r="J950" s="11" t="s">
        <v>111</v>
      </c>
      <c r="K950" s="7" t="s">
        <v>112</v>
      </c>
      <c r="L950" s="7" t="s">
        <v>85</v>
      </c>
      <c r="M950" s="7">
        <v>2</v>
      </c>
      <c r="N950" s="220"/>
      <c r="O950" s="215"/>
      <c r="P950" s="215"/>
      <c r="Q950" s="215"/>
      <c r="R950" s="274"/>
      <c r="S950" s="274"/>
      <c r="T950" s="255"/>
      <c r="U950" s="255"/>
      <c r="V950" s="339"/>
      <c r="W950" s="246"/>
      <c r="X950" s="246"/>
      <c r="Y950" s="339"/>
      <c r="Z950" s="246"/>
      <c r="AA950" s="246"/>
      <c r="AB950" s="339"/>
      <c r="AC950" s="220"/>
      <c r="AD950" s="224"/>
      <c r="AE950" s="224"/>
      <c r="AF950" s="215"/>
      <c r="AG950" s="220"/>
      <c r="AH950" s="336"/>
      <c r="AI950" s="336"/>
      <c r="AJ950" s="215"/>
    </row>
    <row r="951" spans="2:36" s="79" customFormat="1" ht="59.1" customHeight="1" x14ac:dyDescent="0.25">
      <c r="B951" s="216"/>
      <c r="C951" s="386"/>
      <c r="D951" s="216"/>
      <c r="E951" s="291"/>
      <c r="F951" s="291"/>
      <c r="G951" s="291"/>
      <c r="H951" s="216"/>
      <c r="I951" s="216"/>
      <c r="J951" s="11" t="s">
        <v>127</v>
      </c>
      <c r="K951" s="7" t="s">
        <v>128</v>
      </c>
      <c r="L951" s="7" t="s">
        <v>85</v>
      </c>
      <c r="M951" s="63">
        <v>84</v>
      </c>
      <c r="N951" s="221"/>
      <c r="O951" s="216"/>
      <c r="P951" s="216"/>
      <c r="Q951" s="216"/>
      <c r="R951" s="236"/>
      <c r="S951" s="236"/>
      <c r="T951" s="256"/>
      <c r="U951" s="256"/>
      <c r="V951" s="340"/>
      <c r="W951" s="246"/>
      <c r="X951" s="246"/>
      <c r="Y951" s="340"/>
      <c r="Z951" s="246"/>
      <c r="AA951" s="246"/>
      <c r="AB951" s="340"/>
      <c r="AC951" s="221"/>
      <c r="AD951" s="225"/>
      <c r="AE951" s="225"/>
      <c r="AF951" s="216"/>
      <c r="AG951" s="221"/>
      <c r="AH951" s="337"/>
      <c r="AI951" s="337"/>
      <c r="AJ951" s="216"/>
    </row>
    <row r="952" spans="2:36" s="79" customFormat="1" ht="132" customHeight="1" x14ac:dyDescent="0.25">
      <c r="B952" s="230" t="s">
        <v>398</v>
      </c>
      <c r="C952" s="230" t="s">
        <v>397</v>
      </c>
      <c r="D952" s="230" t="s">
        <v>106</v>
      </c>
      <c r="E952" s="290" t="s">
        <v>67</v>
      </c>
      <c r="F952" s="370" t="s">
        <v>134</v>
      </c>
      <c r="G952" s="290" t="s">
        <v>147</v>
      </c>
      <c r="H952" s="214" t="s">
        <v>70</v>
      </c>
      <c r="I952" s="214" t="s">
        <v>79</v>
      </c>
      <c r="J952" s="11" t="s">
        <v>208</v>
      </c>
      <c r="K952" s="7" t="s">
        <v>107</v>
      </c>
      <c r="L952" s="7" t="s">
        <v>86</v>
      </c>
      <c r="M952" s="7">
        <v>40</v>
      </c>
      <c r="N952" s="269" t="s">
        <v>108</v>
      </c>
      <c r="O952" s="230" t="s">
        <v>821</v>
      </c>
      <c r="P952" s="230" t="s">
        <v>75</v>
      </c>
      <c r="Q952" s="230" t="s">
        <v>76</v>
      </c>
      <c r="R952" s="242" t="s">
        <v>77</v>
      </c>
      <c r="S952" s="242" t="s">
        <v>109</v>
      </c>
      <c r="T952" s="254">
        <f>V952+Y952</f>
        <v>63073.8</v>
      </c>
      <c r="U952" s="254">
        <f>+T952</f>
        <v>63073.8</v>
      </c>
      <c r="V952" s="251">
        <v>53612.73</v>
      </c>
      <c r="W952" s="251" t="s">
        <v>79</v>
      </c>
      <c r="X952" s="251" t="s">
        <v>79</v>
      </c>
      <c r="Y952" s="251">
        <v>9461.07</v>
      </c>
      <c r="Z952" s="251" t="s">
        <v>98</v>
      </c>
      <c r="AA952" s="251" t="s">
        <v>79</v>
      </c>
      <c r="AB952" s="251">
        <v>5482.49</v>
      </c>
      <c r="AC952" s="219" t="s">
        <v>149</v>
      </c>
      <c r="AD952" s="223" t="s">
        <v>79</v>
      </c>
      <c r="AE952" s="223">
        <f>V952+Y952</f>
        <v>63073.8</v>
      </c>
      <c r="AF952" s="219" t="s">
        <v>79</v>
      </c>
      <c r="AG952" s="219" t="s">
        <v>33</v>
      </c>
      <c r="AH952" s="269" t="s">
        <v>174</v>
      </c>
      <c r="AI952" s="219" t="s">
        <v>157</v>
      </c>
      <c r="AJ952" s="219"/>
    </row>
    <row r="953" spans="2:36" s="79" customFormat="1" ht="86.1" customHeight="1" x14ac:dyDescent="0.25">
      <c r="B953" s="215"/>
      <c r="C953" s="215"/>
      <c r="D953" s="215"/>
      <c r="E953" s="250"/>
      <c r="F953" s="250"/>
      <c r="G953" s="250"/>
      <c r="H953" s="215"/>
      <c r="I953" s="215"/>
      <c r="J953" s="11" t="s">
        <v>111</v>
      </c>
      <c r="K953" s="7" t="s">
        <v>112</v>
      </c>
      <c r="L953" s="7" t="s">
        <v>85</v>
      </c>
      <c r="M953" s="7">
        <v>1</v>
      </c>
      <c r="N953" s="220"/>
      <c r="O953" s="215"/>
      <c r="P953" s="215"/>
      <c r="Q953" s="215"/>
      <c r="R953" s="274"/>
      <c r="S953" s="274"/>
      <c r="T953" s="255"/>
      <c r="U953" s="255"/>
      <c r="V953" s="252"/>
      <c r="W953" s="252"/>
      <c r="X953" s="252"/>
      <c r="Y953" s="252"/>
      <c r="Z953" s="252"/>
      <c r="AA953" s="252"/>
      <c r="AB953" s="252"/>
      <c r="AC953" s="220"/>
      <c r="AD953" s="224"/>
      <c r="AE953" s="224"/>
      <c r="AF953" s="215"/>
      <c r="AG953" s="220"/>
      <c r="AH953" s="220"/>
      <c r="AI953" s="220"/>
      <c r="AJ953" s="215"/>
    </row>
    <row r="954" spans="2:36" s="79" customFormat="1" ht="59.1" customHeight="1" x14ac:dyDescent="0.25">
      <c r="B954" s="216"/>
      <c r="C954" s="216"/>
      <c r="D954" s="216"/>
      <c r="E954" s="291"/>
      <c r="F954" s="291"/>
      <c r="G954" s="291"/>
      <c r="H954" s="216"/>
      <c r="I954" s="216"/>
      <c r="J954" s="11" t="s">
        <v>127</v>
      </c>
      <c r="K954" s="7" t="s">
        <v>128</v>
      </c>
      <c r="L954" s="7" t="s">
        <v>85</v>
      </c>
      <c r="M954" s="63">
        <v>29</v>
      </c>
      <c r="N954" s="221"/>
      <c r="O954" s="216"/>
      <c r="P954" s="216"/>
      <c r="Q954" s="216"/>
      <c r="R954" s="236"/>
      <c r="S954" s="236"/>
      <c r="T954" s="256"/>
      <c r="U954" s="256"/>
      <c r="V954" s="253"/>
      <c r="W954" s="253"/>
      <c r="X954" s="253"/>
      <c r="Y954" s="253"/>
      <c r="Z954" s="253"/>
      <c r="AA954" s="253"/>
      <c r="AB954" s="253"/>
      <c r="AC954" s="221"/>
      <c r="AD954" s="225"/>
      <c r="AE954" s="225"/>
      <c r="AF954" s="216"/>
      <c r="AG954" s="221"/>
      <c r="AH954" s="221"/>
      <c r="AI954" s="221"/>
      <c r="AJ954" s="216"/>
    </row>
    <row r="955" spans="2:36" s="90" customFormat="1" ht="52.15" customHeight="1" x14ac:dyDescent="0.2">
      <c r="B955" s="218" t="s">
        <v>399</v>
      </c>
      <c r="C955" s="218" t="s">
        <v>400</v>
      </c>
      <c r="D955" s="218" t="s">
        <v>66</v>
      </c>
      <c r="E955" s="238" t="s">
        <v>67</v>
      </c>
      <c r="F955" s="238" t="s">
        <v>132</v>
      </c>
      <c r="G955" s="238" t="s">
        <v>69</v>
      </c>
      <c r="H955" s="218" t="s">
        <v>70</v>
      </c>
      <c r="I955" s="218" t="s">
        <v>79</v>
      </c>
      <c r="J955" s="11" t="s">
        <v>113</v>
      </c>
      <c r="K955" s="7" t="s">
        <v>114</v>
      </c>
      <c r="L955" s="7" t="s">
        <v>115</v>
      </c>
      <c r="M955" s="7">
        <v>1</v>
      </c>
      <c r="N955" s="217" t="s">
        <v>108</v>
      </c>
      <c r="O955" s="218" t="s">
        <v>944</v>
      </c>
      <c r="P955" s="218" t="s">
        <v>75</v>
      </c>
      <c r="Q955" s="218" t="s">
        <v>76</v>
      </c>
      <c r="R955" s="237" t="s">
        <v>77</v>
      </c>
      <c r="S955" s="237" t="s">
        <v>109</v>
      </c>
      <c r="T955" s="247">
        <f>V955+Y955</f>
        <v>75970</v>
      </c>
      <c r="U955" s="247">
        <f>T955/M956</f>
        <v>75970</v>
      </c>
      <c r="V955" s="246">
        <v>64574.5</v>
      </c>
      <c r="W955" s="246" t="s">
        <v>79</v>
      </c>
      <c r="X955" s="246" t="s">
        <v>79</v>
      </c>
      <c r="Y955" s="246">
        <v>11395.5</v>
      </c>
      <c r="Z955" s="246" t="s">
        <v>79</v>
      </c>
      <c r="AA955" s="246" t="s">
        <v>79</v>
      </c>
      <c r="AB955" s="246">
        <v>6606.08</v>
      </c>
      <c r="AC955" s="217" t="s">
        <v>80</v>
      </c>
      <c r="AD955" s="235" t="s">
        <v>79</v>
      </c>
      <c r="AE955" s="235">
        <f>V955+Y955</f>
        <v>75970</v>
      </c>
      <c r="AF955" s="217" t="s">
        <v>79</v>
      </c>
      <c r="AG955" s="217" t="s">
        <v>33</v>
      </c>
      <c r="AH955" s="217" t="s">
        <v>157</v>
      </c>
      <c r="AI955" s="217" t="s">
        <v>158</v>
      </c>
      <c r="AJ955" s="217"/>
    </row>
    <row r="956" spans="2:36" s="90" customFormat="1" ht="51" x14ac:dyDescent="0.2">
      <c r="B956" s="218"/>
      <c r="C956" s="218"/>
      <c r="D956" s="218"/>
      <c r="E956" s="238"/>
      <c r="F956" s="238"/>
      <c r="G956" s="238"/>
      <c r="H956" s="218"/>
      <c r="I956" s="218"/>
      <c r="J956" s="11" t="s">
        <v>116</v>
      </c>
      <c r="K956" s="7" t="s">
        <v>117</v>
      </c>
      <c r="L956" s="7" t="s">
        <v>85</v>
      </c>
      <c r="M956" s="7">
        <v>1</v>
      </c>
      <c r="N956" s="217"/>
      <c r="O956" s="218"/>
      <c r="P956" s="218"/>
      <c r="Q956" s="218"/>
      <c r="R956" s="237"/>
      <c r="S956" s="237"/>
      <c r="T956" s="247"/>
      <c r="U956" s="247"/>
      <c r="V956" s="246"/>
      <c r="W956" s="246"/>
      <c r="X956" s="246"/>
      <c r="Y956" s="246"/>
      <c r="Z956" s="246"/>
      <c r="AA956" s="246"/>
      <c r="AB956" s="246"/>
      <c r="AC956" s="217"/>
      <c r="AD956" s="235"/>
      <c r="AE956" s="235"/>
      <c r="AF956" s="218"/>
      <c r="AG956" s="217"/>
      <c r="AH956" s="217"/>
      <c r="AI956" s="217"/>
      <c r="AJ956" s="218"/>
    </row>
    <row r="957" spans="2:36" s="90" customFormat="1" ht="38.25" x14ac:dyDescent="0.2">
      <c r="B957" s="218"/>
      <c r="C957" s="218"/>
      <c r="D957" s="218"/>
      <c r="E957" s="238"/>
      <c r="F957" s="238"/>
      <c r="G957" s="238"/>
      <c r="H957" s="218"/>
      <c r="I957" s="218"/>
      <c r="J957" s="11" t="s">
        <v>209</v>
      </c>
      <c r="K957" s="7" t="s">
        <v>118</v>
      </c>
      <c r="L957" s="7" t="s">
        <v>119</v>
      </c>
      <c r="M957" s="7">
        <v>1</v>
      </c>
      <c r="N957" s="217"/>
      <c r="O957" s="218"/>
      <c r="P957" s="218"/>
      <c r="Q957" s="218"/>
      <c r="R957" s="237"/>
      <c r="S957" s="237"/>
      <c r="T957" s="247"/>
      <c r="U957" s="247"/>
      <c r="V957" s="246"/>
      <c r="W957" s="246"/>
      <c r="X957" s="246"/>
      <c r="Y957" s="246"/>
      <c r="Z957" s="246"/>
      <c r="AA957" s="246"/>
      <c r="AB957" s="246"/>
      <c r="AC957" s="217"/>
      <c r="AD957" s="235"/>
      <c r="AE957" s="235"/>
      <c r="AF957" s="218"/>
      <c r="AG957" s="217"/>
      <c r="AH957" s="217"/>
      <c r="AI957" s="217"/>
      <c r="AJ957" s="218"/>
    </row>
    <row r="958" spans="2:36" s="90" customFormat="1" ht="44.65" customHeight="1" x14ac:dyDescent="0.2">
      <c r="B958" s="218"/>
      <c r="C958" s="218"/>
      <c r="D958" s="218"/>
      <c r="E958" s="238"/>
      <c r="F958" s="238"/>
      <c r="G958" s="238"/>
      <c r="H958" s="218"/>
      <c r="I958" s="218"/>
      <c r="J958" s="11" t="s">
        <v>120</v>
      </c>
      <c r="K958" s="7" t="s">
        <v>121</v>
      </c>
      <c r="L958" s="7" t="s">
        <v>119</v>
      </c>
      <c r="M958" s="7">
        <v>1</v>
      </c>
      <c r="N958" s="217"/>
      <c r="O958" s="218"/>
      <c r="P958" s="218"/>
      <c r="Q958" s="218"/>
      <c r="R958" s="237"/>
      <c r="S958" s="237"/>
      <c r="T958" s="247"/>
      <c r="U958" s="247"/>
      <c r="V958" s="246"/>
      <c r="W958" s="246"/>
      <c r="X958" s="246"/>
      <c r="Y958" s="246"/>
      <c r="Z958" s="246"/>
      <c r="AA958" s="246"/>
      <c r="AB958" s="246"/>
      <c r="AC958" s="217"/>
      <c r="AD958" s="235"/>
      <c r="AE958" s="235"/>
      <c r="AF958" s="218"/>
      <c r="AG958" s="217"/>
      <c r="AH958" s="217"/>
      <c r="AI958" s="217"/>
      <c r="AJ958" s="218"/>
    </row>
    <row r="959" spans="2:36" s="79" customFormat="1" ht="113.1" customHeight="1" x14ac:dyDescent="0.25">
      <c r="B959" s="218" t="s">
        <v>401</v>
      </c>
      <c r="C959" s="218" t="s">
        <v>402</v>
      </c>
      <c r="D959" s="218" t="s">
        <v>106</v>
      </c>
      <c r="E959" s="238" t="s">
        <v>67</v>
      </c>
      <c r="F959" s="238" t="s">
        <v>134</v>
      </c>
      <c r="G959" s="238" t="s">
        <v>147</v>
      </c>
      <c r="H959" s="218" t="s">
        <v>70</v>
      </c>
      <c r="I959" s="218" t="s">
        <v>79</v>
      </c>
      <c r="J959" s="396" t="s">
        <v>208</v>
      </c>
      <c r="K959" s="230" t="s">
        <v>107</v>
      </c>
      <c r="L959" s="230" t="s">
        <v>86</v>
      </c>
      <c r="M959" s="230">
        <v>40</v>
      </c>
      <c r="N959" s="217" t="s">
        <v>108</v>
      </c>
      <c r="O959" s="218" t="s">
        <v>821</v>
      </c>
      <c r="P959" s="218" t="s">
        <v>75</v>
      </c>
      <c r="Q959" s="218" t="s">
        <v>76</v>
      </c>
      <c r="R959" s="237" t="s">
        <v>77</v>
      </c>
      <c r="S959" s="237" t="s">
        <v>109</v>
      </c>
      <c r="T959" s="247">
        <f>V959+Y959</f>
        <v>154080</v>
      </c>
      <c r="U959" s="247">
        <f>T959/3</f>
        <v>51360</v>
      </c>
      <c r="V959" s="251">
        <v>130968</v>
      </c>
      <c r="W959" s="246" t="s">
        <v>79</v>
      </c>
      <c r="X959" s="246" t="s">
        <v>79</v>
      </c>
      <c r="Y959" s="246">
        <v>23112</v>
      </c>
      <c r="Z959" s="246" t="s">
        <v>98</v>
      </c>
      <c r="AA959" s="246" t="s">
        <v>79</v>
      </c>
      <c r="AB959" s="246">
        <v>13398.26</v>
      </c>
      <c r="AC959" s="217" t="s">
        <v>149</v>
      </c>
      <c r="AD959" s="235" t="s">
        <v>79</v>
      </c>
      <c r="AE959" s="235">
        <f>V959+Y959</f>
        <v>154080</v>
      </c>
      <c r="AF959" s="217" t="s">
        <v>79</v>
      </c>
      <c r="AG959" s="217" t="s">
        <v>33</v>
      </c>
      <c r="AH959" s="217" t="s">
        <v>279</v>
      </c>
      <c r="AI959" s="217" t="s">
        <v>161</v>
      </c>
      <c r="AJ959" s="217"/>
    </row>
    <row r="960" spans="2:36" s="79" customFormat="1" ht="25.5" customHeight="1" x14ac:dyDescent="0.25">
      <c r="B960" s="218"/>
      <c r="C960" s="218"/>
      <c r="D960" s="218"/>
      <c r="E960" s="238"/>
      <c r="F960" s="238"/>
      <c r="G960" s="238"/>
      <c r="H960" s="218"/>
      <c r="I960" s="218"/>
      <c r="J960" s="397"/>
      <c r="K960" s="216"/>
      <c r="L960" s="216"/>
      <c r="M960" s="216"/>
      <c r="N960" s="217"/>
      <c r="O960" s="218"/>
      <c r="P960" s="218"/>
      <c r="Q960" s="218"/>
      <c r="R960" s="237"/>
      <c r="S960" s="237"/>
      <c r="T960" s="247"/>
      <c r="U960" s="247"/>
      <c r="V960" s="252"/>
      <c r="W960" s="246"/>
      <c r="X960" s="246"/>
      <c r="Y960" s="246"/>
      <c r="Z960" s="246"/>
      <c r="AA960" s="246"/>
      <c r="AB960" s="246"/>
      <c r="AC960" s="217"/>
      <c r="AD960" s="235"/>
      <c r="AE960" s="235"/>
      <c r="AF960" s="218"/>
      <c r="AG960" s="217"/>
      <c r="AH960" s="217"/>
      <c r="AI960" s="217"/>
      <c r="AJ960" s="218"/>
    </row>
    <row r="961" spans="2:36" s="79" customFormat="1" ht="59.1" customHeight="1" x14ac:dyDescent="0.25">
      <c r="B961" s="218"/>
      <c r="C961" s="218"/>
      <c r="D961" s="218"/>
      <c r="E961" s="238"/>
      <c r="F961" s="238"/>
      <c r="G961" s="238"/>
      <c r="H961" s="218"/>
      <c r="I961" s="218"/>
      <c r="J961" s="11" t="s">
        <v>127</v>
      </c>
      <c r="K961" s="7" t="s">
        <v>128</v>
      </c>
      <c r="L961" s="7" t="s">
        <v>85</v>
      </c>
      <c r="M961" s="63">
        <v>72</v>
      </c>
      <c r="N961" s="217"/>
      <c r="O961" s="218"/>
      <c r="P961" s="218"/>
      <c r="Q961" s="218"/>
      <c r="R961" s="237"/>
      <c r="S961" s="237"/>
      <c r="T961" s="247"/>
      <c r="U961" s="247"/>
      <c r="V961" s="253"/>
      <c r="W961" s="246"/>
      <c r="X961" s="246"/>
      <c r="Y961" s="246"/>
      <c r="Z961" s="246"/>
      <c r="AA961" s="246"/>
      <c r="AB961" s="246"/>
      <c r="AC961" s="217"/>
      <c r="AD961" s="235"/>
      <c r="AE961" s="235"/>
      <c r="AF961" s="218"/>
      <c r="AG961" s="217"/>
      <c r="AH961" s="217"/>
      <c r="AI961" s="217"/>
      <c r="AJ961" s="218"/>
    </row>
    <row r="962" spans="2:36" s="79" customFormat="1" ht="132" customHeight="1" x14ac:dyDescent="0.25">
      <c r="B962" s="218" t="s">
        <v>403</v>
      </c>
      <c r="C962" s="218" t="s">
        <v>404</v>
      </c>
      <c r="D962" s="218" t="s">
        <v>106</v>
      </c>
      <c r="E962" s="238" t="s">
        <v>67</v>
      </c>
      <c r="F962" s="238" t="s">
        <v>134</v>
      </c>
      <c r="G962" s="238" t="s">
        <v>147</v>
      </c>
      <c r="H962" s="218" t="s">
        <v>70</v>
      </c>
      <c r="I962" s="218" t="s">
        <v>79</v>
      </c>
      <c r="J962" s="11" t="s">
        <v>208</v>
      </c>
      <c r="K962" s="7" t="s">
        <v>107</v>
      </c>
      <c r="L962" s="7" t="s">
        <v>86</v>
      </c>
      <c r="M962" s="7">
        <v>40</v>
      </c>
      <c r="N962" s="217" t="s">
        <v>108</v>
      </c>
      <c r="O962" s="218" t="s">
        <v>821</v>
      </c>
      <c r="P962" s="218" t="s">
        <v>75</v>
      </c>
      <c r="Q962" s="218" t="s">
        <v>76</v>
      </c>
      <c r="R962" s="237" t="s">
        <v>77</v>
      </c>
      <c r="S962" s="237" t="s">
        <v>109</v>
      </c>
      <c r="T962" s="247">
        <f>V962+Y962</f>
        <v>235400</v>
      </c>
      <c r="U962" s="247">
        <f>T962</f>
        <v>235400</v>
      </c>
      <c r="V962" s="251">
        <v>200090</v>
      </c>
      <c r="W962" s="246" t="s">
        <v>79</v>
      </c>
      <c r="X962" s="246" t="s">
        <v>79</v>
      </c>
      <c r="Y962" s="246">
        <v>35310</v>
      </c>
      <c r="Z962" s="246" t="s">
        <v>98</v>
      </c>
      <c r="AA962" s="246" t="s">
        <v>79</v>
      </c>
      <c r="AB962" s="246">
        <v>20469.580000000002</v>
      </c>
      <c r="AC962" s="217" t="s">
        <v>149</v>
      </c>
      <c r="AD962" s="235" t="s">
        <v>79</v>
      </c>
      <c r="AE962" s="235">
        <f>V962+Y962</f>
        <v>235400</v>
      </c>
      <c r="AF962" s="217" t="s">
        <v>79</v>
      </c>
      <c r="AG962" s="217" t="s">
        <v>33</v>
      </c>
      <c r="AH962" s="217" t="s">
        <v>160</v>
      </c>
      <c r="AI962" s="217" t="s">
        <v>161</v>
      </c>
      <c r="AJ962" s="217"/>
    </row>
    <row r="963" spans="2:36" s="79" customFormat="1" ht="86.1" customHeight="1" x14ac:dyDescent="0.25">
      <c r="B963" s="218"/>
      <c r="C963" s="218"/>
      <c r="D963" s="218"/>
      <c r="E963" s="238"/>
      <c r="F963" s="238"/>
      <c r="G963" s="238"/>
      <c r="H963" s="218"/>
      <c r="I963" s="218"/>
      <c r="J963" s="11" t="s">
        <v>111</v>
      </c>
      <c r="K963" s="7" t="s">
        <v>112</v>
      </c>
      <c r="L963" s="7" t="s">
        <v>85</v>
      </c>
      <c r="M963" s="7">
        <v>1</v>
      </c>
      <c r="N963" s="217"/>
      <c r="O963" s="218"/>
      <c r="P963" s="218"/>
      <c r="Q963" s="218"/>
      <c r="R963" s="237"/>
      <c r="S963" s="237"/>
      <c r="T963" s="247"/>
      <c r="U963" s="247"/>
      <c r="V963" s="252"/>
      <c r="W963" s="246"/>
      <c r="X963" s="246"/>
      <c r="Y963" s="246"/>
      <c r="Z963" s="246"/>
      <c r="AA963" s="246"/>
      <c r="AB963" s="246"/>
      <c r="AC963" s="217"/>
      <c r="AD963" s="235"/>
      <c r="AE963" s="235"/>
      <c r="AF963" s="218"/>
      <c r="AG963" s="217"/>
      <c r="AH963" s="217"/>
      <c r="AI963" s="217"/>
      <c r="AJ963" s="218"/>
    </row>
    <row r="964" spans="2:36" s="79" customFormat="1" ht="59.1" customHeight="1" x14ac:dyDescent="0.25">
      <c r="B964" s="218"/>
      <c r="C964" s="218"/>
      <c r="D964" s="218"/>
      <c r="E964" s="238"/>
      <c r="F964" s="238"/>
      <c r="G964" s="238"/>
      <c r="H964" s="218"/>
      <c r="I964" s="218"/>
      <c r="J964" s="11" t="s">
        <v>127</v>
      </c>
      <c r="K964" s="7" t="s">
        <v>128</v>
      </c>
      <c r="L964" s="7" t="s">
        <v>85</v>
      </c>
      <c r="M964" s="63">
        <v>110</v>
      </c>
      <c r="N964" s="217"/>
      <c r="O964" s="218"/>
      <c r="P964" s="218"/>
      <c r="Q964" s="218"/>
      <c r="R964" s="237"/>
      <c r="S964" s="237"/>
      <c r="T964" s="247"/>
      <c r="U964" s="247"/>
      <c r="V964" s="253"/>
      <c r="W964" s="246"/>
      <c r="X964" s="246"/>
      <c r="Y964" s="246"/>
      <c r="Z964" s="246"/>
      <c r="AA964" s="246"/>
      <c r="AB964" s="246"/>
      <c r="AC964" s="217"/>
      <c r="AD964" s="235"/>
      <c r="AE964" s="235"/>
      <c r="AF964" s="218"/>
      <c r="AG964" s="217"/>
      <c r="AH964" s="217"/>
      <c r="AI964" s="217"/>
      <c r="AJ964" s="218"/>
    </row>
    <row r="965" spans="2:36" s="79" customFormat="1" ht="131.65" customHeight="1" x14ac:dyDescent="0.25">
      <c r="B965" s="218" t="s">
        <v>405</v>
      </c>
      <c r="C965" s="218" t="s">
        <v>402</v>
      </c>
      <c r="D965" s="218" t="s">
        <v>106</v>
      </c>
      <c r="E965" s="238" t="s">
        <v>67</v>
      </c>
      <c r="F965" s="238" t="s">
        <v>134</v>
      </c>
      <c r="G965" s="238" t="s">
        <v>147</v>
      </c>
      <c r="H965" s="218" t="s">
        <v>70</v>
      </c>
      <c r="I965" s="218" t="s">
        <v>79</v>
      </c>
      <c r="J965" s="396" t="s">
        <v>208</v>
      </c>
      <c r="K965" s="230" t="s">
        <v>107</v>
      </c>
      <c r="L965" s="230" t="s">
        <v>86</v>
      </c>
      <c r="M965" s="230">
        <v>40</v>
      </c>
      <c r="N965" s="217" t="s">
        <v>108</v>
      </c>
      <c r="O965" s="218" t="s">
        <v>821</v>
      </c>
      <c r="P965" s="218" t="s">
        <v>75</v>
      </c>
      <c r="Q965" s="218" t="s">
        <v>76</v>
      </c>
      <c r="R965" s="237" t="s">
        <v>77</v>
      </c>
      <c r="S965" s="237" t="s">
        <v>109</v>
      </c>
      <c r="T965" s="247">
        <f>V965+Y965</f>
        <v>205440</v>
      </c>
      <c r="U965" s="247"/>
      <c r="V965" s="251">
        <v>174624</v>
      </c>
      <c r="W965" s="246" t="s">
        <v>79</v>
      </c>
      <c r="X965" s="246" t="s">
        <v>79</v>
      </c>
      <c r="Y965" s="246">
        <v>30816</v>
      </c>
      <c r="Z965" s="246" t="s">
        <v>98</v>
      </c>
      <c r="AA965" s="246" t="s">
        <v>79</v>
      </c>
      <c r="AB965" s="246">
        <v>17864.13</v>
      </c>
      <c r="AC965" s="217" t="s">
        <v>149</v>
      </c>
      <c r="AD965" s="235" t="s">
        <v>79</v>
      </c>
      <c r="AE965" s="235">
        <f>V965+Y965</f>
        <v>205440</v>
      </c>
      <c r="AF965" s="217" t="s">
        <v>79</v>
      </c>
      <c r="AG965" s="217" t="s">
        <v>33</v>
      </c>
      <c r="AH965" s="217" t="s">
        <v>248</v>
      </c>
      <c r="AI965" s="217" t="s">
        <v>251</v>
      </c>
      <c r="AJ965" s="217"/>
    </row>
    <row r="966" spans="2:36" s="79" customFormat="1" ht="18" customHeight="1" x14ac:dyDescent="0.25">
      <c r="B966" s="218"/>
      <c r="C966" s="218"/>
      <c r="D966" s="218"/>
      <c r="E966" s="238"/>
      <c r="F966" s="238"/>
      <c r="G966" s="238"/>
      <c r="H966" s="218"/>
      <c r="I966" s="218"/>
      <c r="J966" s="397"/>
      <c r="K966" s="216"/>
      <c r="L966" s="216"/>
      <c r="M966" s="216"/>
      <c r="N966" s="217"/>
      <c r="O966" s="218"/>
      <c r="P966" s="218"/>
      <c r="Q966" s="218"/>
      <c r="R966" s="237"/>
      <c r="S966" s="237"/>
      <c r="T966" s="247"/>
      <c r="U966" s="247"/>
      <c r="V966" s="252"/>
      <c r="W966" s="246"/>
      <c r="X966" s="246"/>
      <c r="Y966" s="246"/>
      <c r="Z966" s="246"/>
      <c r="AA966" s="246"/>
      <c r="AB966" s="246"/>
      <c r="AC966" s="217"/>
      <c r="AD966" s="235"/>
      <c r="AE966" s="235"/>
      <c r="AF966" s="218"/>
      <c r="AG966" s="217"/>
      <c r="AH966" s="217"/>
      <c r="AI966" s="217"/>
      <c r="AJ966" s="218"/>
    </row>
    <row r="967" spans="2:36" s="79" customFormat="1" ht="59.1" customHeight="1" x14ac:dyDescent="0.25">
      <c r="B967" s="218"/>
      <c r="C967" s="218"/>
      <c r="D967" s="218"/>
      <c r="E967" s="238"/>
      <c r="F967" s="238"/>
      <c r="G967" s="238"/>
      <c r="H967" s="218"/>
      <c r="I967" s="218"/>
      <c r="J967" s="11" t="s">
        <v>127</v>
      </c>
      <c r="K967" s="7" t="s">
        <v>128</v>
      </c>
      <c r="L967" s="7" t="s">
        <v>85</v>
      </c>
      <c r="M967" s="63">
        <v>96</v>
      </c>
      <c r="N967" s="217"/>
      <c r="O967" s="218"/>
      <c r="P967" s="218"/>
      <c r="Q967" s="218"/>
      <c r="R967" s="237"/>
      <c r="S967" s="237"/>
      <c r="T967" s="247"/>
      <c r="U967" s="247"/>
      <c r="V967" s="253"/>
      <c r="W967" s="246"/>
      <c r="X967" s="246"/>
      <c r="Y967" s="246"/>
      <c r="Z967" s="246"/>
      <c r="AA967" s="246"/>
      <c r="AB967" s="246"/>
      <c r="AC967" s="217"/>
      <c r="AD967" s="235"/>
      <c r="AE967" s="235"/>
      <c r="AF967" s="218"/>
      <c r="AG967" s="217"/>
      <c r="AH967" s="217"/>
      <c r="AI967" s="217"/>
      <c r="AJ967" s="218"/>
    </row>
    <row r="968" spans="2:36" s="79" customFormat="1" ht="132" customHeight="1" x14ac:dyDescent="0.25">
      <c r="B968" s="218" t="s">
        <v>1082</v>
      </c>
      <c r="C968" s="281" t="s">
        <v>404</v>
      </c>
      <c r="D968" s="281" t="s">
        <v>106</v>
      </c>
      <c r="E968" s="289" t="s">
        <v>67</v>
      </c>
      <c r="F968" s="289" t="s">
        <v>134</v>
      </c>
      <c r="G968" s="289" t="s">
        <v>147</v>
      </c>
      <c r="H968" s="281" t="s">
        <v>70</v>
      </c>
      <c r="I968" s="281" t="s">
        <v>79</v>
      </c>
      <c r="J968" s="20" t="s">
        <v>208</v>
      </c>
      <c r="K968" s="27" t="s">
        <v>107</v>
      </c>
      <c r="L968" s="27" t="s">
        <v>86</v>
      </c>
      <c r="M968" s="27">
        <v>40</v>
      </c>
      <c r="N968" s="294" t="s">
        <v>108</v>
      </c>
      <c r="O968" s="281" t="s">
        <v>821</v>
      </c>
      <c r="P968" s="281" t="s">
        <v>75</v>
      </c>
      <c r="Q968" s="281" t="s">
        <v>76</v>
      </c>
      <c r="R968" s="319" t="s">
        <v>77</v>
      </c>
      <c r="S968" s="319" t="s">
        <v>109</v>
      </c>
      <c r="T968" s="306">
        <f>V968+Y968</f>
        <v>117700</v>
      </c>
      <c r="U968" s="306">
        <f>T968/M969</f>
        <v>117700</v>
      </c>
      <c r="V968" s="323">
        <v>100045</v>
      </c>
      <c r="W968" s="313" t="s">
        <v>79</v>
      </c>
      <c r="X968" s="313" t="s">
        <v>79</v>
      </c>
      <c r="Y968" s="313">
        <v>17655</v>
      </c>
      <c r="Z968" s="313" t="s">
        <v>98</v>
      </c>
      <c r="AA968" s="313" t="s">
        <v>79</v>
      </c>
      <c r="AB968" s="313">
        <v>10234.790000000001</v>
      </c>
      <c r="AC968" s="294" t="s">
        <v>149</v>
      </c>
      <c r="AD968" s="314" t="s">
        <v>79</v>
      </c>
      <c r="AE968" s="314">
        <f>V968+Y968</f>
        <v>117700</v>
      </c>
      <c r="AF968" s="294" t="s">
        <v>79</v>
      </c>
      <c r="AG968" s="294" t="s">
        <v>33</v>
      </c>
      <c r="AH968" s="294" t="s">
        <v>248</v>
      </c>
      <c r="AI968" s="294" t="s">
        <v>251</v>
      </c>
      <c r="AJ968" s="294"/>
    </row>
    <row r="969" spans="2:36" s="79" customFormat="1" ht="86.1" customHeight="1" x14ac:dyDescent="0.25">
      <c r="B969" s="218"/>
      <c r="C969" s="281"/>
      <c r="D969" s="281"/>
      <c r="E969" s="289"/>
      <c r="F969" s="289"/>
      <c r="G969" s="289"/>
      <c r="H969" s="281"/>
      <c r="I969" s="281"/>
      <c r="J969" s="20" t="s">
        <v>111</v>
      </c>
      <c r="K969" s="27" t="s">
        <v>112</v>
      </c>
      <c r="L969" s="27" t="s">
        <v>85</v>
      </c>
      <c r="M969" s="27">
        <v>1</v>
      </c>
      <c r="N969" s="294"/>
      <c r="O969" s="281"/>
      <c r="P969" s="281"/>
      <c r="Q969" s="281"/>
      <c r="R969" s="319"/>
      <c r="S969" s="319"/>
      <c r="T969" s="306"/>
      <c r="U969" s="306"/>
      <c r="V969" s="324"/>
      <c r="W969" s="313"/>
      <c r="X969" s="313"/>
      <c r="Y969" s="313"/>
      <c r="Z969" s="313"/>
      <c r="AA969" s="313"/>
      <c r="AB969" s="313"/>
      <c r="AC969" s="294"/>
      <c r="AD969" s="314"/>
      <c r="AE969" s="314"/>
      <c r="AF969" s="281"/>
      <c r="AG969" s="294"/>
      <c r="AH969" s="294"/>
      <c r="AI969" s="294"/>
      <c r="AJ969" s="281"/>
    </row>
    <row r="970" spans="2:36" s="79" customFormat="1" ht="59.1" customHeight="1" x14ac:dyDescent="0.25">
      <c r="B970" s="218"/>
      <c r="C970" s="281"/>
      <c r="D970" s="281"/>
      <c r="E970" s="289"/>
      <c r="F970" s="289"/>
      <c r="G970" s="289"/>
      <c r="H970" s="281"/>
      <c r="I970" s="281"/>
      <c r="J970" s="20" t="s">
        <v>127</v>
      </c>
      <c r="K970" s="27" t="s">
        <v>128</v>
      </c>
      <c r="L970" s="27" t="s">
        <v>85</v>
      </c>
      <c r="M970" s="61">
        <v>36</v>
      </c>
      <c r="N970" s="294"/>
      <c r="O970" s="281"/>
      <c r="P970" s="281"/>
      <c r="Q970" s="281"/>
      <c r="R970" s="319"/>
      <c r="S970" s="319"/>
      <c r="T970" s="306"/>
      <c r="U970" s="306"/>
      <c r="V970" s="325"/>
      <c r="W970" s="313"/>
      <c r="X970" s="313"/>
      <c r="Y970" s="313"/>
      <c r="Z970" s="313"/>
      <c r="AA970" s="313"/>
      <c r="AB970" s="313"/>
      <c r="AC970" s="294"/>
      <c r="AD970" s="314"/>
      <c r="AE970" s="314"/>
      <c r="AF970" s="281"/>
      <c r="AG970" s="294"/>
      <c r="AH970" s="294"/>
      <c r="AI970" s="294"/>
      <c r="AJ970" s="281"/>
    </row>
    <row r="971" spans="2:36" s="79" customFormat="1" ht="132" customHeight="1" x14ac:dyDescent="0.25">
      <c r="B971" s="218" t="s">
        <v>406</v>
      </c>
      <c r="C971" s="218" t="s">
        <v>407</v>
      </c>
      <c r="D971" s="218" t="s">
        <v>106</v>
      </c>
      <c r="E971" s="238" t="s">
        <v>67</v>
      </c>
      <c r="F971" s="238" t="s">
        <v>134</v>
      </c>
      <c r="G971" s="238" t="s">
        <v>147</v>
      </c>
      <c r="H971" s="218" t="s">
        <v>70</v>
      </c>
      <c r="I971" s="218" t="s">
        <v>79</v>
      </c>
      <c r="J971" s="11" t="s">
        <v>208</v>
      </c>
      <c r="K971" s="7" t="s">
        <v>107</v>
      </c>
      <c r="L971" s="7" t="s">
        <v>86</v>
      </c>
      <c r="M971" s="7">
        <v>40</v>
      </c>
      <c r="N971" s="217" t="s">
        <v>108</v>
      </c>
      <c r="O971" s="218" t="s">
        <v>821</v>
      </c>
      <c r="P971" s="218" t="s">
        <v>75</v>
      </c>
      <c r="Q971" s="218" t="s">
        <v>76</v>
      </c>
      <c r="R971" s="237" t="s">
        <v>77</v>
      </c>
      <c r="S971" s="237" t="s">
        <v>109</v>
      </c>
      <c r="T971" s="247">
        <f>V971+Y971</f>
        <v>212405.75</v>
      </c>
      <c r="U971" s="247" t="s">
        <v>98</v>
      </c>
      <c r="V971" s="251">
        <v>180544.88</v>
      </c>
      <c r="W971" s="246" t="s">
        <v>79</v>
      </c>
      <c r="X971" s="246" t="s">
        <v>79</v>
      </c>
      <c r="Y971" s="246">
        <v>31860.87</v>
      </c>
      <c r="Z971" s="246" t="s">
        <v>98</v>
      </c>
      <c r="AA971" s="246" t="s">
        <v>79</v>
      </c>
      <c r="AB971" s="246">
        <v>18470.07</v>
      </c>
      <c r="AC971" s="217" t="s">
        <v>149</v>
      </c>
      <c r="AD971" s="235" t="s">
        <v>79</v>
      </c>
      <c r="AE971" s="235">
        <f>V971+Y971</f>
        <v>212405.75</v>
      </c>
      <c r="AF971" s="217" t="s">
        <v>79</v>
      </c>
      <c r="AG971" s="217" t="s">
        <v>33</v>
      </c>
      <c r="AH971" s="217" t="s">
        <v>166</v>
      </c>
      <c r="AI971" s="217" t="s">
        <v>167</v>
      </c>
      <c r="AJ971" s="217"/>
    </row>
    <row r="972" spans="2:36" s="79" customFormat="1" ht="86.1" customHeight="1" x14ac:dyDescent="0.25">
      <c r="B972" s="218"/>
      <c r="C972" s="218"/>
      <c r="D972" s="218"/>
      <c r="E972" s="238"/>
      <c r="F972" s="238"/>
      <c r="G972" s="238"/>
      <c r="H972" s="218"/>
      <c r="I972" s="218"/>
      <c r="J972" s="11" t="s">
        <v>111</v>
      </c>
      <c r="K972" s="7" t="s">
        <v>112</v>
      </c>
      <c r="L972" s="7" t="s">
        <v>85</v>
      </c>
      <c r="M972" s="7">
        <v>2</v>
      </c>
      <c r="N972" s="217"/>
      <c r="O972" s="218"/>
      <c r="P972" s="218"/>
      <c r="Q972" s="218"/>
      <c r="R972" s="237"/>
      <c r="S972" s="237"/>
      <c r="T972" s="247"/>
      <c r="U972" s="247"/>
      <c r="V972" s="252"/>
      <c r="W972" s="246"/>
      <c r="X972" s="246"/>
      <c r="Y972" s="246"/>
      <c r="Z972" s="246"/>
      <c r="AA972" s="246"/>
      <c r="AB972" s="246"/>
      <c r="AC972" s="217"/>
      <c r="AD972" s="235"/>
      <c r="AE972" s="235"/>
      <c r="AF972" s="218"/>
      <c r="AG972" s="217"/>
      <c r="AH972" s="217"/>
      <c r="AI972" s="217"/>
      <c r="AJ972" s="218"/>
    </row>
    <row r="973" spans="2:36" s="79" customFormat="1" ht="59.1" customHeight="1" x14ac:dyDescent="0.25">
      <c r="B973" s="218"/>
      <c r="C973" s="218"/>
      <c r="D973" s="218"/>
      <c r="E973" s="238"/>
      <c r="F973" s="238"/>
      <c r="G973" s="238"/>
      <c r="H973" s="218"/>
      <c r="I973" s="218"/>
      <c r="J973" s="11" t="s">
        <v>127</v>
      </c>
      <c r="K973" s="7" t="s">
        <v>128</v>
      </c>
      <c r="L973" s="7" t="s">
        <v>85</v>
      </c>
      <c r="M973" s="63">
        <v>100</v>
      </c>
      <c r="N973" s="217"/>
      <c r="O973" s="218"/>
      <c r="P973" s="218"/>
      <c r="Q973" s="218"/>
      <c r="R973" s="237"/>
      <c r="S973" s="237"/>
      <c r="T973" s="247"/>
      <c r="U973" s="247"/>
      <c r="V973" s="253"/>
      <c r="W973" s="246"/>
      <c r="X973" s="246"/>
      <c r="Y973" s="246"/>
      <c r="Z973" s="246"/>
      <c r="AA973" s="246"/>
      <c r="AB973" s="246"/>
      <c r="AC973" s="217"/>
      <c r="AD973" s="235"/>
      <c r="AE973" s="235"/>
      <c r="AF973" s="218"/>
      <c r="AG973" s="217"/>
      <c r="AH973" s="217"/>
      <c r="AI973" s="217"/>
      <c r="AJ973" s="218"/>
    </row>
    <row r="974" spans="2:36" s="90" customFormat="1" ht="52.15" customHeight="1" x14ac:dyDescent="0.2">
      <c r="B974" s="218" t="s">
        <v>945</v>
      </c>
      <c r="C974" s="218" t="s">
        <v>400</v>
      </c>
      <c r="D974" s="218" t="s">
        <v>66</v>
      </c>
      <c r="E974" s="238" t="s">
        <v>67</v>
      </c>
      <c r="F974" s="238" t="s">
        <v>132</v>
      </c>
      <c r="G974" s="238" t="s">
        <v>69</v>
      </c>
      <c r="H974" s="218" t="s">
        <v>70</v>
      </c>
      <c r="I974" s="218" t="s">
        <v>79</v>
      </c>
      <c r="J974" s="11" t="s">
        <v>113</v>
      </c>
      <c r="K974" s="7" t="s">
        <v>114</v>
      </c>
      <c r="L974" s="7" t="s">
        <v>115</v>
      </c>
      <c r="M974" s="7">
        <v>2</v>
      </c>
      <c r="N974" s="217" t="s">
        <v>108</v>
      </c>
      <c r="O974" s="218" t="s">
        <v>944</v>
      </c>
      <c r="P974" s="218" t="s">
        <v>75</v>
      </c>
      <c r="Q974" s="218" t="s">
        <v>76</v>
      </c>
      <c r="R974" s="237" t="s">
        <v>77</v>
      </c>
      <c r="S974" s="237" t="s">
        <v>109</v>
      </c>
      <c r="T974" s="247">
        <f>V974+Y974</f>
        <v>151940</v>
      </c>
      <c r="U974" s="247">
        <f>T974/M975</f>
        <v>75970</v>
      </c>
      <c r="V974" s="246">
        <v>129149</v>
      </c>
      <c r="W974" s="246" t="s">
        <v>79</v>
      </c>
      <c r="X974" s="246" t="s">
        <v>79</v>
      </c>
      <c r="Y974" s="246">
        <v>22791</v>
      </c>
      <c r="Z974" s="246" t="s">
        <v>79</v>
      </c>
      <c r="AA974" s="246" t="s">
        <v>79</v>
      </c>
      <c r="AB974" s="246">
        <v>13212.81</v>
      </c>
      <c r="AC974" s="217" t="s">
        <v>80</v>
      </c>
      <c r="AD974" s="235" t="s">
        <v>79</v>
      </c>
      <c r="AE974" s="235">
        <f>V974+Y974</f>
        <v>151940</v>
      </c>
      <c r="AF974" s="217" t="s">
        <v>79</v>
      </c>
      <c r="AG974" s="217" t="s">
        <v>33</v>
      </c>
      <c r="AH974" s="217" t="s">
        <v>160</v>
      </c>
      <c r="AI974" s="217" t="s">
        <v>161</v>
      </c>
      <c r="AJ974" s="217"/>
    </row>
    <row r="975" spans="2:36" s="90" customFormat="1" ht="51" x14ac:dyDescent="0.2">
      <c r="B975" s="218"/>
      <c r="C975" s="218"/>
      <c r="D975" s="218"/>
      <c r="E975" s="238"/>
      <c r="F975" s="238"/>
      <c r="G975" s="238"/>
      <c r="H975" s="218"/>
      <c r="I975" s="218"/>
      <c r="J975" s="11" t="s">
        <v>116</v>
      </c>
      <c r="K975" s="7" t="s">
        <v>117</v>
      </c>
      <c r="L975" s="7" t="s">
        <v>85</v>
      </c>
      <c r="M975" s="7">
        <v>2</v>
      </c>
      <c r="N975" s="217"/>
      <c r="O975" s="218"/>
      <c r="P975" s="218"/>
      <c r="Q975" s="218"/>
      <c r="R975" s="237"/>
      <c r="S975" s="237"/>
      <c r="T975" s="247"/>
      <c r="U975" s="247"/>
      <c r="V975" s="246"/>
      <c r="W975" s="246"/>
      <c r="X975" s="246"/>
      <c r="Y975" s="246"/>
      <c r="Z975" s="246"/>
      <c r="AA975" s="246"/>
      <c r="AB975" s="246"/>
      <c r="AC975" s="217"/>
      <c r="AD975" s="235"/>
      <c r="AE975" s="235"/>
      <c r="AF975" s="218"/>
      <c r="AG975" s="217"/>
      <c r="AH975" s="217"/>
      <c r="AI975" s="217"/>
      <c r="AJ975" s="218"/>
    </row>
    <row r="976" spans="2:36" s="90" customFormat="1" ht="38.25" x14ac:dyDescent="0.2">
      <c r="B976" s="218"/>
      <c r="C976" s="218"/>
      <c r="D976" s="218"/>
      <c r="E976" s="238"/>
      <c r="F976" s="238"/>
      <c r="G976" s="238"/>
      <c r="H976" s="218"/>
      <c r="I976" s="218"/>
      <c r="J976" s="11" t="s">
        <v>209</v>
      </c>
      <c r="K976" s="7" t="s">
        <v>118</v>
      </c>
      <c r="L976" s="7" t="s">
        <v>119</v>
      </c>
      <c r="M976" s="7">
        <v>2</v>
      </c>
      <c r="N976" s="217"/>
      <c r="O976" s="218"/>
      <c r="P976" s="218"/>
      <c r="Q976" s="218"/>
      <c r="R976" s="237"/>
      <c r="S976" s="237"/>
      <c r="T976" s="247"/>
      <c r="U976" s="247"/>
      <c r="V976" s="246"/>
      <c r="W976" s="246"/>
      <c r="X976" s="246"/>
      <c r="Y976" s="246"/>
      <c r="Z976" s="246"/>
      <c r="AA976" s="246"/>
      <c r="AB976" s="246"/>
      <c r="AC976" s="217"/>
      <c r="AD976" s="235"/>
      <c r="AE976" s="235"/>
      <c r="AF976" s="218"/>
      <c r="AG976" s="217"/>
      <c r="AH976" s="217"/>
      <c r="AI976" s="217"/>
      <c r="AJ976" s="218"/>
    </row>
    <row r="977" spans="2:36" s="90" customFormat="1" ht="44.65" customHeight="1" x14ac:dyDescent="0.2">
      <c r="B977" s="218"/>
      <c r="C977" s="218"/>
      <c r="D977" s="218"/>
      <c r="E977" s="238"/>
      <c r="F977" s="238"/>
      <c r="G977" s="238"/>
      <c r="H977" s="218"/>
      <c r="I977" s="218"/>
      <c r="J977" s="11" t="s">
        <v>120</v>
      </c>
      <c r="K977" s="7" t="s">
        <v>121</v>
      </c>
      <c r="L977" s="7" t="s">
        <v>119</v>
      </c>
      <c r="M977" s="7">
        <v>2</v>
      </c>
      <c r="N977" s="217"/>
      <c r="O977" s="218"/>
      <c r="P977" s="218"/>
      <c r="Q977" s="218"/>
      <c r="R977" s="237"/>
      <c r="S977" s="237"/>
      <c r="T977" s="247"/>
      <c r="U977" s="247"/>
      <c r="V977" s="246"/>
      <c r="W977" s="246"/>
      <c r="X977" s="246"/>
      <c r="Y977" s="246"/>
      <c r="Z977" s="246"/>
      <c r="AA977" s="246"/>
      <c r="AB977" s="246"/>
      <c r="AC977" s="217"/>
      <c r="AD977" s="235"/>
      <c r="AE977" s="235"/>
      <c r="AF977" s="218"/>
      <c r="AG977" s="217"/>
      <c r="AH977" s="217"/>
      <c r="AI977" s="217"/>
      <c r="AJ977" s="218"/>
    </row>
    <row r="978" spans="2:36" s="79" customFormat="1" ht="132" customHeight="1" x14ac:dyDescent="0.25">
      <c r="B978" s="257" t="s">
        <v>1171</v>
      </c>
      <c r="C978" s="257" t="s">
        <v>397</v>
      </c>
      <c r="D978" s="257" t="s">
        <v>106</v>
      </c>
      <c r="E978" s="293" t="s">
        <v>67</v>
      </c>
      <c r="F978" s="293" t="s">
        <v>134</v>
      </c>
      <c r="G978" s="293" t="s">
        <v>147</v>
      </c>
      <c r="H978" s="257" t="s">
        <v>70</v>
      </c>
      <c r="I978" s="257" t="s">
        <v>79</v>
      </c>
      <c r="J978" s="20" t="s">
        <v>208</v>
      </c>
      <c r="K978" s="27" t="s">
        <v>107</v>
      </c>
      <c r="L978" s="27" t="s">
        <v>86</v>
      </c>
      <c r="M978" s="27">
        <v>40</v>
      </c>
      <c r="N978" s="260" t="s">
        <v>108</v>
      </c>
      <c r="O978" s="257" t="s">
        <v>821</v>
      </c>
      <c r="P978" s="257" t="s">
        <v>75</v>
      </c>
      <c r="Q978" s="257" t="s">
        <v>76</v>
      </c>
      <c r="R978" s="345" t="s">
        <v>77</v>
      </c>
      <c r="S978" s="345" t="s">
        <v>109</v>
      </c>
      <c r="T978" s="355">
        <f>V978+Y978</f>
        <v>92020</v>
      </c>
      <c r="U978" s="355">
        <f>+T978</f>
        <v>92020</v>
      </c>
      <c r="V978" s="323">
        <v>78217</v>
      </c>
      <c r="W978" s="323" t="s">
        <v>79</v>
      </c>
      <c r="X978" s="323" t="s">
        <v>79</v>
      </c>
      <c r="Y978" s="323">
        <v>13803</v>
      </c>
      <c r="Z978" s="323" t="s">
        <v>98</v>
      </c>
      <c r="AA978" s="323" t="s">
        <v>79</v>
      </c>
      <c r="AB978" s="323">
        <v>8003.93</v>
      </c>
      <c r="AC978" s="260" t="s">
        <v>149</v>
      </c>
      <c r="AD978" s="352" t="s">
        <v>79</v>
      </c>
      <c r="AE978" s="352">
        <f>V978+Y978</f>
        <v>92020</v>
      </c>
      <c r="AF978" s="260" t="s">
        <v>79</v>
      </c>
      <c r="AG978" s="260" t="s">
        <v>33</v>
      </c>
      <c r="AH978" s="260" t="s">
        <v>248</v>
      </c>
      <c r="AI978" s="260" t="s">
        <v>251</v>
      </c>
      <c r="AJ978" s="260"/>
    </row>
    <row r="979" spans="2:36" s="79" customFormat="1" ht="86.1" customHeight="1" x14ac:dyDescent="0.25">
      <c r="B979" s="258"/>
      <c r="C979" s="258"/>
      <c r="D979" s="258"/>
      <c r="E979" s="292"/>
      <c r="F979" s="292"/>
      <c r="G979" s="292"/>
      <c r="H979" s="258"/>
      <c r="I979" s="258"/>
      <c r="J979" s="20" t="s">
        <v>111</v>
      </c>
      <c r="K979" s="27" t="s">
        <v>112</v>
      </c>
      <c r="L979" s="27" t="s">
        <v>85</v>
      </c>
      <c r="M979" s="27">
        <v>1</v>
      </c>
      <c r="N979" s="261"/>
      <c r="O979" s="258"/>
      <c r="P979" s="258"/>
      <c r="Q979" s="258"/>
      <c r="R979" s="346"/>
      <c r="S979" s="346"/>
      <c r="T979" s="356"/>
      <c r="U979" s="356"/>
      <c r="V979" s="324"/>
      <c r="W979" s="324"/>
      <c r="X979" s="324"/>
      <c r="Y979" s="324"/>
      <c r="Z979" s="324"/>
      <c r="AA979" s="324"/>
      <c r="AB979" s="324"/>
      <c r="AC979" s="261"/>
      <c r="AD979" s="353"/>
      <c r="AE979" s="353"/>
      <c r="AF979" s="261"/>
      <c r="AG979" s="261"/>
      <c r="AH979" s="261"/>
      <c r="AI979" s="261"/>
      <c r="AJ979" s="261"/>
    </row>
    <row r="980" spans="2:36" s="79" customFormat="1" ht="59.1" customHeight="1" x14ac:dyDescent="0.25">
      <c r="B980" s="259"/>
      <c r="C980" s="259"/>
      <c r="D980" s="259"/>
      <c r="E980" s="321"/>
      <c r="F980" s="321"/>
      <c r="G980" s="321"/>
      <c r="H980" s="259"/>
      <c r="I980" s="259"/>
      <c r="J980" s="20" t="s">
        <v>127</v>
      </c>
      <c r="K980" s="27" t="s">
        <v>128</v>
      </c>
      <c r="L980" s="27" t="s">
        <v>85</v>
      </c>
      <c r="M980" s="61">
        <v>43</v>
      </c>
      <c r="N980" s="262"/>
      <c r="O980" s="259"/>
      <c r="P980" s="259"/>
      <c r="Q980" s="259"/>
      <c r="R980" s="347"/>
      <c r="S980" s="347"/>
      <c r="T980" s="305"/>
      <c r="U980" s="305"/>
      <c r="V980" s="325"/>
      <c r="W980" s="325"/>
      <c r="X980" s="325"/>
      <c r="Y980" s="325"/>
      <c r="Z980" s="325"/>
      <c r="AA980" s="325"/>
      <c r="AB980" s="325"/>
      <c r="AC980" s="262"/>
      <c r="AD980" s="354"/>
      <c r="AE980" s="354"/>
      <c r="AF980" s="262"/>
      <c r="AG980" s="262"/>
      <c r="AH980" s="262"/>
      <c r="AI980" s="262"/>
      <c r="AJ980" s="262"/>
    </row>
    <row r="981" spans="2:36" s="79" customFormat="1" ht="132" customHeight="1" x14ac:dyDescent="0.25">
      <c r="B981" s="218" t="s">
        <v>985</v>
      </c>
      <c r="C981" s="218" t="s">
        <v>404</v>
      </c>
      <c r="D981" s="218" t="s">
        <v>106</v>
      </c>
      <c r="E981" s="238" t="s">
        <v>67</v>
      </c>
      <c r="F981" s="238" t="s">
        <v>134</v>
      </c>
      <c r="G981" s="238" t="s">
        <v>147</v>
      </c>
      <c r="H981" s="218" t="s">
        <v>70</v>
      </c>
      <c r="I981" s="218" t="s">
        <v>79</v>
      </c>
      <c r="J981" s="11" t="s">
        <v>208</v>
      </c>
      <c r="K981" s="7" t="s">
        <v>107</v>
      </c>
      <c r="L981" s="7" t="s">
        <v>86</v>
      </c>
      <c r="M981" s="7">
        <v>40</v>
      </c>
      <c r="N981" s="217" t="s">
        <v>108</v>
      </c>
      <c r="O981" s="218" t="s">
        <v>821</v>
      </c>
      <c r="P981" s="218" t="s">
        <v>75</v>
      </c>
      <c r="Q981" s="218" t="s">
        <v>76</v>
      </c>
      <c r="R981" s="237" t="s">
        <v>77</v>
      </c>
      <c r="S981" s="237" t="s">
        <v>109</v>
      </c>
      <c r="T981" s="247">
        <f>V981+Y981</f>
        <v>132796.95000000001</v>
      </c>
      <c r="U981" s="247" t="s">
        <v>98</v>
      </c>
      <c r="V981" s="251">
        <v>112877.41</v>
      </c>
      <c r="W981" s="246" t="s">
        <v>79</v>
      </c>
      <c r="X981" s="246" t="s">
        <v>79</v>
      </c>
      <c r="Y981" s="246">
        <v>19919.54</v>
      </c>
      <c r="Z981" s="246" t="s">
        <v>98</v>
      </c>
      <c r="AA981" s="246" t="s">
        <v>79</v>
      </c>
      <c r="AB981" s="246">
        <v>11547.57</v>
      </c>
      <c r="AC981" s="217" t="s">
        <v>149</v>
      </c>
      <c r="AD981" s="235" t="s">
        <v>79</v>
      </c>
      <c r="AE981" s="235">
        <f>V981+Y981</f>
        <v>132796.95000000001</v>
      </c>
      <c r="AF981" s="217" t="s">
        <v>79</v>
      </c>
      <c r="AG981" s="217" t="s">
        <v>33</v>
      </c>
      <c r="AH981" s="217" t="s">
        <v>356</v>
      </c>
      <c r="AI981" s="217" t="s">
        <v>247</v>
      </c>
      <c r="AJ981" s="217"/>
    </row>
    <row r="982" spans="2:36" s="79" customFormat="1" ht="86.1" customHeight="1" x14ac:dyDescent="0.25">
      <c r="B982" s="218"/>
      <c r="C982" s="218"/>
      <c r="D982" s="218"/>
      <c r="E982" s="238"/>
      <c r="F982" s="238"/>
      <c r="G982" s="238"/>
      <c r="H982" s="218"/>
      <c r="I982" s="218"/>
      <c r="J982" s="11" t="s">
        <v>111</v>
      </c>
      <c r="K982" s="7" t="s">
        <v>112</v>
      </c>
      <c r="L982" s="7" t="s">
        <v>85</v>
      </c>
      <c r="M982" s="7">
        <v>1</v>
      </c>
      <c r="N982" s="217"/>
      <c r="O982" s="218"/>
      <c r="P982" s="218"/>
      <c r="Q982" s="218"/>
      <c r="R982" s="237"/>
      <c r="S982" s="237"/>
      <c r="T982" s="247"/>
      <c r="U982" s="247"/>
      <c r="V982" s="252"/>
      <c r="W982" s="246"/>
      <c r="X982" s="246"/>
      <c r="Y982" s="246"/>
      <c r="Z982" s="246"/>
      <c r="AA982" s="246"/>
      <c r="AB982" s="246"/>
      <c r="AC982" s="217"/>
      <c r="AD982" s="235"/>
      <c r="AE982" s="235"/>
      <c r="AF982" s="218"/>
      <c r="AG982" s="217"/>
      <c r="AH982" s="217"/>
      <c r="AI982" s="217"/>
      <c r="AJ982" s="218"/>
    </row>
    <row r="983" spans="2:36" s="79" customFormat="1" ht="59.1" customHeight="1" x14ac:dyDescent="0.25">
      <c r="B983" s="218"/>
      <c r="C983" s="218"/>
      <c r="D983" s="218"/>
      <c r="E983" s="238"/>
      <c r="F983" s="238"/>
      <c r="G983" s="238"/>
      <c r="H983" s="218"/>
      <c r="I983" s="218"/>
      <c r="J983" s="11" t="s">
        <v>127</v>
      </c>
      <c r="K983" s="7" t="s">
        <v>128</v>
      </c>
      <c r="L983" s="7" t="s">
        <v>85</v>
      </c>
      <c r="M983" s="63">
        <v>62</v>
      </c>
      <c r="N983" s="217"/>
      <c r="O983" s="218"/>
      <c r="P983" s="218"/>
      <c r="Q983" s="218"/>
      <c r="R983" s="237"/>
      <c r="S983" s="237"/>
      <c r="T983" s="247"/>
      <c r="U983" s="247"/>
      <c r="V983" s="253"/>
      <c r="W983" s="246"/>
      <c r="X983" s="246"/>
      <c r="Y983" s="246"/>
      <c r="Z983" s="246"/>
      <c r="AA983" s="246"/>
      <c r="AB983" s="246"/>
      <c r="AC983" s="217"/>
      <c r="AD983" s="235"/>
      <c r="AE983" s="235"/>
      <c r="AF983" s="218"/>
      <c r="AG983" s="217"/>
      <c r="AH983" s="217"/>
      <c r="AI983" s="217"/>
      <c r="AJ983" s="218"/>
    </row>
    <row r="984" spans="2:36" s="79" customFormat="1" ht="87" customHeight="1" x14ac:dyDescent="0.25">
      <c r="B984" s="218" t="s">
        <v>1172</v>
      </c>
      <c r="C984" s="218" t="s">
        <v>402</v>
      </c>
      <c r="D984" s="218" t="s">
        <v>106</v>
      </c>
      <c r="E984" s="238" t="s">
        <v>67</v>
      </c>
      <c r="F984" s="238" t="s">
        <v>134</v>
      </c>
      <c r="G984" s="238" t="s">
        <v>147</v>
      </c>
      <c r="H984" s="218" t="s">
        <v>70</v>
      </c>
      <c r="I984" s="218" t="s">
        <v>79</v>
      </c>
      <c r="J984" s="396" t="s">
        <v>208</v>
      </c>
      <c r="K984" s="230" t="s">
        <v>107</v>
      </c>
      <c r="L984" s="230" t="s">
        <v>86</v>
      </c>
      <c r="M984" s="230">
        <v>40</v>
      </c>
      <c r="N984" s="217" t="s">
        <v>108</v>
      </c>
      <c r="O984" s="218" t="s">
        <v>821</v>
      </c>
      <c r="P984" s="218" t="s">
        <v>75</v>
      </c>
      <c r="Q984" s="218" t="s">
        <v>76</v>
      </c>
      <c r="R984" s="237" t="s">
        <v>77</v>
      </c>
      <c r="S984" s="237" t="s">
        <v>109</v>
      </c>
      <c r="T984" s="247">
        <f>V984+Y984</f>
        <v>123044.66</v>
      </c>
      <c r="U984" s="247" t="s">
        <v>98</v>
      </c>
      <c r="V984" s="251">
        <v>104587.96</v>
      </c>
      <c r="W984" s="246" t="s">
        <v>79</v>
      </c>
      <c r="X984" s="246" t="s">
        <v>79</v>
      </c>
      <c r="Y984" s="246">
        <v>18456.7</v>
      </c>
      <c r="Z984" s="246" t="s">
        <v>98</v>
      </c>
      <c r="AA984" s="246" t="s">
        <v>79</v>
      </c>
      <c r="AB984" s="246">
        <v>10699.54</v>
      </c>
      <c r="AC984" s="217" t="s">
        <v>149</v>
      </c>
      <c r="AD984" s="235" t="s">
        <v>79</v>
      </c>
      <c r="AE984" s="235">
        <f>V984+Y984</f>
        <v>123044.66</v>
      </c>
      <c r="AF984" s="217" t="s">
        <v>79</v>
      </c>
      <c r="AG984" s="217" t="s">
        <v>33</v>
      </c>
      <c r="AH984" s="217" t="s">
        <v>166</v>
      </c>
      <c r="AI984" s="217" t="s">
        <v>176</v>
      </c>
      <c r="AJ984" s="217"/>
    </row>
    <row r="985" spans="2:36" s="79" customFormat="1" ht="13.5" customHeight="1" x14ac:dyDescent="0.25">
      <c r="B985" s="218"/>
      <c r="C985" s="218"/>
      <c r="D985" s="218"/>
      <c r="E985" s="238"/>
      <c r="F985" s="238"/>
      <c r="G985" s="238"/>
      <c r="H985" s="218"/>
      <c r="I985" s="218"/>
      <c r="J985" s="397"/>
      <c r="K985" s="216"/>
      <c r="L985" s="216"/>
      <c r="M985" s="216"/>
      <c r="N985" s="217"/>
      <c r="O985" s="218"/>
      <c r="P985" s="218"/>
      <c r="Q985" s="218"/>
      <c r="R985" s="237"/>
      <c r="S985" s="237"/>
      <c r="T985" s="247"/>
      <c r="U985" s="247"/>
      <c r="V985" s="252"/>
      <c r="W985" s="246"/>
      <c r="X985" s="246"/>
      <c r="Y985" s="246"/>
      <c r="Z985" s="246"/>
      <c r="AA985" s="246"/>
      <c r="AB985" s="246"/>
      <c r="AC985" s="217"/>
      <c r="AD985" s="235"/>
      <c r="AE985" s="235"/>
      <c r="AF985" s="218"/>
      <c r="AG985" s="217"/>
      <c r="AH985" s="217"/>
      <c r="AI985" s="217"/>
      <c r="AJ985" s="218"/>
    </row>
    <row r="986" spans="2:36" s="79" customFormat="1" ht="57" customHeight="1" x14ac:dyDescent="0.25">
      <c r="B986" s="218"/>
      <c r="C986" s="218"/>
      <c r="D986" s="218"/>
      <c r="E986" s="238"/>
      <c r="F986" s="238"/>
      <c r="G986" s="238"/>
      <c r="H986" s="218"/>
      <c r="I986" s="218"/>
      <c r="J986" s="11" t="s">
        <v>111</v>
      </c>
      <c r="K986" s="7" t="s">
        <v>112</v>
      </c>
      <c r="L986" s="7" t="s">
        <v>85</v>
      </c>
      <c r="M986" s="7">
        <v>2</v>
      </c>
      <c r="N986" s="217"/>
      <c r="O986" s="218"/>
      <c r="P986" s="218"/>
      <c r="Q986" s="218"/>
      <c r="R986" s="237"/>
      <c r="S986" s="237"/>
      <c r="T986" s="247"/>
      <c r="U986" s="247"/>
      <c r="V986" s="252"/>
      <c r="W986" s="246"/>
      <c r="X986" s="246"/>
      <c r="Y986" s="246"/>
      <c r="Z986" s="246"/>
      <c r="AA986" s="246"/>
      <c r="AB986" s="246"/>
      <c r="AC986" s="217"/>
      <c r="AD986" s="235"/>
      <c r="AE986" s="235"/>
      <c r="AF986" s="218"/>
      <c r="AG986" s="217"/>
      <c r="AH986" s="217"/>
      <c r="AI986" s="217"/>
      <c r="AJ986" s="218"/>
    </row>
    <row r="987" spans="2:36" s="79" customFormat="1" ht="59.1" customHeight="1" x14ac:dyDescent="0.25">
      <c r="B987" s="218"/>
      <c r="C987" s="218"/>
      <c r="D987" s="218"/>
      <c r="E987" s="238"/>
      <c r="F987" s="238"/>
      <c r="G987" s="238"/>
      <c r="H987" s="218"/>
      <c r="I987" s="218"/>
      <c r="J987" s="11" t="s">
        <v>127</v>
      </c>
      <c r="K987" s="7" t="s">
        <v>128</v>
      </c>
      <c r="L987" s="7" t="s">
        <v>85</v>
      </c>
      <c r="M987" s="63">
        <v>58</v>
      </c>
      <c r="N987" s="217"/>
      <c r="O987" s="218"/>
      <c r="P987" s="218"/>
      <c r="Q987" s="218"/>
      <c r="R987" s="237"/>
      <c r="S987" s="237"/>
      <c r="T987" s="247"/>
      <c r="U987" s="247"/>
      <c r="V987" s="253"/>
      <c r="W987" s="246"/>
      <c r="X987" s="246"/>
      <c r="Y987" s="246"/>
      <c r="Z987" s="246"/>
      <c r="AA987" s="246"/>
      <c r="AB987" s="246"/>
      <c r="AC987" s="217"/>
      <c r="AD987" s="235"/>
      <c r="AE987" s="235"/>
      <c r="AF987" s="218"/>
      <c r="AG987" s="217"/>
      <c r="AH987" s="217"/>
      <c r="AI987" s="217"/>
      <c r="AJ987" s="218"/>
    </row>
    <row r="988" spans="2:36" s="79" customFormat="1" ht="132" customHeight="1" x14ac:dyDescent="0.25">
      <c r="B988" s="218" t="s">
        <v>1173</v>
      </c>
      <c r="C988" s="218" t="s">
        <v>404</v>
      </c>
      <c r="D988" s="218" t="s">
        <v>106</v>
      </c>
      <c r="E988" s="238" t="s">
        <v>67</v>
      </c>
      <c r="F988" s="238" t="s">
        <v>134</v>
      </c>
      <c r="G988" s="238" t="s">
        <v>147</v>
      </c>
      <c r="H988" s="218" t="s">
        <v>70</v>
      </c>
      <c r="I988" s="218" t="s">
        <v>79</v>
      </c>
      <c r="J988" s="11" t="s">
        <v>208</v>
      </c>
      <c r="K988" s="7" t="s">
        <v>107</v>
      </c>
      <c r="L988" s="7" t="s">
        <v>86</v>
      </c>
      <c r="M988" s="7">
        <v>40</v>
      </c>
      <c r="N988" s="217" t="s">
        <v>108</v>
      </c>
      <c r="O988" s="218" t="s">
        <v>821</v>
      </c>
      <c r="P988" s="218" t="s">
        <v>75</v>
      </c>
      <c r="Q988" s="218" t="s">
        <v>76</v>
      </c>
      <c r="R988" s="237" t="s">
        <v>77</v>
      </c>
      <c r="S988" s="237" t="s">
        <v>109</v>
      </c>
      <c r="T988" s="247">
        <f>V988+Y988</f>
        <v>56205.96</v>
      </c>
      <c r="U988" s="247">
        <f>T988</f>
        <v>56205.96</v>
      </c>
      <c r="V988" s="251">
        <v>47775.07</v>
      </c>
      <c r="W988" s="246" t="s">
        <v>79</v>
      </c>
      <c r="X988" s="246" t="s">
        <v>79</v>
      </c>
      <c r="Y988" s="246">
        <v>8430.89</v>
      </c>
      <c r="Z988" s="246" t="s">
        <v>98</v>
      </c>
      <c r="AA988" s="246" t="s">
        <v>79</v>
      </c>
      <c r="AB988" s="246">
        <v>4887.47</v>
      </c>
      <c r="AC988" s="217" t="s">
        <v>149</v>
      </c>
      <c r="AD988" s="235" t="s">
        <v>79</v>
      </c>
      <c r="AE988" s="235">
        <f>V988+Y988</f>
        <v>56205.96</v>
      </c>
      <c r="AF988" s="217" t="s">
        <v>79</v>
      </c>
      <c r="AG988" s="217" t="s">
        <v>33</v>
      </c>
      <c r="AH988" s="217" t="s">
        <v>166</v>
      </c>
      <c r="AI988" s="217" t="s">
        <v>176</v>
      </c>
      <c r="AJ988" s="217"/>
    </row>
    <row r="989" spans="2:36" s="79" customFormat="1" ht="86.1" customHeight="1" x14ac:dyDescent="0.25">
      <c r="B989" s="218"/>
      <c r="C989" s="218"/>
      <c r="D989" s="218"/>
      <c r="E989" s="238"/>
      <c r="F989" s="238"/>
      <c r="G989" s="238"/>
      <c r="H989" s="218"/>
      <c r="I989" s="218"/>
      <c r="J989" s="11" t="s">
        <v>111</v>
      </c>
      <c r="K989" s="7" t="s">
        <v>112</v>
      </c>
      <c r="L989" s="7" t="s">
        <v>85</v>
      </c>
      <c r="M989" s="7">
        <v>1</v>
      </c>
      <c r="N989" s="217"/>
      <c r="O989" s="218"/>
      <c r="P989" s="218"/>
      <c r="Q989" s="218"/>
      <c r="R989" s="237"/>
      <c r="S989" s="237"/>
      <c r="T989" s="247"/>
      <c r="U989" s="247"/>
      <c r="V989" s="252"/>
      <c r="W989" s="246"/>
      <c r="X989" s="246"/>
      <c r="Y989" s="246"/>
      <c r="Z989" s="246"/>
      <c r="AA989" s="246"/>
      <c r="AB989" s="246"/>
      <c r="AC989" s="217"/>
      <c r="AD989" s="235"/>
      <c r="AE989" s="235"/>
      <c r="AF989" s="218"/>
      <c r="AG989" s="217"/>
      <c r="AH989" s="217"/>
      <c r="AI989" s="217"/>
      <c r="AJ989" s="218"/>
    </row>
    <row r="990" spans="2:36" s="79" customFormat="1" ht="59.1" customHeight="1" x14ac:dyDescent="0.25">
      <c r="B990" s="218"/>
      <c r="C990" s="218"/>
      <c r="D990" s="218"/>
      <c r="E990" s="238"/>
      <c r="F990" s="238"/>
      <c r="G990" s="238"/>
      <c r="H990" s="218"/>
      <c r="I990" s="218"/>
      <c r="J990" s="11" t="s">
        <v>127</v>
      </c>
      <c r="K990" s="7" t="s">
        <v>128</v>
      </c>
      <c r="L990" s="7" t="s">
        <v>85</v>
      </c>
      <c r="M990" s="63">
        <v>26</v>
      </c>
      <c r="N990" s="217"/>
      <c r="O990" s="218"/>
      <c r="P990" s="218"/>
      <c r="Q990" s="218"/>
      <c r="R990" s="237"/>
      <c r="S990" s="237"/>
      <c r="T990" s="247"/>
      <c r="U990" s="247"/>
      <c r="V990" s="253"/>
      <c r="W990" s="246"/>
      <c r="X990" s="246"/>
      <c r="Y990" s="246"/>
      <c r="Z990" s="246"/>
      <c r="AA990" s="246"/>
      <c r="AB990" s="246"/>
      <c r="AC990" s="217"/>
      <c r="AD990" s="235"/>
      <c r="AE990" s="235"/>
      <c r="AF990" s="218"/>
      <c r="AG990" s="217"/>
      <c r="AH990" s="217"/>
      <c r="AI990" s="217"/>
      <c r="AJ990" s="218"/>
    </row>
    <row r="991" spans="2:36" s="90" customFormat="1" ht="52.15" customHeight="1" x14ac:dyDescent="0.2">
      <c r="B991" s="218" t="s">
        <v>275</v>
      </c>
      <c r="C991" s="218" t="s">
        <v>274</v>
      </c>
      <c r="D991" s="218" t="s">
        <v>66</v>
      </c>
      <c r="E991" s="238" t="s">
        <v>67</v>
      </c>
      <c r="F991" s="238" t="s">
        <v>132</v>
      </c>
      <c r="G991" s="238" t="s">
        <v>69</v>
      </c>
      <c r="H991" s="218" t="s">
        <v>70</v>
      </c>
      <c r="I991" s="218" t="s">
        <v>79</v>
      </c>
      <c r="J991" s="11" t="s">
        <v>113</v>
      </c>
      <c r="K991" s="7" t="s">
        <v>114</v>
      </c>
      <c r="L991" s="7" t="s">
        <v>115</v>
      </c>
      <c r="M991" s="7">
        <v>4</v>
      </c>
      <c r="N991" s="217" t="s">
        <v>108</v>
      </c>
      <c r="O991" s="218" t="s">
        <v>377</v>
      </c>
      <c r="P991" s="218" t="s">
        <v>75</v>
      </c>
      <c r="Q991" s="218" t="s">
        <v>76</v>
      </c>
      <c r="R991" s="237" t="s">
        <v>77</v>
      </c>
      <c r="S991" s="237" t="s">
        <v>109</v>
      </c>
      <c r="T991" s="247">
        <f>V991+Y991</f>
        <v>299600</v>
      </c>
      <c r="U991" s="247" t="s">
        <v>79</v>
      </c>
      <c r="V991" s="246">
        <v>254660</v>
      </c>
      <c r="W991" s="246" t="s">
        <v>79</v>
      </c>
      <c r="X991" s="246" t="s">
        <v>79</v>
      </c>
      <c r="Y991" s="246">
        <v>44940</v>
      </c>
      <c r="Z991" s="246" t="s">
        <v>79</v>
      </c>
      <c r="AA991" s="246" t="s">
        <v>79</v>
      </c>
      <c r="AB991" s="246">
        <v>33288.89</v>
      </c>
      <c r="AC991" s="217" t="s">
        <v>80</v>
      </c>
      <c r="AD991" s="235" t="s">
        <v>79</v>
      </c>
      <c r="AE991" s="235">
        <f>V991+Y991</f>
        <v>299600</v>
      </c>
      <c r="AF991" s="217" t="s">
        <v>79</v>
      </c>
      <c r="AG991" s="217" t="s">
        <v>33</v>
      </c>
      <c r="AH991" s="217" t="s">
        <v>150</v>
      </c>
      <c r="AI991" s="217" t="s">
        <v>157</v>
      </c>
      <c r="AJ991" s="217"/>
    </row>
    <row r="992" spans="2:36" s="90" customFormat="1" ht="51" x14ac:dyDescent="0.2">
      <c r="B992" s="218"/>
      <c r="C992" s="218"/>
      <c r="D992" s="218"/>
      <c r="E992" s="238"/>
      <c r="F992" s="238"/>
      <c r="G992" s="238"/>
      <c r="H992" s="218"/>
      <c r="I992" s="218"/>
      <c r="J992" s="11" t="s">
        <v>116</v>
      </c>
      <c r="K992" s="7" t="s">
        <v>117</v>
      </c>
      <c r="L992" s="7" t="s">
        <v>85</v>
      </c>
      <c r="M992" s="7">
        <v>2</v>
      </c>
      <c r="N992" s="217"/>
      <c r="O992" s="218"/>
      <c r="P992" s="218"/>
      <c r="Q992" s="218"/>
      <c r="R992" s="237"/>
      <c r="S992" s="237"/>
      <c r="T992" s="247"/>
      <c r="U992" s="247"/>
      <c r="V992" s="246"/>
      <c r="W992" s="246"/>
      <c r="X992" s="246"/>
      <c r="Y992" s="246"/>
      <c r="Z992" s="246"/>
      <c r="AA992" s="246"/>
      <c r="AB992" s="246"/>
      <c r="AC992" s="217"/>
      <c r="AD992" s="235"/>
      <c r="AE992" s="235"/>
      <c r="AF992" s="218"/>
      <c r="AG992" s="217"/>
      <c r="AH992" s="217"/>
      <c r="AI992" s="217"/>
      <c r="AJ992" s="218"/>
    </row>
    <row r="993" spans="2:36" s="90" customFormat="1" ht="38.25" x14ac:dyDescent="0.2">
      <c r="B993" s="218"/>
      <c r="C993" s="218"/>
      <c r="D993" s="218"/>
      <c r="E993" s="238"/>
      <c r="F993" s="238"/>
      <c r="G993" s="238"/>
      <c r="H993" s="218"/>
      <c r="I993" s="218"/>
      <c r="J993" s="11" t="s">
        <v>209</v>
      </c>
      <c r="K993" s="7" t="s">
        <v>118</v>
      </c>
      <c r="L993" s="7" t="s">
        <v>119</v>
      </c>
      <c r="M993" s="7">
        <v>2</v>
      </c>
      <c r="N993" s="217"/>
      <c r="O993" s="218"/>
      <c r="P993" s="218"/>
      <c r="Q993" s="218"/>
      <c r="R993" s="237"/>
      <c r="S993" s="237"/>
      <c r="T993" s="247"/>
      <c r="U993" s="247"/>
      <c r="V993" s="246"/>
      <c r="W993" s="246"/>
      <c r="X993" s="246"/>
      <c r="Y993" s="246"/>
      <c r="Z993" s="246"/>
      <c r="AA993" s="246"/>
      <c r="AB993" s="246"/>
      <c r="AC993" s="217"/>
      <c r="AD993" s="235"/>
      <c r="AE993" s="235"/>
      <c r="AF993" s="218"/>
      <c r="AG993" s="217"/>
      <c r="AH993" s="217"/>
      <c r="AI993" s="217"/>
      <c r="AJ993" s="218"/>
    </row>
    <row r="994" spans="2:36" s="90" customFormat="1" ht="25.5" x14ac:dyDescent="0.2">
      <c r="B994" s="218"/>
      <c r="C994" s="218"/>
      <c r="D994" s="218"/>
      <c r="E994" s="238"/>
      <c r="F994" s="238"/>
      <c r="G994" s="238"/>
      <c r="H994" s="218"/>
      <c r="I994" s="218"/>
      <c r="J994" s="11" t="s">
        <v>120</v>
      </c>
      <c r="K994" s="7" t="s">
        <v>121</v>
      </c>
      <c r="L994" s="7" t="s">
        <v>119</v>
      </c>
      <c r="M994" s="63">
        <v>2</v>
      </c>
      <c r="N994" s="217"/>
      <c r="O994" s="218"/>
      <c r="P994" s="218"/>
      <c r="Q994" s="218"/>
      <c r="R994" s="237"/>
      <c r="S994" s="237"/>
      <c r="T994" s="247"/>
      <c r="U994" s="247"/>
      <c r="V994" s="246"/>
      <c r="W994" s="246"/>
      <c r="X994" s="246"/>
      <c r="Y994" s="246"/>
      <c r="Z994" s="246"/>
      <c r="AA994" s="246"/>
      <c r="AB994" s="246"/>
      <c r="AC994" s="217"/>
      <c r="AD994" s="235"/>
      <c r="AE994" s="235"/>
      <c r="AF994" s="218"/>
      <c r="AG994" s="217"/>
      <c r="AH994" s="217"/>
      <c r="AI994" s="217"/>
      <c r="AJ994" s="218"/>
    </row>
    <row r="995" spans="2:36" s="79" customFormat="1" ht="132" customHeight="1" x14ac:dyDescent="0.25">
      <c r="B995" s="230" t="s">
        <v>1083</v>
      </c>
      <c r="C995" s="257" t="s">
        <v>276</v>
      </c>
      <c r="D995" s="257" t="s">
        <v>106</v>
      </c>
      <c r="E995" s="293" t="s">
        <v>67</v>
      </c>
      <c r="F995" s="322" t="s">
        <v>134</v>
      </c>
      <c r="G995" s="293" t="s">
        <v>147</v>
      </c>
      <c r="H995" s="395" t="s">
        <v>70</v>
      </c>
      <c r="I995" s="395" t="s">
        <v>79</v>
      </c>
      <c r="J995" s="20" t="s">
        <v>208</v>
      </c>
      <c r="K995" s="27" t="s">
        <v>107</v>
      </c>
      <c r="L995" s="27" t="s">
        <v>86</v>
      </c>
      <c r="M995" s="27">
        <v>40</v>
      </c>
      <c r="N995" s="312" t="s">
        <v>108</v>
      </c>
      <c r="O995" s="257" t="s">
        <v>368</v>
      </c>
      <c r="P995" s="257" t="s">
        <v>75</v>
      </c>
      <c r="Q995" s="257" t="s">
        <v>76</v>
      </c>
      <c r="R995" s="345" t="s">
        <v>77</v>
      </c>
      <c r="S995" s="345" t="s">
        <v>109</v>
      </c>
      <c r="T995" s="355">
        <f>V995+Y995</f>
        <v>147964.20000000001</v>
      </c>
      <c r="U995" s="355">
        <f>T995/M996</f>
        <v>147964.20000000001</v>
      </c>
      <c r="V995" s="323">
        <v>125769.57</v>
      </c>
      <c r="W995" s="323" t="s">
        <v>79</v>
      </c>
      <c r="X995" s="323" t="s">
        <v>79</v>
      </c>
      <c r="Y995" s="323">
        <v>22194.63</v>
      </c>
      <c r="Z995" s="323" t="s">
        <v>98</v>
      </c>
      <c r="AA995" s="323" t="s">
        <v>79</v>
      </c>
      <c r="AB995" s="323">
        <v>16440.47</v>
      </c>
      <c r="AC995" s="260" t="s">
        <v>149</v>
      </c>
      <c r="AD995" s="352" t="s">
        <v>79</v>
      </c>
      <c r="AE995" s="352">
        <f>V995+Y995</f>
        <v>147964.20000000001</v>
      </c>
      <c r="AF995" s="260" t="s">
        <v>79</v>
      </c>
      <c r="AG995" s="260" t="s">
        <v>33</v>
      </c>
      <c r="AH995" s="312" t="s">
        <v>150</v>
      </c>
      <c r="AI995" s="260" t="s">
        <v>157</v>
      </c>
      <c r="AJ995" s="260"/>
    </row>
    <row r="996" spans="2:36" s="79" customFormat="1" ht="86.1" customHeight="1" x14ac:dyDescent="0.25">
      <c r="B996" s="215"/>
      <c r="C996" s="258"/>
      <c r="D996" s="258"/>
      <c r="E996" s="292"/>
      <c r="F996" s="292"/>
      <c r="G996" s="292"/>
      <c r="H996" s="258"/>
      <c r="I996" s="258"/>
      <c r="J996" s="20" t="s">
        <v>111</v>
      </c>
      <c r="K996" s="27" t="s">
        <v>112</v>
      </c>
      <c r="L996" s="27" t="s">
        <v>85</v>
      </c>
      <c r="M996" s="27">
        <v>1</v>
      </c>
      <c r="N996" s="261"/>
      <c r="O996" s="258"/>
      <c r="P996" s="258"/>
      <c r="Q996" s="258"/>
      <c r="R996" s="346"/>
      <c r="S996" s="346"/>
      <c r="T996" s="356"/>
      <c r="U996" s="356"/>
      <c r="V996" s="324"/>
      <c r="W996" s="324"/>
      <c r="X996" s="324"/>
      <c r="Y996" s="324"/>
      <c r="Z996" s="324"/>
      <c r="AA996" s="324"/>
      <c r="AB996" s="324"/>
      <c r="AC996" s="261"/>
      <c r="AD996" s="353"/>
      <c r="AE996" s="353"/>
      <c r="AF996" s="258"/>
      <c r="AG996" s="261"/>
      <c r="AH996" s="261"/>
      <c r="AI996" s="261"/>
      <c r="AJ996" s="258"/>
    </row>
    <row r="997" spans="2:36" s="79" customFormat="1" ht="59.1" customHeight="1" x14ac:dyDescent="0.25">
      <c r="B997" s="216"/>
      <c r="C997" s="259"/>
      <c r="D997" s="259"/>
      <c r="E997" s="321"/>
      <c r="F997" s="321"/>
      <c r="G997" s="321"/>
      <c r="H997" s="259"/>
      <c r="I997" s="259"/>
      <c r="J997" s="20" t="s">
        <v>127</v>
      </c>
      <c r="K997" s="27" t="s">
        <v>128</v>
      </c>
      <c r="L997" s="27" t="s">
        <v>85</v>
      </c>
      <c r="M997" s="61">
        <v>70</v>
      </c>
      <c r="N997" s="262"/>
      <c r="O997" s="259"/>
      <c r="P997" s="259"/>
      <c r="Q997" s="259"/>
      <c r="R997" s="347"/>
      <c r="S997" s="347"/>
      <c r="T997" s="305"/>
      <c r="U997" s="305"/>
      <c r="V997" s="325"/>
      <c r="W997" s="325"/>
      <c r="X997" s="325"/>
      <c r="Y997" s="325"/>
      <c r="Z997" s="325"/>
      <c r="AA997" s="325"/>
      <c r="AB997" s="325"/>
      <c r="AC997" s="262"/>
      <c r="AD997" s="354"/>
      <c r="AE997" s="354"/>
      <c r="AF997" s="259"/>
      <c r="AG997" s="262"/>
      <c r="AH997" s="262"/>
      <c r="AI997" s="262"/>
      <c r="AJ997" s="259"/>
    </row>
    <row r="998" spans="2:36" s="79" customFormat="1" ht="132" customHeight="1" x14ac:dyDescent="0.25">
      <c r="B998" s="218" t="s">
        <v>277</v>
      </c>
      <c r="C998" s="218" t="s">
        <v>278</v>
      </c>
      <c r="D998" s="218" t="s">
        <v>106</v>
      </c>
      <c r="E998" s="238" t="s">
        <v>67</v>
      </c>
      <c r="F998" s="238" t="s">
        <v>134</v>
      </c>
      <c r="G998" s="238" t="s">
        <v>147</v>
      </c>
      <c r="H998" s="218" t="s">
        <v>70</v>
      </c>
      <c r="I998" s="218" t="s">
        <v>79</v>
      </c>
      <c r="J998" s="11" t="s">
        <v>208</v>
      </c>
      <c r="K998" s="7" t="s">
        <v>107</v>
      </c>
      <c r="L998" s="7" t="s">
        <v>86</v>
      </c>
      <c r="M998" s="7">
        <v>40</v>
      </c>
      <c r="N998" s="217" t="s">
        <v>108</v>
      </c>
      <c r="O998" s="218" t="s">
        <v>361</v>
      </c>
      <c r="P998" s="218" t="s">
        <v>75</v>
      </c>
      <c r="Q998" s="218" t="s">
        <v>76</v>
      </c>
      <c r="R998" s="237" t="s">
        <v>77</v>
      </c>
      <c r="S998" s="237" t="s">
        <v>109</v>
      </c>
      <c r="T998" s="247">
        <f>V998+Y998</f>
        <v>443892.60000000003</v>
      </c>
      <c r="U998" s="247" t="s">
        <v>98</v>
      </c>
      <c r="V998" s="251">
        <v>377308.71</v>
      </c>
      <c r="W998" s="246" t="s">
        <v>79</v>
      </c>
      <c r="X998" s="246" t="s">
        <v>79</v>
      </c>
      <c r="Y998" s="246">
        <v>66583.89</v>
      </c>
      <c r="Z998" s="246" t="s">
        <v>98</v>
      </c>
      <c r="AA998" s="246" t="s">
        <v>79</v>
      </c>
      <c r="AB998" s="246">
        <v>49321.4</v>
      </c>
      <c r="AC998" s="217" t="s">
        <v>149</v>
      </c>
      <c r="AD998" s="235" t="s">
        <v>79</v>
      </c>
      <c r="AE998" s="235">
        <f>V998+Y998</f>
        <v>443892.60000000003</v>
      </c>
      <c r="AF998" s="217" t="s">
        <v>79</v>
      </c>
      <c r="AG998" s="217" t="s">
        <v>33</v>
      </c>
      <c r="AH998" s="217" t="s">
        <v>161</v>
      </c>
      <c r="AI998" s="217" t="s">
        <v>179</v>
      </c>
      <c r="AJ998" s="217"/>
    </row>
    <row r="999" spans="2:36" s="79" customFormat="1" ht="86.1" customHeight="1" x14ac:dyDescent="0.25">
      <c r="B999" s="218"/>
      <c r="C999" s="218"/>
      <c r="D999" s="218"/>
      <c r="E999" s="238"/>
      <c r="F999" s="238"/>
      <c r="G999" s="238"/>
      <c r="H999" s="218"/>
      <c r="I999" s="218"/>
      <c r="J999" s="11" t="s">
        <v>111</v>
      </c>
      <c r="K999" s="7" t="s">
        <v>112</v>
      </c>
      <c r="L999" s="7" t="s">
        <v>85</v>
      </c>
      <c r="M999" s="7">
        <v>2</v>
      </c>
      <c r="N999" s="217"/>
      <c r="O999" s="218"/>
      <c r="P999" s="218"/>
      <c r="Q999" s="218"/>
      <c r="R999" s="237"/>
      <c r="S999" s="237"/>
      <c r="T999" s="247"/>
      <c r="U999" s="247"/>
      <c r="V999" s="252"/>
      <c r="W999" s="246"/>
      <c r="X999" s="246"/>
      <c r="Y999" s="246"/>
      <c r="Z999" s="246"/>
      <c r="AA999" s="246"/>
      <c r="AB999" s="246"/>
      <c r="AC999" s="217"/>
      <c r="AD999" s="235"/>
      <c r="AE999" s="235"/>
      <c r="AF999" s="218"/>
      <c r="AG999" s="217"/>
      <c r="AH999" s="217"/>
      <c r="AI999" s="217"/>
      <c r="AJ999" s="218"/>
    </row>
    <row r="1000" spans="2:36" s="79" customFormat="1" ht="59.1" customHeight="1" x14ac:dyDescent="0.25">
      <c r="B1000" s="218"/>
      <c r="C1000" s="218"/>
      <c r="D1000" s="218"/>
      <c r="E1000" s="238"/>
      <c r="F1000" s="238"/>
      <c r="G1000" s="238"/>
      <c r="H1000" s="218"/>
      <c r="I1000" s="218"/>
      <c r="J1000" s="11" t="s">
        <v>127</v>
      </c>
      <c r="K1000" s="7" t="s">
        <v>128</v>
      </c>
      <c r="L1000" s="7" t="s">
        <v>85</v>
      </c>
      <c r="M1000" s="63">
        <v>210</v>
      </c>
      <c r="N1000" s="217"/>
      <c r="O1000" s="218"/>
      <c r="P1000" s="218"/>
      <c r="Q1000" s="218"/>
      <c r="R1000" s="237"/>
      <c r="S1000" s="237"/>
      <c r="T1000" s="247"/>
      <c r="U1000" s="247"/>
      <c r="V1000" s="253"/>
      <c r="W1000" s="246"/>
      <c r="X1000" s="246"/>
      <c r="Y1000" s="246"/>
      <c r="Z1000" s="246"/>
      <c r="AA1000" s="246"/>
      <c r="AB1000" s="246"/>
      <c r="AC1000" s="217"/>
      <c r="AD1000" s="235"/>
      <c r="AE1000" s="235"/>
      <c r="AF1000" s="218"/>
      <c r="AG1000" s="217"/>
      <c r="AH1000" s="217"/>
      <c r="AI1000" s="217"/>
      <c r="AJ1000" s="218"/>
    </row>
    <row r="1001" spans="2:36" s="79" customFormat="1" ht="132" customHeight="1" x14ac:dyDescent="0.25">
      <c r="B1001" s="218" t="s">
        <v>280</v>
      </c>
      <c r="C1001" s="218" t="s">
        <v>281</v>
      </c>
      <c r="D1001" s="218" t="s">
        <v>106</v>
      </c>
      <c r="E1001" s="238" t="s">
        <v>67</v>
      </c>
      <c r="F1001" s="238" t="s">
        <v>134</v>
      </c>
      <c r="G1001" s="238" t="s">
        <v>147</v>
      </c>
      <c r="H1001" s="218" t="s">
        <v>70</v>
      </c>
      <c r="I1001" s="218" t="s">
        <v>79</v>
      </c>
      <c r="J1001" s="11" t="s">
        <v>208</v>
      </c>
      <c r="K1001" s="7" t="s">
        <v>107</v>
      </c>
      <c r="L1001" s="7" t="s">
        <v>86</v>
      </c>
      <c r="M1001" s="7">
        <v>40</v>
      </c>
      <c r="N1001" s="217" t="s">
        <v>108</v>
      </c>
      <c r="O1001" s="218" t="s">
        <v>959</v>
      </c>
      <c r="P1001" s="218" t="s">
        <v>75</v>
      </c>
      <c r="Q1001" s="218" t="s">
        <v>76</v>
      </c>
      <c r="R1001" s="237" t="s">
        <v>77</v>
      </c>
      <c r="S1001" s="237" t="s">
        <v>109</v>
      </c>
      <c r="T1001" s="247">
        <f>V1001+Y1001</f>
        <v>256479</v>
      </c>
      <c r="U1001" s="247" t="s">
        <v>98</v>
      </c>
      <c r="V1001" s="251">
        <v>218007.15</v>
      </c>
      <c r="W1001" s="246" t="s">
        <v>79</v>
      </c>
      <c r="X1001" s="246" t="s">
        <v>79</v>
      </c>
      <c r="Y1001" s="246">
        <v>38471.85</v>
      </c>
      <c r="Z1001" s="246" t="s">
        <v>98</v>
      </c>
      <c r="AA1001" s="246" t="s">
        <v>79</v>
      </c>
      <c r="AB1001" s="246">
        <v>28497.67</v>
      </c>
      <c r="AC1001" s="217" t="s">
        <v>149</v>
      </c>
      <c r="AD1001" s="235" t="s">
        <v>79</v>
      </c>
      <c r="AE1001" s="235">
        <f>V1001+Y1001</f>
        <v>256479</v>
      </c>
      <c r="AF1001" s="217" t="s">
        <v>79</v>
      </c>
      <c r="AG1001" s="217" t="s">
        <v>33</v>
      </c>
      <c r="AH1001" s="217" t="s">
        <v>254</v>
      </c>
      <c r="AI1001" s="217" t="s">
        <v>166</v>
      </c>
      <c r="AJ1001" s="217"/>
    </row>
    <row r="1002" spans="2:36" s="79" customFormat="1" ht="86.1" customHeight="1" x14ac:dyDescent="0.25">
      <c r="B1002" s="218"/>
      <c r="C1002" s="218"/>
      <c r="D1002" s="218"/>
      <c r="E1002" s="238"/>
      <c r="F1002" s="238"/>
      <c r="G1002" s="238"/>
      <c r="H1002" s="218"/>
      <c r="I1002" s="218"/>
      <c r="J1002" s="11" t="s">
        <v>111</v>
      </c>
      <c r="K1002" s="7" t="s">
        <v>112</v>
      </c>
      <c r="L1002" s="7" t="s">
        <v>85</v>
      </c>
      <c r="M1002" s="7">
        <v>1</v>
      </c>
      <c r="N1002" s="217"/>
      <c r="O1002" s="218"/>
      <c r="P1002" s="218"/>
      <c r="Q1002" s="218"/>
      <c r="R1002" s="237"/>
      <c r="S1002" s="237"/>
      <c r="T1002" s="247"/>
      <c r="U1002" s="247"/>
      <c r="V1002" s="252"/>
      <c r="W1002" s="246"/>
      <c r="X1002" s="246"/>
      <c r="Y1002" s="246"/>
      <c r="Z1002" s="246"/>
      <c r="AA1002" s="246"/>
      <c r="AB1002" s="246"/>
      <c r="AC1002" s="217"/>
      <c r="AD1002" s="235"/>
      <c r="AE1002" s="235"/>
      <c r="AF1002" s="218"/>
      <c r="AG1002" s="217"/>
      <c r="AH1002" s="217"/>
      <c r="AI1002" s="217"/>
      <c r="AJ1002" s="218"/>
    </row>
    <row r="1003" spans="2:36" s="79" customFormat="1" ht="59.1" customHeight="1" x14ac:dyDescent="0.25">
      <c r="B1003" s="218"/>
      <c r="C1003" s="218"/>
      <c r="D1003" s="218"/>
      <c r="E1003" s="238"/>
      <c r="F1003" s="238"/>
      <c r="G1003" s="238"/>
      <c r="H1003" s="218"/>
      <c r="I1003" s="218"/>
      <c r="J1003" s="11" t="s">
        <v>127</v>
      </c>
      <c r="K1003" s="7" t="s">
        <v>128</v>
      </c>
      <c r="L1003" s="7" t="s">
        <v>85</v>
      </c>
      <c r="M1003" s="63">
        <v>144</v>
      </c>
      <c r="N1003" s="217"/>
      <c r="O1003" s="218"/>
      <c r="P1003" s="218"/>
      <c r="Q1003" s="218"/>
      <c r="R1003" s="237"/>
      <c r="S1003" s="237"/>
      <c r="T1003" s="247"/>
      <c r="U1003" s="247"/>
      <c r="V1003" s="253"/>
      <c r="W1003" s="246"/>
      <c r="X1003" s="246"/>
      <c r="Y1003" s="246"/>
      <c r="Z1003" s="246"/>
      <c r="AA1003" s="246"/>
      <c r="AB1003" s="246"/>
      <c r="AC1003" s="217"/>
      <c r="AD1003" s="235"/>
      <c r="AE1003" s="235"/>
      <c r="AF1003" s="218"/>
      <c r="AG1003" s="217"/>
      <c r="AH1003" s="217"/>
      <c r="AI1003" s="217"/>
      <c r="AJ1003" s="218"/>
    </row>
    <row r="1004" spans="2:36" s="79" customFormat="1" ht="132" customHeight="1" x14ac:dyDescent="0.25">
      <c r="B1004" s="281" t="s">
        <v>1084</v>
      </c>
      <c r="C1004" s="281" t="s">
        <v>282</v>
      </c>
      <c r="D1004" s="281" t="s">
        <v>106</v>
      </c>
      <c r="E1004" s="289" t="s">
        <v>67</v>
      </c>
      <c r="F1004" s="289" t="s">
        <v>134</v>
      </c>
      <c r="G1004" s="289" t="s">
        <v>147</v>
      </c>
      <c r="H1004" s="281" t="s">
        <v>70</v>
      </c>
      <c r="I1004" s="281" t="s">
        <v>79</v>
      </c>
      <c r="J1004" s="20" t="s">
        <v>208</v>
      </c>
      <c r="K1004" s="27" t="s">
        <v>107</v>
      </c>
      <c r="L1004" s="27" t="s">
        <v>86</v>
      </c>
      <c r="M1004" s="27">
        <v>40</v>
      </c>
      <c r="N1004" s="294" t="s">
        <v>108</v>
      </c>
      <c r="O1004" s="281" t="s">
        <v>368</v>
      </c>
      <c r="P1004" s="281" t="s">
        <v>75</v>
      </c>
      <c r="Q1004" s="281" t="s">
        <v>76</v>
      </c>
      <c r="R1004" s="319" t="s">
        <v>77</v>
      </c>
      <c r="S1004" s="319" t="s">
        <v>109</v>
      </c>
      <c r="T1004" s="306">
        <f>V1004+Y1004</f>
        <v>147964.20000000001</v>
      </c>
      <c r="U1004" s="306">
        <f>T1004</f>
        <v>147964.20000000001</v>
      </c>
      <c r="V1004" s="323">
        <v>125769.57</v>
      </c>
      <c r="W1004" s="313" t="s">
        <v>79</v>
      </c>
      <c r="X1004" s="313" t="s">
        <v>79</v>
      </c>
      <c r="Y1004" s="313">
        <v>22194.63</v>
      </c>
      <c r="Z1004" s="313" t="s">
        <v>98</v>
      </c>
      <c r="AA1004" s="313" t="s">
        <v>79</v>
      </c>
      <c r="AB1004" s="313">
        <v>16440.47</v>
      </c>
      <c r="AC1004" s="294" t="s">
        <v>149</v>
      </c>
      <c r="AD1004" s="314" t="s">
        <v>79</v>
      </c>
      <c r="AE1004" s="314">
        <f>V1004+Y1004</f>
        <v>147964.20000000001</v>
      </c>
      <c r="AF1004" s="294" t="s">
        <v>79</v>
      </c>
      <c r="AG1004" s="294" t="s">
        <v>33</v>
      </c>
      <c r="AH1004" s="294" t="s">
        <v>254</v>
      </c>
      <c r="AI1004" s="294" t="s">
        <v>166</v>
      </c>
      <c r="AJ1004" s="294"/>
    </row>
    <row r="1005" spans="2:36" s="79" customFormat="1" ht="86.1" customHeight="1" x14ac:dyDescent="0.25">
      <c r="B1005" s="281"/>
      <c r="C1005" s="281"/>
      <c r="D1005" s="281"/>
      <c r="E1005" s="289"/>
      <c r="F1005" s="289"/>
      <c r="G1005" s="289"/>
      <c r="H1005" s="281"/>
      <c r="I1005" s="281"/>
      <c r="J1005" s="20" t="s">
        <v>111</v>
      </c>
      <c r="K1005" s="27" t="s">
        <v>112</v>
      </c>
      <c r="L1005" s="27" t="s">
        <v>85</v>
      </c>
      <c r="M1005" s="27">
        <v>0</v>
      </c>
      <c r="N1005" s="294"/>
      <c r="O1005" s="281"/>
      <c r="P1005" s="281"/>
      <c r="Q1005" s="281"/>
      <c r="R1005" s="319"/>
      <c r="S1005" s="319"/>
      <c r="T1005" s="306"/>
      <c r="U1005" s="306"/>
      <c r="V1005" s="324"/>
      <c r="W1005" s="313"/>
      <c r="X1005" s="313"/>
      <c r="Y1005" s="313"/>
      <c r="Z1005" s="313"/>
      <c r="AA1005" s="313"/>
      <c r="AB1005" s="313"/>
      <c r="AC1005" s="294"/>
      <c r="AD1005" s="314"/>
      <c r="AE1005" s="314"/>
      <c r="AF1005" s="281"/>
      <c r="AG1005" s="294"/>
      <c r="AH1005" s="294"/>
      <c r="AI1005" s="294"/>
      <c r="AJ1005" s="281"/>
    </row>
    <row r="1006" spans="2:36" s="79" customFormat="1" ht="59.1" customHeight="1" x14ac:dyDescent="0.25">
      <c r="B1006" s="281"/>
      <c r="C1006" s="281"/>
      <c r="D1006" s="281"/>
      <c r="E1006" s="289"/>
      <c r="F1006" s="289"/>
      <c r="G1006" s="289"/>
      <c r="H1006" s="281"/>
      <c r="I1006" s="281"/>
      <c r="J1006" s="20" t="s">
        <v>127</v>
      </c>
      <c r="K1006" s="27" t="s">
        <v>128</v>
      </c>
      <c r="L1006" s="27" t="s">
        <v>85</v>
      </c>
      <c r="M1006" s="61">
        <v>70</v>
      </c>
      <c r="N1006" s="294"/>
      <c r="O1006" s="281"/>
      <c r="P1006" s="281"/>
      <c r="Q1006" s="281"/>
      <c r="R1006" s="319"/>
      <c r="S1006" s="319"/>
      <c r="T1006" s="306"/>
      <c r="U1006" s="306"/>
      <c r="V1006" s="325"/>
      <c r="W1006" s="313"/>
      <c r="X1006" s="313"/>
      <c r="Y1006" s="313"/>
      <c r="Z1006" s="313"/>
      <c r="AA1006" s="313"/>
      <c r="AB1006" s="313"/>
      <c r="AC1006" s="294"/>
      <c r="AD1006" s="314"/>
      <c r="AE1006" s="314"/>
      <c r="AF1006" s="281"/>
      <c r="AG1006" s="294"/>
      <c r="AH1006" s="294"/>
      <c r="AI1006" s="294"/>
      <c r="AJ1006" s="281"/>
    </row>
    <row r="1007" spans="2:36" s="79" customFormat="1" ht="132" customHeight="1" x14ac:dyDescent="0.25">
      <c r="B1007" s="281" t="s">
        <v>1085</v>
      </c>
      <c r="C1007" s="281" t="s">
        <v>283</v>
      </c>
      <c r="D1007" s="281" t="s">
        <v>106</v>
      </c>
      <c r="E1007" s="289" t="s">
        <v>67</v>
      </c>
      <c r="F1007" s="289" t="s">
        <v>134</v>
      </c>
      <c r="G1007" s="289" t="s">
        <v>147</v>
      </c>
      <c r="H1007" s="281" t="s">
        <v>70</v>
      </c>
      <c r="I1007" s="257" t="s">
        <v>79</v>
      </c>
      <c r="J1007" s="56" t="s">
        <v>208</v>
      </c>
      <c r="K1007" s="57" t="s">
        <v>107</v>
      </c>
      <c r="L1007" s="57" t="s">
        <v>86</v>
      </c>
      <c r="M1007" s="57">
        <v>40</v>
      </c>
      <c r="N1007" s="260" t="s">
        <v>108</v>
      </c>
      <c r="O1007" s="257" t="s">
        <v>496</v>
      </c>
      <c r="P1007" s="281" t="s">
        <v>75</v>
      </c>
      <c r="Q1007" s="281" t="s">
        <v>76</v>
      </c>
      <c r="R1007" s="319" t="s">
        <v>77</v>
      </c>
      <c r="S1007" s="345" t="s">
        <v>109</v>
      </c>
      <c r="T1007" s="355">
        <f>V1007+Y1007</f>
        <v>170986</v>
      </c>
      <c r="U1007" s="355" t="s">
        <v>79</v>
      </c>
      <c r="V1007" s="323">
        <v>145338.1</v>
      </c>
      <c r="W1007" s="323" t="s">
        <v>79</v>
      </c>
      <c r="X1007" s="323" t="s">
        <v>79</v>
      </c>
      <c r="Y1007" s="323">
        <v>25647.9</v>
      </c>
      <c r="Z1007" s="323" t="s">
        <v>98</v>
      </c>
      <c r="AA1007" s="323" t="s">
        <v>79</v>
      </c>
      <c r="AB1007" s="323">
        <v>18998.45</v>
      </c>
      <c r="AC1007" s="260" t="s">
        <v>149</v>
      </c>
      <c r="AD1007" s="352" t="s">
        <v>79</v>
      </c>
      <c r="AE1007" s="352">
        <f>V1007+Y1007</f>
        <v>170986</v>
      </c>
      <c r="AF1007" s="260" t="s">
        <v>79</v>
      </c>
      <c r="AG1007" s="260" t="s">
        <v>33</v>
      </c>
      <c r="AH1007" s="260" t="s">
        <v>254</v>
      </c>
      <c r="AI1007" s="260" t="s">
        <v>166</v>
      </c>
      <c r="AJ1007" s="260"/>
    </row>
    <row r="1008" spans="2:36" s="79" customFormat="1" ht="86.1" customHeight="1" x14ac:dyDescent="0.25">
      <c r="B1008" s="281"/>
      <c r="C1008" s="281"/>
      <c r="D1008" s="281"/>
      <c r="E1008" s="289"/>
      <c r="F1008" s="289"/>
      <c r="G1008" s="289"/>
      <c r="H1008" s="281"/>
      <c r="I1008" s="281"/>
      <c r="J1008" s="20" t="s">
        <v>111</v>
      </c>
      <c r="K1008" s="27" t="s">
        <v>112</v>
      </c>
      <c r="L1008" s="27" t="s">
        <v>85</v>
      </c>
      <c r="M1008" s="27">
        <v>1</v>
      </c>
      <c r="N1008" s="294"/>
      <c r="O1008" s="281"/>
      <c r="P1008" s="281"/>
      <c r="Q1008" s="281"/>
      <c r="R1008" s="319"/>
      <c r="S1008" s="319"/>
      <c r="T1008" s="306"/>
      <c r="U1008" s="306"/>
      <c r="V1008" s="313"/>
      <c r="W1008" s="313"/>
      <c r="X1008" s="313"/>
      <c r="Y1008" s="313"/>
      <c r="Z1008" s="313"/>
      <c r="AA1008" s="313"/>
      <c r="AB1008" s="313"/>
      <c r="AC1008" s="294"/>
      <c r="AD1008" s="314"/>
      <c r="AE1008" s="314"/>
      <c r="AF1008" s="281"/>
      <c r="AG1008" s="294"/>
      <c r="AH1008" s="294"/>
      <c r="AI1008" s="294"/>
      <c r="AJ1008" s="281"/>
    </row>
    <row r="1009" spans="2:36" s="79" customFormat="1" ht="59.1" customHeight="1" x14ac:dyDescent="0.25">
      <c r="B1009" s="281"/>
      <c r="C1009" s="281"/>
      <c r="D1009" s="281"/>
      <c r="E1009" s="289"/>
      <c r="F1009" s="289"/>
      <c r="G1009" s="289"/>
      <c r="H1009" s="257"/>
      <c r="I1009" s="281"/>
      <c r="J1009" s="20" t="s">
        <v>127</v>
      </c>
      <c r="K1009" s="27" t="s">
        <v>128</v>
      </c>
      <c r="L1009" s="27" t="s">
        <v>85</v>
      </c>
      <c r="M1009" s="61">
        <v>95</v>
      </c>
      <c r="N1009" s="294"/>
      <c r="O1009" s="281"/>
      <c r="P1009" s="257"/>
      <c r="Q1009" s="257"/>
      <c r="R1009" s="345"/>
      <c r="S1009" s="319"/>
      <c r="T1009" s="306"/>
      <c r="U1009" s="306"/>
      <c r="V1009" s="313"/>
      <c r="W1009" s="313"/>
      <c r="X1009" s="313"/>
      <c r="Y1009" s="313"/>
      <c r="Z1009" s="313"/>
      <c r="AA1009" s="313"/>
      <c r="AB1009" s="313"/>
      <c r="AC1009" s="294"/>
      <c r="AD1009" s="314"/>
      <c r="AE1009" s="314"/>
      <c r="AF1009" s="281"/>
      <c r="AG1009" s="294"/>
      <c r="AH1009" s="294"/>
      <c r="AI1009" s="294"/>
      <c r="AJ1009" s="281"/>
    </row>
    <row r="1010" spans="2:36" s="90" customFormat="1" ht="52.15" customHeight="1" x14ac:dyDescent="0.2">
      <c r="B1010" s="218" t="s">
        <v>960</v>
      </c>
      <c r="C1010" s="218" t="s">
        <v>274</v>
      </c>
      <c r="D1010" s="218" t="s">
        <v>66</v>
      </c>
      <c r="E1010" s="238" t="s">
        <v>67</v>
      </c>
      <c r="F1010" s="238" t="s">
        <v>132</v>
      </c>
      <c r="G1010" s="238" t="s">
        <v>69</v>
      </c>
      <c r="H1010" s="218" t="s">
        <v>70</v>
      </c>
      <c r="I1010" s="218" t="s">
        <v>79</v>
      </c>
      <c r="J1010" s="11" t="s">
        <v>113</v>
      </c>
      <c r="K1010" s="7" t="s">
        <v>114</v>
      </c>
      <c r="L1010" s="7" t="s">
        <v>115</v>
      </c>
      <c r="M1010" s="7">
        <v>2</v>
      </c>
      <c r="N1010" s="217" t="s">
        <v>108</v>
      </c>
      <c r="O1010" s="218" t="s">
        <v>961</v>
      </c>
      <c r="P1010" s="218" t="s">
        <v>75</v>
      </c>
      <c r="Q1010" s="218" t="s">
        <v>76</v>
      </c>
      <c r="R1010" s="237" t="s">
        <v>77</v>
      </c>
      <c r="S1010" s="237" t="s">
        <v>109</v>
      </c>
      <c r="T1010" s="247">
        <f>V1010+Y1010</f>
        <v>149800</v>
      </c>
      <c r="U1010" s="247" t="s">
        <v>79</v>
      </c>
      <c r="V1010" s="246">
        <v>127330</v>
      </c>
      <c r="W1010" s="246" t="s">
        <v>79</v>
      </c>
      <c r="X1010" s="246" t="s">
        <v>79</v>
      </c>
      <c r="Y1010" s="246">
        <v>22470</v>
      </c>
      <c r="Z1010" s="246" t="s">
        <v>79</v>
      </c>
      <c r="AA1010" s="246" t="s">
        <v>79</v>
      </c>
      <c r="AB1010" s="246">
        <v>16644.45</v>
      </c>
      <c r="AC1010" s="217" t="s">
        <v>80</v>
      </c>
      <c r="AD1010" s="235" t="s">
        <v>79</v>
      </c>
      <c r="AE1010" s="235">
        <f>V1010+Y1010</f>
        <v>149800</v>
      </c>
      <c r="AF1010" s="217" t="s">
        <v>79</v>
      </c>
      <c r="AG1010" s="217" t="s">
        <v>33</v>
      </c>
      <c r="AH1010" s="217" t="s">
        <v>161</v>
      </c>
      <c r="AI1010" s="217" t="s">
        <v>179</v>
      </c>
      <c r="AJ1010" s="217"/>
    </row>
    <row r="1011" spans="2:36" s="90" customFormat="1" ht="51" x14ac:dyDescent="0.2">
      <c r="B1011" s="218"/>
      <c r="C1011" s="218"/>
      <c r="D1011" s="218"/>
      <c r="E1011" s="238"/>
      <c r="F1011" s="238"/>
      <c r="G1011" s="238"/>
      <c r="H1011" s="218"/>
      <c r="I1011" s="218"/>
      <c r="J1011" s="11" t="s">
        <v>116</v>
      </c>
      <c r="K1011" s="7" t="s">
        <v>117</v>
      </c>
      <c r="L1011" s="7" t="s">
        <v>85</v>
      </c>
      <c r="M1011" s="7">
        <v>1</v>
      </c>
      <c r="N1011" s="217"/>
      <c r="O1011" s="218"/>
      <c r="P1011" s="218"/>
      <c r="Q1011" s="218"/>
      <c r="R1011" s="237"/>
      <c r="S1011" s="237"/>
      <c r="T1011" s="247"/>
      <c r="U1011" s="247"/>
      <c r="V1011" s="246"/>
      <c r="W1011" s="246"/>
      <c r="X1011" s="246"/>
      <c r="Y1011" s="246"/>
      <c r="Z1011" s="246"/>
      <c r="AA1011" s="246"/>
      <c r="AB1011" s="246"/>
      <c r="AC1011" s="217"/>
      <c r="AD1011" s="235"/>
      <c r="AE1011" s="235"/>
      <c r="AF1011" s="218"/>
      <c r="AG1011" s="217"/>
      <c r="AH1011" s="217"/>
      <c r="AI1011" s="217"/>
      <c r="AJ1011" s="218"/>
    </row>
    <row r="1012" spans="2:36" s="90" customFormat="1" ht="38.25" x14ac:dyDescent="0.2">
      <c r="B1012" s="218"/>
      <c r="C1012" s="218"/>
      <c r="D1012" s="218"/>
      <c r="E1012" s="238"/>
      <c r="F1012" s="238"/>
      <c r="G1012" s="238"/>
      <c r="H1012" s="218"/>
      <c r="I1012" s="218"/>
      <c r="J1012" s="11" t="s">
        <v>209</v>
      </c>
      <c r="K1012" s="7" t="s">
        <v>118</v>
      </c>
      <c r="L1012" s="7" t="s">
        <v>119</v>
      </c>
      <c r="M1012" s="7">
        <v>1</v>
      </c>
      <c r="N1012" s="217"/>
      <c r="O1012" s="218"/>
      <c r="P1012" s="218"/>
      <c r="Q1012" s="218"/>
      <c r="R1012" s="237"/>
      <c r="S1012" s="237"/>
      <c r="T1012" s="247"/>
      <c r="U1012" s="247"/>
      <c r="V1012" s="246"/>
      <c r="W1012" s="246"/>
      <c r="X1012" s="246"/>
      <c r="Y1012" s="246"/>
      <c r="Z1012" s="246"/>
      <c r="AA1012" s="246"/>
      <c r="AB1012" s="246"/>
      <c r="AC1012" s="217"/>
      <c r="AD1012" s="235"/>
      <c r="AE1012" s="235"/>
      <c r="AF1012" s="218"/>
      <c r="AG1012" s="217"/>
      <c r="AH1012" s="217"/>
      <c r="AI1012" s="217"/>
      <c r="AJ1012" s="218"/>
    </row>
    <row r="1013" spans="2:36" s="90" customFormat="1" ht="60" customHeight="1" x14ac:dyDescent="0.2">
      <c r="B1013" s="218"/>
      <c r="C1013" s="218"/>
      <c r="D1013" s="218"/>
      <c r="E1013" s="238"/>
      <c r="F1013" s="238"/>
      <c r="G1013" s="238"/>
      <c r="H1013" s="218"/>
      <c r="I1013" s="218"/>
      <c r="J1013" s="11" t="s">
        <v>120</v>
      </c>
      <c r="K1013" s="7" t="s">
        <v>121</v>
      </c>
      <c r="L1013" s="7" t="s">
        <v>119</v>
      </c>
      <c r="M1013" s="7">
        <v>1</v>
      </c>
      <c r="N1013" s="217"/>
      <c r="O1013" s="218"/>
      <c r="P1013" s="218"/>
      <c r="Q1013" s="218"/>
      <c r="R1013" s="237"/>
      <c r="S1013" s="237"/>
      <c r="T1013" s="247"/>
      <c r="U1013" s="247"/>
      <c r="V1013" s="246"/>
      <c r="W1013" s="246"/>
      <c r="X1013" s="246"/>
      <c r="Y1013" s="246"/>
      <c r="Z1013" s="246"/>
      <c r="AA1013" s="246"/>
      <c r="AB1013" s="246"/>
      <c r="AC1013" s="217"/>
      <c r="AD1013" s="235"/>
      <c r="AE1013" s="235"/>
      <c r="AF1013" s="218"/>
      <c r="AG1013" s="217"/>
      <c r="AH1013" s="217"/>
      <c r="AI1013" s="217"/>
      <c r="AJ1013" s="218"/>
    </row>
    <row r="1014" spans="2:36" s="79" customFormat="1" ht="107.1" customHeight="1" x14ac:dyDescent="0.25">
      <c r="B1014" s="218" t="s">
        <v>497</v>
      </c>
      <c r="C1014" s="218" t="s">
        <v>506</v>
      </c>
      <c r="D1014" s="218" t="s">
        <v>106</v>
      </c>
      <c r="E1014" s="238" t="s">
        <v>67</v>
      </c>
      <c r="F1014" s="238" t="s">
        <v>134</v>
      </c>
      <c r="G1014" s="238" t="s">
        <v>147</v>
      </c>
      <c r="H1014" s="218" t="s">
        <v>70</v>
      </c>
      <c r="I1014" s="218" t="s">
        <v>79</v>
      </c>
      <c r="J1014" s="11" t="s">
        <v>208</v>
      </c>
      <c r="K1014" s="7" t="s">
        <v>107</v>
      </c>
      <c r="L1014" s="7" t="s">
        <v>86</v>
      </c>
      <c r="M1014" s="7">
        <v>40</v>
      </c>
      <c r="N1014" s="217" t="s">
        <v>108</v>
      </c>
      <c r="O1014" s="218" t="s">
        <v>507</v>
      </c>
      <c r="P1014" s="218" t="s">
        <v>75</v>
      </c>
      <c r="Q1014" s="218" t="s">
        <v>76</v>
      </c>
      <c r="R1014" s="237" t="s">
        <v>77</v>
      </c>
      <c r="S1014" s="237" t="s">
        <v>109</v>
      </c>
      <c r="T1014" s="247">
        <f>V1014+Y1014</f>
        <v>104388</v>
      </c>
      <c r="U1014" s="247" t="s">
        <v>79</v>
      </c>
      <c r="V1014" s="297">
        <v>88729.8</v>
      </c>
      <c r="W1014" s="297" t="s">
        <v>98</v>
      </c>
      <c r="X1014" s="297" t="s">
        <v>98</v>
      </c>
      <c r="Y1014" s="297">
        <v>15658.2</v>
      </c>
      <c r="Z1014" s="297" t="s">
        <v>98</v>
      </c>
      <c r="AA1014" s="297" t="s">
        <v>98</v>
      </c>
      <c r="AB1014" s="297">
        <v>8463.89</v>
      </c>
      <c r="AC1014" s="217" t="s">
        <v>149</v>
      </c>
      <c r="AD1014" s="235" t="s">
        <v>79</v>
      </c>
      <c r="AE1014" s="235">
        <f>V1014+Y1014</f>
        <v>104388</v>
      </c>
      <c r="AF1014" s="218" t="s">
        <v>79</v>
      </c>
      <c r="AG1014" s="217" t="s">
        <v>33</v>
      </c>
      <c r="AH1014" s="217" t="s">
        <v>174</v>
      </c>
      <c r="AI1014" s="217" t="s">
        <v>176</v>
      </c>
      <c r="AJ1014" s="218"/>
    </row>
    <row r="1015" spans="2:36" s="79" customFormat="1" ht="62.65" customHeight="1" x14ac:dyDescent="0.25">
      <c r="B1015" s="218"/>
      <c r="C1015" s="218"/>
      <c r="D1015" s="218"/>
      <c r="E1015" s="238"/>
      <c r="F1015" s="238"/>
      <c r="G1015" s="238"/>
      <c r="H1015" s="218"/>
      <c r="I1015" s="218"/>
      <c r="J1015" s="11" t="s">
        <v>111</v>
      </c>
      <c r="K1015" s="7" t="s">
        <v>112</v>
      </c>
      <c r="L1015" s="7" t="s">
        <v>85</v>
      </c>
      <c r="M1015" s="80">
        <v>1</v>
      </c>
      <c r="N1015" s="217"/>
      <c r="O1015" s="218"/>
      <c r="P1015" s="218"/>
      <c r="Q1015" s="218"/>
      <c r="R1015" s="237"/>
      <c r="S1015" s="237"/>
      <c r="T1015" s="247"/>
      <c r="U1015" s="247"/>
      <c r="V1015" s="297"/>
      <c r="W1015" s="297"/>
      <c r="X1015" s="297"/>
      <c r="Y1015" s="297"/>
      <c r="Z1015" s="297"/>
      <c r="AA1015" s="297"/>
      <c r="AB1015" s="297"/>
      <c r="AC1015" s="217"/>
      <c r="AD1015" s="235"/>
      <c r="AE1015" s="235"/>
      <c r="AF1015" s="218"/>
      <c r="AG1015" s="217"/>
      <c r="AH1015" s="217"/>
      <c r="AI1015" s="217"/>
      <c r="AJ1015" s="218"/>
    </row>
    <row r="1016" spans="2:36" s="79" customFormat="1" ht="59.1" customHeight="1" x14ac:dyDescent="0.25">
      <c r="B1016" s="218"/>
      <c r="C1016" s="218"/>
      <c r="D1016" s="218"/>
      <c r="E1016" s="238"/>
      <c r="F1016" s="238"/>
      <c r="G1016" s="238"/>
      <c r="H1016" s="218"/>
      <c r="I1016" s="218"/>
      <c r="J1016" s="11" t="s">
        <v>127</v>
      </c>
      <c r="K1016" s="7" t="s">
        <v>128</v>
      </c>
      <c r="L1016" s="7" t="s">
        <v>85</v>
      </c>
      <c r="M1016" s="80">
        <v>70</v>
      </c>
      <c r="N1016" s="217"/>
      <c r="O1016" s="218"/>
      <c r="P1016" s="218"/>
      <c r="Q1016" s="218"/>
      <c r="R1016" s="237"/>
      <c r="S1016" s="237"/>
      <c r="T1016" s="247"/>
      <c r="U1016" s="247"/>
      <c r="V1016" s="297"/>
      <c r="W1016" s="297"/>
      <c r="X1016" s="297"/>
      <c r="Y1016" s="297"/>
      <c r="Z1016" s="297"/>
      <c r="AA1016" s="297"/>
      <c r="AB1016" s="297"/>
      <c r="AC1016" s="217"/>
      <c r="AD1016" s="235"/>
      <c r="AE1016" s="235"/>
      <c r="AF1016" s="218"/>
      <c r="AG1016" s="217"/>
      <c r="AH1016" s="217"/>
      <c r="AI1016" s="217"/>
      <c r="AJ1016" s="218"/>
    </row>
    <row r="1017" spans="2:36" s="79" customFormat="1" ht="107.65" customHeight="1" x14ac:dyDescent="0.25">
      <c r="B1017" s="218" t="s">
        <v>498</v>
      </c>
      <c r="C1017" s="218" t="s">
        <v>508</v>
      </c>
      <c r="D1017" s="218" t="s">
        <v>106</v>
      </c>
      <c r="E1017" s="238" t="s">
        <v>67</v>
      </c>
      <c r="F1017" s="238" t="s">
        <v>134</v>
      </c>
      <c r="G1017" s="238" t="s">
        <v>147</v>
      </c>
      <c r="H1017" s="218" t="s">
        <v>70</v>
      </c>
      <c r="I1017" s="218" t="s">
        <v>79</v>
      </c>
      <c r="J1017" s="11" t="s">
        <v>208</v>
      </c>
      <c r="K1017" s="7" t="s">
        <v>107</v>
      </c>
      <c r="L1017" s="7" t="s">
        <v>86</v>
      </c>
      <c r="M1017" s="7">
        <v>40</v>
      </c>
      <c r="N1017" s="217" t="s">
        <v>108</v>
      </c>
      <c r="O1017" s="218" t="s">
        <v>507</v>
      </c>
      <c r="P1017" s="218" t="s">
        <v>75</v>
      </c>
      <c r="Q1017" s="218" t="s">
        <v>76</v>
      </c>
      <c r="R1017" s="237" t="s">
        <v>77</v>
      </c>
      <c r="S1017" s="237" t="s">
        <v>109</v>
      </c>
      <c r="T1017" s="247">
        <f>V1017+Y1017</f>
        <v>155150</v>
      </c>
      <c r="U1017" s="247" t="s">
        <v>79</v>
      </c>
      <c r="V1017" s="263">
        <v>131877.5</v>
      </c>
      <c r="W1017" s="297" t="s">
        <v>98</v>
      </c>
      <c r="X1017" s="297" t="s">
        <v>98</v>
      </c>
      <c r="Y1017" s="297">
        <v>23272.5</v>
      </c>
      <c r="Z1017" s="297" t="s">
        <v>98</v>
      </c>
      <c r="AA1017" s="297" t="s">
        <v>98</v>
      </c>
      <c r="AB1017" s="297">
        <v>12579.73</v>
      </c>
      <c r="AC1017" s="217" t="s">
        <v>149</v>
      </c>
      <c r="AD1017" s="235" t="s">
        <v>79</v>
      </c>
      <c r="AE1017" s="235">
        <f>V1017+Y1017</f>
        <v>155150</v>
      </c>
      <c r="AF1017" s="218" t="s">
        <v>79</v>
      </c>
      <c r="AG1017" s="217" t="s">
        <v>33</v>
      </c>
      <c r="AH1017" s="217" t="s">
        <v>174</v>
      </c>
      <c r="AI1017" s="217" t="s">
        <v>176</v>
      </c>
      <c r="AJ1017" s="218"/>
    </row>
    <row r="1018" spans="2:36" s="79" customFormat="1" ht="64.150000000000006" customHeight="1" x14ac:dyDescent="0.25">
      <c r="B1018" s="218"/>
      <c r="C1018" s="218"/>
      <c r="D1018" s="218"/>
      <c r="E1018" s="238"/>
      <c r="F1018" s="238"/>
      <c r="G1018" s="238"/>
      <c r="H1018" s="218"/>
      <c r="I1018" s="218"/>
      <c r="J1018" s="11" t="s">
        <v>111</v>
      </c>
      <c r="K1018" s="7" t="s">
        <v>112</v>
      </c>
      <c r="L1018" s="7" t="s">
        <v>85</v>
      </c>
      <c r="M1018" s="80">
        <v>2</v>
      </c>
      <c r="N1018" s="217"/>
      <c r="O1018" s="218"/>
      <c r="P1018" s="218"/>
      <c r="Q1018" s="218"/>
      <c r="R1018" s="237"/>
      <c r="S1018" s="237"/>
      <c r="T1018" s="247"/>
      <c r="U1018" s="247"/>
      <c r="V1018" s="263"/>
      <c r="W1018" s="297"/>
      <c r="X1018" s="297"/>
      <c r="Y1018" s="297"/>
      <c r="Z1018" s="297"/>
      <c r="AA1018" s="297"/>
      <c r="AB1018" s="297"/>
      <c r="AC1018" s="217"/>
      <c r="AD1018" s="235"/>
      <c r="AE1018" s="235"/>
      <c r="AF1018" s="218"/>
      <c r="AG1018" s="217"/>
      <c r="AH1018" s="217"/>
      <c r="AI1018" s="217"/>
      <c r="AJ1018" s="218"/>
    </row>
    <row r="1019" spans="2:36" s="79" customFormat="1" ht="59.1" customHeight="1" x14ac:dyDescent="0.25">
      <c r="B1019" s="218"/>
      <c r="C1019" s="218"/>
      <c r="D1019" s="218"/>
      <c r="E1019" s="238"/>
      <c r="F1019" s="238"/>
      <c r="G1019" s="238"/>
      <c r="H1019" s="218"/>
      <c r="I1019" s="218"/>
      <c r="J1019" s="11" t="s">
        <v>127</v>
      </c>
      <c r="K1019" s="7" t="s">
        <v>128</v>
      </c>
      <c r="L1019" s="7" t="s">
        <v>85</v>
      </c>
      <c r="M1019" s="80">
        <v>90</v>
      </c>
      <c r="N1019" s="217"/>
      <c r="O1019" s="218"/>
      <c r="P1019" s="218"/>
      <c r="Q1019" s="218"/>
      <c r="R1019" s="237"/>
      <c r="S1019" s="237"/>
      <c r="T1019" s="247"/>
      <c r="U1019" s="247"/>
      <c r="V1019" s="263"/>
      <c r="W1019" s="297"/>
      <c r="X1019" s="297"/>
      <c r="Y1019" s="297"/>
      <c r="Z1019" s="297"/>
      <c r="AA1019" s="297"/>
      <c r="AB1019" s="297"/>
      <c r="AC1019" s="217"/>
      <c r="AD1019" s="235"/>
      <c r="AE1019" s="235"/>
      <c r="AF1019" s="218"/>
      <c r="AG1019" s="217"/>
      <c r="AH1019" s="217"/>
      <c r="AI1019" s="217"/>
      <c r="AJ1019" s="218"/>
    </row>
    <row r="1020" spans="2:36" s="79" customFormat="1" ht="113.65" customHeight="1" x14ac:dyDescent="0.25">
      <c r="B1020" s="218" t="s">
        <v>499</v>
      </c>
      <c r="C1020" s="218" t="s">
        <v>509</v>
      </c>
      <c r="D1020" s="218" t="s">
        <v>106</v>
      </c>
      <c r="E1020" s="238" t="s">
        <v>67</v>
      </c>
      <c r="F1020" s="238" t="s">
        <v>134</v>
      </c>
      <c r="G1020" s="238" t="s">
        <v>147</v>
      </c>
      <c r="H1020" s="218" t="s">
        <v>70</v>
      </c>
      <c r="I1020" s="218" t="s">
        <v>79</v>
      </c>
      <c r="J1020" s="11" t="s">
        <v>208</v>
      </c>
      <c r="K1020" s="7" t="s">
        <v>107</v>
      </c>
      <c r="L1020" s="7" t="s">
        <v>86</v>
      </c>
      <c r="M1020" s="7">
        <v>40</v>
      </c>
      <c r="N1020" s="217" t="s">
        <v>108</v>
      </c>
      <c r="O1020" s="230" t="s">
        <v>507</v>
      </c>
      <c r="P1020" s="218" t="s">
        <v>75</v>
      </c>
      <c r="Q1020" s="218" t="s">
        <v>76</v>
      </c>
      <c r="R1020" s="237" t="s">
        <v>77</v>
      </c>
      <c r="S1020" s="237" t="s">
        <v>109</v>
      </c>
      <c r="T1020" s="247">
        <f>V1020+Y1020</f>
        <v>110852</v>
      </c>
      <c r="U1020" s="247" t="s">
        <v>79</v>
      </c>
      <c r="V1020" s="297">
        <v>94224.2</v>
      </c>
      <c r="W1020" s="297" t="s">
        <v>98</v>
      </c>
      <c r="X1020" s="297" t="s">
        <v>98</v>
      </c>
      <c r="Y1020" s="297">
        <v>16627.8</v>
      </c>
      <c r="Z1020" s="297" t="s">
        <v>98</v>
      </c>
      <c r="AA1020" s="297" t="s">
        <v>98</v>
      </c>
      <c r="AB1020" s="297">
        <v>8988</v>
      </c>
      <c r="AC1020" s="217" t="s">
        <v>149</v>
      </c>
      <c r="AD1020" s="235" t="s">
        <v>79</v>
      </c>
      <c r="AE1020" s="235">
        <f>V1020+Y1020</f>
        <v>110852</v>
      </c>
      <c r="AF1020" s="218" t="s">
        <v>79</v>
      </c>
      <c r="AG1020" s="217" t="s">
        <v>33</v>
      </c>
      <c r="AH1020" s="217" t="s">
        <v>174</v>
      </c>
      <c r="AI1020" s="217" t="s">
        <v>176</v>
      </c>
      <c r="AJ1020" s="218"/>
    </row>
    <row r="1021" spans="2:36" s="79" customFormat="1" ht="61.15" customHeight="1" x14ac:dyDescent="0.25">
      <c r="B1021" s="218"/>
      <c r="C1021" s="218"/>
      <c r="D1021" s="218"/>
      <c r="E1021" s="238"/>
      <c r="F1021" s="238"/>
      <c r="G1021" s="238"/>
      <c r="H1021" s="218"/>
      <c r="I1021" s="218"/>
      <c r="J1021" s="11" t="s">
        <v>111</v>
      </c>
      <c r="K1021" s="7" t="s">
        <v>112</v>
      </c>
      <c r="L1021" s="7" t="s">
        <v>85</v>
      </c>
      <c r="M1021" s="80">
        <v>2</v>
      </c>
      <c r="N1021" s="217"/>
      <c r="O1021" s="215"/>
      <c r="P1021" s="218"/>
      <c r="Q1021" s="218"/>
      <c r="R1021" s="237"/>
      <c r="S1021" s="237"/>
      <c r="T1021" s="247"/>
      <c r="U1021" s="247"/>
      <c r="V1021" s="297"/>
      <c r="W1021" s="297"/>
      <c r="X1021" s="297"/>
      <c r="Y1021" s="297"/>
      <c r="Z1021" s="297"/>
      <c r="AA1021" s="297"/>
      <c r="AB1021" s="297"/>
      <c r="AC1021" s="217"/>
      <c r="AD1021" s="235"/>
      <c r="AE1021" s="235"/>
      <c r="AF1021" s="218"/>
      <c r="AG1021" s="217"/>
      <c r="AH1021" s="217"/>
      <c r="AI1021" s="217"/>
      <c r="AJ1021" s="218"/>
    </row>
    <row r="1022" spans="2:36" s="79" customFormat="1" ht="59.1" customHeight="1" x14ac:dyDescent="0.25">
      <c r="B1022" s="218"/>
      <c r="C1022" s="218"/>
      <c r="D1022" s="218"/>
      <c r="E1022" s="238"/>
      <c r="F1022" s="238"/>
      <c r="G1022" s="238"/>
      <c r="H1022" s="218"/>
      <c r="I1022" s="218"/>
      <c r="J1022" s="11" t="s">
        <v>127</v>
      </c>
      <c r="K1022" s="7" t="s">
        <v>128</v>
      </c>
      <c r="L1022" s="7" t="s">
        <v>85</v>
      </c>
      <c r="M1022" s="80">
        <v>74</v>
      </c>
      <c r="N1022" s="217"/>
      <c r="O1022" s="216"/>
      <c r="P1022" s="218"/>
      <c r="Q1022" s="218"/>
      <c r="R1022" s="237"/>
      <c r="S1022" s="237"/>
      <c r="T1022" s="247"/>
      <c r="U1022" s="247"/>
      <c r="V1022" s="297"/>
      <c r="W1022" s="297"/>
      <c r="X1022" s="297"/>
      <c r="Y1022" s="297"/>
      <c r="Z1022" s="297"/>
      <c r="AA1022" s="297"/>
      <c r="AB1022" s="297"/>
      <c r="AC1022" s="217"/>
      <c r="AD1022" s="235"/>
      <c r="AE1022" s="235"/>
      <c r="AF1022" s="218"/>
      <c r="AG1022" s="217"/>
      <c r="AH1022" s="217"/>
      <c r="AI1022" s="217"/>
      <c r="AJ1022" s="218"/>
    </row>
    <row r="1023" spans="2:36" s="79" customFormat="1" ht="103.5" customHeight="1" x14ac:dyDescent="0.25">
      <c r="B1023" s="218" t="s">
        <v>500</v>
      </c>
      <c r="C1023" s="218" t="s">
        <v>510</v>
      </c>
      <c r="D1023" s="218" t="s">
        <v>106</v>
      </c>
      <c r="E1023" s="238" t="s">
        <v>67</v>
      </c>
      <c r="F1023" s="238" t="s">
        <v>134</v>
      </c>
      <c r="G1023" s="238" t="s">
        <v>147</v>
      </c>
      <c r="H1023" s="218" t="s">
        <v>70</v>
      </c>
      <c r="I1023" s="218" t="s">
        <v>79</v>
      </c>
      <c r="J1023" s="11" t="s">
        <v>208</v>
      </c>
      <c r="K1023" s="7" t="s">
        <v>107</v>
      </c>
      <c r="L1023" s="7" t="s">
        <v>86</v>
      </c>
      <c r="M1023" s="7">
        <v>40</v>
      </c>
      <c r="N1023" s="217" t="s">
        <v>108</v>
      </c>
      <c r="O1023" s="218" t="s">
        <v>507</v>
      </c>
      <c r="P1023" s="218" t="s">
        <v>75</v>
      </c>
      <c r="Q1023" s="218" t="s">
        <v>76</v>
      </c>
      <c r="R1023" s="237" t="s">
        <v>77</v>
      </c>
      <c r="S1023" s="237" t="s">
        <v>109</v>
      </c>
      <c r="T1023" s="247">
        <f>V1023+Y1023</f>
        <v>133750</v>
      </c>
      <c r="U1023" s="247" t="s">
        <v>79</v>
      </c>
      <c r="V1023" s="297">
        <v>113687.5</v>
      </c>
      <c r="W1023" s="297" t="s">
        <v>98</v>
      </c>
      <c r="X1023" s="297" t="s">
        <v>98</v>
      </c>
      <c r="Y1023" s="297">
        <v>20062.5</v>
      </c>
      <c r="Z1023" s="297" t="s">
        <v>98</v>
      </c>
      <c r="AA1023" s="297" t="s">
        <v>98</v>
      </c>
      <c r="AB1023" s="297">
        <v>10844.59</v>
      </c>
      <c r="AC1023" s="217" t="s">
        <v>149</v>
      </c>
      <c r="AD1023" s="235" t="s">
        <v>79</v>
      </c>
      <c r="AE1023" s="235">
        <f>V1023+Y1023</f>
        <v>133750</v>
      </c>
      <c r="AF1023" s="218" t="s">
        <v>79</v>
      </c>
      <c r="AG1023" s="217" t="s">
        <v>33</v>
      </c>
      <c r="AH1023" s="217" t="s">
        <v>174</v>
      </c>
      <c r="AI1023" s="217" t="s">
        <v>176</v>
      </c>
      <c r="AJ1023" s="218"/>
    </row>
    <row r="1024" spans="2:36" s="79" customFormat="1" ht="63" customHeight="1" x14ac:dyDescent="0.25">
      <c r="B1024" s="218"/>
      <c r="C1024" s="218"/>
      <c r="D1024" s="218"/>
      <c r="E1024" s="238"/>
      <c r="F1024" s="238"/>
      <c r="G1024" s="238"/>
      <c r="H1024" s="218"/>
      <c r="I1024" s="218"/>
      <c r="J1024" s="11" t="s">
        <v>111</v>
      </c>
      <c r="K1024" s="7" t="s">
        <v>112</v>
      </c>
      <c r="L1024" s="7" t="s">
        <v>85</v>
      </c>
      <c r="M1024" s="80">
        <v>3</v>
      </c>
      <c r="N1024" s="217"/>
      <c r="O1024" s="218"/>
      <c r="P1024" s="218"/>
      <c r="Q1024" s="218"/>
      <c r="R1024" s="237"/>
      <c r="S1024" s="237"/>
      <c r="T1024" s="247"/>
      <c r="U1024" s="247"/>
      <c r="V1024" s="297"/>
      <c r="W1024" s="297"/>
      <c r="X1024" s="297"/>
      <c r="Y1024" s="297"/>
      <c r="Z1024" s="297"/>
      <c r="AA1024" s="297"/>
      <c r="AB1024" s="297"/>
      <c r="AC1024" s="217"/>
      <c r="AD1024" s="235"/>
      <c r="AE1024" s="235"/>
      <c r="AF1024" s="218"/>
      <c r="AG1024" s="217"/>
      <c r="AH1024" s="217"/>
      <c r="AI1024" s="217"/>
      <c r="AJ1024" s="218"/>
    </row>
    <row r="1025" spans="2:36" s="79" customFormat="1" ht="59.1" customHeight="1" x14ac:dyDescent="0.25">
      <c r="B1025" s="218"/>
      <c r="C1025" s="218"/>
      <c r="D1025" s="218"/>
      <c r="E1025" s="238"/>
      <c r="F1025" s="238"/>
      <c r="G1025" s="238"/>
      <c r="H1025" s="218"/>
      <c r="I1025" s="218"/>
      <c r="J1025" s="11" t="s">
        <v>127</v>
      </c>
      <c r="K1025" s="7" t="s">
        <v>128</v>
      </c>
      <c r="L1025" s="7" t="s">
        <v>85</v>
      </c>
      <c r="M1025" s="80">
        <v>120</v>
      </c>
      <c r="N1025" s="217"/>
      <c r="O1025" s="218"/>
      <c r="P1025" s="218"/>
      <c r="Q1025" s="218"/>
      <c r="R1025" s="237"/>
      <c r="S1025" s="237"/>
      <c r="T1025" s="247"/>
      <c r="U1025" s="247"/>
      <c r="V1025" s="297"/>
      <c r="W1025" s="297"/>
      <c r="X1025" s="297"/>
      <c r="Y1025" s="297"/>
      <c r="Z1025" s="297"/>
      <c r="AA1025" s="297"/>
      <c r="AB1025" s="297"/>
      <c r="AC1025" s="217"/>
      <c r="AD1025" s="235"/>
      <c r="AE1025" s="235"/>
      <c r="AF1025" s="218"/>
      <c r="AG1025" s="217"/>
      <c r="AH1025" s="217"/>
      <c r="AI1025" s="217"/>
      <c r="AJ1025" s="218"/>
    </row>
    <row r="1026" spans="2:36" s="79" customFormat="1" ht="109.15" customHeight="1" x14ac:dyDescent="0.25">
      <c r="B1026" s="218" t="s">
        <v>501</v>
      </c>
      <c r="C1026" s="218" t="s">
        <v>511</v>
      </c>
      <c r="D1026" s="218" t="s">
        <v>106</v>
      </c>
      <c r="E1026" s="238" t="s">
        <v>67</v>
      </c>
      <c r="F1026" s="238" t="s">
        <v>134</v>
      </c>
      <c r="G1026" s="238" t="s">
        <v>147</v>
      </c>
      <c r="H1026" s="218" t="s">
        <v>70</v>
      </c>
      <c r="I1026" s="218" t="s">
        <v>79</v>
      </c>
      <c r="J1026" s="11" t="s">
        <v>208</v>
      </c>
      <c r="K1026" s="7" t="s">
        <v>107</v>
      </c>
      <c r="L1026" s="7" t="s">
        <v>86</v>
      </c>
      <c r="M1026" s="7">
        <v>40</v>
      </c>
      <c r="N1026" s="217" t="s">
        <v>108</v>
      </c>
      <c r="O1026" s="218" t="s">
        <v>507</v>
      </c>
      <c r="P1026" s="218" t="s">
        <v>75</v>
      </c>
      <c r="Q1026" s="218" t="s">
        <v>76</v>
      </c>
      <c r="R1026" s="237" t="s">
        <v>77</v>
      </c>
      <c r="S1026" s="237" t="s">
        <v>109</v>
      </c>
      <c r="T1026" s="247">
        <f>V1026+Y1026</f>
        <v>74900</v>
      </c>
      <c r="U1026" s="247" t="s">
        <v>79</v>
      </c>
      <c r="V1026" s="297">
        <v>63665</v>
      </c>
      <c r="W1026" s="297" t="s">
        <v>98</v>
      </c>
      <c r="X1026" s="297" t="s">
        <v>98</v>
      </c>
      <c r="Y1026" s="297">
        <v>11235</v>
      </c>
      <c r="Z1026" s="297" t="s">
        <v>98</v>
      </c>
      <c r="AA1026" s="297" t="s">
        <v>98</v>
      </c>
      <c r="AB1026" s="297">
        <v>6072.97</v>
      </c>
      <c r="AC1026" s="217" t="s">
        <v>149</v>
      </c>
      <c r="AD1026" s="235" t="s">
        <v>79</v>
      </c>
      <c r="AE1026" s="235">
        <f>V1026+Y1026</f>
        <v>74900</v>
      </c>
      <c r="AF1026" s="218" t="s">
        <v>79</v>
      </c>
      <c r="AG1026" s="217" t="s">
        <v>33</v>
      </c>
      <c r="AH1026" s="217" t="s">
        <v>179</v>
      </c>
      <c r="AI1026" s="217" t="s">
        <v>295</v>
      </c>
      <c r="AJ1026" s="218"/>
    </row>
    <row r="1027" spans="2:36" s="79" customFormat="1" ht="63" customHeight="1" x14ac:dyDescent="0.25">
      <c r="B1027" s="218"/>
      <c r="C1027" s="218"/>
      <c r="D1027" s="218"/>
      <c r="E1027" s="238"/>
      <c r="F1027" s="238"/>
      <c r="G1027" s="238"/>
      <c r="H1027" s="218"/>
      <c r="I1027" s="218"/>
      <c r="J1027" s="11" t="s">
        <v>111</v>
      </c>
      <c r="K1027" s="7" t="s">
        <v>112</v>
      </c>
      <c r="L1027" s="7" t="s">
        <v>85</v>
      </c>
      <c r="M1027" s="7">
        <v>1</v>
      </c>
      <c r="N1027" s="217"/>
      <c r="O1027" s="218"/>
      <c r="P1027" s="218"/>
      <c r="Q1027" s="218"/>
      <c r="R1027" s="237"/>
      <c r="S1027" s="237"/>
      <c r="T1027" s="247"/>
      <c r="U1027" s="247"/>
      <c r="V1027" s="297"/>
      <c r="W1027" s="297"/>
      <c r="X1027" s="297"/>
      <c r="Y1027" s="297"/>
      <c r="Z1027" s="297"/>
      <c r="AA1027" s="297"/>
      <c r="AB1027" s="297"/>
      <c r="AC1027" s="217"/>
      <c r="AD1027" s="235"/>
      <c r="AE1027" s="235"/>
      <c r="AF1027" s="218"/>
      <c r="AG1027" s="217"/>
      <c r="AH1027" s="217"/>
      <c r="AI1027" s="217"/>
      <c r="AJ1027" s="218"/>
    </row>
    <row r="1028" spans="2:36" s="79" customFormat="1" ht="59.1" customHeight="1" x14ac:dyDescent="0.25">
      <c r="B1028" s="218"/>
      <c r="C1028" s="218"/>
      <c r="D1028" s="218"/>
      <c r="E1028" s="238"/>
      <c r="F1028" s="238"/>
      <c r="G1028" s="238"/>
      <c r="H1028" s="218"/>
      <c r="I1028" s="218"/>
      <c r="J1028" s="11" t="s">
        <v>127</v>
      </c>
      <c r="K1028" s="7" t="s">
        <v>128</v>
      </c>
      <c r="L1028" s="7" t="s">
        <v>85</v>
      </c>
      <c r="M1028" s="80">
        <v>60</v>
      </c>
      <c r="N1028" s="217"/>
      <c r="O1028" s="218"/>
      <c r="P1028" s="218"/>
      <c r="Q1028" s="218"/>
      <c r="R1028" s="237"/>
      <c r="S1028" s="237"/>
      <c r="T1028" s="247"/>
      <c r="U1028" s="247"/>
      <c r="V1028" s="297"/>
      <c r="W1028" s="297"/>
      <c r="X1028" s="297"/>
      <c r="Y1028" s="297"/>
      <c r="Z1028" s="297"/>
      <c r="AA1028" s="297"/>
      <c r="AB1028" s="297"/>
      <c r="AC1028" s="217"/>
      <c r="AD1028" s="235"/>
      <c r="AE1028" s="235"/>
      <c r="AF1028" s="218"/>
      <c r="AG1028" s="217"/>
      <c r="AH1028" s="217"/>
      <c r="AI1028" s="217"/>
      <c r="AJ1028" s="218"/>
    </row>
    <row r="1029" spans="2:36" s="79" customFormat="1" ht="89.25" x14ac:dyDescent="0.25">
      <c r="B1029" s="218" t="s">
        <v>502</v>
      </c>
      <c r="C1029" s="218" t="s">
        <v>512</v>
      </c>
      <c r="D1029" s="218" t="s">
        <v>106</v>
      </c>
      <c r="E1029" s="238" t="s">
        <v>67</v>
      </c>
      <c r="F1029" s="238" t="s">
        <v>134</v>
      </c>
      <c r="G1029" s="238" t="s">
        <v>147</v>
      </c>
      <c r="H1029" s="218" t="s">
        <v>70</v>
      </c>
      <c r="I1029" s="218" t="s">
        <v>79</v>
      </c>
      <c r="J1029" s="11" t="s">
        <v>208</v>
      </c>
      <c r="K1029" s="7" t="s">
        <v>107</v>
      </c>
      <c r="L1029" s="7" t="s">
        <v>86</v>
      </c>
      <c r="M1029" s="7">
        <v>40</v>
      </c>
      <c r="N1029" s="217" t="s">
        <v>108</v>
      </c>
      <c r="O1029" s="230" t="s">
        <v>507</v>
      </c>
      <c r="P1029" s="218" t="s">
        <v>75</v>
      </c>
      <c r="Q1029" s="218" t="s">
        <v>76</v>
      </c>
      <c r="R1029" s="237" t="s">
        <v>77</v>
      </c>
      <c r="S1029" s="237" t="s">
        <v>109</v>
      </c>
      <c r="T1029" s="247">
        <f>V1029+Y1029</f>
        <v>104860</v>
      </c>
      <c r="U1029" s="247" t="s">
        <v>79</v>
      </c>
      <c r="V1029" s="263">
        <v>89131</v>
      </c>
      <c r="W1029" s="297" t="s">
        <v>98</v>
      </c>
      <c r="X1029" s="297" t="s">
        <v>98</v>
      </c>
      <c r="Y1029" s="297">
        <v>15729</v>
      </c>
      <c r="Z1029" s="297" t="s">
        <v>98</v>
      </c>
      <c r="AA1029" s="297" t="s">
        <v>98</v>
      </c>
      <c r="AB1029" s="297">
        <v>8502.19</v>
      </c>
      <c r="AC1029" s="217" t="s">
        <v>149</v>
      </c>
      <c r="AD1029" s="235" t="s">
        <v>79</v>
      </c>
      <c r="AE1029" s="235">
        <f>V1029+Y1029</f>
        <v>104860</v>
      </c>
      <c r="AF1029" s="218" t="s">
        <v>79</v>
      </c>
      <c r="AG1029" s="217" t="s">
        <v>33</v>
      </c>
      <c r="AH1029" s="217" t="s">
        <v>179</v>
      </c>
      <c r="AI1029" s="217" t="s">
        <v>295</v>
      </c>
      <c r="AJ1029" s="218"/>
    </row>
    <row r="1030" spans="2:36" s="79" customFormat="1" ht="52.15" customHeight="1" x14ac:dyDescent="0.25">
      <c r="B1030" s="218"/>
      <c r="C1030" s="218"/>
      <c r="D1030" s="218"/>
      <c r="E1030" s="238"/>
      <c r="F1030" s="238"/>
      <c r="G1030" s="238"/>
      <c r="H1030" s="218"/>
      <c r="I1030" s="218"/>
      <c r="J1030" s="11" t="s">
        <v>111</v>
      </c>
      <c r="K1030" s="7" t="s">
        <v>112</v>
      </c>
      <c r="L1030" s="7" t="s">
        <v>85</v>
      </c>
      <c r="M1030" s="80">
        <v>2</v>
      </c>
      <c r="N1030" s="217"/>
      <c r="O1030" s="215"/>
      <c r="P1030" s="218"/>
      <c r="Q1030" s="218"/>
      <c r="R1030" s="237"/>
      <c r="S1030" s="237"/>
      <c r="T1030" s="247"/>
      <c r="U1030" s="247"/>
      <c r="V1030" s="263"/>
      <c r="W1030" s="297"/>
      <c r="X1030" s="297"/>
      <c r="Y1030" s="297"/>
      <c r="Z1030" s="297"/>
      <c r="AA1030" s="297"/>
      <c r="AB1030" s="297"/>
      <c r="AC1030" s="217"/>
      <c r="AD1030" s="235"/>
      <c r="AE1030" s="235"/>
      <c r="AF1030" s="218"/>
      <c r="AG1030" s="217"/>
      <c r="AH1030" s="217"/>
      <c r="AI1030" s="217"/>
      <c r="AJ1030" s="218"/>
    </row>
    <row r="1031" spans="2:36" s="79" customFormat="1" ht="59.1" customHeight="1" x14ac:dyDescent="0.25">
      <c r="B1031" s="218"/>
      <c r="C1031" s="218"/>
      <c r="D1031" s="218"/>
      <c r="E1031" s="238"/>
      <c r="F1031" s="238"/>
      <c r="G1031" s="238"/>
      <c r="H1031" s="218"/>
      <c r="I1031" s="218"/>
      <c r="J1031" s="11" t="s">
        <v>127</v>
      </c>
      <c r="K1031" s="7" t="s">
        <v>128</v>
      </c>
      <c r="L1031" s="7" t="s">
        <v>85</v>
      </c>
      <c r="M1031" s="80">
        <v>64</v>
      </c>
      <c r="N1031" s="217"/>
      <c r="O1031" s="216"/>
      <c r="P1031" s="218"/>
      <c r="Q1031" s="218"/>
      <c r="R1031" s="237"/>
      <c r="S1031" s="237"/>
      <c r="T1031" s="247"/>
      <c r="U1031" s="247"/>
      <c r="V1031" s="263"/>
      <c r="W1031" s="297"/>
      <c r="X1031" s="297"/>
      <c r="Y1031" s="297"/>
      <c r="Z1031" s="297"/>
      <c r="AA1031" s="297"/>
      <c r="AB1031" s="297"/>
      <c r="AC1031" s="217"/>
      <c r="AD1031" s="235"/>
      <c r="AE1031" s="235"/>
      <c r="AF1031" s="218"/>
      <c r="AG1031" s="217"/>
      <c r="AH1031" s="217"/>
      <c r="AI1031" s="217"/>
      <c r="AJ1031" s="218"/>
    </row>
    <row r="1032" spans="2:36" s="90" customFormat="1" ht="52.15" customHeight="1" x14ac:dyDescent="0.2">
      <c r="B1032" s="218" t="s">
        <v>503</v>
      </c>
      <c r="C1032" s="218" t="s">
        <v>513</v>
      </c>
      <c r="D1032" s="218" t="s">
        <v>66</v>
      </c>
      <c r="E1032" s="238" t="s">
        <v>67</v>
      </c>
      <c r="F1032" s="238" t="s">
        <v>132</v>
      </c>
      <c r="G1032" s="238" t="s">
        <v>69</v>
      </c>
      <c r="H1032" s="218" t="s">
        <v>70</v>
      </c>
      <c r="I1032" s="218" t="s">
        <v>79</v>
      </c>
      <c r="J1032" s="11" t="s">
        <v>113</v>
      </c>
      <c r="K1032" s="7" t="s">
        <v>114</v>
      </c>
      <c r="L1032" s="7" t="s">
        <v>115</v>
      </c>
      <c r="M1032" s="7">
        <v>2</v>
      </c>
      <c r="N1032" s="217" t="s">
        <v>108</v>
      </c>
      <c r="O1032" s="218" t="s">
        <v>164</v>
      </c>
      <c r="P1032" s="218" t="s">
        <v>75</v>
      </c>
      <c r="Q1032" s="218" t="s">
        <v>76</v>
      </c>
      <c r="R1032" s="237" t="s">
        <v>77</v>
      </c>
      <c r="S1032" s="237" t="s">
        <v>109</v>
      </c>
      <c r="T1032" s="247">
        <f>V1032+Y1032</f>
        <v>94962.510000000009</v>
      </c>
      <c r="U1032" s="247" t="s">
        <v>98</v>
      </c>
      <c r="V1032" s="297">
        <v>80718.13</v>
      </c>
      <c r="W1032" s="246" t="s">
        <v>98</v>
      </c>
      <c r="X1032" s="246" t="s">
        <v>98</v>
      </c>
      <c r="Y1032" s="297">
        <v>14244.38</v>
      </c>
      <c r="Z1032" s="246" t="s">
        <v>98</v>
      </c>
      <c r="AA1032" s="246" t="s">
        <v>98</v>
      </c>
      <c r="AB1032" s="297">
        <v>7699.65</v>
      </c>
      <c r="AC1032" s="217" t="s">
        <v>80</v>
      </c>
      <c r="AD1032" s="235" t="s">
        <v>98</v>
      </c>
      <c r="AE1032" s="235">
        <f>+V1032+Y1032</f>
        <v>94962.510000000009</v>
      </c>
      <c r="AF1032" s="218" t="s">
        <v>79</v>
      </c>
      <c r="AG1032" s="217" t="s">
        <v>33</v>
      </c>
      <c r="AH1032" s="217" t="s">
        <v>179</v>
      </c>
      <c r="AI1032" s="217" t="s">
        <v>295</v>
      </c>
      <c r="AJ1032" s="218"/>
    </row>
    <row r="1033" spans="2:36" s="90" customFormat="1" ht="51" x14ac:dyDescent="0.2">
      <c r="B1033" s="218"/>
      <c r="C1033" s="218"/>
      <c r="D1033" s="218"/>
      <c r="E1033" s="238"/>
      <c r="F1033" s="238"/>
      <c r="G1033" s="238"/>
      <c r="H1033" s="218"/>
      <c r="I1033" s="218"/>
      <c r="J1033" s="11" t="s">
        <v>116</v>
      </c>
      <c r="K1033" s="7" t="s">
        <v>117</v>
      </c>
      <c r="L1033" s="7" t="s">
        <v>85</v>
      </c>
      <c r="M1033" s="7">
        <v>2</v>
      </c>
      <c r="N1033" s="217"/>
      <c r="O1033" s="218"/>
      <c r="P1033" s="218"/>
      <c r="Q1033" s="218"/>
      <c r="R1033" s="237"/>
      <c r="S1033" s="237"/>
      <c r="T1033" s="247"/>
      <c r="U1033" s="247"/>
      <c r="V1033" s="297"/>
      <c r="W1033" s="246"/>
      <c r="X1033" s="246"/>
      <c r="Y1033" s="297"/>
      <c r="Z1033" s="246"/>
      <c r="AA1033" s="246"/>
      <c r="AB1033" s="297"/>
      <c r="AC1033" s="217"/>
      <c r="AD1033" s="235"/>
      <c r="AE1033" s="235"/>
      <c r="AF1033" s="218"/>
      <c r="AG1033" s="217"/>
      <c r="AH1033" s="217"/>
      <c r="AI1033" s="217"/>
      <c r="AJ1033" s="218"/>
    </row>
    <row r="1034" spans="2:36" s="90" customFormat="1" ht="38.25" x14ac:dyDescent="0.2">
      <c r="B1034" s="218"/>
      <c r="C1034" s="218"/>
      <c r="D1034" s="218"/>
      <c r="E1034" s="238"/>
      <c r="F1034" s="238"/>
      <c r="G1034" s="238"/>
      <c r="H1034" s="218"/>
      <c r="I1034" s="218"/>
      <c r="J1034" s="11" t="s">
        <v>209</v>
      </c>
      <c r="K1034" s="7" t="s">
        <v>118</v>
      </c>
      <c r="L1034" s="7" t="s">
        <v>119</v>
      </c>
      <c r="M1034" s="7">
        <v>2</v>
      </c>
      <c r="N1034" s="217"/>
      <c r="O1034" s="218"/>
      <c r="P1034" s="218"/>
      <c r="Q1034" s="218"/>
      <c r="R1034" s="237"/>
      <c r="S1034" s="237"/>
      <c r="T1034" s="247"/>
      <c r="U1034" s="247"/>
      <c r="V1034" s="297"/>
      <c r="W1034" s="246"/>
      <c r="X1034" s="246"/>
      <c r="Y1034" s="297"/>
      <c r="Z1034" s="246"/>
      <c r="AA1034" s="246"/>
      <c r="AB1034" s="297"/>
      <c r="AC1034" s="217"/>
      <c r="AD1034" s="235"/>
      <c r="AE1034" s="235"/>
      <c r="AF1034" s="218"/>
      <c r="AG1034" s="217"/>
      <c r="AH1034" s="217"/>
      <c r="AI1034" s="217"/>
      <c r="AJ1034" s="218"/>
    </row>
    <row r="1035" spans="2:36" s="90" customFormat="1" ht="25.5" x14ac:dyDescent="0.2">
      <c r="B1035" s="218"/>
      <c r="C1035" s="218"/>
      <c r="D1035" s="218"/>
      <c r="E1035" s="238"/>
      <c r="F1035" s="238"/>
      <c r="G1035" s="238"/>
      <c r="H1035" s="218"/>
      <c r="I1035" s="218"/>
      <c r="J1035" s="11" t="s">
        <v>120</v>
      </c>
      <c r="K1035" s="7" t="s">
        <v>121</v>
      </c>
      <c r="L1035" s="7" t="s">
        <v>119</v>
      </c>
      <c r="M1035" s="63">
        <v>2</v>
      </c>
      <c r="N1035" s="217"/>
      <c r="O1035" s="218"/>
      <c r="P1035" s="218"/>
      <c r="Q1035" s="218"/>
      <c r="R1035" s="237"/>
      <c r="S1035" s="237"/>
      <c r="T1035" s="247"/>
      <c r="U1035" s="247"/>
      <c r="V1035" s="297"/>
      <c r="W1035" s="246"/>
      <c r="X1035" s="246"/>
      <c r="Y1035" s="297"/>
      <c r="Z1035" s="246"/>
      <c r="AA1035" s="246"/>
      <c r="AB1035" s="297"/>
      <c r="AC1035" s="217"/>
      <c r="AD1035" s="235"/>
      <c r="AE1035" s="235"/>
      <c r="AF1035" s="218"/>
      <c r="AG1035" s="217"/>
      <c r="AH1035" s="217"/>
      <c r="AI1035" s="217"/>
      <c r="AJ1035" s="218"/>
    </row>
    <row r="1036" spans="2:36" s="90" customFormat="1" ht="52.15" customHeight="1" x14ac:dyDescent="0.2">
      <c r="B1036" s="218" t="s">
        <v>504</v>
      </c>
      <c r="C1036" s="218" t="s">
        <v>514</v>
      </c>
      <c r="D1036" s="218" t="s">
        <v>66</v>
      </c>
      <c r="E1036" s="238" t="s">
        <v>67</v>
      </c>
      <c r="F1036" s="238" t="s">
        <v>132</v>
      </c>
      <c r="G1036" s="238" t="s">
        <v>69</v>
      </c>
      <c r="H1036" s="218" t="s">
        <v>70</v>
      </c>
      <c r="I1036" s="218" t="s">
        <v>79</v>
      </c>
      <c r="J1036" s="11" t="s">
        <v>113</v>
      </c>
      <c r="K1036" s="7" t="s">
        <v>114</v>
      </c>
      <c r="L1036" s="7" t="s">
        <v>115</v>
      </c>
      <c r="M1036" s="7">
        <v>1</v>
      </c>
      <c r="N1036" s="217" t="s">
        <v>108</v>
      </c>
      <c r="O1036" s="218" t="s">
        <v>515</v>
      </c>
      <c r="P1036" s="218" t="s">
        <v>75</v>
      </c>
      <c r="Q1036" s="218" t="s">
        <v>76</v>
      </c>
      <c r="R1036" s="237" t="s">
        <v>77</v>
      </c>
      <c r="S1036" s="237" t="s">
        <v>109</v>
      </c>
      <c r="T1036" s="247">
        <f>V1036+Y1036</f>
        <v>113067.48999999999</v>
      </c>
      <c r="U1036" s="247" t="s">
        <v>98</v>
      </c>
      <c r="V1036" s="297">
        <v>96107.37</v>
      </c>
      <c r="W1036" s="246" t="s">
        <v>98</v>
      </c>
      <c r="X1036" s="246" t="s">
        <v>98</v>
      </c>
      <c r="Y1036" s="297">
        <v>16960.12</v>
      </c>
      <c r="Z1036" s="246" t="s">
        <v>98</v>
      </c>
      <c r="AA1036" s="246" t="s">
        <v>98</v>
      </c>
      <c r="AB1036" s="297">
        <v>9167.64</v>
      </c>
      <c r="AC1036" s="217" t="s">
        <v>80</v>
      </c>
      <c r="AD1036" s="235" t="s">
        <v>98</v>
      </c>
      <c r="AE1036" s="235">
        <f>+V1036+Y1036</f>
        <v>113067.48999999999</v>
      </c>
      <c r="AF1036" s="218" t="s">
        <v>79</v>
      </c>
      <c r="AG1036" s="217" t="s">
        <v>33</v>
      </c>
      <c r="AH1036" s="217" t="s">
        <v>167</v>
      </c>
      <c r="AI1036" s="217" t="s">
        <v>233</v>
      </c>
      <c r="AJ1036" s="218"/>
    </row>
    <row r="1037" spans="2:36" s="90" customFormat="1" ht="51" x14ac:dyDescent="0.2">
      <c r="B1037" s="218"/>
      <c r="C1037" s="218"/>
      <c r="D1037" s="218"/>
      <c r="E1037" s="238"/>
      <c r="F1037" s="238"/>
      <c r="G1037" s="238"/>
      <c r="H1037" s="218"/>
      <c r="I1037" s="218"/>
      <c r="J1037" s="11" t="s">
        <v>116</v>
      </c>
      <c r="K1037" s="7" t="s">
        <v>117</v>
      </c>
      <c r="L1037" s="7" t="s">
        <v>85</v>
      </c>
      <c r="M1037" s="7">
        <v>1</v>
      </c>
      <c r="N1037" s="217"/>
      <c r="O1037" s="218"/>
      <c r="P1037" s="218"/>
      <c r="Q1037" s="218"/>
      <c r="R1037" s="237"/>
      <c r="S1037" s="237"/>
      <c r="T1037" s="247"/>
      <c r="U1037" s="247"/>
      <c r="V1037" s="297"/>
      <c r="W1037" s="246"/>
      <c r="X1037" s="246"/>
      <c r="Y1037" s="297"/>
      <c r="Z1037" s="246"/>
      <c r="AA1037" s="246"/>
      <c r="AB1037" s="297"/>
      <c r="AC1037" s="217"/>
      <c r="AD1037" s="235"/>
      <c r="AE1037" s="235"/>
      <c r="AF1037" s="218"/>
      <c r="AG1037" s="217"/>
      <c r="AH1037" s="217"/>
      <c r="AI1037" s="217"/>
      <c r="AJ1037" s="218"/>
    </row>
    <row r="1038" spans="2:36" s="90" customFormat="1" ht="38.25" x14ac:dyDescent="0.2">
      <c r="B1038" s="218"/>
      <c r="C1038" s="218"/>
      <c r="D1038" s="218"/>
      <c r="E1038" s="238"/>
      <c r="F1038" s="238"/>
      <c r="G1038" s="238"/>
      <c r="H1038" s="218"/>
      <c r="I1038" s="218"/>
      <c r="J1038" s="11" t="s">
        <v>209</v>
      </c>
      <c r="K1038" s="7" t="s">
        <v>118</v>
      </c>
      <c r="L1038" s="7" t="s">
        <v>119</v>
      </c>
      <c r="M1038" s="7">
        <v>1</v>
      </c>
      <c r="N1038" s="217"/>
      <c r="O1038" s="218"/>
      <c r="P1038" s="218"/>
      <c r="Q1038" s="218"/>
      <c r="R1038" s="237"/>
      <c r="S1038" s="237"/>
      <c r="T1038" s="247"/>
      <c r="U1038" s="247"/>
      <c r="V1038" s="297"/>
      <c r="W1038" s="246"/>
      <c r="X1038" s="246"/>
      <c r="Y1038" s="297"/>
      <c r="Z1038" s="246"/>
      <c r="AA1038" s="246"/>
      <c r="AB1038" s="297"/>
      <c r="AC1038" s="217"/>
      <c r="AD1038" s="235"/>
      <c r="AE1038" s="235"/>
      <c r="AF1038" s="218"/>
      <c r="AG1038" s="217"/>
      <c r="AH1038" s="217"/>
      <c r="AI1038" s="217"/>
      <c r="AJ1038" s="218"/>
    </row>
    <row r="1039" spans="2:36" s="90" customFormat="1" ht="25.5" x14ac:dyDescent="0.2">
      <c r="B1039" s="218"/>
      <c r="C1039" s="218"/>
      <c r="D1039" s="218"/>
      <c r="E1039" s="238"/>
      <c r="F1039" s="238"/>
      <c r="G1039" s="238"/>
      <c r="H1039" s="218"/>
      <c r="I1039" s="218"/>
      <c r="J1039" s="11" t="s">
        <v>120</v>
      </c>
      <c r="K1039" s="7" t="s">
        <v>121</v>
      </c>
      <c r="L1039" s="7" t="s">
        <v>119</v>
      </c>
      <c r="M1039" s="63">
        <v>1</v>
      </c>
      <c r="N1039" s="217"/>
      <c r="O1039" s="218"/>
      <c r="P1039" s="218"/>
      <c r="Q1039" s="218"/>
      <c r="R1039" s="237"/>
      <c r="S1039" s="237"/>
      <c r="T1039" s="247"/>
      <c r="U1039" s="247"/>
      <c r="V1039" s="297"/>
      <c r="W1039" s="246"/>
      <c r="X1039" s="246"/>
      <c r="Y1039" s="297"/>
      <c r="Z1039" s="246"/>
      <c r="AA1039" s="246"/>
      <c r="AB1039" s="297"/>
      <c r="AC1039" s="217"/>
      <c r="AD1039" s="235"/>
      <c r="AE1039" s="235"/>
      <c r="AF1039" s="218"/>
      <c r="AG1039" s="217"/>
      <c r="AH1039" s="217"/>
      <c r="AI1039" s="217"/>
      <c r="AJ1039" s="218"/>
    </row>
    <row r="1040" spans="2:36" s="90" customFormat="1" ht="52.15" customHeight="1" x14ac:dyDescent="0.2">
      <c r="B1040" s="218" t="s">
        <v>505</v>
      </c>
      <c r="C1040" s="218" t="s">
        <v>517</v>
      </c>
      <c r="D1040" s="218" t="s">
        <v>66</v>
      </c>
      <c r="E1040" s="238" t="s">
        <v>67</v>
      </c>
      <c r="F1040" s="238" t="s">
        <v>132</v>
      </c>
      <c r="G1040" s="238" t="s">
        <v>69</v>
      </c>
      <c r="H1040" s="218" t="s">
        <v>70</v>
      </c>
      <c r="I1040" s="218" t="s">
        <v>79</v>
      </c>
      <c r="J1040" s="11" t="s">
        <v>113</v>
      </c>
      <c r="K1040" s="7" t="s">
        <v>114</v>
      </c>
      <c r="L1040" s="7" t="s">
        <v>115</v>
      </c>
      <c r="M1040" s="7">
        <v>1</v>
      </c>
      <c r="N1040" s="217" t="s">
        <v>108</v>
      </c>
      <c r="O1040" s="218" t="s">
        <v>164</v>
      </c>
      <c r="P1040" s="218" t="s">
        <v>75</v>
      </c>
      <c r="Q1040" s="218" t="s">
        <v>76</v>
      </c>
      <c r="R1040" s="237" t="s">
        <v>77</v>
      </c>
      <c r="S1040" s="237" t="s">
        <v>109</v>
      </c>
      <c r="T1040" s="247">
        <f>V1040+Y1040</f>
        <v>75970</v>
      </c>
      <c r="U1040" s="247" t="s">
        <v>98</v>
      </c>
      <c r="V1040" s="297">
        <v>64574.5</v>
      </c>
      <c r="W1040" s="246" t="s">
        <v>98</v>
      </c>
      <c r="X1040" s="246" t="s">
        <v>98</v>
      </c>
      <c r="Y1040" s="297">
        <v>11395.5</v>
      </c>
      <c r="Z1040" s="246" t="s">
        <v>98</v>
      </c>
      <c r="AA1040" s="246" t="s">
        <v>98</v>
      </c>
      <c r="AB1040" s="297">
        <v>6159.73</v>
      </c>
      <c r="AC1040" s="217" t="s">
        <v>80</v>
      </c>
      <c r="AD1040" s="235" t="s">
        <v>98</v>
      </c>
      <c r="AE1040" s="235">
        <f>+V1040+Y1040</f>
        <v>75970</v>
      </c>
      <c r="AF1040" s="218" t="s">
        <v>79</v>
      </c>
      <c r="AG1040" s="217" t="s">
        <v>33</v>
      </c>
      <c r="AH1040" s="217" t="s">
        <v>167</v>
      </c>
      <c r="AI1040" s="217" t="s">
        <v>233</v>
      </c>
      <c r="AJ1040" s="218"/>
    </row>
    <row r="1041" spans="2:36" s="90" customFormat="1" ht="51" x14ac:dyDescent="0.2">
      <c r="B1041" s="218"/>
      <c r="C1041" s="218"/>
      <c r="D1041" s="218"/>
      <c r="E1041" s="238"/>
      <c r="F1041" s="238"/>
      <c r="G1041" s="238"/>
      <c r="H1041" s="218"/>
      <c r="I1041" s="218"/>
      <c r="J1041" s="11" t="s">
        <v>116</v>
      </c>
      <c r="K1041" s="7" t="s">
        <v>117</v>
      </c>
      <c r="L1041" s="7" t="s">
        <v>85</v>
      </c>
      <c r="M1041" s="7">
        <v>1</v>
      </c>
      <c r="N1041" s="217"/>
      <c r="O1041" s="218"/>
      <c r="P1041" s="218"/>
      <c r="Q1041" s="218"/>
      <c r="R1041" s="237"/>
      <c r="S1041" s="237"/>
      <c r="T1041" s="247"/>
      <c r="U1041" s="247"/>
      <c r="V1041" s="297"/>
      <c r="W1041" s="246"/>
      <c r="X1041" s="246"/>
      <c r="Y1041" s="297"/>
      <c r="Z1041" s="246"/>
      <c r="AA1041" s="246"/>
      <c r="AB1041" s="297"/>
      <c r="AC1041" s="217"/>
      <c r="AD1041" s="235"/>
      <c r="AE1041" s="235"/>
      <c r="AF1041" s="218"/>
      <c r="AG1041" s="217"/>
      <c r="AH1041" s="217"/>
      <c r="AI1041" s="217"/>
      <c r="AJ1041" s="218"/>
    </row>
    <row r="1042" spans="2:36" s="90" customFormat="1" ht="38.25" x14ac:dyDescent="0.2">
      <c r="B1042" s="218"/>
      <c r="C1042" s="218"/>
      <c r="D1042" s="218"/>
      <c r="E1042" s="238"/>
      <c r="F1042" s="238"/>
      <c r="G1042" s="238"/>
      <c r="H1042" s="218"/>
      <c r="I1042" s="218"/>
      <c r="J1042" s="11" t="s">
        <v>209</v>
      </c>
      <c r="K1042" s="7" t="s">
        <v>118</v>
      </c>
      <c r="L1042" s="7" t="s">
        <v>119</v>
      </c>
      <c r="M1042" s="7">
        <v>1</v>
      </c>
      <c r="N1042" s="217"/>
      <c r="O1042" s="218"/>
      <c r="P1042" s="218"/>
      <c r="Q1042" s="218"/>
      <c r="R1042" s="237"/>
      <c r="S1042" s="237"/>
      <c r="T1042" s="247"/>
      <c r="U1042" s="247"/>
      <c r="V1042" s="297"/>
      <c r="W1042" s="246"/>
      <c r="X1042" s="246"/>
      <c r="Y1042" s="297"/>
      <c r="Z1042" s="246"/>
      <c r="AA1042" s="246"/>
      <c r="AB1042" s="297"/>
      <c r="AC1042" s="217"/>
      <c r="AD1042" s="235"/>
      <c r="AE1042" s="235"/>
      <c r="AF1042" s="218"/>
      <c r="AG1042" s="217"/>
      <c r="AH1042" s="217"/>
      <c r="AI1042" s="217"/>
      <c r="AJ1042" s="218"/>
    </row>
    <row r="1043" spans="2:36" s="90" customFormat="1" ht="48" customHeight="1" x14ac:dyDescent="0.2">
      <c r="B1043" s="218"/>
      <c r="C1043" s="218"/>
      <c r="D1043" s="218"/>
      <c r="E1043" s="238"/>
      <c r="F1043" s="238"/>
      <c r="G1043" s="238"/>
      <c r="H1043" s="218"/>
      <c r="I1043" s="218"/>
      <c r="J1043" s="11" t="s">
        <v>120</v>
      </c>
      <c r="K1043" s="7" t="s">
        <v>121</v>
      </c>
      <c r="L1043" s="7" t="s">
        <v>119</v>
      </c>
      <c r="M1043" s="7">
        <v>1</v>
      </c>
      <c r="N1043" s="217"/>
      <c r="O1043" s="218"/>
      <c r="P1043" s="218"/>
      <c r="Q1043" s="218"/>
      <c r="R1043" s="237"/>
      <c r="S1043" s="237"/>
      <c r="T1043" s="247"/>
      <c r="U1043" s="247"/>
      <c r="V1043" s="297"/>
      <c r="W1043" s="246"/>
      <c r="X1043" s="246"/>
      <c r="Y1043" s="297"/>
      <c r="Z1043" s="246"/>
      <c r="AA1043" s="246"/>
      <c r="AB1043" s="297"/>
      <c r="AC1043" s="217"/>
      <c r="AD1043" s="235"/>
      <c r="AE1043" s="235"/>
      <c r="AF1043" s="218"/>
      <c r="AG1043" s="217"/>
      <c r="AH1043" s="217"/>
      <c r="AI1043" s="217"/>
      <c r="AJ1043" s="218"/>
    </row>
    <row r="1044" spans="2:36" s="90" customFormat="1" ht="52.15" customHeight="1" x14ac:dyDescent="0.2">
      <c r="B1044" s="218" t="s">
        <v>1160</v>
      </c>
      <c r="C1044" s="218" t="s">
        <v>513</v>
      </c>
      <c r="D1044" s="218" t="s">
        <v>66</v>
      </c>
      <c r="E1044" s="238" t="s">
        <v>67</v>
      </c>
      <c r="F1044" s="238" t="s">
        <v>132</v>
      </c>
      <c r="G1044" s="238" t="s">
        <v>69</v>
      </c>
      <c r="H1044" s="218" t="s">
        <v>70</v>
      </c>
      <c r="I1044" s="218" t="s">
        <v>79</v>
      </c>
      <c r="J1044" s="11" t="s">
        <v>113</v>
      </c>
      <c r="K1044" s="7" t="s">
        <v>114</v>
      </c>
      <c r="L1044" s="7" t="s">
        <v>115</v>
      </c>
      <c r="M1044" s="7">
        <v>1</v>
      </c>
      <c r="N1044" s="217" t="s">
        <v>108</v>
      </c>
      <c r="O1044" s="218" t="s">
        <v>164</v>
      </c>
      <c r="P1044" s="218" t="s">
        <v>75</v>
      </c>
      <c r="Q1044" s="218" t="s">
        <v>76</v>
      </c>
      <c r="R1044" s="237" t="s">
        <v>77</v>
      </c>
      <c r="S1044" s="237" t="s">
        <v>109</v>
      </c>
      <c r="T1044" s="247">
        <f>V1044+Y1044</f>
        <v>47481.509999999995</v>
      </c>
      <c r="U1044" s="247" t="s">
        <v>98</v>
      </c>
      <c r="V1044" s="297">
        <v>40359.279999999999</v>
      </c>
      <c r="W1044" s="246" t="s">
        <v>98</v>
      </c>
      <c r="X1044" s="246" t="s">
        <v>98</v>
      </c>
      <c r="Y1044" s="297">
        <v>7122.23</v>
      </c>
      <c r="Z1044" s="246" t="s">
        <v>98</v>
      </c>
      <c r="AA1044" s="246" t="s">
        <v>98</v>
      </c>
      <c r="AB1044" s="297">
        <v>3561.12</v>
      </c>
      <c r="AC1044" s="217" t="s">
        <v>80</v>
      </c>
      <c r="AD1044" s="235" t="s">
        <v>98</v>
      </c>
      <c r="AE1044" s="235">
        <f>+V1044+Y1044</f>
        <v>47481.509999999995</v>
      </c>
      <c r="AF1044" s="218" t="s">
        <v>79</v>
      </c>
      <c r="AG1044" s="217" t="s">
        <v>33</v>
      </c>
      <c r="AH1044" s="217" t="s">
        <v>167</v>
      </c>
      <c r="AI1044" s="217" t="s">
        <v>233</v>
      </c>
      <c r="AJ1044" s="218"/>
    </row>
    <row r="1045" spans="2:36" s="90" customFormat="1" ht="51" x14ac:dyDescent="0.2">
      <c r="B1045" s="218"/>
      <c r="C1045" s="218"/>
      <c r="D1045" s="218"/>
      <c r="E1045" s="238"/>
      <c r="F1045" s="238"/>
      <c r="G1045" s="238"/>
      <c r="H1045" s="218"/>
      <c r="I1045" s="218"/>
      <c r="J1045" s="11" t="s">
        <v>116</v>
      </c>
      <c r="K1045" s="7" t="s">
        <v>117</v>
      </c>
      <c r="L1045" s="7" t="s">
        <v>85</v>
      </c>
      <c r="M1045" s="7">
        <v>1</v>
      </c>
      <c r="N1045" s="217"/>
      <c r="O1045" s="218"/>
      <c r="P1045" s="218"/>
      <c r="Q1045" s="218"/>
      <c r="R1045" s="237"/>
      <c r="S1045" s="237"/>
      <c r="T1045" s="247"/>
      <c r="U1045" s="247"/>
      <c r="V1045" s="297"/>
      <c r="W1045" s="246"/>
      <c r="X1045" s="246"/>
      <c r="Y1045" s="297"/>
      <c r="Z1045" s="246"/>
      <c r="AA1045" s="246"/>
      <c r="AB1045" s="297"/>
      <c r="AC1045" s="217"/>
      <c r="AD1045" s="235"/>
      <c r="AE1045" s="235"/>
      <c r="AF1045" s="218"/>
      <c r="AG1045" s="217"/>
      <c r="AH1045" s="217"/>
      <c r="AI1045" s="217"/>
      <c r="AJ1045" s="218"/>
    </row>
    <row r="1046" spans="2:36" s="90" customFormat="1" ht="38.25" x14ac:dyDescent="0.2">
      <c r="B1046" s="218"/>
      <c r="C1046" s="218"/>
      <c r="D1046" s="218"/>
      <c r="E1046" s="238"/>
      <c r="F1046" s="238"/>
      <c r="G1046" s="238"/>
      <c r="H1046" s="218"/>
      <c r="I1046" s="218"/>
      <c r="J1046" s="11" t="s">
        <v>209</v>
      </c>
      <c r="K1046" s="7" t="s">
        <v>118</v>
      </c>
      <c r="L1046" s="7" t="s">
        <v>119</v>
      </c>
      <c r="M1046" s="7">
        <v>1</v>
      </c>
      <c r="N1046" s="217"/>
      <c r="O1046" s="218"/>
      <c r="P1046" s="218"/>
      <c r="Q1046" s="218"/>
      <c r="R1046" s="237"/>
      <c r="S1046" s="237"/>
      <c r="T1046" s="247"/>
      <c r="U1046" s="247"/>
      <c r="V1046" s="297"/>
      <c r="W1046" s="246"/>
      <c r="X1046" s="246"/>
      <c r="Y1046" s="297"/>
      <c r="Z1046" s="246"/>
      <c r="AA1046" s="246"/>
      <c r="AB1046" s="297"/>
      <c r="AC1046" s="217"/>
      <c r="AD1046" s="235"/>
      <c r="AE1046" s="235"/>
      <c r="AF1046" s="218"/>
      <c r="AG1046" s="217"/>
      <c r="AH1046" s="217"/>
      <c r="AI1046" s="217"/>
      <c r="AJ1046" s="218"/>
    </row>
    <row r="1047" spans="2:36" s="90" customFormat="1" ht="25.5" x14ac:dyDescent="0.2">
      <c r="B1047" s="218"/>
      <c r="C1047" s="218"/>
      <c r="D1047" s="218"/>
      <c r="E1047" s="238"/>
      <c r="F1047" s="238"/>
      <c r="G1047" s="238"/>
      <c r="H1047" s="218"/>
      <c r="I1047" s="218"/>
      <c r="J1047" s="11" t="s">
        <v>120</v>
      </c>
      <c r="K1047" s="7" t="s">
        <v>121</v>
      </c>
      <c r="L1047" s="7" t="s">
        <v>119</v>
      </c>
      <c r="M1047" s="7">
        <v>1</v>
      </c>
      <c r="N1047" s="217"/>
      <c r="O1047" s="218"/>
      <c r="P1047" s="218"/>
      <c r="Q1047" s="218"/>
      <c r="R1047" s="237"/>
      <c r="S1047" s="237"/>
      <c r="T1047" s="247"/>
      <c r="U1047" s="247"/>
      <c r="V1047" s="297"/>
      <c r="W1047" s="246"/>
      <c r="X1047" s="246"/>
      <c r="Y1047" s="297"/>
      <c r="Z1047" s="246"/>
      <c r="AA1047" s="246"/>
      <c r="AB1047" s="297"/>
      <c r="AC1047" s="217"/>
      <c r="AD1047" s="235"/>
      <c r="AE1047" s="235"/>
      <c r="AF1047" s="218"/>
      <c r="AG1047" s="217"/>
      <c r="AH1047" s="217"/>
      <c r="AI1047" s="217"/>
      <c r="AJ1047" s="218"/>
    </row>
    <row r="1048" spans="2:36" s="90" customFormat="1" ht="52.15" customHeight="1" x14ac:dyDescent="0.2">
      <c r="B1048" s="281" t="s">
        <v>1086</v>
      </c>
      <c r="C1048" s="281" t="s">
        <v>222</v>
      </c>
      <c r="D1048" s="281" t="s">
        <v>66</v>
      </c>
      <c r="E1048" s="289" t="s">
        <v>67</v>
      </c>
      <c r="F1048" s="289" t="s">
        <v>810</v>
      </c>
      <c r="G1048" s="289" t="s">
        <v>69</v>
      </c>
      <c r="H1048" s="281" t="s">
        <v>70</v>
      </c>
      <c r="I1048" s="281" t="s">
        <v>79</v>
      </c>
      <c r="J1048" s="20" t="s">
        <v>113</v>
      </c>
      <c r="K1048" s="27" t="s">
        <v>114</v>
      </c>
      <c r="L1048" s="27" t="s">
        <v>115</v>
      </c>
      <c r="M1048" s="27">
        <v>2</v>
      </c>
      <c r="N1048" s="294" t="s">
        <v>108</v>
      </c>
      <c r="O1048" s="281" t="s">
        <v>361</v>
      </c>
      <c r="P1048" s="281" t="s">
        <v>75</v>
      </c>
      <c r="Q1048" s="281" t="s">
        <v>76</v>
      </c>
      <c r="R1048" s="319" t="s">
        <v>77</v>
      </c>
      <c r="S1048" s="319" t="s">
        <v>109</v>
      </c>
      <c r="T1048" s="306">
        <f>V1048+Y1048</f>
        <v>151940</v>
      </c>
      <c r="U1048" s="306">
        <f>+T1048/2</f>
        <v>75970</v>
      </c>
      <c r="V1048" s="313">
        <v>75970</v>
      </c>
      <c r="W1048" s="313" t="s">
        <v>79</v>
      </c>
      <c r="X1048" s="313" t="s">
        <v>79</v>
      </c>
      <c r="Y1048" s="313">
        <v>75970</v>
      </c>
      <c r="Z1048" s="313" t="s">
        <v>79</v>
      </c>
      <c r="AA1048" s="313" t="s">
        <v>79</v>
      </c>
      <c r="AB1048" s="313">
        <v>13212.17</v>
      </c>
      <c r="AC1048" s="294" t="s">
        <v>80</v>
      </c>
      <c r="AD1048" s="314">
        <f>V1048+Y1048</f>
        <v>151940</v>
      </c>
      <c r="AE1048" s="314" t="s">
        <v>79</v>
      </c>
      <c r="AF1048" s="294" t="s">
        <v>79</v>
      </c>
      <c r="AG1048" s="294" t="s">
        <v>33</v>
      </c>
      <c r="AH1048" s="294" t="s">
        <v>157</v>
      </c>
      <c r="AI1048" s="294" t="s">
        <v>158</v>
      </c>
      <c r="AJ1048" s="294"/>
    </row>
    <row r="1049" spans="2:36" s="90" customFormat="1" ht="51" x14ac:dyDescent="0.2">
      <c r="B1049" s="281"/>
      <c r="C1049" s="281"/>
      <c r="D1049" s="281"/>
      <c r="E1049" s="289"/>
      <c r="F1049" s="289"/>
      <c r="G1049" s="289"/>
      <c r="H1049" s="281"/>
      <c r="I1049" s="281"/>
      <c r="J1049" s="20" t="s">
        <v>116</v>
      </c>
      <c r="K1049" s="27" t="s">
        <v>117</v>
      </c>
      <c r="L1049" s="27" t="s">
        <v>85</v>
      </c>
      <c r="M1049" s="27">
        <v>2</v>
      </c>
      <c r="N1049" s="294"/>
      <c r="O1049" s="281"/>
      <c r="P1049" s="281"/>
      <c r="Q1049" s="281"/>
      <c r="R1049" s="319"/>
      <c r="S1049" s="319"/>
      <c r="T1049" s="306"/>
      <c r="U1049" s="306"/>
      <c r="V1049" s="313"/>
      <c r="W1049" s="313"/>
      <c r="X1049" s="313"/>
      <c r="Y1049" s="313"/>
      <c r="Z1049" s="313"/>
      <c r="AA1049" s="313"/>
      <c r="AB1049" s="313"/>
      <c r="AC1049" s="294"/>
      <c r="AD1049" s="314"/>
      <c r="AE1049" s="314"/>
      <c r="AF1049" s="281"/>
      <c r="AG1049" s="294"/>
      <c r="AH1049" s="294"/>
      <c r="AI1049" s="294"/>
      <c r="AJ1049" s="281"/>
    </row>
    <row r="1050" spans="2:36" s="90" customFormat="1" ht="38.25" x14ac:dyDescent="0.2">
      <c r="B1050" s="281"/>
      <c r="C1050" s="281"/>
      <c r="D1050" s="281"/>
      <c r="E1050" s="289"/>
      <c r="F1050" s="289"/>
      <c r="G1050" s="289"/>
      <c r="H1050" s="281"/>
      <c r="I1050" s="281"/>
      <c r="J1050" s="20" t="s">
        <v>209</v>
      </c>
      <c r="K1050" s="27" t="s">
        <v>118</v>
      </c>
      <c r="L1050" s="27" t="s">
        <v>119</v>
      </c>
      <c r="M1050" s="27">
        <v>2</v>
      </c>
      <c r="N1050" s="294"/>
      <c r="O1050" s="281"/>
      <c r="P1050" s="281"/>
      <c r="Q1050" s="281"/>
      <c r="R1050" s="319"/>
      <c r="S1050" s="319"/>
      <c r="T1050" s="306"/>
      <c r="U1050" s="306"/>
      <c r="V1050" s="313"/>
      <c r="W1050" s="313"/>
      <c r="X1050" s="313"/>
      <c r="Y1050" s="313"/>
      <c r="Z1050" s="313"/>
      <c r="AA1050" s="313"/>
      <c r="AB1050" s="313"/>
      <c r="AC1050" s="294"/>
      <c r="AD1050" s="314"/>
      <c r="AE1050" s="314"/>
      <c r="AF1050" s="281"/>
      <c r="AG1050" s="294"/>
      <c r="AH1050" s="294"/>
      <c r="AI1050" s="294"/>
      <c r="AJ1050" s="281"/>
    </row>
    <row r="1051" spans="2:36" s="90" customFormat="1" ht="25.5" x14ac:dyDescent="0.2">
      <c r="B1051" s="281"/>
      <c r="C1051" s="281"/>
      <c r="D1051" s="281"/>
      <c r="E1051" s="289"/>
      <c r="F1051" s="289"/>
      <c r="G1051" s="289"/>
      <c r="H1051" s="281"/>
      <c r="I1051" s="281"/>
      <c r="J1051" s="20" t="s">
        <v>120</v>
      </c>
      <c r="K1051" s="27" t="s">
        <v>121</v>
      </c>
      <c r="L1051" s="27" t="s">
        <v>119</v>
      </c>
      <c r="M1051" s="27">
        <v>2</v>
      </c>
      <c r="N1051" s="294"/>
      <c r="O1051" s="281"/>
      <c r="P1051" s="281"/>
      <c r="Q1051" s="281"/>
      <c r="R1051" s="319"/>
      <c r="S1051" s="319"/>
      <c r="T1051" s="306"/>
      <c r="U1051" s="306"/>
      <c r="V1051" s="313"/>
      <c r="W1051" s="313"/>
      <c r="X1051" s="313"/>
      <c r="Y1051" s="313"/>
      <c r="Z1051" s="313"/>
      <c r="AA1051" s="313"/>
      <c r="AB1051" s="313"/>
      <c r="AC1051" s="294"/>
      <c r="AD1051" s="314"/>
      <c r="AE1051" s="314"/>
      <c r="AF1051" s="281"/>
      <c r="AG1051" s="294"/>
      <c r="AH1051" s="294"/>
      <c r="AI1051" s="294"/>
      <c r="AJ1051" s="281"/>
    </row>
    <row r="1052" spans="2:36" s="79" customFormat="1" ht="132" customHeight="1" x14ac:dyDescent="0.25">
      <c r="B1052" s="218" t="s">
        <v>219</v>
      </c>
      <c r="C1052" s="218" t="s">
        <v>223</v>
      </c>
      <c r="D1052" s="218" t="s">
        <v>106</v>
      </c>
      <c r="E1052" s="238" t="s">
        <v>67</v>
      </c>
      <c r="F1052" s="238" t="s">
        <v>809</v>
      </c>
      <c r="G1052" s="238" t="s">
        <v>147</v>
      </c>
      <c r="H1052" s="218" t="s">
        <v>70</v>
      </c>
      <c r="I1052" s="218" t="s">
        <v>79</v>
      </c>
      <c r="J1052" s="11" t="s">
        <v>208</v>
      </c>
      <c r="K1052" s="7" t="s">
        <v>107</v>
      </c>
      <c r="L1052" s="7" t="s">
        <v>86</v>
      </c>
      <c r="M1052" s="7">
        <v>40</v>
      </c>
      <c r="N1052" s="217" t="s">
        <v>108</v>
      </c>
      <c r="O1052" s="218" t="s">
        <v>361</v>
      </c>
      <c r="P1052" s="218" t="s">
        <v>75</v>
      </c>
      <c r="Q1052" s="218" t="s">
        <v>76</v>
      </c>
      <c r="R1052" s="237" t="s">
        <v>77</v>
      </c>
      <c r="S1052" s="237" t="s">
        <v>109</v>
      </c>
      <c r="T1052" s="247">
        <f>V1052+Y1052</f>
        <v>74900</v>
      </c>
      <c r="U1052" s="247">
        <f>T1052/M1053</f>
        <v>74900</v>
      </c>
      <c r="V1052" s="246">
        <v>37450</v>
      </c>
      <c r="W1052" s="246" t="s">
        <v>79</v>
      </c>
      <c r="X1052" s="246" t="s">
        <v>79</v>
      </c>
      <c r="Y1052" s="246">
        <v>37450</v>
      </c>
      <c r="Z1052" s="246" t="s">
        <v>98</v>
      </c>
      <c r="AA1052" s="246" t="s">
        <v>79</v>
      </c>
      <c r="AB1052" s="246">
        <v>6513.0450000000001</v>
      </c>
      <c r="AC1052" s="217" t="s">
        <v>149</v>
      </c>
      <c r="AD1052" s="235">
        <f>V1052+Y1052</f>
        <v>74900</v>
      </c>
      <c r="AE1052" s="235" t="s">
        <v>79</v>
      </c>
      <c r="AF1052" s="217" t="s">
        <v>79</v>
      </c>
      <c r="AG1052" s="217" t="s">
        <v>33</v>
      </c>
      <c r="AH1052" s="217" t="s">
        <v>157</v>
      </c>
      <c r="AI1052" s="217" t="s">
        <v>158</v>
      </c>
      <c r="AJ1052" s="219"/>
    </row>
    <row r="1053" spans="2:36" s="79" customFormat="1" ht="86.1" customHeight="1" x14ac:dyDescent="0.25">
      <c r="B1053" s="218"/>
      <c r="C1053" s="218"/>
      <c r="D1053" s="218"/>
      <c r="E1053" s="238"/>
      <c r="F1053" s="238"/>
      <c r="G1053" s="238"/>
      <c r="H1053" s="218"/>
      <c r="I1053" s="218"/>
      <c r="J1053" s="11" t="s">
        <v>111</v>
      </c>
      <c r="K1053" s="7" t="s">
        <v>112</v>
      </c>
      <c r="L1053" s="7" t="s">
        <v>85</v>
      </c>
      <c r="M1053" s="7">
        <v>1</v>
      </c>
      <c r="N1053" s="217"/>
      <c r="O1053" s="218"/>
      <c r="P1053" s="218"/>
      <c r="Q1053" s="218"/>
      <c r="R1053" s="237"/>
      <c r="S1053" s="237"/>
      <c r="T1053" s="247"/>
      <c r="U1053" s="247"/>
      <c r="V1053" s="246"/>
      <c r="W1053" s="246"/>
      <c r="X1053" s="246"/>
      <c r="Y1053" s="246"/>
      <c r="Z1053" s="246"/>
      <c r="AA1053" s="246"/>
      <c r="AB1053" s="246"/>
      <c r="AC1053" s="217"/>
      <c r="AD1053" s="235"/>
      <c r="AE1053" s="235"/>
      <c r="AF1053" s="218"/>
      <c r="AG1053" s="217"/>
      <c r="AH1053" s="217"/>
      <c r="AI1053" s="217"/>
      <c r="AJ1053" s="215"/>
    </row>
    <row r="1054" spans="2:36" s="79" customFormat="1" ht="59.1" customHeight="1" x14ac:dyDescent="0.25">
      <c r="B1054" s="218"/>
      <c r="C1054" s="218"/>
      <c r="D1054" s="218"/>
      <c r="E1054" s="238"/>
      <c r="F1054" s="238"/>
      <c r="G1054" s="238"/>
      <c r="H1054" s="218"/>
      <c r="I1054" s="218"/>
      <c r="J1054" s="11" t="s">
        <v>127</v>
      </c>
      <c r="K1054" s="7" t="s">
        <v>128</v>
      </c>
      <c r="L1054" s="7" t="s">
        <v>85</v>
      </c>
      <c r="M1054" s="63">
        <v>35</v>
      </c>
      <c r="N1054" s="217"/>
      <c r="O1054" s="218"/>
      <c r="P1054" s="218"/>
      <c r="Q1054" s="218"/>
      <c r="R1054" s="237"/>
      <c r="S1054" s="237"/>
      <c r="T1054" s="247"/>
      <c r="U1054" s="247"/>
      <c r="V1054" s="246"/>
      <c r="W1054" s="246"/>
      <c r="X1054" s="246"/>
      <c r="Y1054" s="246"/>
      <c r="Z1054" s="246"/>
      <c r="AA1054" s="246"/>
      <c r="AB1054" s="246"/>
      <c r="AC1054" s="217"/>
      <c r="AD1054" s="235"/>
      <c r="AE1054" s="235"/>
      <c r="AF1054" s="218"/>
      <c r="AG1054" s="217"/>
      <c r="AH1054" s="217"/>
      <c r="AI1054" s="217"/>
      <c r="AJ1054" s="216"/>
    </row>
    <row r="1055" spans="2:36" s="79" customFormat="1" ht="132" customHeight="1" x14ac:dyDescent="0.25">
      <c r="B1055" s="218" t="s">
        <v>220</v>
      </c>
      <c r="C1055" s="218" t="s">
        <v>224</v>
      </c>
      <c r="D1055" s="218" t="s">
        <v>106</v>
      </c>
      <c r="E1055" s="238" t="s">
        <v>67</v>
      </c>
      <c r="F1055" s="238" t="s">
        <v>809</v>
      </c>
      <c r="G1055" s="238" t="s">
        <v>147</v>
      </c>
      <c r="H1055" s="218" t="s">
        <v>70</v>
      </c>
      <c r="I1055" s="218" t="s">
        <v>79</v>
      </c>
      <c r="J1055" s="11" t="s">
        <v>208</v>
      </c>
      <c r="K1055" s="7" t="s">
        <v>107</v>
      </c>
      <c r="L1055" s="7" t="s">
        <v>86</v>
      </c>
      <c r="M1055" s="7">
        <v>40</v>
      </c>
      <c r="N1055" s="217" t="s">
        <v>108</v>
      </c>
      <c r="O1055" s="218" t="s">
        <v>361</v>
      </c>
      <c r="P1055" s="218" t="s">
        <v>75</v>
      </c>
      <c r="Q1055" s="218" t="s">
        <v>76</v>
      </c>
      <c r="R1055" s="237" t="s">
        <v>77</v>
      </c>
      <c r="S1055" s="237" t="s">
        <v>109</v>
      </c>
      <c r="T1055" s="247">
        <f>V1055+Y1055</f>
        <v>85600</v>
      </c>
      <c r="U1055" s="247">
        <f>T1055</f>
        <v>85600</v>
      </c>
      <c r="V1055" s="246">
        <v>42800</v>
      </c>
      <c r="W1055" s="246" t="s">
        <v>79</v>
      </c>
      <c r="X1055" s="246" t="s">
        <v>79</v>
      </c>
      <c r="Y1055" s="246">
        <v>42800</v>
      </c>
      <c r="Z1055" s="246" t="s">
        <v>98</v>
      </c>
      <c r="AA1055" s="246" t="s">
        <v>79</v>
      </c>
      <c r="AB1055" s="246">
        <v>7443.48</v>
      </c>
      <c r="AC1055" s="217" t="s">
        <v>149</v>
      </c>
      <c r="AD1055" s="235">
        <f>V1055+Y1055</f>
        <v>85600</v>
      </c>
      <c r="AE1055" s="235" t="s">
        <v>79</v>
      </c>
      <c r="AF1055" s="217" t="s">
        <v>79</v>
      </c>
      <c r="AG1055" s="217" t="s">
        <v>33</v>
      </c>
      <c r="AH1055" s="217" t="s">
        <v>157</v>
      </c>
      <c r="AI1055" s="217" t="s">
        <v>158</v>
      </c>
      <c r="AJ1055" s="217"/>
    </row>
    <row r="1056" spans="2:36" s="79" customFormat="1" ht="86.1" customHeight="1" x14ac:dyDescent="0.25">
      <c r="B1056" s="218"/>
      <c r="C1056" s="218"/>
      <c r="D1056" s="218"/>
      <c r="E1056" s="238"/>
      <c r="F1056" s="238"/>
      <c r="G1056" s="238"/>
      <c r="H1056" s="218"/>
      <c r="I1056" s="218"/>
      <c r="J1056" s="11" t="s">
        <v>111</v>
      </c>
      <c r="K1056" s="7" t="s">
        <v>112</v>
      </c>
      <c r="L1056" s="7" t="s">
        <v>85</v>
      </c>
      <c r="M1056" s="7">
        <v>1</v>
      </c>
      <c r="N1056" s="217"/>
      <c r="O1056" s="218"/>
      <c r="P1056" s="218"/>
      <c r="Q1056" s="218"/>
      <c r="R1056" s="237"/>
      <c r="S1056" s="237"/>
      <c r="T1056" s="247"/>
      <c r="U1056" s="247"/>
      <c r="V1056" s="246"/>
      <c r="W1056" s="246"/>
      <c r="X1056" s="246"/>
      <c r="Y1056" s="246"/>
      <c r="Z1056" s="246"/>
      <c r="AA1056" s="246"/>
      <c r="AB1056" s="246"/>
      <c r="AC1056" s="217"/>
      <c r="AD1056" s="235"/>
      <c r="AE1056" s="235"/>
      <c r="AF1056" s="218"/>
      <c r="AG1056" s="217"/>
      <c r="AH1056" s="217"/>
      <c r="AI1056" s="217"/>
      <c r="AJ1056" s="218"/>
    </row>
    <row r="1057" spans="2:36" s="79" customFormat="1" ht="59.1" customHeight="1" x14ac:dyDescent="0.25">
      <c r="B1057" s="218"/>
      <c r="C1057" s="218"/>
      <c r="D1057" s="218"/>
      <c r="E1057" s="238"/>
      <c r="F1057" s="238"/>
      <c r="G1057" s="238"/>
      <c r="H1057" s="218"/>
      <c r="I1057" s="218"/>
      <c r="J1057" s="11" t="s">
        <v>127</v>
      </c>
      <c r="K1057" s="7" t="s">
        <v>128</v>
      </c>
      <c r="L1057" s="7" t="s">
        <v>85</v>
      </c>
      <c r="M1057" s="63">
        <v>40</v>
      </c>
      <c r="N1057" s="217"/>
      <c r="O1057" s="218"/>
      <c r="P1057" s="218"/>
      <c r="Q1057" s="218"/>
      <c r="R1057" s="237"/>
      <c r="S1057" s="237"/>
      <c r="T1057" s="247"/>
      <c r="U1057" s="247"/>
      <c r="V1057" s="246"/>
      <c r="W1057" s="246"/>
      <c r="X1057" s="246"/>
      <c r="Y1057" s="246"/>
      <c r="Z1057" s="246"/>
      <c r="AA1057" s="246"/>
      <c r="AB1057" s="246"/>
      <c r="AC1057" s="217"/>
      <c r="AD1057" s="235"/>
      <c r="AE1057" s="235"/>
      <c r="AF1057" s="218"/>
      <c r="AG1057" s="217"/>
      <c r="AH1057" s="217"/>
      <c r="AI1057" s="217"/>
      <c r="AJ1057" s="218"/>
    </row>
    <row r="1058" spans="2:36" s="79" customFormat="1" ht="95.1" customHeight="1" x14ac:dyDescent="0.25">
      <c r="B1058" s="218" t="s">
        <v>225</v>
      </c>
      <c r="C1058" s="218" t="s">
        <v>226</v>
      </c>
      <c r="D1058" s="218" t="s">
        <v>106</v>
      </c>
      <c r="E1058" s="238" t="s">
        <v>67</v>
      </c>
      <c r="F1058" s="238" t="s">
        <v>819</v>
      </c>
      <c r="G1058" s="238" t="s">
        <v>147</v>
      </c>
      <c r="H1058" s="218" t="s">
        <v>70</v>
      </c>
      <c r="I1058" s="218" t="s">
        <v>79</v>
      </c>
      <c r="J1058" s="11" t="s">
        <v>208</v>
      </c>
      <c r="K1058" s="7" t="s">
        <v>107</v>
      </c>
      <c r="L1058" s="7" t="s">
        <v>86</v>
      </c>
      <c r="M1058" s="7">
        <v>40</v>
      </c>
      <c r="N1058" s="217" t="s">
        <v>108</v>
      </c>
      <c r="O1058" s="218" t="s">
        <v>361</v>
      </c>
      <c r="P1058" s="218" t="s">
        <v>75</v>
      </c>
      <c r="Q1058" s="218" t="s">
        <v>76</v>
      </c>
      <c r="R1058" s="237" t="s">
        <v>77</v>
      </c>
      <c r="S1058" s="237" t="s">
        <v>109</v>
      </c>
      <c r="T1058" s="247">
        <f>V1058+Y1058</f>
        <v>32100</v>
      </c>
      <c r="U1058" s="247">
        <f>T1058</f>
        <v>32100</v>
      </c>
      <c r="V1058" s="246">
        <v>16050</v>
      </c>
      <c r="W1058" s="246" t="s">
        <v>79</v>
      </c>
      <c r="X1058" s="246" t="s">
        <v>79</v>
      </c>
      <c r="Y1058" s="246">
        <v>16050</v>
      </c>
      <c r="Z1058" s="246" t="s">
        <v>98</v>
      </c>
      <c r="AA1058" s="246" t="s">
        <v>79</v>
      </c>
      <c r="AB1058" s="246">
        <v>2791.31</v>
      </c>
      <c r="AC1058" s="217" t="s">
        <v>149</v>
      </c>
      <c r="AD1058" s="235">
        <f>V1058+Y1058</f>
        <v>32100</v>
      </c>
      <c r="AE1058" s="235" t="s">
        <v>79</v>
      </c>
      <c r="AF1058" s="217" t="s">
        <v>79</v>
      </c>
      <c r="AG1058" s="217" t="s">
        <v>33</v>
      </c>
      <c r="AH1058" s="217" t="s">
        <v>157</v>
      </c>
      <c r="AI1058" s="217" t="s">
        <v>158</v>
      </c>
      <c r="AJ1058" s="217"/>
    </row>
    <row r="1059" spans="2:36" s="79" customFormat="1" ht="52.15" customHeight="1" x14ac:dyDescent="0.25">
      <c r="B1059" s="218"/>
      <c r="C1059" s="218"/>
      <c r="D1059" s="218"/>
      <c r="E1059" s="238"/>
      <c r="F1059" s="238"/>
      <c r="G1059" s="238"/>
      <c r="H1059" s="218"/>
      <c r="I1059" s="218"/>
      <c r="J1059" s="11" t="s">
        <v>111</v>
      </c>
      <c r="K1059" s="7" t="s">
        <v>112</v>
      </c>
      <c r="L1059" s="7" t="s">
        <v>85</v>
      </c>
      <c r="M1059" s="7">
        <v>1</v>
      </c>
      <c r="N1059" s="217"/>
      <c r="O1059" s="218"/>
      <c r="P1059" s="218"/>
      <c r="Q1059" s="218"/>
      <c r="R1059" s="237"/>
      <c r="S1059" s="237"/>
      <c r="T1059" s="247"/>
      <c r="U1059" s="247"/>
      <c r="V1059" s="246"/>
      <c r="W1059" s="246"/>
      <c r="X1059" s="246"/>
      <c r="Y1059" s="246"/>
      <c r="Z1059" s="246"/>
      <c r="AA1059" s="246"/>
      <c r="AB1059" s="246"/>
      <c r="AC1059" s="217"/>
      <c r="AD1059" s="235"/>
      <c r="AE1059" s="235"/>
      <c r="AF1059" s="218"/>
      <c r="AG1059" s="217"/>
      <c r="AH1059" s="217"/>
      <c r="AI1059" s="217"/>
      <c r="AJ1059" s="218"/>
    </row>
    <row r="1060" spans="2:36" s="79" customFormat="1" ht="59.1" customHeight="1" x14ac:dyDescent="0.25">
      <c r="B1060" s="218"/>
      <c r="C1060" s="218"/>
      <c r="D1060" s="218"/>
      <c r="E1060" s="238"/>
      <c r="F1060" s="238"/>
      <c r="G1060" s="238"/>
      <c r="H1060" s="218"/>
      <c r="I1060" s="218"/>
      <c r="J1060" s="11" t="s">
        <v>127</v>
      </c>
      <c r="K1060" s="7" t="s">
        <v>128</v>
      </c>
      <c r="L1060" s="7" t="s">
        <v>85</v>
      </c>
      <c r="M1060" s="63">
        <v>15</v>
      </c>
      <c r="N1060" s="217"/>
      <c r="O1060" s="218"/>
      <c r="P1060" s="218"/>
      <c r="Q1060" s="218"/>
      <c r="R1060" s="237"/>
      <c r="S1060" s="237"/>
      <c r="T1060" s="247"/>
      <c r="U1060" s="247"/>
      <c r="V1060" s="246"/>
      <c r="W1060" s="246"/>
      <c r="X1060" s="246"/>
      <c r="Y1060" s="246"/>
      <c r="Z1060" s="246"/>
      <c r="AA1060" s="246"/>
      <c r="AB1060" s="246"/>
      <c r="AC1060" s="217"/>
      <c r="AD1060" s="235"/>
      <c r="AE1060" s="235"/>
      <c r="AF1060" s="218"/>
      <c r="AG1060" s="217"/>
      <c r="AH1060" s="217"/>
      <c r="AI1060" s="217"/>
      <c r="AJ1060" s="218"/>
    </row>
    <row r="1061" spans="2:36" s="79" customFormat="1" ht="95.1" customHeight="1" x14ac:dyDescent="0.25">
      <c r="B1061" s="218" t="s">
        <v>227</v>
      </c>
      <c r="C1061" s="218" t="s">
        <v>228</v>
      </c>
      <c r="D1061" s="218" t="s">
        <v>106</v>
      </c>
      <c r="E1061" s="238" t="s">
        <v>67</v>
      </c>
      <c r="F1061" s="238" t="s">
        <v>809</v>
      </c>
      <c r="G1061" s="238" t="s">
        <v>147</v>
      </c>
      <c r="H1061" s="218" t="s">
        <v>70</v>
      </c>
      <c r="I1061" s="218" t="s">
        <v>79</v>
      </c>
      <c r="J1061" s="11" t="s">
        <v>208</v>
      </c>
      <c r="K1061" s="7" t="s">
        <v>107</v>
      </c>
      <c r="L1061" s="7" t="s">
        <v>86</v>
      </c>
      <c r="M1061" s="7">
        <v>40</v>
      </c>
      <c r="N1061" s="217" t="s">
        <v>108</v>
      </c>
      <c r="O1061" s="218" t="s">
        <v>361</v>
      </c>
      <c r="P1061" s="218" t="s">
        <v>75</v>
      </c>
      <c r="Q1061" s="218" t="s">
        <v>76</v>
      </c>
      <c r="R1061" s="237" t="s">
        <v>77</v>
      </c>
      <c r="S1061" s="237" t="s">
        <v>109</v>
      </c>
      <c r="T1061" s="247">
        <f>V1061+Y1061</f>
        <v>203300</v>
      </c>
      <c r="U1061" s="247">
        <f>T1061</f>
        <v>203300</v>
      </c>
      <c r="V1061" s="246">
        <v>101650</v>
      </c>
      <c r="W1061" s="246" t="s">
        <v>79</v>
      </c>
      <c r="X1061" s="246" t="s">
        <v>79</v>
      </c>
      <c r="Y1061" s="246">
        <v>101650</v>
      </c>
      <c r="Z1061" s="246" t="s">
        <v>98</v>
      </c>
      <c r="AA1061" s="246" t="s">
        <v>79</v>
      </c>
      <c r="AB1061" s="246">
        <v>17678.259999999998</v>
      </c>
      <c r="AC1061" s="217" t="s">
        <v>149</v>
      </c>
      <c r="AD1061" s="235">
        <f>V1061+Y1061</f>
        <v>203300</v>
      </c>
      <c r="AE1061" s="235" t="s">
        <v>79</v>
      </c>
      <c r="AF1061" s="217" t="s">
        <v>79</v>
      </c>
      <c r="AG1061" s="217" t="s">
        <v>33</v>
      </c>
      <c r="AH1061" s="217" t="s">
        <v>157</v>
      </c>
      <c r="AI1061" s="217" t="s">
        <v>158</v>
      </c>
      <c r="AJ1061" s="217"/>
    </row>
    <row r="1062" spans="2:36" s="79" customFormat="1" ht="59.1" customHeight="1" x14ac:dyDescent="0.25">
      <c r="B1062" s="218"/>
      <c r="C1062" s="218"/>
      <c r="D1062" s="218"/>
      <c r="E1062" s="238"/>
      <c r="F1062" s="238"/>
      <c r="G1062" s="238"/>
      <c r="H1062" s="218"/>
      <c r="I1062" s="218"/>
      <c r="J1062" s="11" t="s">
        <v>111</v>
      </c>
      <c r="K1062" s="7" t="s">
        <v>112</v>
      </c>
      <c r="L1062" s="7" t="s">
        <v>85</v>
      </c>
      <c r="M1062" s="7">
        <v>1</v>
      </c>
      <c r="N1062" s="217"/>
      <c r="O1062" s="218"/>
      <c r="P1062" s="218"/>
      <c r="Q1062" s="218"/>
      <c r="R1062" s="237"/>
      <c r="S1062" s="237"/>
      <c r="T1062" s="247"/>
      <c r="U1062" s="247"/>
      <c r="V1062" s="246"/>
      <c r="W1062" s="246"/>
      <c r="X1062" s="246"/>
      <c r="Y1062" s="246"/>
      <c r="Z1062" s="246"/>
      <c r="AA1062" s="246"/>
      <c r="AB1062" s="246"/>
      <c r="AC1062" s="217"/>
      <c r="AD1062" s="235"/>
      <c r="AE1062" s="235"/>
      <c r="AF1062" s="218"/>
      <c r="AG1062" s="217"/>
      <c r="AH1062" s="217"/>
      <c r="AI1062" s="217"/>
      <c r="AJ1062" s="218"/>
    </row>
    <row r="1063" spans="2:36" s="79" customFormat="1" ht="59.1" customHeight="1" x14ac:dyDescent="0.25">
      <c r="B1063" s="218"/>
      <c r="C1063" s="218"/>
      <c r="D1063" s="218"/>
      <c r="E1063" s="238"/>
      <c r="F1063" s="238"/>
      <c r="G1063" s="238"/>
      <c r="H1063" s="218"/>
      <c r="I1063" s="218"/>
      <c r="J1063" s="11" t="s">
        <v>127</v>
      </c>
      <c r="K1063" s="7" t="s">
        <v>128</v>
      </c>
      <c r="L1063" s="7" t="s">
        <v>85</v>
      </c>
      <c r="M1063" s="63">
        <v>95</v>
      </c>
      <c r="N1063" s="217"/>
      <c r="O1063" s="218"/>
      <c r="P1063" s="218"/>
      <c r="Q1063" s="218"/>
      <c r="R1063" s="237"/>
      <c r="S1063" s="237"/>
      <c r="T1063" s="247"/>
      <c r="U1063" s="247"/>
      <c r="V1063" s="246"/>
      <c r="W1063" s="246"/>
      <c r="X1063" s="246"/>
      <c r="Y1063" s="246"/>
      <c r="Z1063" s="246"/>
      <c r="AA1063" s="246"/>
      <c r="AB1063" s="246"/>
      <c r="AC1063" s="217"/>
      <c r="AD1063" s="235"/>
      <c r="AE1063" s="235"/>
      <c r="AF1063" s="218"/>
      <c r="AG1063" s="217"/>
      <c r="AH1063" s="217"/>
      <c r="AI1063" s="217"/>
      <c r="AJ1063" s="218"/>
    </row>
    <row r="1064" spans="2:36" s="79" customFormat="1" ht="132" customHeight="1" x14ac:dyDescent="0.25">
      <c r="B1064" s="281" t="s">
        <v>1087</v>
      </c>
      <c r="C1064" s="281" t="s">
        <v>223</v>
      </c>
      <c r="D1064" s="281" t="s">
        <v>106</v>
      </c>
      <c r="E1064" s="289" t="s">
        <v>67</v>
      </c>
      <c r="F1064" s="289" t="s">
        <v>809</v>
      </c>
      <c r="G1064" s="289" t="s">
        <v>147</v>
      </c>
      <c r="H1064" s="281" t="s">
        <v>70</v>
      </c>
      <c r="I1064" s="281" t="s">
        <v>79</v>
      </c>
      <c r="J1064" s="20" t="s">
        <v>208</v>
      </c>
      <c r="K1064" s="27" t="s">
        <v>107</v>
      </c>
      <c r="L1064" s="27" t="s">
        <v>86</v>
      </c>
      <c r="M1064" s="27">
        <v>40</v>
      </c>
      <c r="N1064" s="294" t="s">
        <v>108</v>
      </c>
      <c r="O1064" s="281" t="s">
        <v>361</v>
      </c>
      <c r="P1064" s="281" t="s">
        <v>75</v>
      </c>
      <c r="Q1064" s="281" t="s">
        <v>76</v>
      </c>
      <c r="R1064" s="319" t="s">
        <v>77</v>
      </c>
      <c r="S1064" s="319" t="s">
        <v>109</v>
      </c>
      <c r="T1064" s="306">
        <f>V1064+Y1064</f>
        <v>74900</v>
      </c>
      <c r="U1064" s="306">
        <f>T1064</f>
        <v>74900</v>
      </c>
      <c r="V1064" s="313">
        <v>37450</v>
      </c>
      <c r="W1064" s="313" t="s">
        <v>79</v>
      </c>
      <c r="X1064" s="313" t="s">
        <v>79</v>
      </c>
      <c r="Y1064" s="313">
        <v>37450</v>
      </c>
      <c r="Z1064" s="313" t="s">
        <v>98</v>
      </c>
      <c r="AA1064" s="313" t="s">
        <v>79</v>
      </c>
      <c r="AB1064" s="313">
        <v>6513.0450000000001</v>
      </c>
      <c r="AC1064" s="294" t="s">
        <v>149</v>
      </c>
      <c r="AD1064" s="314">
        <f>V1064+Y1064</f>
        <v>74900</v>
      </c>
      <c r="AE1064" s="314" t="s">
        <v>79</v>
      </c>
      <c r="AF1064" s="294" t="s">
        <v>79</v>
      </c>
      <c r="AG1064" s="294" t="s">
        <v>33</v>
      </c>
      <c r="AH1064" s="294" t="s">
        <v>248</v>
      </c>
      <c r="AI1064" s="294" t="s">
        <v>253</v>
      </c>
      <c r="AJ1064" s="294"/>
    </row>
    <row r="1065" spans="2:36" s="79" customFormat="1" ht="86.1" customHeight="1" x14ac:dyDescent="0.25">
      <c r="B1065" s="281"/>
      <c r="C1065" s="281"/>
      <c r="D1065" s="281"/>
      <c r="E1065" s="289"/>
      <c r="F1065" s="289"/>
      <c r="G1065" s="289"/>
      <c r="H1065" s="281"/>
      <c r="I1065" s="281"/>
      <c r="J1065" s="20" t="s">
        <v>111</v>
      </c>
      <c r="K1065" s="27" t="s">
        <v>112</v>
      </c>
      <c r="L1065" s="27" t="s">
        <v>85</v>
      </c>
      <c r="M1065" s="27">
        <v>1</v>
      </c>
      <c r="N1065" s="294"/>
      <c r="O1065" s="281"/>
      <c r="P1065" s="281"/>
      <c r="Q1065" s="281"/>
      <c r="R1065" s="319"/>
      <c r="S1065" s="319"/>
      <c r="T1065" s="306"/>
      <c r="U1065" s="306"/>
      <c r="V1065" s="313"/>
      <c r="W1065" s="313"/>
      <c r="X1065" s="313"/>
      <c r="Y1065" s="313"/>
      <c r="Z1065" s="313"/>
      <c r="AA1065" s="313"/>
      <c r="AB1065" s="313"/>
      <c r="AC1065" s="294"/>
      <c r="AD1065" s="314"/>
      <c r="AE1065" s="314"/>
      <c r="AF1065" s="281"/>
      <c r="AG1065" s="294"/>
      <c r="AH1065" s="294"/>
      <c r="AI1065" s="294"/>
      <c r="AJ1065" s="281"/>
    </row>
    <row r="1066" spans="2:36" s="79" customFormat="1" ht="59.1" customHeight="1" x14ac:dyDescent="0.25">
      <c r="B1066" s="281"/>
      <c r="C1066" s="281"/>
      <c r="D1066" s="281"/>
      <c r="E1066" s="289"/>
      <c r="F1066" s="289"/>
      <c r="G1066" s="289"/>
      <c r="H1066" s="281"/>
      <c r="I1066" s="281"/>
      <c r="J1066" s="20" t="s">
        <v>127</v>
      </c>
      <c r="K1066" s="27" t="s">
        <v>128</v>
      </c>
      <c r="L1066" s="27" t="s">
        <v>85</v>
      </c>
      <c r="M1066" s="61">
        <v>35</v>
      </c>
      <c r="N1066" s="294"/>
      <c r="O1066" s="281"/>
      <c r="P1066" s="281"/>
      <c r="Q1066" s="281"/>
      <c r="R1066" s="319"/>
      <c r="S1066" s="319"/>
      <c r="T1066" s="306"/>
      <c r="U1066" s="306"/>
      <c r="V1066" s="313"/>
      <c r="W1066" s="313"/>
      <c r="X1066" s="313"/>
      <c r="Y1066" s="313"/>
      <c r="Z1066" s="313"/>
      <c r="AA1066" s="313"/>
      <c r="AB1066" s="313"/>
      <c r="AC1066" s="294"/>
      <c r="AD1066" s="314"/>
      <c r="AE1066" s="314"/>
      <c r="AF1066" s="281"/>
      <c r="AG1066" s="294"/>
      <c r="AH1066" s="294"/>
      <c r="AI1066" s="294"/>
      <c r="AJ1066" s="281"/>
    </row>
    <row r="1067" spans="2:36" s="90" customFormat="1" ht="70.5" customHeight="1" x14ac:dyDescent="0.2">
      <c r="B1067" s="218" t="s">
        <v>229</v>
      </c>
      <c r="C1067" s="218" t="s">
        <v>222</v>
      </c>
      <c r="D1067" s="218" t="s">
        <v>66</v>
      </c>
      <c r="E1067" s="238" t="s">
        <v>67</v>
      </c>
      <c r="F1067" s="238" t="s">
        <v>810</v>
      </c>
      <c r="G1067" s="238" t="s">
        <v>69</v>
      </c>
      <c r="H1067" s="218" t="s">
        <v>70</v>
      </c>
      <c r="I1067" s="218" t="s">
        <v>79</v>
      </c>
      <c r="J1067" s="11" t="s">
        <v>113</v>
      </c>
      <c r="K1067" s="7" t="s">
        <v>114</v>
      </c>
      <c r="L1067" s="7" t="s">
        <v>115</v>
      </c>
      <c r="M1067" s="7">
        <v>4</v>
      </c>
      <c r="N1067" s="217" t="s">
        <v>108</v>
      </c>
      <c r="O1067" s="218" t="s">
        <v>361</v>
      </c>
      <c r="P1067" s="218" t="s">
        <v>75</v>
      </c>
      <c r="Q1067" s="218" t="s">
        <v>76</v>
      </c>
      <c r="R1067" s="237" t="s">
        <v>77</v>
      </c>
      <c r="S1067" s="237" t="s">
        <v>109</v>
      </c>
      <c r="T1067" s="247">
        <f>V1067+Y1067</f>
        <v>227910</v>
      </c>
      <c r="U1067" s="247">
        <f>T1067/M1068</f>
        <v>75970</v>
      </c>
      <c r="V1067" s="246">
        <v>113955</v>
      </c>
      <c r="W1067" s="246" t="s">
        <v>79</v>
      </c>
      <c r="X1067" s="246" t="s">
        <v>79</v>
      </c>
      <c r="Y1067" s="246">
        <v>113955</v>
      </c>
      <c r="Z1067" s="246" t="s">
        <v>79</v>
      </c>
      <c r="AA1067" s="246" t="s">
        <v>79</v>
      </c>
      <c r="AB1067" s="246">
        <v>19818.259999999998</v>
      </c>
      <c r="AC1067" s="217" t="s">
        <v>80</v>
      </c>
      <c r="AD1067" s="235">
        <f>V1067+Y1067</f>
        <v>227910</v>
      </c>
      <c r="AE1067" s="235" t="s">
        <v>79</v>
      </c>
      <c r="AF1067" s="217" t="s">
        <v>79</v>
      </c>
      <c r="AG1067" s="217" t="s">
        <v>33</v>
      </c>
      <c r="AH1067" s="217" t="s">
        <v>179</v>
      </c>
      <c r="AI1067" s="217" t="s">
        <v>984</v>
      </c>
      <c r="AJ1067" s="217"/>
    </row>
    <row r="1068" spans="2:36" s="90" customFormat="1" ht="51" x14ac:dyDescent="0.2">
      <c r="B1068" s="218"/>
      <c r="C1068" s="218"/>
      <c r="D1068" s="218"/>
      <c r="E1068" s="238"/>
      <c r="F1068" s="238"/>
      <c r="G1068" s="238"/>
      <c r="H1068" s="218"/>
      <c r="I1068" s="218"/>
      <c r="J1068" s="11" t="s">
        <v>116</v>
      </c>
      <c r="K1068" s="7" t="s">
        <v>117</v>
      </c>
      <c r="L1068" s="7" t="s">
        <v>85</v>
      </c>
      <c r="M1068" s="7">
        <v>3</v>
      </c>
      <c r="N1068" s="217"/>
      <c r="O1068" s="218"/>
      <c r="P1068" s="218"/>
      <c r="Q1068" s="218"/>
      <c r="R1068" s="237"/>
      <c r="S1068" s="237"/>
      <c r="T1068" s="247"/>
      <c r="U1068" s="247"/>
      <c r="V1068" s="246"/>
      <c r="W1068" s="246"/>
      <c r="X1068" s="246"/>
      <c r="Y1068" s="246"/>
      <c r="Z1068" s="246"/>
      <c r="AA1068" s="246"/>
      <c r="AB1068" s="246"/>
      <c r="AC1068" s="217"/>
      <c r="AD1068" s="235"/>
      <c r="AE1068" s="235"/>
      <c r="AF1068" s="218"/>
      <c r="AG1068" s="217"/>
      <c r="AH1068" s="217"/>
      <c r="AI1068" s="217"/>
      <c r="AJ1068" s="218"/>
    </row>
    <row r="1069" spans="2:36" s="90" customFormat="1" ht="38.25" x14ac:dyDescent="0.2">
      <c r="B1069" s="218"/>
      <c r="C1069" s="218"/>
      <c r="D1069" s="218"/>
      <c r="E1069" s="238"/>
      <c r="F1069" s="238"/>
      <c r="G1069" s="238"/>
      <c r="H1069" s="218"/>
      <c r="I1069" s="218"/>
      <c r="J1069" s="11" t="s">
        <v>209</v>
      </c>
      <c r="K1069" s="7" t="s">
        <v>118</v>
      </c>
      <c r="L1069" s="7" t="s">
        <v>119</v>
      </c>
      <c r="M1069" s="7">
        <v>3</v>
      </c>
      <c r="N1069" s="217"/>
      <c r="O1069" s="218"/>
      <c r="P1069" s="218"/>
      <c r="Q1069" s="218"/>
      <c r="R1069" s="237"/>
      <c r="S1069" s="237"/>
      <c r="T1069" s="247"/>
      <c r="U1069" s="247"/>
      <c r="V1069" s="246"/>
      <c r="W1069" s="246"/>
      <c r="X1069" s="246"/>
      <c r="Y1069" s="246"/>
      <c r="Z1069" s="246"/>
      <c r="AA1069" s="246"/>
      <c r="AB1069" s="246"/>
      <c r="AC1069" s="217"/>
      <c r="AD1069" s="235"/>
      <c r="AE1069" s="235"/>
      <c r="AF1069" s="218"/>
      <c r="AG1069" s="217"/>
      <c r="AH1069" s="217"/>
      <c r="AI1069" s="217"/>
      <c r="AJ1069" s="218"/>
    </row>
    <row r="1070" spans="2:36" s="90" customFormat="1" ht="41.65" customHeight="1" x14ac:dyDescent="0.2">
      <c r="B1070" s="218"/>
      <c r="C1070" s="218"/>
      <c r="D1070" s="218"/>
      <c r="E1070" s="238"/>
      <c r="F1070" s="238"/>
      <c r="G1070" s="238"/>
      <c r="H1070" s="218"/>
      <c r="I1070" s="218"/>
      <c r="J1070" s="11" t="s">
        <v>120</v>
      </c>
      <c r="K1070" s="7" t="s">
        <v>121</v>
      </c>
      <c r="L1070" s="7" t="s">
        <v>119</v>
      </c>
      <c r="M1070" s="7">
        <v>3</v>
      </c>
      <c r="N1070" s="217"/>
      <c r="O1070" s="218"/>
      <c r="P1070" s="218"/>
      <c r="Q1070" s="218"/>
      <c r="R1070" s="237"/>
      <c r="S1070" s="237"/>
      <c r="T1070" s="247"/>
      <c r="U1070" s="247"/>
      <c r="V1070" s="246"/>
      <c r="W1070" s="246"/>
      <c r="X1070" s="246"/>
      <c r="Y1070" s="246"/>
      <c r="Z1070" s="246"/>
      <c r="AA1070" s="246"/>
      <c r="AB1070" s="246"/>
      <c r="AC1070" s="217"/>
      <c r="AD1070" s="235"/>
      <c r="AE1070" s="235"/>
      <c r="AF1070" s="218"/>
      <c r="AG1070" s="217"/>
      <c r="AH1070" s="217"/>
      <c r="AI1070" s="217"/>
      <c r="AJ1070" s="218"/>
    </row>
    <row r="1071" spans="2:36" s="79" customFormat="1" ht="132" customHeight="1" x14ac:dyDescent="0.25">
      <c r="B1071" s="218" t="s">
        <v>231</v>
      </c>
      <c r="C1071" s="218" t="s">
        <v>1088</v>
      </c>
      <c r="D1071" s="218" t="s">
        <v>106</v>
      </c>
      <c r="E1071" s="238" t="s">
        <v>67</v>
      </c>
      <c r="F1071" s="238" t="s">
        <v>809</v>
      </c>
      <c r="G1071" s="238" t="s">
        <v>147</v>
      </c>
      <c r="H1071" s="218" t="s">
        <v>70</v>
      </c>
      <c r="I1071" s="218" t="s">
        <v>79</v>
      </c>
      <c r="J1071" s="11" t="s">
        <v>208</v>
      </c>
      <c r="K1071" s="7" t="s">
        <v>107</v>
      </c>
      <c r="L1071" s="7" t="s">
        <v>86</v>
      </c>
      <c r="M1071" s="7">
        <v>40</v>
      </c>
      <c r="N1071" s="217" t="s">
        <v>108</v>
      </c>
      <c r="O1071" s="218" t="s">
        <v>361</v>
      </c>
      <c r="P1071" s="218" t="s">
        <v>75</v>
      </c>
      <c r="Q1071" s="218" t="s">
        <v>76</v>
      </c>
      <c r="R1071" s="237" t="s">
        <v>77</v>
      </c>
      <c r="S1071" s="237" t="s">
        <v>109</v>
      </c>
      <c r="T1071" s="247">
        <f>V1071+Y1071</f>
        <v>171200</v>
      </c>
      <c r="U1071" s="247">
        <f>T1071/M1072</f>
        <v>85600</v>
      </c>
      <c r="V1071" s="251">
        <v>85600</v>
      </c>
      <c r="W1071" s="246" t="s">
        <v>79</v>
      </c>
      <c r="X1071" s="246" t="s">
        <v>79</v>
      </c>
      <c r="Y1071" s="246">
        <v>85600</v>
      </c>
      <c r="Z1071" s="246" t="s">
        <v>98</v>
      </c>
      <c r="AA1071" s="246" t="s">
        <v>79</v>
      </c>
      <c r="AB1071" s="246">
        <v>14886.96</v>
      </c>
      <c r="AC1071" s="217" t="s">
        <v>149</v>
      </c>
      <c r="AD1071" s="235">
        <f>V1071+Y1071</f>
        <v>171200</v>
      </c>
      <c r="AE1071" s="235" t="s">
        <v>79</v>
      </c>
      <c r="AF1071" s="217" t="s">
        <v>79</v>
      </c>
      <c r="AG1071" s="217" t="s">
        <v>33</v>
      </c>
      <c r="AH1071" s="217" t="s">
        <v>179</v>
      </c>
      <c r="AI1071" s="217" t="s">
        <v>356</v>
      </c>
      <c r="AJ1071" s="217"/>
    </row>
    <row r="1072" spans="2:36" s="79" customFormat="1" ht="86.1" customHeight="1" x14ac:dyDescent="0.25">
      <c r="B1072" s="218"/>
      <c r="C1072" s="218"/>
      <c r="D1072" s="218"/>
      <c r="E1072" s="238"/>
      <c r="F1072" s="238"/>
      <c r="G1072" s="238"/>
      <c r="H1072" s="218"/>
      <c r="I1072" s="218"/>
      <c r="J1072" s="11" t="s">
        <v>111</v>
      </c>
      <c r="K1072" s="7" t="s">
        <v>112</v>
      </c>
      <c r="L1072" s="7" t="s">
        <v>85</v>
      </c>
      <c r="M1072" s="7">
        <v>2</v>
      </c>
      <c r="N1072" s="217"/>
      <c r="O1072" s="218"/>
      <c r="P1072" s="218"/>
      <c r="Q1072" s="218"/>
      <c r="R1072" s="237"/>
      <c r="S1072" s="237"/>
      <c r="T1072" s="247"/>
      <c r="U1072" s="247"/>
      <c r="V1072" s="252"/>
      <c r="W1072" s="246"/>
      <c r="X1072" s="246"/>
      <c r="Y1072" s="246"/>
      <c r="Z1072" s="246"/>
      <c r="AA1072" s="246"/>
      <c r="AB1072" s="246"/>
      <c r="AC1072" s="217"/>
      <c r="AD1072" s="235"/>
      <c r="AE1072" s="235"/>
      <c r="AF1072" s="218"/>
      <c r="AG1072" s="217"/>
      <c r="AH1072" s="217"/>
      <c r="AI1072" s="217"/>
      <c r="AJ1072" s="218"/>
    </row>
    <row r="1073" spans="2:36" s="79" customFormat="1" ht="59.1" customHeight="1" x14ac:dyDescent="0.25">
      <c r="B1073" s="218"/>
      <c r="C1073" s="218"/>
      <c r="D1073" s="218"/>
      <c r="E1073" s="238"/>
      <c r="F1073" s="238"/>
      <c r="G1073" s="238"/>
      <c r="H1073" s="218"/>
      <c r="I1073" s="218"/>
      <c r="J1073" s="11" t="s">
        <v>127</v>
      </c>
      <c r="K1073" s="7" t="s">
        <v>128</v>
      </c>
      <c r="L1073" s="7" t="s">
        <v>85</v>
      </c>
      <c r="M1073" s="63">
        <v>80</v>
      </c>
      <c r="N1073" s="217"/>
      <c r="O1073" s="218"/>
      <c r="P1073" s="218"/>
      <c r="Q1073" s="218"/>
      <c r="R1073" s="237"/>
      <c r="S1073" s="237"/>
      <c r="T1073" s="247"/>
      <c r="U1073" s="247"/>
      <c r="V1073" s="253"/>
      <c r="W1073" s="246"/>
      <c r="X1073" s="246"/>
      <c r="Y1073" s="246"/>
      <c r="Z1073" s="246"/>
      <c r="AA1073" s="246"/>
      <c r="AB1073" s="246"/>
      <c r="AC1073" s="217"/>
      <c r="AD1073" s="235"/>
      <c r="AE1073" s="235"/>
      <c r="AF1073" s="218"/>
      <c r="AG1073" s="217"/>
      <c r="AH1073" s="217"/>
      <c r="AI1073" s="217"/>
      <c r="AJ1073" s="218"/>
    </row>
    <row r="1074" spans="2:36" s="79" customFormat="1" ht="99" customHeight="1" x14ac:dyDescent="0.25">
      <c r="B1074" s="218" t="s">
        <v>232</v>
      </c>
      <c r="C1074" s="218" t="s">
        <v>226</v>
      </c>
      <c r="D1074" s="218" t="s">
        <v>106</v>
      </c>
      <c r="E1074" s="238" t="s">
        <v>67</v>
      </c>
      <c r="F1074" s="238" t="s">
        <v>809</v>
      </c>
      <c r="G1074" s="238" t="s">
        <v>147</v>
      </c>
      <c r="H1074" s="218" t="s">
        <v>70</v>
      </c>
      <c r="I1074" s="218" t="s">
        <v>79</v>
      </c>
      <c r="J1074" s="28" t="s">
        <v>208</v>
      </c>
      <c r="K1074" s="14" t="s">
        <v>107</v>
      </c>
      <c r="L1074" s="14" t="s">
        <v>86</v>
      </c>
      <c r="M1074" s="14">
        <v>40</v>
      </c>
      <c r="N1074" s="217" t="s">
        <v>108</v>
      </c>
      <c r="O1074" s="218" t="s">
        <v>361</v>
      </c>
      <c r="P1074" s="218" t="s">
        <v>75</v>
      </c>
      <c r="Q1074" s="218" t="s">
        <v>76</v>
      </c>
      <c r="R1074" s="237" t="s">
        <v>77</v>
      </c>
      <c r="S1074" s="237" t="s">
        <v>109</v>
      </c>
      <c r="T1074" s="247">
        <f>V1074+Y1074</f>
        <v>128400</v>
      </c>
      <c r="U1074" s="247">
        <f>T1074/4</f>
        <v>32100</v>
      </c>
      <c r="V1074" s="251">
        <v>64200</v>
      </c>
      <c r="W1074" s="246" t="s">
        <v>79</v>
      </c>
      <c r="X1074" s="246" t="s">
        <v>79</v>
      </c>
      <c r="Y1074" s="246">
        <v>64200</v>
      </c>
      <c r="Z1074" s="246" t="s">
        <v>98</v>
      </c>
      <c r="AA1074" s="246" t="s">
        <v>79</v>
      </c>
      <c r="AB1074" s="246">
        <v>11165.22</v>
      </c>
      <c r="AC1074" s="217" t="s">
        <v>149</v>
      </c>
      <c r="AD1074" s="235">
        <f>V1074+Y1074</f>
        <v>128400</v>
      </c>
      <c r="AE1074" s="235" t="s">
        <v>79</v>
      </c>
      <c r="AF1074" s="217" t="s">
        <v>79</v>
      </c>
      <c r="AG1074" s="217" t="s">
        <v>33</v>
      </c>
      <c r="AH1074" s="217" t="s">
        <v>179</v>
      </c>
      <c r="AI1074" s="217" t="s">
        <v>356</v>
      </c>
      <c r="AJ1074" s="217"/>
    </row>
    <row r="1075" spans="2:36" s="79" customFormat="1" ht="58.15" customHeight="1" x14ac:dyDescent="0.25">
      <c r="B1075" s="218"/>
      <c r="C1075" s="218"/>
      <c r="D1075" s="218"/>
      <c r="E1075" s="238"/>
      <c r="F1075" s="238"/>
      <c r="G1075" s="238"/>
      <c r="H1075" s="218"/>
      <c r="I1075" s="218"/>
      <c r="J1075" s="11" t="s">
        <v>111</v>
      </c>
      <c r="K1075" s="7" t="s">
        <v>112</v>
      </c>
      <c r="L1075" s="7" t="s">
        <v>85</v>
      </c>
      <c r="M1075" s="7">
        <v>4</v>
      </c>
      <c r="N1075" s="217"/>
      <c r="O1075" s="218"/>
      <c r="P1075" s="218"/>
      <c r="Q1075" s="218"/>
      <c r="R1075" s="237"/>
      <c r="S1075" s="237"/>
      <c r="T1075" s="247"/>
      <c r="U1075" s="247"/>
      <c r="V1075" s="252"/>
      <c r="W1075" s="246"/>
      <c r="X1075" s="246"/>
      <c r="Y1075" s="246"/>
      <c r="Z1075" s="246"/>
      <c r="AA1075" s="246"/>
      <c r="AB1075" s="246"/>
      <c r="AC1075" s="217"/>
      <c r="AD1075" s="235"/>
      <c r="AE1075" s="235"/>
      <c r="AF1075" s="218"/>
      <c r="AG1075" s="217"/>
      <c r="AH1075" s="217"/>
      <c r="AI1075" s="217"/>
      <c r="AJ1075" s="218"/>
    </row>
    <row r="1076" spans="2:36" s="79" customFormat="1" ht="59.1" customHeight="1" x14ac:dyDescent="0.25">
      <c r="B1076" s="218"/>
      <c r="C1076" s="218"/>
      <c r="D1076" s="218"/>
      <c r="E1076" s="238"/>
      <c r="F1076" s="238"/>
      <c r="G1076" s="238"/>
      <c r="H1076" s="218"/>
      <c r="I1076" s="218"/>
      <c r="J1076" s="11" t="s">
        <v>127</v>
      </c>
      <c r="K1076" s="7" t="s">
        <v>128</v>
      </c>
      <c r="L1076" s="7" t="s">
        <v>85</v>
      </c>
      <c r="M1076" s="63">
        <v>60</v>
      </c>
      <c r="N1076" s="217"/>
      <c r="O1076" s="218"/>
      <c r="P1076" s="218"/>
      <c r="Q1076" s="218"/>
      <c r="R1076" s="237"/>
      <c r="S1076" s="237"/>
      <c r="T1076" s="247"/>
      <c r="U1076" s="247"/>
      <c r="V1076" s="253"/>
      <c r="W1076" s="246"/>
      <c r="X1076" s="246"/>
      <c r="Y1076" s="246"/>
      <c r="Z1076" s="246"/>
      <c r="AA1076" s="246"/>
      <c r="AB1076" s="246"/>
      <c r="AC1076" s="217"/>
      <c r="AD1076" s="235"/>
      <c r="AE1076" s="235"/>
      <c r="AF1076" s="218"/>
      <c r="AG1076" s="217"/>
      <c r="AH1076" s="217"/>
      <c r="AI1076" s="217"/>
      <c r="AJ1076" s="218"/>
    </row>
    <row r="1077" spans="2:36" s="110" customFormat="1" ht="106.15" customHeight="1" x14ac:dyDescent="0.25">
      <c r="B1077" s="281" t="s">
        <v>1089</v>
      </c>
      <c r="C1077" s="281" t="s">
        <v>221</v>
      </c>
      <c r="D1077" s="281" t="s">
        <v>106</v>
      </c>
      <c r="E1077" s="289" t="s">
        <v>67</v>
      </c>
      <c r="F1077" s="289" t="s">
        <v>809</v>
      </c>
      <c r="G1077" s="289" t="s">
        <v>147</v>
      </c>
      <c r="H1077" s="281" t="s">
        <v>70</v>
      </c>
      <c r="I1077" s="281" t="s">
        <v>79</v>
      </c>
      <c r="J1077" s="20" t="s">
        <v>208</v>
      </c>
      <c r="K1077" s="27" t="s">
        <v>107</v>
      </c>
      <c r="L1077" s="27" t="s">
        <v>86</v>
      </c>
      <c r="M1077" s="27">
        <v>40</v>
      </c>
      <c r="N1077" s="294" t="s">
        <v>108</v>
      </c>
      <c r="O1077" s="281" t="s">
        <v>361</v>
      </c>
      <c r="P1077" s="281" t="s">
        <v>75</v>
      </c>
      <c r="Q1077" s="281" t="s">
        <v>76</v>
      </c>
      <c r="R1077" s="319" t="s">
        <v>77</v>
      </c>
      <c r="S1077" s="319" t="s">
        <v>109</v>
      </c>
      <c r="T1077" s="306">
        <f>V1077+Y1077</f>
        <v>85600</v>
      </c>
      <c r="U1077" s="306">
        <f>T1077</f>
        <v>85600</v>
      </c>
      <c r="V1077" s="323">
        <v>42800</v>
      </c>
      <c r="W1077" s="313" t="s">
        <v>79</v>
      </c>
      <c r="X1077" s="313" t="s">
        <v>79</v>
      </c>
      <c r="Y1077" s="313">
        <v>42800</v>
      </c>
      <c r="Z1077" s="313" t="s">
        <v>98</v>
      </c>
      <c r="AA1077" s="313" t="s">
        <v>79</v>
      </c>
      <c r="AB1077" s="313">
        <v>7443.48</v>
      </c>
      <c r="AC1077" s="294" t="s">
        <v>149</v>
      </c>
      <c r="AD1077" s="314">
        <f>V1077+Y1077</f>
        <v>85600</v>
      </c>
      <c r="AE1077" s="314" t="s">
        <v>79</v>
      </c>
      <c r="AF1077" s="294" t="s">
        <v>79</v>
      </c>
      <c r="AG1077" s="294" t="s">
        <v>33</v>
      </c>
      <c r="AH1077" s="294" t="s">
        <v>167</v>
      </c>
      <c r="AI1077" s="294" t="s">
        <v>233</v>
      </c>
      <c r="AJ1077" s="294"/>
    </row>
    <row r="1078" spans="2:36" s="110" customFormat="1" ht="60" customHeight="1" x14ac:dyDescent="0.25">
      <c r="B1078" s="281"/>
      <c r="C1078" s="281"/>
      <c r="D1078" s="281"/>
      <c r="E1078" s="289"/>
      <c r="F1078" s="289"/>
      <c r="G1078" s="289"/>
      <c r="H1078" s="281"/>
      <c r="I1078" s="281"/>
      <c r="J1078" s="20" t="s">
        <v>111</v>
      </c>
      <c r="K1078" s="27" t="s">
        <v>112</v>
      </c>
      <c r="L1078" s="27" t="s">
        <v>85</v>
      </c>
      <c r="M1078" s="27">
        <v>1</v>
      </c>
      <c r="N1078" s="294"/>
      <c r="O1078" s="281"/>
      <c r="P1078" s="281"/>
      <c r="Q1078" s="281"/>
      <c r="R1078" s="319"/>
      <c r="S1078" s="319"/>
      <c r="T1078" s="306"/>
      <c r="U1078" s="306"/>
      <c r="V1078" s="324"/>
      <c r="W1078" s="313"/>
      <c r="X1078" s="313"/>
      <c r="Y1078" s="313"/>
      <c r="Z1078" s="313"/>
      <c r="AA1078" s="313"/>
      <c r="AB1078" s="313"/>
      <c r="AC1078" s="294"/>
      <c r="AD1078" s="314"/>
      <c r="AE1078" s="314"/>
      <c r="AF1078" s="281"/>
      <c r="AG1078" s="294"/>
      <c r="AH1078" s="294"/>
      <c r="AI1078" s="294"/>
      <c r="AJ1078" s="281"/>
    </row>
    <row r="1079" spans="2:36" s="110" customFormat="1" ht="59.1" customHeight="1" x14ac:dyDescent="0.25">
      <c r="B1079" s="281"/>
      <c r="C1079" s="281"/>
      <c r="D1079" s="281"/>
      <c r="E1079" s="289"/>
      <c r="F1079" s="289"/>
      <c r="G1079" s="289"/>
      <c r="H1079" s="281"/>
      <c r="I1079" s="281"/>
      <c r="J1079" s="20" t="s">
        <v>127</v>
      </c>
      <c r="K1079" s="27" t="s">
        <v>128</v>
      </c>
      <c r="L1079" s="27" t="s">
        <v>85</v>
      </c>
      <c r="M1079" s="61">
        <v>40</v>
      </c>
      <c r="N1079" s="294"/>
      <c r="O1079" s="281"/>
      <c r="P1079" s="281"/>
      <c r="Q1079" s="281"/>
      <c r="R1079" s="319"/>
      <c r="S1079" s="319"/>
      <c r="T1079" s="306"/>
      <c r="U1079" s="306"/>
      <c r="V1079" s="325"/>
      <c r="W1079" s="313"/>
      <c r="X1079" s="313"/>
      <c r="Y1079" s="313"/>
      <c r="Z1079" s="313"/>
      <c r="AA1079" s="313"/>
      <c r="AB1079" s="313"/>
      <c r="AC1079" s="294"/>
      <c r="AD1079" s="314"/>
      <c r="AE1079" s="314"/>
      <c r="AF1079" s="281"/>
      <c r="AG1079" s="294"/>
      <c r="AH1079" s="294"/>
      <c r="AI1079" s="294"/>
      <c r="AJ1079" s="281"/>
    </row>
    <row r="1080" spans="2:36" s="110" customFormat="1" ht="128.25" customHeight="1" x14ac:dyDescent="0.25">
      <c r="B1080" s="281" t="s">
        <v>1090</v>
      </c>
      <c r="C1080" s="281" t="s">
        <v>226</v>
      </c>
      <c r="D1080" s="281" t="s">
        <v>106</v>
      </c>
      <c r="E1080" s="289" t="s">
        <v>67</v>
      </c>
      <c r="F1080" s="289" t="s">
        <v>809</v>
      </c>
      <c r="G1080" s="289" t="s">
        <v>147</v>
      </c>
      <c r="H1080" s="281" t="s">
        <v>70</v>
      </c>
      <c r="I1080" s="281" t="s">
        <v>79</v>
      </c>
      <c r="J1080" s="56" t="s">
        <v>208</v>
      </c>
      <c r="K1080" s="57" t="s">
        <v>107</v>
      </c>
      <c r="L1080" s="57" t="s">
        <v>86</v>
      </c>
      <c r="M1080" s="57">
        <v>40</v>
      </c>
      <c r="N1080" s="294" t="s">
        <v>108</v>
      </c>
      <c r="O1080" s="281" t="s">
        <v>361</v>
      </c>
      <c r="P1080" s="281" t="s">
        <v>75</v>
      </c>
      <c r="Q1080" s="281" t="s">
        <v>76</v>
      </c>
      <c r="R1080" s="319" t="s">
        <v>77</v>
      </c>
      <c r="S1080" s="319" t="s">
        <v>109</v>
      </c>
      <c r="T1080" s="306">
        <f>V1080+Y1080</f>
        <v>32100</v>
      </c>
      <c r="U1080" s="306">
        <f>T1080</f>
        <v>32100</v>
      </c>
      <c r="V1080" s="323">
        <v>16050</v>
      </c>
      <c r="W1080" s="313" t="s">
        <v>79</v>
      </c>
      <c r="X1080" s="313" t="s">
        <v>79</v>
      </c>
      <c r="Y1080" s="313">
        <v>16050</v>
      </c>
      <c r="Z1080" s="313" t="s">
        <v>98</v>
      </c>
      <c r="AA1080" s="313" t="s">
        <v>79</v>
      </c>
      <c r="AB1080" s="313">
        <v>2791.3</v>
      </c>
      <c r="AC1080" s="294" t="s">
        <v>149</v>
      </c>
      <c r="AD1080" s="314">
        <f>V1080+Y1080</f>
        <v>32100</v>
      </c>
      <c r="AE1080" s="314" t="s">
        <v>79</v>
      </c>
      <c r="AF1080" s="294" t="s">
        <v>79</v>
      </c>
      <c r="AG1080" s="294" t="s">
        <v>33</v>
      </c>
      <c r="AH1080" s="294" t="s">
        <v>167</v>
      </c>
      <c r="AI1080" s="294" t="s">
        <v>233</v>
      </c>
      <c r="AJ1080" s="294"/>
    </row>
    <row r="1081" spans="2:36" s="110" customFormat="1" ht="57" customHeight="1" x14ac:dyDescent="0.25">
      <c r="B1081" s="281"/>
      <c r="C1081" s="281"/>
      <c r="D1081" s="281"/>
      <c r="E1081" s="289"/>
      <c r="F1081" s="289"/>
      <c r="G1081" s="289"/>
      <c r="H1081" s="281"/>
      <c r="I1081" s="281"/>
      <c r="J1081" s="20" t="s">
        <v>111</v>
      </c>
      <c r="K1081" s="27" t="s">
        <v>112</v>
      </c>
      <c r="L1081" s="27" t="s">
        <v>85</v>
      </c>
      <c r="M1081" s="27">
        <v>1</v>
      </c>
      <c r="N1081" s="294"/>
      <c r="O1081" s="281"/>
      <c r="P1081" s="281"/>
      <c r="Q1081" s="281"/>
      <c r="R1081" s="319"/>
      <c r="S1081" s="319"/>
      <c r="T1081" s="306"/>
      <c r="U1081" s="306"/>
      <c r="V1081" s="324"/>
      <c r="W1081" s="313"/>
      <c r="X1081" s="313"/>
      <c r="Y1081" s="313"/>
      <c r="Z1081" s="313"/>
      <c r="AA1081" s="313"/>
      <c r="AB1081" s="313"/>
      <c r="AC1081" s="294"/>
      <c r="AD1081" s="314"/>
      <c r="AE1081" s="314"/>
      <c r="AF1081" s="281"/>
      <c r="AG1081" s="294"/>
      <c r="AH1081" s="294"/>
      <c r="AI1081" s="294"/>
      <c r="AJ1081" s="281"/>
    </row>
    <row r="1082" spans="2:36" s="110" customFormat="1" ht="59.1" customHeight="1" x14ac:dyDescent="0.25">
      <c r="B1082" s="281"/>
      <c r="C1082" s="281"/>
      <c r="D1082" s="281"/>
      <c r="E1082" s="289"/>
      <c r="F1082" s="289"/>
      <c r="G1082" s="289"/>
      <c r="H1082" s="281"/>
      <c r="I1082" s="281"/>
      <c r="J1082" s="20" t="s">
        <v>127</v>
      </c>
      <c r="K1082" s="27" t="s">
        <v>128</v>
      </c>
      <c r="L1082" s="27" t="s">
        <v>85</v>
      </c>
      <c r="M1082" s="61">
        <v>15</v>
      </c>
      <c r="N1082" s="294"/>
      <c r="O1082" s="281"/>
      <c r="P1082" s="281"/>
      <c r="Q1082" s="281"/>
      <c r="R1082" s="319"/>
      <c r="S1082" s="319"/>
      <c r="T1082" s="306"/>
      <c r="U1082" s="306"/>
      <c r="V1082" s="325"/>
      <c r="W1082" s="313"/>
      <c r="X1082" s="313"/>
      <c r="Y1082" s="313"/>
      <c r="Z1082" s="313"/>
      <c r="AA1082" s="313"/>
      <c r="AB1082" s="313"/>
      <c r="AC1082" s="294"/>
      <c r="AD1082" s="314"/>
      <c r="AE1082" s="314"/>
      <c r="AF1082" s="281"/>
      <c r="AG1082" s="294"/>
      <c r="AH1082" s="294"/>
      <c r="AI1082" s="294"/>
      <c r="AJ1082" s="281"/>
    </row>
    <row r="1083" spans="2:36" s="90" customFormat="1" ht="70.5" customHeight="1" x14ac:dyDescent="0.2">
      <c r="B1083" s="218" t="s">
        <v>1127</v>
      </c>
      <c r="C1083" s="218" t="s">
        <v>222</v>
      </c>
      <c r="D1083" s="218" t="s">
        <v>66</v>
      </c>
      <c r="E1083" s="238" t="s">
        <v>67</v>
      </c>
      <c r="F1083" s="238" t="s">
        <v>810</v>
      </c>
      <c r="G1083" s="238" t="s">
        <v>69</v>
      </c>
      <c r="H1083" s="218" t="s">
        <v>70</v>
      </c>
      <c r="I1083" s="218" t="s">
        <v>79</v>
      </c>
      <c r="J1083" s="11" t="s">
        <v>113</v>
      </c>
      <c r="K1083" s="7" t="s">
        <v>114</v>
      </c>
      <c r="L1083" s="7" t="s">
        <v>115</v>
      </c>
      <c r="M1083" s="7">
        <v>3</v>
      </c>
      <c r="N1083" s="217" t="s">
        <v>108</v>
      </c>
      <c r="O1083" s="218" t="s">
        <v>361</v>
      </c>
      <c r="P1083" s="218" t="s">
        <v>75</v>
      </c>
      <c r="Q1083" s="218" t="s">
        <v>76</v>
      </c>
      <c r="R1083" s="237" t="s">
        <v>77</v>
      </c>
      <c r="S1083" s="237" t="s">
        <v>109</v>
      </c>
      <c r="T1083" s="247">
        <f>V1083+Y1083</f>
        <v>151940</v>
      </c>
      <c r="U1083" s="247">
        <f>T1083/M1084</f>
        <v>75970</v>
      </c>
      <c r="V1083" s="246">
        <v>75970</v>
      </c>
      <c r="W1083" s="246" t="s">
        <v>79</v>
      </c>
      <c r="X1083" s="246" t="s">
        <v>79</v>
      </c>
      <c r="Y1083" s="246">
        <v>75970</v>
      </c>
      <c r="Z1083" s="246" t="s">
        <v>79</v>
      </c>
      <c r="AA1083" s="246" t="s">
        <v>79</v>
      </c>
      <c r="AB1083" s="246">
        <v>13212.17</v>
      </c>
      <c r="AC1083" s="217" t="s">
        <v>80</v>
      </c>
      <c r="AD1083" s="235">
        <f>V1083+Y1083</f>
        <v>151940</v>
      </c>
      <c r="AE1083" s="235" t="s">
        <v>79</v>
      </c>
      <c r="AF1083" s="217" t="s">
        <v>79</v>
      </c>
      <c r="AG1083" s="217" t="s">
        <v>33</v>
      </c>
      <c r="AH1083" s="217" t="s">
        <v>166</v>
      </c>
      <c r="AI1083" s="217" t="s">
        <v>167</v>
      </c>
      <c r="AJ1083" s="217"/>
    </row>
    <row r="1084" spans="2:36" s="90" customFormat="1" ht="51" x14ac:dyDescent="0.2">
      <c r="B1084" s="218"/>
      <c r="C1084" s="218"/>
      <c r="D1084" s="218"/>
      <c r="E1084" s="238"/>
      <c r="F1084" s="238"/>
      <c r="G1084" s="238"/>
      <c r="H1084" s="218"/>
      <c r="I1084" s="218"/>
      <c r="J1084" s="11" t="s">
        <v>116</v>
      </c>
      <c r="K1084" s="7" t="s">
        <v>117</v>
      </c>
      <c r="L1084" s="7" t="s">
        <v>85</v>
      </c>
      <c r="M1084" s="7">
        <v>2</v>
      </c>
      <c r="N1084" s="217"/>
      <c r="O1084" s="218"/>
      <c r="P1084" s="218"/>
      <c r="Q1084" s="218"/>
      <c r="R1084" s="237"/>
      <c r="S1084" s="237"/>
      <c r="T1084" s="247"/>
      <c r="U1084" s="247"/>
      <c r="V1084" s="246"/>
      <c r="W1084" s="246"/>
      <c r="X1084" s="246"/>
      <c r="Y1084" s="246"/>
      <c r="Z1084" s="246"/>
      <c r="AA1084" s="246"/>
      <c r="AB1084" s="246"/>
      <c r="AC1084" s="217"/>
      <c r="AD1084" s="235"/>
      <c r="AE1084" s="235"/>
      <c r="AF1084" s="218"/>
      <c r="AG1084" s="217"/>
      <c r="AH1084" s="217"/>
      <c r="AI1084" s="217"/>
      <c r="AJ1084" s="218"/>
    </row>
    <row r="1085" spans="2:36" s="90" customFormat="1" ht="38.25" x14ac:dyDescent="0.2">
      <c r="B1085" s="218"/>
      <c r="C1085" s="218"/>
      <c r="D1085" s="218"/>
      <c r="E1085" s="238"/>
      <c r="F1085" s="238"/>
      <c r="G1085" s="238"/>
      <c r="H1085" s="218"/>
      <c r="I1085" s="218"/>
      <c r="J1085" s="11" t="s">
        <v>209</v>
      </c>
      <c r="K1085" s="7" t="s">
        <v>118</v>
      </c>
      <c r="L1085" s="7" t="s">
        <v>119</v>
      </c>
      <c r="M1085" s="7">
        <v>2</v>
      </c>
      <c r="N1085" s="217"/>
      <c r="O1085" s="218"/>
      <c r="P1085" s="218"/>
      <c r="Q1085" s="218"/>
      <c r="R1085" s="237"/>
      <c r="S1085" s="237"/>
      <c r="T1085" s="247"/>
      <c r="U1085" s="247"/>
      <c r="V1085" s="246"/>
      <c r="W1085" s="246"/>
      <c r="X1085" s="246"/>
      <c r="Y1085" s="246"/>
      <c r="Z1085" s="246"/>
      <c r="AA1085" s="246"/>
      <c r="AB1085" s="246"/>
      <c r="AC1085" s="217"/>
      <c r="AD1085" s="235"/>
      <c r="AE1085" s="235"/>
      <c r="AF1085" s="218"/>
      <c r="AG1085" s="217"/>
      <c r="AH1085" s="217"/>
      <c r="AI1085" s="217"/>
      <c r="AJ1085" s="218"/>
    </row>
    <row r="1086" spans="2:36" s="90" customFormat="1" ht="41.65" customHeight="1" x14ac:dyDescent="0.2">
      <c r="B1086" s="218"/>
      <c r="C1086" s="218"/>
      <c r="D1086" s="218"/>
      <c r="E1086" s="238"/>
      <c r="F1086" s="238"/>
      <c r="G1086" s="238"/>
      <c r="H1086" s="218"/>
      <c r="I1086" s="218"/>
      <c r="J1086" s="11" t="s">
        <v>120</v>
      </c>
      <c r="K1086" s="7" t="s">
        <v>121</v>
      </c>
      <c r="L1086" s="7" t="s">
        <v>119</v>
      </c>
      <c r="M1086" s="7">
        <v>2</v>
      </c>
      <c r="N1086" s="217"/>
      <c r="O1086" s="218"/>
      <c r="P1086" s="218"/>
      <c r="Q1086" s="218"/>
      <c r="R1086" s="237"/>
      <c r="S1086" s="237"/>
      <c r="T1086" s="247"/>
      <c r="U1086" s="247"/>
      <c r="V1086" s="246"/>
      <c r="W1086" s="246"/>
      <c r="X1086" s="246"/>
      <c r="Y1086" s="246"/>
      <c r="Z1086" s="246"/>
      <c r="AA1086" s="246"/>
      <c r="AB1086" s="246"/>
      <c r="AC1086" s="217"/>
      <c r="AD1086" s="235"/>
      <c r="AE1086" s="235"/>
      <c r="AF1086" s="218"/>
      <c r="AG1086" s="217"/>
      <c r="AH1086" s="217"/>
      <c r="AI1086" s="217"/>
      <c r="AJ1086" s="218"/>
    </row>
    <row r="1087" spans="2:36" s="79" customFormat="1" ht="95.1" customHeight="1" x14ac:dyDescent="0.25">
      <c r="B1087" s="218" t="s">
        <v>1128</v>
      </c>
      <c r="C1087" s="218" t="s">
        <v>228</v>
      </c>
      <c r="D1087" s="218" t="s">
        <v>106</v>
      </c>
      <c r="E1087" s="238" t="s">
        <v>67</v>
      </c>
      <c r="F1087" s="238" t="s">
        <v>809</v>
      </c>
      <c r="G1087" s="238" t="s">
        <v>147</v>
      </c>
      <c r="H1087" s="218" t="s">
        <v>70</v>
      </c>
      <c r="I1087" s="218" t="s">
        <v>79</v>
      </c>
      <c r="J1087" s="11" t="s">
        <v>208</v>
      </c>
      <c r="K1087" s="7" t="s">
        <v>107</v>
      </c>
      <c r="L1087" s="7" t="s">
        <v>86</v>
      </c>
      <c r="M1087" s="7">
        <v>40</v>
      </c>
      <c r="N1087" s="217" t="s">
        <v>108</v>
      </c>
      <c r="O1087" s="218" t="s">
        <v>361</v>
      </c>
      <c r="P1087" s="218" t="s">
        <v>75</v>
      </c>
      <c r="Q1087" s="218" t="s">
        <v>76</v>
      </c>
      <c r="R1087" s="237" t="s">
        <v>77</v>
      </c>
      <c r="S1087" s="237" t="s">
        <v>109</v>
      </c>
      <c r="T1087" s="247">
        <f>V1087+Y1087</f>
        <v>73575.7</v>
      </c>
      <c r="U1087" s="247">
        <f>T1087</f>
        <v>73575.7</v>
      </c>
      <c r="V1087" s="246">
        <v>36787.85</v>
      </c>
      <c r="W1087" s="246" t="s">
        <v>79</v>
      </c>
      <c r="X1087" s="246" t="s">
        <v>79</v>
      </c>
      <c r="Y1087" s="246">
        <v>36787.85</v>
      </c>
      <c r="Z1087" s="246" t="s">
        <v>98</v>
      </c>
      <c r="AA1087" s="246" t="s">
        <v>79</v>
      </c>
      <c r="AB1087" s="246">
        <v>6397.89</v>
      </c>
      <c r="AC1087" s="217" t="s">
        <v>149</v>
      </c>
      <c r="AD1087" s="235">
        <f>V1087+Y1087</f>
        <v>73575.7</v>
      </c>
      <c r="AE1087" s="235" t="s">
        <v>79</v>
      </c>
      <c r="AF1087" s="217" t="s">
        <v>79</v>
      </c>
      <c r="AG1087" s="217" t="s">
        <v>33</v>
      </c>
      <c r="AH1087" s="217" t="s">
        <v>166</v>
      </c>
      <c r="AI1087" s="217" t="s">
        <v>167</v>
      </c>
      <c r="AJ1087" s="217"/>
    </row>
    <row r="1088" spans="2:36" s="79" customFormat="1" ht="59.1" customHeight="1" x14ac:dyDescent="0.25">
      <c r="B1088" s="218"/>
      <c r="C1088" s="218"/>
      <c r="D1088" s="218"/>
      <c r="E1088" s="238"/>
      <c r="F1088" s="238"/>
      <c r="G1088" s="238"/>
      <c r="H1088" s="218"/>
      <c r="I1088" s="218"/>
      <c r="J1088" s="11" t="s">
        <v>111</v>
      </c>
      <c r="K1088" s="7" t="s">
        <v>112</v>
      </c>
      <c r="L1088" s="7" t="s">
        <v>85</v>
      </c>
      <c r="M1088" s="7">
        <v>1</v>
      </c>
      <c r="N1088" s="217"/>
      <c r="O1088" s="218"/>
      <c r="P1088" s="218"/>
      <c r="Q1088" s="218"/>
      <c r="R1088" s="237"/>
      <c r="S1088" s="237"/>
      <c r="T1088" s="247"/>
      <c r="U1088" s="247"/>
      <c r="V1088" s="246"/>
      <c r="W1088" s="246"/>
      <c r="X1088" s="246"/>
      <c r="Y1088" s="246"/>
      <c r="Z1088" s="246"/>
      <c r="AA1088" s="246"/>
      <c r="AB1088" s="246"/>
      <c r="AC1088" s="217"/>
      <c r="AD1088" s="235"/>
      <c r="AE1088" s="235"/>
      <c r="AF1088" s="218"/>
      <c r="AG1088" s="217"/>
      <c r="AH1088" s="217"/>
      <c r="AI1088" s="217"/>
      <c r="AJ1088" s="218"/>
    </row>
    <row r="1089" spans="2:36" s="79" customFormat="1" ht="66.599999999999994" customHeight="1" x14ac:dyDescent="0.25">
      <c r="B1089" s="218"/>
      <c r="C1089" s="218"/>
      <c r="D1089" s="218"/>
      <c r="E1089" s="238"/>
      <c r="F1089" s="238"/>
      <c r="G1089" s="238"/>
      <c r="H1089" s="218"/>
      <c r="I1089" s="218"/>
      <c r="J1089" s="11" t="s">
        <v>127</v>
      </c>
      <c r="K1089" s="7" t="s">
        <v>128</v>
      </c>
      <c r="L1089" s="7" t="s">
        <v>85</v>
      </c>
      <c r="M1089" s="63">
        <v>37</v>
      </c>
      <c r="N1089" s="217"/>
      <c r="O1089" s="218"/>
      <c r="P1089" s="218"/>
      <c r="Q1089" s="218"/>
      <c r="R1089" s="237"/>
      <c r="S1089" s="237"/>
      <c r="T1089" s="247"/>
      <c r="U1089" s="247"/>
      <c r="V1089" s="246"/>
      <c r="W1089" s="246"/>
      <c r="X1089" s="246"/>
      <c r="Y1089" s="246"/>
      <c r="Z1089" s="246"/>
      <c r="AA1089" s="246"/>
      <c r="AB1089" s="246"/>
      <c r="AC1089" s="217"/>
      <c r="AD1089" s="235"/>
      <c r="AE1089" s="235"/>
      <c r="AF1089" s="218"/>
      <c r="AG1089" s="217"/>
      <c r="AH1089" s="217"/>
      <c r="AI1089" s="217"/>
      <c r="AJ1089" s="218"/>
    </row>
    <row r="1090" spans="2:36" s="79" customFormat="1" ht="99" customHeight="1" x14ac:dyDescent="0.25">
      <c r="B1090" s="218" t="s">
        <v>1129</v>
      </c>
      <c r="C1090" s="218" t="s">
        <v>226</v>
      </c>
      <c r="D1090" s="218" t="s">
        <v>106</v>
      </c>
      <c r="E1090" s="238" t="s">
        <v>67</v>
      </c>
      <c r="F1090" s="238" t="s">
        <v>809</v>
      </c>
      <c r="G1090" s="238" t="s">
        <v>147</v>
      </c>
      <c r="H1090" s="218" t="s">
        <v>70</v>
      </c>
      <c r="I1090" s="218" t="s">
        <v>79</v>
      </c>
      <c r="J1090" s="28" t="s">
        <v>208</v>
      </c>
      <c r="K1090" s="14" t="s">
        <v>107</v>
      </c>
      <c r="L1090" s="14" t="s">
        <v>86</v>
      </c>
      <c r="M1090" s="14">
        <v>40</v>
      </c>
      <c r="N1090" s="217" t="s">
        <v>108</v>
      </c>
      <c r="O1090" s="218" t="s">
        <v>361</v>
      </c>
      <c r="P1090" s="218" t="s">
        <v>75</v>
      </c>
      <c r="Q1090" s="218" t="s">
        <v>76</v>
      </c>
      <c r="R1090" s="237" t="s">
        <v>77</v>
      </c>
      <c r="S1090" s="237" t="s">
        <v>109</v>
      </c>
      <c r="T1090" s="247">
        <f>V1090+Y1090</f>
        <v>39440.18</v>
      </c>
      <c r="U1090" s="247">
        <f>T1090/1</f>
        <v>39440.18</v>
      </c>
      <c r="V1090" s="251">
        <v>19720.09</v>
      </c>
      <c r="W1090" s="246" t="s">
        <v>79</v>
      </c>
      <c r="X1090" s="246" t="s">
        <v>79</v>
      </c>
      <c r="Y1090" s="246">
        <v>19720.09</v>
      </c>
      <c r="Z1090" s="246" t="s">
        <v>98</v>
      </c>
      <c r="AA1090" s="246" t="s">
        <v>79</v>
      </c>
      <c r="AB1090" s="246">
        <v>3429.58</v>
      </c>
      <c r="AC1090" s="217" t="s">
        <v>149</v>
      </c>
      <c r="AD1090" s="235">
        <f>V1090+Y1090</f>
        <v>39440.18</v>
      </c>
      <c r="AE1090" s="235" t="s">
        <v>79</v>
      </c>
      <c r="AF1090" s="217" t="s">
        <v>79</v>
      </c>
      <c r="AG1090" s="217" t="s">
        <v>33</v>
      </c>
      <c r="AH1090" s="217" t="s">
        <v>166</v>
      </c>
      <c r="AI1090" s="217" t="s">
        <v>167</v>
      </c>
      <c r="AJ1090" s="217"/>
    </row>
    <row r="1091" spans="2:36" s="79" customFormat="1" ht="58.15" customHeight="1" x14ac:dyDescent="0.25">
      <c r="B1091" s="218"/>
      <c r="C1091" s="218"/>
      <c r="D1091" s="218"/>
      <c r="E1091" s="238"/>
      <c r="F1091" s="238"/>
      <c r="G1091" s="238"/>
      <c r="H1091" s="218"/>
      <c r="I1091" s="218"/>
      <c r="J1091" s="11" t="s">
        <v>111</v>
      </c>
      <c r="K1091" s="7" t="s">
        <v>112</v>
      </c>
      <c r="L1091" s="7" t="s">
        <v>85</v>
      </c>
      <c r="M1091" s="7">
        <v>1</v>
      </c>
      <c r="N1091" s="217"/>
      <c r="O1091" s="218"/>
      <c r="P1091" s="218"/>
      <c r="Q1091" s="218"/>
      <c r="R1091" s="237"/>
      <c r="S1091" s="237"/>
      <c r="T1091" s="247"/>
      <c r="U1091" s="247"/>
      <c r="V1091" s="252"/>
      <c r="W1091" s="246"/>
      <c r="X1091" s="246"/>
      <c r="Y1091" s="246"/>
      <c r="Z1091" s="246"/>
      <c r="AA1091" s="246"/>
      <c r="AB1091" s="246"/>
      <c r="AC1091" s="217"/>
      <c r="AD1091" s="235"/>
      <c r="AE1091" s="235"/>
      <c r="AF1091" s="218"/>
      <c r="AG1091" s="217"/>
      <c r="AH1091" s="217"/>
      <c r="AI1091" s="217"/>
      <c r="AJ1091" s="218"/>
    </row>
    <row r="1092" spans="2:36" s="79" customFormat="1" ht="59.1" customHeight="1" x14ac:dyDescent="0.25">
      <c r="B1092" s="218"/>
      <c r="C1092" s="218"/>
      <c r="D1092" s="218"/>
      <c r="E1092" s="238"/>
      <c r="F1092" s="238"/>
      <c r="G1092" s="238"/>
      <c r="H1092" s="218"/>
      <c r="I1092" s="218"/>
      <c r="J1092" s="11" t="s">
        <v>127</v>
      </c>
      <c r="K1092" s="7" t="s">
        <v>128</v>
      </c>
      <c r="L1092" s="7" t="s">
        <v>85</v>
      </c>
      <c r="M1092" s="63">
        <v>20</v>
      </c>
      <c r="N1092" s="217"/>
      <c r="O1092" s="218"/>
      <c r="P1092" s="218"/>
      <c r="Q1092" s="218"/>
      <c r="R1092" s="237"/>
      <c r="S1092" s="237"/>
      <c r="T1092" s="247"/>
      <c r="U1092" s="247"/>
      <c r="V1092" s="253"/>
      <c r="W1092" s="246"/>
      <c r="X1092" s="246"/>
      <c r="Y1092" s="246"/>
      <c r="Z1092" s="246"/>
      <c r="AA1092" s="246"/>
      <c r="AB1092" s="246"/>
      <c r="AC1092" s="217"/>
      <c r="AD1092" s="235"/>
      <c r="AE1092" s="235"/>
      <c r="AF1092" s="218"/>
      <c r="AG1092" s="217"/>
      <c r="AH1092" s="217"/>
      <c r="AI1092" s="217"/>
      <c r="AJ1092" s="218"/>
    </row>
    <row r="1093" spans="2:36" s="79" customFormat="1" ht="82.5" customHeight="1" x14ac:dyDescent="0.25">
      <c r="B1093" s="257" t="s">
        <v>1091</v>
      </c>
      <c r="C1093" s="257" t="s">
        <v>742</v>
      </c>
      <c r="D1093" s="257" t="s">
        <v>66</v>
      </c>
      <c r="E1093" s="293" t="s">
        <v>67</v>
      </c>
      <c r="F1093" s="289" t="s">
        <v>810</v>
      </c>
      <c r="G1093" s="293" t="s">
        <v>673</v>
      </c>
      <c r="H1093" s="257" t="s">
        <v>70</v>
      </c>
      <c r="I1093" s="281" t="s">
        <v>79</v>
      </c>
      <c r="J1093" s="20" t="s">
        <v>113</v>
      </c>
      <c r="K1093" s="27" t="s">
        <v>114</v>
      </c>
      <c r="L1093" s="27" t="s">
        <v>115</v>
      </c>
      <c r="M1093" s="27">
        <v>2</v>
      </c>
      <c r="N1093" s="260" t="s">
        <v>693</v>
      </c>
      <c r="O1093" s="257" t="s">
        <v>694</v>
      </c>
      <c r="P1093" s="257" t="s">
        <v>75</v>
      </c>
      <c r="Q1093" s="257" t="s">
        <v>76</v>
      </c>
      <c r="R1093" s="257" t="s">
        <v>77</v>
      </c>
      <c r="S1093" s="345" t="s">
        <v>109</v>
      </c>
      <c r="T1093" s="572">
        <f>+V1093+Y1093</f>
        <v>151940</v>
      </c>
      <c r="U1093" s="572">
        <f>T1093/2</f>
        <v>75970</v>
      </c>
      <c r="V1093" s="314">
        <v>75970</v>
      </c>
      <c r="W1093" s="323" t="s">
        <v>98</v>
      </c>
      <c r="X1093" s="323" t="s">
        <v>98</v>
      </c>
      <c r="Y1093" s="314">
        <v>75970</v>
      </c>
      <c r="Z1093" s="323" t="s">
        <v>98</v>
      </c>
      <c r="AA1093" s="323" t="s">
        <v>98</v>
      </c>
      <c r="AB1093" s="352">
        <f>6159.73*2</f>
        <v>12319.46</v>
      </c>
      <c r="AC1093" s="260" t="s">
        <v>80</v>
      </c>
      <c r="AD1093" s="552">
        <f>+V1093+Y1093</f>
        <v>151940</v>
      </c>
      <c r="AE1093" s="323" t="s">
        <v>98</v>
      </c>
      <c r="AF1093" s="323" t="s">
        <v>98</v>
      </c>
      <c r="AG1093" s="260" t="s">
        <v>33</v>
      </c>
      <c r="AH1093" s="260" t="s">
        <v>157</v>
      </c>
      <c r="AI1093" s="260" t="s">
        <v>158</v>
      </c>
      <c r="AJ1093" s="257"/>
    </row>
    <row r="1094" spans="2:36" s="79" customFormat="1" ht="69" customHeight="1" x14ac:dyDescent="0.25">
      <c r="B1094" s="258"/>
      <c r="C1094" s="258"/>
      <c r="D1094" s="258"/>
      <c r="E1094" s="292"/>
      <c r="F1094" s="289"/>
      <c r="G1094" s="292"/>
      <c r="H1094" s="258"/>
      <c r="I1094" s="281"/>
      <c r="J1094" s="20" t="s">
        <v>116</v>
      </c>
      <c r="K1094" s="27" t="s">
        <v>117</v>
      </c>
      <c r="L1094" s="27" t="s">
        <v>85</v>
      </c>
      <c r="M1094" s="27">
        <v>2</v>
      </c>
      <c r="N1094" s="261"/>
      <c r="O1094" s="258"/>
      <c r="P1094" s="258"/>
      <c r="Q1094" s="258"/>
      <c r="R1094" s="258"/>
      <c r="S1094" s="346"/>
      <c r="T1094" s="572"/>
      <c r="U1094" s="572"/>
      <c r="V1094" s="314"/>
      <c r="W1094" s="324"/>
      <c r="X1094" s="324"/>
      <c r="Y1094" s="314"/>
      <c r="Z1094" s="324"/>
      <c r="AA1094" s="324"/>
      <c r="AB1094" s="353"/>
      <c r="AC1094" s="261"/>
      <c r="AD1094" s="553"/>
      <c r="AE1094" s="324"/>
      <c r="AF1094" s="324"/>
      <c r="AG1094" s="261"/>
      <c r="AH1094" s="261"/>
      <c r="AI1094" s="261"/>
      <c r="AJ1094" s="258"/>
    </row>
    <row r="1095" spans="2:36" s="79" customFormat="1" ht="59.1" customHeight="1" x14ac:dyDescent="0.25">
      <c r="B1095" s="258"/>
      <c r="C1095" s="258"/>
      <c r="D1095" s="258"/>
      <c r="E1095" s="292"/>
      <c r="F1095" s="289"/>
      <c r="G1095" s="292"/>
      <c r="H1095" s="258"/>
      <c r="I1095" s="281"/>
      <c r="J1095" s="20" t="s">
        <v>209</v>
      </c>
      <c r="K1095" s="27" t="s">
        <v>118</v>
      </c>
      <c r="L1095" s="27" t="s">
        <v>119</v>
      </c>
      <c r="M1095" s="27">
        <v>2</v>
      </c>
      <c r="N1095" s="261"/>
      <c r="O1095" s="258"/>
      <c r="P1095" s="258"/>
      <c r="Q1095" s="258"/>
      <c r="R1095" s="258"/>
      <c r="S1095" s="346"/>
      <c r="T1095" s="572"/>
      <c r="U1095" s="572"/>
      <c r="V1095" s="314"/>
      <c r="W1095" s="324"/>
      <c r="X1095" s="324"/>
      <c r="Y1095" s="314"/>
      <c r="Z1095" s="324"/>
      <c r="AA1095" s="324"/>
      <c r="AB1095" s="353"/>
      <c r="AC1095" s="261"/>
      <c r="AD1095" s="553"/>
      <c r="AE1095" s="324"/>
      <c r="AF1095" s="324"/>
      <c r="AG1095" s="261"/>
      <c r="AH1095" s="261"/>
      <c r="AI1095" s="261"/>
      <c r="AJ1095" s="258"/>
    </row>
    <row r="1096" spans="2:36" s="79" customFormat="1" ht="59.1" customHeight="1" x14ac:dyDescent="0.25">
      <c r="B1096" s="259"/>
      <c r="C1096" s="259"/>
      <c r="D1096" s="259"/>
      <c r="E1096" s="321"/>
      <c r="F1096" s="289"/>
      <c r="G1096" s="321"/>
      <c r="H1096" s="259"/>
      <c r="I1096" s="281"/>
      <c r="J1096" s="20" t="s">
        <v>120</v>
      </c>
      <c r="K1096" s="27" t="s">
        <v>121</v>
      </c>
      <c r="L1096" s="27" t="s">
        <v>119</v>
      </c>
      <c r="M1096" s="61">
        <v>2</v>
      </c>
      <c r="N1096" s="262"/>
      <c r="O1096" s="259"/>
      <c r="P1096" s="259"/>
      <c r="Q1096" s="259"/>
      <c r="R1096" s="259"/>
      <c r="S1096" s="347"/>
      <c r="T1096" s="572"/>
      <c r="U1096" s="572"/>
      <c r="V1096" s="314"/>
      <c r="W1096" s="325"/>
      <c r="X1096" s="325"/>
      <c r="Y1096" s="314"/>
      <c r="Z1096" s="325"/>
      <c r="AA1096" s="325"/>
      <c r="AB1096" s="354"/>
      <c r="AC1096" s="262"/>
      <c r="AD1096" s="554"/>
      <c r="AE1096" s="325"/>
      <c r="AF1096" s="325"/>
      <c r="AG1096" s="262"/>
      <c r="AH1096" s="262"/>
      <c r="AI1096" s="262"/>
      <c r="AJ1096" s="259"/>
    </row>
    <row r="1097" spans="2:36" s="79" customFormat="1" ht="124.5" customHeight="1" x14ac:dyDescent="0.25">
      <c r="B1097" s="230" t="s">
        <v>675</v>
      </c>
      <c r="C1097" s="230" t="s">
        <v>743</v>
      </c>
      <c r="D1097" s="230" t="s">
        <v>66</v>
      </c>
      <c r="E1097" s="290" t="s">
        <v>67</v>
      </c>
      <c r="F1097" s="238" t="s">
        <v>809</v>
      </c>
      <c r="G1097" s="438" t="s">
        <v>1092</v>
      </c>
      <c r="H1097" s="230" t="s">
        <v>70</v>
      </c>
      <c r="I1097" s="218" t="s">
        <v>79</v>
      </c>
      <c r="J1097" s="28" t="s">
        <v>208</v>
      </c>
      <c r="K1097" s="14" t="s">
        <v>107</v>
      </c>
      <c r="L1097" s="14" t="s">
        <v>86</v>
      </c>
      <c r="M1097" s="14">
        <v>40</v>
      </c>
      <c r="N1097" s="219" t="s">
        <v>693</v>
      </c>
      <c r="O1097" s="230" t="s">
        <v>361</v>
      </c>
      <c r="P1097" s="230" t="s">
        <v>75</v>
      </c>
      <c r="Q1097" s="230" t="s">
        <v>76</v>
      </c>
      <c r="R1097" s="230" t="s">
        <v>77</v>
      </c>
      <c r="S1097" s="242" t="s">
        <v>109</v>
      </c>
      <c r="T1097" s="369">
        <f>+V1097+Y1097</f>
        <v>192599.92</v>
      </c>
      <c r="U1097" s="369">
        <f>T1097/2</f>
        <v>96299.96</v>
      </c>
      <c r="V1097" s="224">
        <v>96299.96</v>
      </c>
      <c r="W1097" s="251" t="s">
        <v>98</v>
      </c>
      <c r="X1097" s="251" t="s">
        <v>98</v>
      </c>
      <c r="Y1097" s="224">
        <v>96299.96</v>
      </c>
      <c r="Z1097" s="251" t="s">
        <v>98</v>
      </c>
      <c r="AA1097" s="251" t="s">
        <v>98</v>
      </c>
      <c r="AB1097" s="472">
        <v>15616.21</v>
      </c>
      <c r="AC1097" s="219" t="s">
        <v>149</v>
      </c>
      <c r="AD1097" s="558">
        <f>+V1097+Y1097</f>
        <v>192599.92</v>
      </c>
      <c r="AE1097" s="251" t="s">
        <v>98</v>
      </c>
      <c r="AF1097" s="251" t="s">
        <v>98</v>
      </c>
      <c r="AG1097" s="219" t="s">
        <v>33</v>
      </c>
      <c r="AH1097" s="278" t="s">
        <v>157</v>
      </c>
      <c r="AI1097" s="278" t="s">
        <v>158</v>
      </c>
      <c r="AJ1097" s="230"/>
    </row>
    <row r="1098" spans="2:36" s="79" customFormat="1" ht="95.65" customHeight="1" x14ac:dyDescent="0.25">
      <c r="B1098" s="215"/>
      <c r="C1098" s="215"/>
      <c r="D1098" s="215"/>
      <c r="E1098" s="250"/>
      <c r="F1098" s="238"/>
      <c r="G1098" s="542"/>
      <c r="H1098" s="215"/>
      <c r="I1098" s="218"/>
      <c r="J1098" s="11" t="s">
        <v>111</v>
      </c>
      <c r="K1098" s="7" t="s">
        <v>683</v>
      </c>
      <c r="L1098" s="11" t="s">
        <v>684</v>
      </c>
      <c r="M1098" s="112" t="s">
        <v>685</v>
      </c>
      <c r="N1098" s="220"/>
      <c r="O1098" s="215"/>
      <c r="P1098" s="215"/>
      <c r="Q1098" s="215"/>
      <c r="R1098" s="215"/>
      <c r="S1098" s="274"/>
      <c r="T1098" s="369"/>
      <c r="U1098" s="369"/>
      <c r="V1098" s="224"/>
      <c r="W1098" s="252"/>
      <c r="X1098" s="252"/>
      <c r="Y1098" s="224"/>
      <c r="Z1098" s="252"/>
      <c r="AA1098" s="252"/>
      <c r="AB1098" s="422"/>
      <c r="AC1098" s="220"/>
      <c r="AD1098" s="559"/>
      <c r="AE1098" s="252"/>
      <c r="AF1098" s="252"/>
      <c r="AG1098" s="220"/>
      <c r="AH1098" s="279"/>
      <c r="AI1098" s="279"/>
      <c r="AJ1098" s="215"/>
    </row>
    <row r="1099" spans="2:36" s="79" customFormat="1" ht="99" customHeight="1" x14ac:dyDescent="0.25">
      <c r="B1099" s="216"/>
      <c r="C1099" s="216"/>
      <c r="D1099" s="216"/>
      <c r="E1099" s="291"/>
      <c r="F1099" s="238"/>
      <c r="G1099" s="442"/>
      <c r="H1099" s="216"/>
      <c r="I1099" s="218"/>
      <c r="J1099" s="11" t="s">
        <v>127</v>
      </c>
      <c r="K1099" s="7" t="s">
        <v>648</v>
      </c>
      <c r="L1099" s="11" t="s">
        <v>686</v>
      </c>
      <c r="M1099" s="7">
        <v>90</v>
      </c>
      <c r="N1099" s="221"/>
      <c r="O1099" s="216"/>
      <c r="P1099" s="216"/>
      <c r="Q1099" s="216"/>
      <c r="R1099" s="216"/>
      <c r="S1099" s="236"/>
      <c r="T1099" s="371"/>
      <c r="U1099" s="371"/>
      <c r="V1099" s="225"/>
      <c r="W1099" s="253"/>
      <c r="X1099" s="253"/>
      <c r="Y1099" s="225"/>
      <c r="Z1099" s="253"/>
      <c r="AA1099" s="253"/>
      <c r="AB1099" s="341"/>
      <c r="AC1099" s="221"/>
      <c r="AD1099" s="560"/>
      <c r="AE1099" s="253"/>
      <c r="AF1099" s="253"/>
      <c r="AG1099" s="221"/>
      <c r="AH1099" s="280"/>
      <c r="AI1099" s="280"/>
      <c r="AJ1099" s="216"/>
    </row>
    <row r="1100" spans="2:36" s="79" customFormat="1" ht="126.6" customHeight="1" x14ac:dyDescent="0.25">
      <c r="B1100" s="230" t="s">
        <v>676</v>
      </c>
      <c r="C1100" s="230" t="s">
        <v>744</v>
      </c>
      <c r="D1100" s="230" t="s">
        <v>66</v>
      </c>
      <c r="E1100" s="290" t="s">
        <v>67</v>
      </c>
      <c r="F1100" s="238" t="s">
        <v>809</v>
      </c>
      <c r="G1100" s="290" t="s">
        <v>674</v>
      </c>
      <c r="H1100" s="230" t="s">
        <v>70</v>
      </c>
      <c r="I1100" s="218" t="s">
        <v>79</v>
      </c>
      <c r="J1100" s="28" t="s">
        <v>208</v>
      </c>
      <c r="K1100" s="14" t="s">
        <v>107</v>
      </c>
      <c r="L1100" s="14" t="s">
        <v>86</v>
      </c>
      <c r="M1100" s="14">
        <v>40</v>
      </c>
      <c r="N1100" s="219" t="s">
        <v>693</v>
      </c>
      <c r="O1100" s="230" t="s">
        <v>361</v>
      </c>
      <c r="P1100" s="230" t="s">
        <v>75</v>
      </c>
      <c r="Q1100" s="230" t="s">
        <v>76</v>
      </c>
      <c r="R1100" s="230" t="s">
        <v>77</v>
      </c>
      <c r="S1100" s="242" t="s">
        <v>109</v>
      </c>
      <c r="T1100" s="369">
        <f>+V1100+Y1100</f>
        <v>53499.9</v>
      </c>
      <c r="U1100" s="296">
        <f>T1100</f>
        <v>53499.9</v>
      </c>
      <c r="V1100" s="223">
        <v>26749.95</v>
      </c>
      <c r="W1100" s="251" t="s">
        <v>98</v>
      </c>
      <c r="X1100" s="251" t="s">
        <v>98</v>
      </c>
      <c r="Y1100" s="223">
        <v>26749.95</v>
      </c>
      <c r="Z1100" s="251" t="s">
        <v>98</v>
      </c>
      <c r="AA1100" s="251" t="s">
        <v>98</v>
      </c>
      <c r="AB1100" s="223">
        <v>4337.83</v>
      </c>
      <c r="AC1100" s="219" t="s">
        <v>149</v>
      </c>
      <c r="AD1100" s="558">
        <f>+V1100+Y1100</f>
        <v>53499.9</v>
      </c>
      <c r="AE1100" s="251" t="s">
        <v>98</v>
      </c>
      <c r="AF1100" s="251" t="s">
        <v>98</v>
      </c>
      <c r="AG1100" s="219" t="s">
        <v>33</v>
      </c>
      <c r="AH1100" s="278" t="s">
        <v>157</v>
      </c>
      <c r="AI1100" s="278" t="s">
        <v>158</v>
      </c>
      <c r="AJ1100" s="230"/>
    </row>
    <row r="1101" spans="2:36" s="79" customFormat="1" ht="59.1" customHeight="1" x14ac:dyDescent="0.25">
      <c r="B1101" s="215"/>
      <c r="C1101" s="215"/>
      <c r="D1101" s="215"/>
      <c r="E1101" s="250"/>
      <c r="F1101" s="238"/>
      <c r="G1101" s="250"/>
      <c r="H1101" s="215"/>
      <c r="I1101" s="218"/>
      <c r="J1101" s="11" t="s">
        <v>111</v>
      </c>
      <c r="K1101" s="7" t="s">
        <v>683</v>
      </c>
      <c r="L1101" s="11" t="s">
        <v>684</v>
      </c>
      <c r="M1101" s="112" t="s">
        <v>687</v>
      </c>
      <c r="N1101" s="220"/>
      <c r="O1101" s="215"/>
      <c r="P1101" s="215"/>
      <c r="Q1101" s="215"/>
      <c r="R1101" s="215"/>
      <c r="S1101" s="274"/>
      <c r="T1101" s="369"/>
      <c r="U1101" s="369"/>
      <c r="V1101" s="224"/>
      <c r="W1101" s="252"/>
      <c r="X1101" s="252"/>
      <c r="Y1101" s="224"/>
      <c r="Z1101" s="252"/>
      <c r="AA1101" s="252"/>
      <c r="AB1101" s="224"/>
      <c r="AC1101" s="220"/>
      <c r="AD1101" s="559"/>
      <c r="AE1101" s="252"/>
      <c r="AF1101" s="252"/>
      <c r="AG1101" s="220"/>
      <c r="AH1101" s="279"/>
      <c r="AI1101" s="279"/>
      <c r="AJ1101" s="215"/>
    </row>
    <row r="1102" spans="2:36" s="79" customFormat="1" ht="60.75" customHeight="1" x14ac:dyDescent="0.25">
      <c r="B1102" s="216"/>
      <c r="C1102" s="216"/>
      <c r="D1102" s="216"/>
      <c r="E1102" s="291"/>
      <c r="F1102" s="238"/>
      <c r="G1102" s="291"/>
      <c r="H1102" s="216"/>
      <c r="I1102" s="218"/>
      <c r="J1102" s="11" t="s">
        <v>127</v>
      </c>
      <c r="K1102" s="7" t="s">
        <v>648</v>
      </c>
      <c r="L1102" s="11" t="s">
        <v>686</v>
      </c>
      <c r="M1102" s="7">
        <v>25</v>
      </c>
      <c r="N1102" s="221"/>
      <c r="O1102" s="216"/>
      <c r="P1102" s="216"/>
      <c r="Q1102" s="216"/>
      <c r="R1102" s="216"/>
      <c r="S1102" s="236"/>
      <c r="T1102" s="371"/>
      <c r="U1102" s="371"/>
      <c r="V1102" s="225"/>
      <c r="W1102" s="253"/>
      <c r="X1102" s="253"/>
      <c r="Y1102" s="225"/>
      <c r="Z1102" s="253"/>
      <c r="AA1102" s="253"/>
      <c r="AB1102" s="225"/>
      <c r="AC1102" s="221"/>
      <c r="AD1102" s="560"/>
      <c r="AE1102" s="253"/>
      <c r="AF1102" s="253"/>
      <c r="AG1102" s="221"/>
      <c r="AH1102" s="280"/>
      <c r="AI1102" s="280"/>
      <c r="AJ1102" s="216"/>
    </row>
    <row r="1103" spans="2:36" s="79" customFormat="1" ht="119.1" customHeight="1" x14ac:dyDescent="0.25">
      <c r="B1103" s="257" t="s">
        <v>1093</v>
      </c>
      <c r="C1103" s="257" t="s">
        <v>745</v>
      </c>
      <c r="D1103" s="257" t="s">
        <v>66</v>
      </c>
      <c r="E1103" s="293" t="s">
        <v>67</v>
      </c>
      <c r="F1103" s="289" t="s">
        <v>809</v>
      </c>
      <c r="G1103" s="293" t="s">
        <v>674</v>
      </c>
      <c r="H1103" s="257" t="s">
        <v>70</v>
      </c>
      <c r="I1103" s="281" t="s">
        <v>79</v>
      </c>
      <c r="J1103" s="56" t="s">
        <v>208</v>
      </c>
      <c r="K1103" s="57" t="s">
        <v>107</v>
      </c>
      <c r="L1103" s="57" t="s">
        <v>86</v>
      </c>
      <c r="M1103" s="57">
        <v>40</v>
      </c>
      <c r="N1103" s="260" t="s">
        <v>693</v>
      </c>
      <c r="O1103" s="257" t="s">
        <v>361</v>
      </c>
      <c r="P1103" s="257" t="s">
        <v>75</v>
      </c>
      <c r="Q1103" s="257" t="s">
        <v>76</v>
      </c>
      <c r="R1103" s="257" t="s">
        <v>77</v>
      </c>
      <c r="S1103" s="345" t="s">
        <v>109</v>
      </c>
      <c r="T1103" s="553">
        <f>+V1103+Y1103</f>
        <v>39796.58</v>
      </c>
      <c r="U1103" s="553">
        <f>T1103</f>
        <v>39796.58</v>
      </c>
      <c r="V1103" s="352">
        <v>19898.29</v>
      </c>
      <c r="W1103" s="323" t="s">
        <v>98</v>
      </c>
      <c r="X1103" s="323" t="s">
        <v>98</v>
      </c>
      <c r="Y1103" s="352">
        <v>19898.29</v>
      </c>
      <c r="Z1103" s="323" t="s">
        <v>98</v>
      </c>
      <c r="AA1103" s="323" t="s">
        <v>98</v>
      </c>
      <c r="AB1103" s="352">
        <v>3226.75</v>
      </c>
      <c r="AC1103" s="260" t="s">
        <v>149</v>
      </c>
      <c r="AD1103" s="555">
        <f>+V1103+Y1103</f>
        <v>39796.58</v>
      </c>
      <c r="AE1103" s="323" t="s">
        <v>98</v>
      </c>
      <c r="AF1103" s="323" t="s">
        <v>98</v>
      </c>
      <c r="AG1103" s="260" t="s">
        <v>33</v>
      </c>
      <c r="AH1103" s="549" t="s">
        <v>157</v>
      </c>
      <c r="AI1103" s="549" t="s">
        <v>158</v>
      </c>
      <c r="AJ1103" s="257"/>
    </row>
    <row r="1104" spans="2:36" s="79" customFormat="1" ht="68.25" customHeight="1" x14ac:dyDescent="0.25">
      <c r="B1104" s="258"/>
      <c r="C1104" s="258"/>
      <c r="D1104" s="258"/>
      <c r="E1104" s="292"/>
      <c r="F1104" s="289"/>
      <c r="G1104" s="292"/>
      <c r="H1104" s="258"/>
      <c r="I1104" s="281"/>
      <c r="J1104" s="20" t="s">
        <v>111</v>
      </c>
      <c r="K1104" s="27" t="s">
        <v>683</v>
      </c>
      <c r="L1104" s="20" t="s">
        <v>684</v>
      </c>
      <c r="M1104" s="111" t="s">
        <v>688</v>
      </c>
      <c r="N1104" s="261"/>
      <c r="O1104" s="258"/>
      <c r="P1104" s="258"/>
      <c r="Q1104" s="258"/>
      <c r="R1104" s="258"/>
      <c r="S1104" s="346"/>
      <c r="T1104" s="553"/>
      <c r="U1104" s="553"/>
      <c r="V1104" s="353"/>
      <c r="W1104" s="324"/>
      <c r="X1104" s="324"/>
      <c r="Y1104" s="353"/>
      <c r="Z1104" s="324"/>
      <c r="AA1104" s="324"/>
      <c r="AB1104" s="353"/>
      <c r="AC1104" s="261"/>
      <c r="AD1104" s="556"/>
      <c r="AE1104" s="324"/>
      <c r="AF1104" s="324"/>
      <c r="AG1104" s="261"/>
      <c r="AH1104" s="550"/>
      <c r="AI1104" s="550"/>
      <c r="AJ1104" s="258"/>
    </row>
    <row r="1105" spans="2:36" s="79" customFormat="1" ht="60" customHeight="1" x14ac:dyDescent="0.25">
      <c r="B1105" s="259"/>
      <c r="C1105" s="259"/>
      <c r="D1105" s="259"/>
      <c r="E1105" s="321"/>
      <c r="F1105" s="289"/>
      <c r="G1105" s="321"/>
      <c r="H1105" s="259"/>
      <c r="I1105" s="281"/>
      <c r="J1105" s="20" t="s">
        <v>127</v>
      </c>
      <c r="K1105" s="27" t="s">
        <v>648</v>
      </c>
      <c r="L1105" s="20" t="s">
        <v>686</v>
      </c>
      <c r="M1105" s="58">
        <v>19</v>
      </c>
      <c r="N1105" s="262"/>
      <c r="O1105" s="259"/>
      <c r="P1105" s="259"/>
      <c r="Q1105" s="259"/>
      <c r="R1105" s="259"/>
      <c r="S1105" s="347"/>
      <c r="T1105" s="554"/>
      <c r="U1105" s="554"/>
      <c r="V1105" s="354"/>
      <c r="W1105" s="325"/>
      <c r="X1105" s="325"/>
      <c r="Y1105" s="354"/>
      <c r="Z1105" s="325"/>
      <c r="AA1105" s="325"/>
      <c r="AB1105" s="354"/>
      <c r="AC1105" s="262"/>
      <c r="AD1105" s="557"/>
      <c r="AE1105" s="325"/>
      <c r="AF1105" s="325"/>
      <c r="AG1105" s="262"/>
      <c r="AH1105" s="551"/>
      <c r="AI1105" s="551"/>
      <c r="AJ1105" s="259"/>
    </row>
    <row r="1106" spans="2:36" s="79" customFormat="1" ht="90" customHeight="1" x14ac:dyDescent="0.25">
      <c r="B1106" s="230" t="s">
        <v>677</v>
      </c>
      <c r="C1106" s="230" t="s">
        <v>742</v>
      </c>
      <c r="D1106" s="230" t="s">
        <v>66</v>
      </c>
      <c r="E1106" s="290" t="s">
        <v>67</v>
      </c>
      <c r="F1106" s="238" t="s">
        <v>810</v>
      </c>
      <c r="G1106" s="290" t="s">
        <v>673</v>
      </c>
      <c r="H1106" s="230" t="s">
        <v>70</v>
      </c>
      <c r="I1106" s="218" t="s">
        <v>79</v>
      </c>
      <c r="J1106" s="11" t="s">
        <v>113</v>
      </c>
      <c r="K1106" s="7" t="s">
        <v>114</v>
      </c>
      <c r="L1106" s="7" t="s">
        <v>115</v>
      </c>
      <c r="M1106" s="7">
        <v>3</v>
      </c>
      <c r="N1106" s="219" t="s">
        <v>693</v>
      </c>
      <c r="O1106" s="230" t="s">
        <v>695</v>
      </c>
      <c r="P1106" s="230" t="s">
        <v>75</v>
      </c>
      <c r="Q1106" s="230" t="s">
        <v>76</v>
      </c>
      <c r="R1106" s="230" t="s">
        <v>77</v>
      </c>
      <c r="S1106" s="242" t="s">
        <v>109</v>
      </c>
      <c r="T1106" s="576">
        <f>+V1106+Y1106</f>
        <v>227910</v>
      </c>
      <c r="U1106" s="576">
        <v>75970</v>
      </c>
      <c r="V1106" s="235">
        <v>113955</v>
      </c>
      <c r="W1106" s="251" t="s">
        <v>98</v>
      </c>
      <c r="X1106" s="251" t="s">
        <v>98</v>
      </c>
      <c r="Y1106" s="235">
        <v>113955</v>
      </c>
      <c r="Z1106" s="251" t="s">
        <v>98</v>
      </c>
      <c r="AA1106" s="251" t="s">
        <v>98</v>
      </c>
      <c r="AB1106" s="223">
        <v>18479.189999999999</v>
      </c>
      <c r="AC1106" s="219" t="s">
        <v>80</v>
      </c>
      <c r="AD1106" s="296">
        <f>+V1106+Y1106</f>
        <v>227910</v>
      </c>
      <c r="AE1106" s="251" t="s">
        <v>98</v>
      </c>
      <c r="AF1106" s="251" t="s">
        <v>98</v>
      </c>
      <c r="AG1106" s="219" t="s">
        <v>33</v>
      </c>
      <c r="AH1106" s="219" t="s">
        <v>161</v>
      </c>
      <c r="AI1106" s="219" t="s">
        <v>703</v>
      </c>
      <c r="AJ1106" s="230"/>
    </row>
    <row r="1107" spans="2:36" s="79" customFormat="1" ht="51" x14ac:dyDescent="0.25">
      <c r="B1107" s="215"/>
      <c r="C1107" s="215"/>
      <c r="D1107" s="215"/>
      <c r="E1107" s="250"/>
      <c r="F1107" s="238"/>
      <c r="G1107" s="250"/>
      <c r="H1107" s="215"/>
      <c r="I1107" s="218"/>
      <c r="J1107" s="11" t="s">
        <v>116</v>
      </c>
      <c r="K1107" s="7" t="s">
        <v>117</v>
      </c>
      <c r="L1107" s="7" t="s">
        <v>85</v>
      </c>
      <c r="M1107" s="7">
        <v>3</v>
      </c>
      <c r="N1107" s="220"/>
      <c r="O1107" s="215"/>
      <c r="P1107" s="215"/>
      <c r="Q1107" s="215"/>
      <c r="R1107" s="215"/>
      <c r="S1107" s="274"/>
      <c r="T1107" s="576"/>
      <c r="U1107" s="576"/>
      <c r="V1107" s="235"/>
      <c r="W1107" s="252"/>
      <c r="X1107" s="252"/>
      <c r="Y1107" s="235"/>
      <c r="Z1107" s="252"/>
      <c r="AA1107" s="252"/>
      <c r="AB1107" s="224"/>
      <c r="AC1107" s="220"/>
      <c r="AD1107" s="369"/>
      <c r="AE1107" s="252"/>
      <c r="AF1107" s="252"/>
      <c r="AG1107" s="220"/>
      <c r="AH1107" s="220"/>
      <c r="AI1107" s="220"/>
      <c r="AJ1107" s="215"/>
    </row>
    <row r="1108" spans="2:36" s="79" customFormat="1" ht="38.25" x14ac:dyDescent="0.25">
      <c r="B1108" s="215"/>
      <c r="C1108" s="215"/>
      <c r="D1108" s="215"/>
      <c r="E1108" s="250"/>
      <c r="F1108" s="238"/>
      <c r="G1108" s="250"/>
      <c r="H1108" s="215"/>
      <c r="I1108" s="218"/>
      <c r="J1108" s="11" t="s">
        <v>209</v>
      </c>
      <c r="K1108" s="7" t="s">
        <v>118</v>
      </c>
      <c r="L1108" s="7" t="s">
        <v>119</v>
      </c>
      <c r="M1108" s="7">
        <v>3</v>
      </c>
      <c r="N1108" s="220"/>
      <c r="O1108" s="215"/>
      <c r="P1108" s="215"/>
      <c r="Q1108" s="215"/>
      <c r="R1108" s="215"/>
      <c r="S1108" s="274"/>
      <c r="T1108" s="576"/>
      <c r="U1108" s="576"/>
      <c r="V1108" s="235"/>
      <c r="W1108" s="252"/>
      <c r="X1108" s="252"/>
      <c r="Y1108" s="235"/>
      <c r="Z1108" s="252"/>
      <c r="AA1108" s="252"/>
      <c r="AB1108" s="224"/>
      <c r="AC1108" s="220"/>
      <c r="AD1108" s="369"/>
      <c r="AE1108" s="252"/>
      <c r="AF1108" s="252"/>
      <c r="AG1108" s="220"/>
      <c r="AH1108" s="220"/>
      <c r="AI1108" s="220"/>
      <c r="AJ1108" s="215"/>
    </row>
    <row r="1109" spans="2:36" s="79" customFormat="1" ht="59.1" customHeight="1" x14ac:dyDescent="0.25">
      <c r="B1109" s="216"/>
      <c r="C1109" s="216"/>
      <c r="D1109" s="216"/>
      <c r="E1109" s="291"/>
      <c r="F1109" s="238"/>
      <c r="G1109" s="291"/>
      <c r="H1109" s="216"/>
      <c r="I1109" s="218"/>
      <c r="J1109" s="11" t="s">
        <v>120</v>
      </c>
      <c r="K1109" s="7" t="s">
        <v>121</v>
      </c>
      <c r="L1109" s="7" t="s">
        <v>119</v>
      </c>
      <c r="M1109" s="7">
        <v>3</v>
      </c>
      <c r="N1109" s="221"/>
      <c r="O1109" s="216"/>
      <c r="P1109" s="216"/>
      <c r="Q1109" s="216"/>
      <c r="R1109" s="216"/>
      <c r="S1109" s="236"/>
      <c r="T1109" s="576"/>
      <c r="U1109" s="576"/>
      <c r="V1109" s="235"/>
      <c r="W1109" s="253"/>
      <c r="X1109" s="253"/>
      <c r="Y1109" s="235"/>
      <c r="Z1109" s="253"/>
      <c r="AA1109" s="253"/>
      <c r="AB1109" s="225"/>
      <c r="AC1109" s="221"/>
      <c r="AD1109" s="371"/>
      <c r="AE1109" s="253"/>
      <c r="AF1109" s="253"/>
      <c r="AG1109" s="221"/>
      <c r="AH1109" s="221"/>
      <c r="AI1109" s="221"/>
      <c r="AJ1109" s="216"/>
    </row>
    <row r="1110" spans="2:36" s="79" customFormat="1" ht="135" customHeight="1" x14ac:dyDescent="0.25">
      <c r="B1110" s="257" t="s">
        <v>1139</v>
      </c>
      <c r="C1110" s="257" t="s">
        <v>746</v>
      </c>
      <c r="D1110" s="257" t="s">
        <v>66</v>
      </c>
      <c r="E1110" s="293" t="s">
        <v>67</v>
      </c>
      <c r="F1110" s="289" t="s">
        <v>809</v>
      </c>
      <c r="G1110" s="293" t="s">
        <v>674</v>
      </c>
      <c r="H1110" s="257" t="s">
        <v>70</v>
      </c>
      <c r="I1110" s="281" t="s">
        <v>79</v>
      </c>
      <c r="J1110" s="56" t="s">
        <v>208</v>
      </c>
      <c r="K1110" s="57" t="s">
        <v>107</v>
      </c>
      <c r="L1110" s="57" t="s">
        <v>86</v>
      </c>
      <c r="M1110" s="57">
        <v>40</v>
      </c>
      <c r="N1110" s="260" t="s">
        <v>693</v>
      </c>
      <c r="O1110" s="257" t="s">
        <v>696</v>
      </c>
      <c r="P1110" s="257" t="s">
        <v>75</v>
      </c>
      <c r="Q1110" s="257" t="s">
        <v>76</v>
      </c>
      <c r="R1110" s="257" t="s">
        <v>77</v>
      </c>
      <c r="S1110" s="345" t="s">
        <v>109</v>
      </c>
      <c r="T1110" s="552">
        <f>+V1110+Y1110</f>
        <v>107000</v>
      </c>
      <c r="U1110" s="572">
        <f>T1110/2</f>
        <v>53500</v>
      </c>
      <c r="V1110" s="352">
        <v>53500</v>
      </c>
      <c r="W1110" s="323" t="s">
        <v>98</v>
      </c>
      <c r="X1110" s="323" t="s">
        <v>98</v>
      </c>
      <c r="Y1110" s="352">
        <v>53500</v>
      </c>
      <c r="Z1110" s="323" t="s">
        <v>98</v>
      </c>
      <c r="AA1110" s="323" t="s">
        <v>98</v>
      </c>
      <c r="AB1110" s="352">
        <v>8675.69</v>
      </c>
      <c r="AC1110" s="260" t="s">
        <v>149</v>
      </c>
      <c r="AD1110" s="552">
        <f>+V1110+Y1110</f>
        <v>107000</v>
      </c>
      <c r="AE1110" s="323" t="s">
        <v>98</v>
      </c>
      <c r="AF1110" s="323" t="s">
        <v>98</v>
      </c>
      <c r="AG1110" s="260" t="s">
        <v>33</v>
      </c>
      <c r="AH1110" s="260" t="s">
        <v>161</v>
      </c>
      <c r="AI1110" s="260" t="s">
        <v>703</v>
      </c>
      <c r="AJ1110" s="257"/>
    </row>
    <row r="1111" spans="2:36" s="79" customFormat="1" ht="71.25" customHeight="1" x14ac:dyDescent="0.25">
      <c r="B1111" s="258"/>
      <c r="C1111" s="258"/>
      <c r="D1111" s="258"/>
      <c r="E1111" s="292"/>
      <c r="F1111" s="289"/>
      <c r="G1111" s="292"/>
      <c r="H1111" s="258"/>
      <c r="I1111" s="281"/>
      <c r="J1111" s="20" t="s">
        <v>111</v>
      </c>
      <c r="K1111" s="27" t="s">
        <v>689</v>
      </c>
      <c r="L1111" s="20" t="s">
        <v>690</v>
      </c>
      <c r="M1111" s="111" t="s">
        <v>682</v>
      </c>
      <c r="N1111" s="261"/>
      <c r="O1111" s="258"/>
      <c r="P1111" s="258"/>
      <c r="Q1111" s="258"/>
      <c r="R1111" s="258"/>
      <c r="S1111" s="346"/>
      <c r="T1111" s="553"/>
      <c r="U1111" s="572"/>
      <c r="V1111" s="353"/>
      <c r="W1111" s="324"/>
      <c r="X1111" s="324"/>
      <c r="Y1111" s="353"/>
      <c r="Z1111" s="324"/>
      <c r="AA1111" s="324"/>
      <c r="AB1111" s="353"/>
      <c r="AC1111" s="261"/>
      <c r="AD1111" s="553"/>
      <c r="AE1111" s="324"/>
      <c r="AF1111" s="324"/>
      <c r="AG1111" s="261"/>
      <c r="AH1111" s="261"/>
      <c r="AI1111" s="261"/>
      <c r="AJ1111" s="258"/>
    </row>
    <row r="1112" spans="2:36" s="79" customFormat="1" ht="60" customHeight="1" x14ac:dyDescent="0.25">
      <c r="B1112" s="259"/>
      <c r="C1112" s="259"/>
      <c r="D1112" s="259"/>
      <c r="E1112" s="321"/>
      <c r="F1112" s="289"/>
      <c r="G1112" s="321"/>
      <c r="H1112" s="259"/>
      <c r="I1112" s="281"/>
      <c r="J1112" s="20" t="s">
        <v>127</v>
      </c>
      <c r="K1112" s="27" t="s">
        <v>648</v>
      </c>
      <c r="L1112" s="20" t="s">
        <v>85</v>
      </c>
      <c r="M1112" s="27">
        <v>50</v>
      </c>
      <c r="N1112" s="262"/>
      <c r="O1112" s="259"/>
      <c r="P1112" s="259"/>
      <c r="Q1112" s="259"/>
      <c r="R1112" s="259"/>
      <c r="S1112" s="347"/>
      <c r="T1112" s="554"/>
      <c r="U1112" s="572"/>
      <c r="V1112" s="354"/>
      <c r="W1112" s="325"/>
      <c r="X1112" s="325"/>
      <c r="Y1112" s="354"/>
      <c r="Z1112" s="325"/>
      <c r="AA1112" s="325"/>
      <c r="AB1112" s="354"/>
      <c r="AC1112" s="262"/>
      <c r="AD1112" s="554"/>
      <c r="AE1112" s="325"/>
      <c r="AF1112" s="325"/>
      <c r="AG1112" s="262"/>
      <c r="AH1112" s="262"/>
      <c r="AI1112" s="262"/>
      <c r="AJ1112" s="259"/>
    </row>
    <row r="1113" spans="2:36" s="79" customFormat="1" ht="89.25" x14ac:dyDescent="0.25">
      <c r="B1113" s="257" t="s">
        <v>1140</v>
      </c>
      <c r="C1113" s="257" t="s">
        <v>747</v>
      </c>
      <c r="D1113" s="257" t="s">
        <v>66</v>
      </c>
      <c r="E1113" s="293" t="s">
        <v>67</v>
      </c>
      <c r="F1113" s="289" t="s">
        <v>809</v>
      </c>
      <c r="G1113" s="293" t="s">
        <v>674</v>
      </c>
      <c r="H1113" s="257" t="s">
        <v>70</v>
      </c>
      <c r="I1113" s="281" t="s">
        <v>79</v>
      </c>
      <c r="J1113" s="56" t="s">
        <v>208</v>
      </c>
      <c r="K1113" s="57" t="s">
        <v>107</v>
      </c>
      <c r="L1113" s="57" t="s">
        <v>86</v>
      </c>
      <c r="M1113" s="57">
        <v>40</v>
      </c>
      <c r="N1113" s="260" t="s">
        <v>693</v>
      </c>
      <c r="O1113" s="257" t="s">
        <v>697</v>
      </c>
      <c r="P1113" s="257" t="s">
        <v>75</v>
      </c>
      <c r="Q1113" s="257" t="s">
        <v>76</v>
      </c>
      <c r="R1113" s="257" t="s">
        <v>77</v>
      </c>
      <c r="S1113" s="345" t="s">
        <v>109</v>
      </c>
      <c r="T1113" s="552">
        <f>+V1113+Y1113</f>
        <v>74899.960000000006</v>
      </c>
      <c r="U1113" s="553">
        <f>T1113</f>
        <v>74899.960000000006</v>
      </c>
      <c r="V1113" s="352">
        <v>37449.980000000003</v>
      </c>
      <c r="W1113" s="323" t="s">
        <v>98</v>
      </c>
      <c r="X1113" s="323" t="s">
        <v>98</v>
      </c>
      <c r="Y1113" s="352">
        <v>37449.980000000003</v>
      </c>
      <c r="Z1113" s="323" t="s">
        <v>98</v>
      </c>
      <c r="AA1113" s="323" t="s">
        <v>98</v>
      </c>
      <c r="AB1113" s="352">
        <v>6072.97</v>
      </c>
      <c r="AC1113" s="260" t="s">
        <v>149</v>
      </c>
      <c r="AD1113" s="552">
        <f>+V1113+Y1113</f>
        <v>74899.960000000006</v>
      </c>
      <c r="AE1113" s="323" t="s">
        <v>98</v>
      </c>
      <c r="AF1113" s="323" t="s">
        <v>98</v>
      </c>
      <c r="AG1113" s="260" t="s">
        <v>33</v>
      </c>
      <c r="AH1113" s="260" t="s">
        <v>161</v>
      </c>
      <c r="AI1113" s="260" t="s">
        <v>703</v>
      </c>
      <c r="AJ1113" s="257"/>
    </row>
    <row r="1114" spans="2:36" s="79" customFormat="1" ht="63" customHeight="1" x14ac:dyDescent="0.25">
      <c r="B1114" s="258"/>
      <c r="C1114" s="258"/>
      <c r="D1114" s="258"/>
      <c r="E1114" s="292"/>
      <c r="F1114" s="289"/>
      <c r="G1114" s="292"/>
      <c r="H1114" s="258"/>
      <c r="I1114" s="281"/>
      <c r="J1114" s="20" t="s">
        <v>111</v>
      </c>
      <c r="K1114" s="27" t="s">
        <v>689</v>
      </c>
      <c r="L1114" s="20" t="s">
        <v>690</v>
      </c>
      <c r="M1114" s="177" t="s">
        <v>691</v>
      </c>
      <c r="N1114" s="261"/>
      <c r="O1114" s="258"/>
      <c r="P1114" s="258"/>
      <c r="Q1114" s="258"/>
      <c r="R1114" s="258"/>
      <c r="S1114" s="346"/>
      <c r="T1114" s="553"/>
      <c r="U1114" s="553"/>
      <c r="V1114" s="353"/>
      <c r="W1114" s="324"/>
      <c r="X1114" s="324"/>
      <c r="Y1114" s="353"/>
      <c r="Z1114" s="324"/>
      <c r="AA1114" s="324"/>
      <c r="AB1114" s="353"/>
      <c r="AC1114" s="261"/>
      <c r="AD1114" s="553"/>
      <c r="AE1114" s="324"/>
      <c r="AF1114" s="324"/>
      <c r="AG1114" s="261"/>
      <c r="AH1114" s="261"/>
      <c r="AI1114" s="261"/>
      <c r="AJ1114" s="258"/>
    </row>
    <row r="1115" spans="2:36" s="79" customFormat="1" ht="67.150000000000006" customHeight="1" x14ac:dyDescent="0.25">
      <c r="B1115" s="258"/>
      <c r="C1115" s="258"/>
      <c r="D1115" s="258"/>
      <c r="E1115" s="292"/>
      <c r="F1115" s="289"/>
      <c r="G1115" s="292"/>
      <c r="H1115" s="259"/>
      <c r="I1115" s="281"/>
      <c r="J1115" s="20" t="s">
        <v>127</v>
      </c>
      <c r="K1115" s="27" t="s">
        <v>648</v>
      </c>
      <c r="L1115" s="20" t="s">
        <v>690</v>
      </c>
      <c r="M1115" s="57">
        <v>35</v>
      </c>
      <c r="N1115" s="261"/>
      <c r="O1115" s="258"/>
      <c r="P1115" s="259"/>
      <c r="Q1115" s="259"/>
      <c r="R1115" s="259"/>
      <c r="S1115" s="347"/>
      <c r="T1115" s="554"/>
      <c r="U1115" s="553"/>
      <c r="V1115" s="353"/>
      <c r="W1115" s="325"/>
      <c r="X1115" s="325"/>
      <c r="Y1115" s="353"/>
      <c r="Z1115" s="325"/>
      <c r="AA1115" s="325"/>
      <c r="AB1115" s="354"/>
      <c r="AC1115" s="262"/>
      <c r="AD1115" s="554"/>
      <c r="AE1115" s="325"/>
      <c r="AF1115" s="325"/>
      <c r="AG1115" s="262"/>
      <c r="AH1115" s="262"/>
      <c r="AI1115" s="262"/>
      <c r="AJ1115" s="259"/>
    </row>
    <row r="1116" spans="2:36" s="79" customFormat="1" ht="131.65" customHeight="1" x14ac:dyDescent="0.25">
      <c r="B1116" s="257" t="s">
        <v>1141</v>
      </c>
      <c r="C1116" s="257" t="s">
        <v>748</v>
      </c>
      <c r="D1116" s="257" t="s">
        <v>66</v>
      </c>
      <c r="E1116" s="293" t="s">
        <v>767</v>
      </c>
      <c r="F1116" s="289" t="s">
        <v>809</v>
      </c>
      <c r="G1116" s="293" t="s">
        <v>674</v>
      </c>
      <c r="H1116" s="257" t="s">
        <v>70</v>
      </c>
      <c r="I1116" s="281" t="s">
        <v>79</v>
      </c>
      <c r="J1116" s="56" t="s">
        <v>208</v>
      </c>
      <c r="K1116" s="57" t="s">
        <v>107</v>
      </c>
      <c r="L1116" s="57" t="s">
        <v>86</v>
      </c>
      <c r="M1116" s="57">
        <v>40</v>
      </c>
      <c r="N1116" s="260" t="s">
        <v>693</v>
      </c>
      <c r="O1116" s="257" t="s">
        <v>698</v>
      </c>
      <c r="P1116" s="257" t="s">
        <v>75</v>
      </c>
      <c r="Q1116" s="257" t="s">
        <v>76</v>
      </c>
      <c r="R1116" s="257" t="s">
        <v>77</v>
      </c>
      <c r="S1116" s="345" t="s">
        <v>109</v>
      </c>
      <c r="T1116" s="552">
        <f>+V1116+Y1116</f>
        <v>79593.16</v>
      </c>
      <c r="U1116" s="552">
        <f>T1116/2</f>
        <v>39796.58</v>
      </c>
      <c r="V1116" s="352">
        <v>39796.58</v>
      </c>
      <c r="W1116" s="323" t="s">
        <v>98</v>
      </c>
      <c r="X1116" s="323" t="s">
        <v>98</v>
      </c>
      <c r="Y1116" s="352">
        <v>39796.58</v>
      </c>
      <c r="Z1116" s="323" t="s">
        <v>98</v>
      </c>
      <c r="AA1116" s="323" t="s">
        <v>98</v>
      </c>
      <c r="AB1116" s="352">
        <v>6453.5</v>
      </c>
      <c r="AC1116" s="260" t="s">
        <v>149</v>
      </c>
      <c r="AD1116" s="552">
        <f>+V1116+Y1116</f>
        <v>79593.16</v>
      </c>
      <c r="AE1116" s="323" t="s">
        <v>98</v>
      </c>
      <c r="AF1116" s="323" t="s">
        <v>98</v>
      </c>
      <c r="AG1116" s="260" t="s">
        <v>33</v>
      </c>
      <c r="AH1116" s="260" t="s">
        <v>161</v>
      </c>
      <c r="AI1116" s="260" t="s">
        <v>703</v>
      </c>
      <c r="AJ1116" s="257"/>
    </row>
    <row r="1117" spans="2:36" s="79" customFormat="1" ht="80.650000000000006" customHeight="1" x14ac:dyDescent="0.25">
      <c r="B1117" s="258"/>
      <c r="C1117" s="258"/>
      <c r="D1117" s="258"/>
      <c r="E1117" s="292"/>
      <c r="F1117" s="289"/>
      <c r="G1117" s="292"/>
      <c r="H1117" s="258"/>
      <c r="I1117" s="281"/>
      <c r="J1117" s="20" t="s">
        <v>111</v>
      </c>
      <c r="K1117" s="27" t="s">
        <v>683</v>
      </c>
      <c r="L1117" s="20" t="s">
        <v>684</v>
      </c>
      <c r="M1117" s="111" t="s">
        <v>682</v>
      </c>
      <c r="N1117" s="261"/>
      <c r="O1117" s="258"/>
      <c r="P1117" s="258"/>
      <c r="Q1117" s="258"/>
      <c r="R1117" s="258"/>
      <c r="S1117" s="346"/>
      <c r="T1117" s="553"/>
      <c r="U1117" s="553"/>
      <c r="V1117" s="353"/>
      <c r="W1117" s="324"/>
      <c r="X1117" s="324"/>
      <c r="Y1117" s="353"/>
      <c r="Z1117" s="324"/>
      <c r="AA1117" s="324"/>
      <c r="AB1117" s="353"/>
      <c r="AC1117" s="261"/>
      <c r="AD1117" s="553"/>
      <c r="AE1117" s="324"/>
      <c r="AF1117" s="324"/>
      <c r="AG1117" s="261"/>
      <c r="AH1117" s="261"/>
      <c r="AI1117" s="261"/>
      <c r="AJ1117" s="258"/>
    </row>
    <row r="1118" spans="2:36" s="79" customFormat="1" ht="61.5" customHeight="1" x14ac:dyDescent="0.25">
      <c r="B1118" s="259"/>
      <c r="C1118" s="259"/>
      <c r="D1118" s="259"/>
      <c r="E1118" s="321"/>
      <c r="F1118" s="289"/>
      <c r="G1118" s="321"/>
      <c r="H1118" s="259"/>
      <c r="I1118" s="281"/>
      <c r="J1118" s="20" t="s">
        <v>127</v>
      </c>
      <c r="K1118" s="27" t="s">
        <v>648</v>
      </c>
      <c r="L1118" s="20" t="s">
        <v>686</v>
      </c>
      <c r="M1118" s="27">
        <v>37</v>
      </c>
      <c r="N1118" s="262"/>
      <c r="O1118" s="259"/>
      <c r="P1118" s="259"/>
      <c r="Q1118" s="259"/>
      <c r="R1118" s="259"/>
      <c r="S1118" s="347"/>
      <c r="T1118" s="554"/>
      <c r="U1118" s="554"/>
      <c r="V1118" s="354"/>
      <c r="W1118" s="325"/>
      <c r="X1118" s="325"/>
      <c r="Y1118" s="354"/>
      <c r="Z1118" s="325"/>
      <c r="AA1118" s="325"/>
      <c r="AB1118" s="354"/>
      <c r="AC1118" s="262"/>
      <c r="AD1118" s="554"/>
      <c r="AE1118" s="325"/>
      <c r="AF1118" s="325"/>
      <c r="AG1118" s="262"/>
      <c r="AH1118" s="262"/>
      <c r="AI1118" s="262"/>
      <c r="AJ1118" s="259"/>
    </row>
    <row r="1119" spans="2:36" s="79" customFormat="1" ht="124.5" customHeight="1" x14ac:dyDescent="0.25">
      <c r="B1119" s="230" t="s">
        <v>678</v>
      </c>
      <c r="C1119" s="230" t="s">
        <v>749</v>
      </c>
      <c r="D1119" s="230" t="s">
        <v>66</v>
      </c>
      <c r="E1119" s="290" t="s">
        <v>67</v>
      </c>
      <c r="F1119" s="238" t="s">
        <v>809</v>
      </c>
      <c r="G1119" s="290" t="s">
        <v>674</v>
      </c>
      <c r="H1119" s="230" t="s">
        <v>70</v>
      </c>
      <c r="I1119" s="218" t="s">
        <v>79</v>
      </c>
      <c r="J1119" s="28" t="s">
        <v>208</v>
      </c>
      <c r="K1119" s="14" t="s">
        <v>107</v>
      </c>
      <c r="L1119" s="14" t="s">
        <v>86</v>
      </c>
      <c r="M1119" s="14">
        <v>40</v>
      </c>
      <c r="N1119" s="219" t="s">
        <v>693</v>
      </c>
      <c r="O1119" s="230" t="s">
        <v>699</v>
      </c>
      <c r="P1119" s="230" t="s">
        <v>75</v>
      </c>
      <c r="Q1119" s="230" t="s">
        <v>76</v>
      </c>
      <c r="R1119" s="230" t="s">
        <v>77</v>
      </c>
      <c r="S1119" s="242" t="s">
        <v>109</v>
      </c>
      <c r="T1119" s="296">
        <f>+V1119+Y1119</f>
        <v>96299.9</v>
      </c>
      <c r="U1119" s="296">
        <f>T1119</f>
        <v>96299.9</v>
      </c>
      <c r="V1119" s="223">
        <v>48149.95</v>
      </c>
      <c r="W1119" s="251" t="s">
        <v>98</v>
      </c>
      <c r="X1119" s="251" t="s">
        <v>98</v>
      </c>
      <c r="Y1119" s="223">
        <v>48149.95</v>
      </c>
      <c r="Z1119" s="251" t="s">
        <v>98</v>
      </c>
      <c r="AA1119" s="251" t="s">
        <v>98</v>
      </c>
      <c r="AB1119" s="223">
        <v>7808.1</v>
      </c>
      <c r="AC1119" s="219" t="s">
        <v>149</v>
      </c>
      <c r="AD1119" s="296">
        <f>+V1119+Y1119</f>
        <v>96299.9</v>
      </c>
      <c r="AE1119" s="251" t="s">
        <v>98</v>
      </c>
      <c r="AF1119" s="251" t="s">
        <v>98</v>
      </c>
      <c r="AG1119" s="219" t="s">
        <v>33</v>
      </c>
      <c r="AH1119" s="219" t="s">
        <v>166</v>
      </c>
      <c r="AI1119" s="219" t="s">
        <v>167</v>
      </c>
      <c r="AJ1119" s="230"/>
    </row>
    <row r="1120" spans="2:36" s="79" customFormat="1" ht="79.5" customHeight="1" x14ac:dyDescent="0.25">
      <c r="B1120" s="215"/>
      <c r="C1120" s="215"/>
      <c r="D1120" s="215"/>
      <c r="E1120" s="250"/>
      <c r="F1120" s="238"/>
      <c r="G1120" s="250"/>
      <c r="H1120" s="215"/>
      <c r="I1120" s="218"/>
      <c r="J1120" s="11" t="s">
        <v>111</v>
      </c>
      <c r="K1120" s="7" t="s">
        <v>683</v>
      </c>
      <c r="L1120" s="11" t="s">
        <v>684</v>
      </c>
      <c r="M1120" s="193" t="s">
        <v>692</v>
      </c>
      <c r="N1120" s="220"/>
      <c r="O1120" s="215"/>
      <c r="P1120" s="215"/>
      <c r="Q1120" s="215"/>
      <c r="R1120" s="215"/>
      <c r="S1120" s="274"/>
      <c r="T1120" s="369"/>
      <c r="U1120" s="369"/>
      <c r="V1120" s="224"/>
      <c r="W1120" s="252"/>
      <c r="X1120" s="252"/>
      <c r="Y1120" s="224"/>
      <c r="Z1120" s="252"/>
      <c r="AA1120" s="252"/>
      <c r="AB1120" s="224"/>
      <c r="AC1120" s="220"/>
      <c r="AD1120" s="369"/>
      <c r="AE1120" s="252"/>
      <c r="AF1120" s="252"/>
      <c r="AG1120" s="220"/>
      <c r="AH1120" s="220"/>
      <c r="AI1120" s="220"/>
      <c r="AJ1120" s="215"/>
    </row>
    <row r="1121" spans="2:36" s="79" customFormat="1" ht="52.5" customHeight="1" x14ac:dyDescent="0.25">
      <c r="B1121" s="216"/>
      <c r="C1121" s="216"/>
      <c r="D1121" s="216"/>
      <c r="E1121" s="291"/>
      <c r="F1121" s="238"/>
      <c r="G1121" s="291"/>
      <c r="H1121" s="216"/>
      <c r="I1121" s="218"/>
      <c r="J1121" s="11" t="s">
        <v>127</v>
      </c>
      <c r="K1121" s="7" t="s">
        <v>648</v>
      </c>
      <c r="L1121" s="11" t="s">
        <v>686</v>
      </c>
      <c r="M1121" s="7">
        <v>45</v>
      </c>
      <c r="N1121" s="221"/>
      <c r="O1121" s="216"/>
      <c r="P1121" s="216"/>
      <c r="Q1121" s="216"/>
      <c r="R1121" s="216"/>
      <c r="S1121" s="236"/>
      <c r="T1121" s="371"/>
      <c r="U1121" s="371"/>
      <c r="V1121" s="225"/>
      <c r="W1121" s="253"/>
      <c r="X1121" s="253"/>
      <c r="Y1121" s="225"/>
      <c r="Z1121" s="253"/>
      <c r="AA1121" s="253"/>
      <c r="AB1121" s="225"/>
      <c r="AC1121" s="221"/>
      <c r="AD1121" s="371"/>
      <c r="AE1121" s="253"/>
      <c r="AF1121" s="253"/>
      <c r="AG1121" s="221"/>
      <c r="AH1121" s="221"/>
      <c r="AI1121" s="221"/>
      <c r="AJ1121" s="216"/>
    </row>
    <row r="1122" spans="2:36" s="79" customFormat="1" ht="133.5" customHeight="1" x14ac:dyDescent="0.25">
      <c r="B1122" s="230" t="s">
        <v>679</v>
      </c>
      <c r="C1122" s="230" t="s">
        <v>746</v>
      </c>
      <c r="D1122" s="230" t="s">
        <v>66</v>
      </c>
      <c r="E1122" s="290" t="s">
        <v>67</v>
      </c>
      <c r="F1122" s="238" t="s">
        <v>809</v>
      </c>
      <c r="G1122" s="290" t="s">
        <v>674</v>
      </c>
      <c r="H1122" s="230" t="s">
        <v>70</v>
      </c>
      <c r="I1122" s="218" t="s">
        <v>79</v>
      </c>
      <c r="J1122" s="28" t="s">
        <v>208</v>
      </c>
      <c r="K1122" s="14" t="s">
        <v>107</v>
      </c>
      <c r="L1122" s="14" t="s">
        <v>86</v>
      </c>
      <c r="M1122" s="14">
        <v>40</v>
      </c>
      <c r="N1122" s="219" t="s">
        <v>693</v>
      </c>
      <c r="O1122" s="230" t="s">
        <v>700</v>
      </c>
      <c r="P1122" s="230" t="s">
        <v>75</v>
      </c>
      <c r="Q1122" s="230" t="s">
        <v>76</v>
      </c>
      <c r="R1122" s="230" t="s">
        <v>77</v>
      </c>
      <c r="S1122" s="242" t="s">
        <v>109</v>
      </c>
      <c r="T1122" s="296">
        <f>+V1122+Y1122</f>
        <v>160499.9</v>
      </c>
      <c r="U1122" s="576">
        <v>53499.96</v>
      </c>
      <c r="V1122" s="223">
        <v>80249.95</v>
      </c>
      <c r="W1122" s="251" t="s">
        <v>98</v>
      </c>
      <c r="X1122" s="251" t="s">
        <v>98</v>
      </c>
      <c r="Y1122" s="223">
        <v>80249.95</v>
      </c>
      <c r="Z1122" s="251" t="s">
        <v>98</v>
      </c>
      <c r="AA1122" s="251" t="s">
        <v>98</v>
      </c>
      <c r="AB1122" s="223">
        <v>13013.52</v>
      </c>
      <c r="AC1122" s="219" t="s">
        <v>149</v>
      </c>
      <c r="AD1122" s="296">
        <f>+V1122+Y1122</f>
        <v>160499.9</v>
      </c>
      <c r="AE1122" s="251" t="s">
        <v>98</v>
      </c>
      <c r="AF1122" s="251" t="s">
        <v>98</v>
      </c>
      <c r="AG1122" s="219" t="s">
        <v>33</v>
      </c>
      <c r="AH1122" s="219" t="s">
        <v>166</v>
      </c>
      <c r="AI1122" s="219" t="s">
        <v>167</v>
      </c>
      <c r="AJ1122" s="230"/>
    </row>
    <row r="1123" spans="2:36" s="79" customFormat="1" ht="59.1" customHeight="1" x14ac:dyDescent="0.25">
      <c r="B1123" s="215"/>
      <c r="C1123" s="215"/>
      <c r="D1123" s="215"/>
      <c r="E1123" s="250"/>
      <c r="F1123" s="238"/>
      <c r="G1123" s="250"/>
      <c r="H1123" s="215"/>
      <c r="I1123" s="218"/>
      <c r="J1123" s="11" t="s">
        <v>111</v>
      </c>
      <c r="K1123" s="7" t="s">
        <v>683</v>
      </c>
      <c r="L1123" s="11" t="s">
        <v>684</v>
      </c>
      <c r="M1123" s="193" t="s">
        <v>1138</v>
      </c>
      <c r="N1123" s="220"/>
      <c r="O1123" s="215"/>
      <c r="P1123" s="215"/>
      <c r="Q1123" s="215"/>
      <c r="R1123" s="215"/>
      <c r="S1123" s="274"/>
      <c r="T1123" s="369"/>
      <c r="U1123" s="576"/>
      <c r="V1123" s="224"/>
      <c r="W1123" s="252"/>
      <c r="X1123" s="252"/>
      <c r="Y1123" s="224"/>
      <c r="Z1123" s="252"/>
      <c r="AA1123" s="252"/>
      <c r="AB1123" s="224"/>
      <c r="AC1123" s="220"/>
      <c r="AD1123" s="369"/>
      <c r="AE1123" s="252"/>
      <c r="AF1123" s="252"/>
      <c r="AG1123" s="220"/>
      <c r="AH1123" s="220"/>
      <c r="AI1123" s="220"/>
      <c r="AJ1123" s="215"/>
    </row>
    <row r="1124" spans="2:36" s="79" customFormat="1" ht="64.5" customHeight="1" x14ac:dyDescent="0.25">
      <c r="B1124" s="216"/>
      <c r="C1124" s="216"/>
      <c r="D1124" s="216"/>
      <c r="E1124" s="291"/>
      <c r="F1124" s="238"/>
      <c r="G1124" s="291"/>
      <c r="H1124" s="216"/>
      <c r="I1124" s="218"/>
      <c r="J1124" s="11" t="s">
        <v>127</v>
      </c>
      <c r="K1124" s="7" t="s">
        <v>648</v>
      </c>
      <c r="L1124" s="11" t="s">
        <v>686</v>
      </c>
      <c r="M1124" s="7">
        <v>75</v>
      </c>
      <c r="N1124" s="221"/>
      <c r="O1124" s="216"/>
      <c r="P1124" s="216"/>
      <c r="Q1124" s="216"/>
      <c r="R1124" s="216"/>
      <c r="S1124" s="236"/>
      <c r="T1124" s="371"/>
      <c r="U1124" s="576"/>
      <c r="V1124" s="225"/>
      <c r="W1124" s="253"/>
      <c r="X1124" s="253"/>
      <c r="Y1124" s="225"/>
      <c r="Z1124" s="253"/>
      <c r="AA1124" s="253"/>
      <c r="AB1124" s="225"/>
      <c r="AC1124" s="221"/>
      <c r="AD1124" s="371"/>
      <c r="AE1124" s="253"/>
      <c r="AF1124" s="253"/>
      <c r="AG1124" s="221"/>
      <c r="AH1124" s="221"/>
      <c r="AI1124" s="221"/>
      <c r="AJ1124" s="216"/>
    </row>
    <row r="1125" spans="2:36" s="79" customFormat="1" ht="131.65" customHeight="1" x14ac:dyDescent="0.25">
      <c r="B1125" s="230" t="s">
        <v>680</v>
      </c>
      <c r="C1125" s="230" t="s">
        <v>750</v>
      </c>
      <c r="D1125" s="230" t="s">
        <v>66</v>
      </c>
      <c r="E1125" s="290" t="s">
        <v>67</v>
      </c>
      <c r="F1125" s="238" t="s">
        <v>809</v>
      </c>
      <c r="G1125" s="290" t="s">
        <v>674</v>
      </c>
      <c r="H1125" s="230" t="s">
        <v>70</v>
      </c>
      <c r="I1125" s="218" t="s">
        <v>79</v>
      </c>
      <c r="J1125" s="28" t="s">
        <v>208</v>
      </c>
      <c r="K1125" s="14" t="s">
        <v>107</v>
      </c>
      <c r="L1125" s="14" t="s">
        <v>86</v>
      </c>
      <c r="M1125" s="14">
        <v>40</v>
      </c>
      <c r="N1125" s="219" t="s">
        <v>693</v>
      </c>
      <c r="O1125" s="230" t="s">
        <v>701</v>
      </c>
      <c r="P1125" s="230" t="s">
        <v>75</v>
      </c>
      <c r="Q1125" s="230" t="s">
        <v>76</v>
      </c>
      <c r="R1125" s="230" t="s">
        <v>77</v>
      </c>
      <c r="S1125" s="242" t="s">
        <v>109</v>
      </c>
      <c r="T1125" s="296">
        <f>+V1125+Y1125</f>
        <v>149799.92000000001</v>
      </c>
      <c r="U1125" s="369">
        <f>T1125/2</f>
        <v>74899.960000000006</v>
      </c>
      <c r="V1125" s="223">
        <v>74899.960000000006</v>
      </c>
      <c r="W1125" s="251" t="s">
        <v>98</v>
      </c>
      <c r="X1125" s="251" t="s">
        <v>98</v>
      </c>
      <c r="Y1125" s="223">
        <v>74899.960000000006</v>
      </c>
      <c r="Z1125" s="251" t="s">
        <v>98</v>
      </c>
      <c r="AA1125" s="251" t="s">
        <v>98</v>
      </c>
      <c r="AB1125" s="223">
        <v>12145.94</v>
      </c>
      <c r="AC1125" s="219" t="s">
        <v>149</v>
      </c>
      <c r="AD1125" s="296">
        <f>+V1125+Y1125</f>
        <v>149799.92000000001</v>
      </c>
      <c r="AE1125" s="251" t="s">
        <v>98</v>
      </c>
      <c r="AF1125" s="251" t="s">
        <v>98</v>
      </c>
      <c r="AG1125" s="219" t="s">
        <v>33</v>
      </c>
      <c r="AH1125" s="219" t="s">
        <v>166</v>
      </c>
      <c r="AI1125" s="219" t="s">
        <v>167</v>
      </c>
      <c r="AJ1125" s="230"/>
    </row>
    <row r="1126" spans="2:36" s="79" customFormat="1" ht="72.75" customHeight="1" x14ac:dyDescent="0.25">
      <c r="B1126" s="215"/>
      <c r="C1126" s="215"/>
      <c r="D1126" s="215"/>
      <c r="E1126" s="250"/>
      <c r="F1126" s="238"/>
      <c r="G1126" s="250"/>
      <c r="H1126" s="215"/>
      <c r="I1126" s="218"/>
      <c r="J1126" s="11" t="s">
        <v>111</v>
      </c>
      <c r="K1126" s="7" t="s">
        <v>689</v>
      </c>
      <c r="L1126" s="11" t="s">
        <v>690</v>
      </c>
      <c r="M1126" s="190" t="s">
        <v>682</v>
      </c>
      <c r="N1126" s="220"/>
      <c r="O1126" s="215"/>
      <c r="P1126" s="215"/>
      <c r="Q1126" s="215"/>
      <c r="R1126" s="215"/>
      <c r="S1126" s="274"/>
      <c r="T1126" s="369"/>
      <c r="U1126" s="369"/>
      <c r="V1126" s="224"/>
      <c r="W1126" s="252"/>
      <c r="X1126" s="252"/>
      <c r="Y1126" s="224"/>
      <c r="Z1126" s="252"/>
      <c r="AA1126" s="252"/>
      <c r="AB1126" s="224"/>
      <c r="AC1126" s="220"/>
      <c r="AD1126" s="369"/>
      <c r="AE1126" s="252"/>
      <c r="AF1126" s="252"/>
      <c r="AG1126" s="220"/>
      <c r="AH1126" s="220"/>
      <c r="AI1126" s="220"/>
      <c r="AJ1126" s="215"/>
    </row>
    <row r="1127" spans="2:36" s="79" customFormat="1" ht="66.75" customHeight="1" x14ac:dyDescent="0.25">
      <c r="B1127" s="215"/>
      <c r="C1127" s="215"/>
      <c r="D1127" s="215"/>
      <c r="E1127" s="250"/>
      <c r="F1127" s="238"/>
      <c r="G1127" s="250"/>
      <c r="H1127" s="216"/>
      <c r="I1127" s="218"/>
      <c r="J1127" s="11" t="s">
        <v>127</v>
      </c>
      <c r="K1127" s="7" t="s">
        <v>648</v>
      </c>
      <c r="L1127" s="11" t="s">
        <v>690</v>
      </c>
      <c r="M1127" s="14">
        <v>70</v>
      </c>
      <c r="N1127" s="220"/>
      <c r="O1127" s="215"/>
      <c r="P1127" s="216"/>
      <c r="Q1127" s="216"/>
      <c r="R1127" s="216"/>
      <c r="S1127" s="236"/>
      <c r="T1127" s="371"/>
      <c r="U1127" s="369"/>
      <c r="V1127" s="224"/>
      <c r="W1127" s="253"/>
      <c r="X1127" s="253"/>
      <c r="Y1127" s="224"/>
      <c r="Z1127" s="253"/>
      <c r="AA1127" s="253"/>
      <c r="AB1127" s="225"/>
      <c r="AC1127" s="221"/>
      <c r="AD1127" s="371"/>
      <c r="AE1127" s="253"/>
      <c r="AF1127" s="253"/>
      <c r="AG1127" s="221"/>
      <c r="AH1127" s="221"/>
      <c r="AI1127" s="221"/>
      <c r="AJ1127" s="216"/>
    </row>
    <row r="1128" spans="2:36" s="79" customFormat="1" ht="126.6" customHeight="1" x14ac:dyDescent="0.25">
      <c r="B1128" s="230" t="s">
        <v>681</v>
      </c>
      <c r="C1128" s="230" t="s">
        <v>745</v>
      </c>
      <c r="D1128" s="230" t="s">
        <v>66</v>
      </c>
      <c r="E1128" s="290" t="s">
        <v>67</v>
      </c>
      <c r="F1128" s="238" t="s">
        <v>809</v>
      </c>
      <c r="G1128" s="290" t="s">
        <v>674</v>
      </c>
      <c r="H1128" s="230" t="s">
        <v>70</v>
      </c>
      <c r="I1128" s="230" t="s">
        <v>98</v>
      </c>
      <c r="J1128" s="28" t="s">
        <v>208</v>
      </c>
      <c r="K1128" s="14" t="s">
        <v>107</v>
      </c>
      <c r="L1128" s="14" t="s">
        <v>86</v>
      </c>
      <c r="M1128" s="14">
        <v>40</v>
      </c>
      <c r="N1128" s="219" t="s">
        <v>693</v>
      </c>
      <c r="O1128" s="230" t="s">
        <v>702</v>
      </c>
      <c r="P1128" s="230" t="s">
        <v>75</v>
      </c>
      <c r="Q1128" s="230" t="s">
        <v>76</v>
      </c>
      <c r="R1128" s="230" t="s">
        <v>77</v>
      </c>
      <c r="S1128" s="242" t="s">
        <v>109</v>
      </c>
      <c r="T1128" s="296">
        <f>+V1128+Y1128</f>
        <v>119389.74</v>
      </c>
      <c r="U1128" s="296">
        <f>T1128</f>
        <v>119389.74</v>
      </c>
      <c r="V1128" s="223">
        <v>59694.87</v>
      </c>
      <c r="W1128" s="251" t="s">
        <v>98</v>
      </c>
      <c r="X1128" s="251" t="s">
        <v>98</v>
      </c>
      <c r="Y1128" s="223">
        <v>59694.87</v>
      </c>
      <c r="Z1128" s="251" t="s">
        <v>98</v>
      </c>
      <c r="AA1128" s="251" t="s">
        <v>98</v>
      </c>
      <c r="AB1128" s="223">
        <v>9680.25</v>
      </c>
      <c r="AC1128" s="219" t="s">
        <v>149</v>
      </c>
      <c r="AD1128" s="296">
        <f>+V1128+Y1128</f>
        <v>119389.74</v>
      </c>
      <c r="AE1128" s="251" t="s">
        <v>98</v>
      </c>
      <c r="AF1128" s="251" t="s">
        <v>98</v>
      </c>
      <c r="AG1128" s="219" t="s">
        <v>33</v>
      </c>
      <c r="AH1128" s="219" t="s">
        <v>166</v>
      </c>
      <c r="AI1128" s="219" t="s">
        <v>167</v>
      </c>
      <c r="AJ1128" s="230"/>
    </row>
    <row r="1129" spans="2:36" s="79" customFormat="1" ht="68.25" customHeight="1" x14ac:dyDescent="0.25">
      <c r="B1129" s="215"/>
      <c r="C1129" s="215"/>
      <c r="D1129" s="215"/>
      <c r="E1129" s="250"/>
      <c r="F1129" s="238"/>
      <c r="G1129" s="250"/>
      <c r="H1129" s="215"/>
      <c r="I1129" s="215"/>
      <c r="J1129" s="11" t="s">
        <v>111</v>
      </c>
      <c r="K1129" s="7" t="s">
        <v>683</v>
      </c>
      <c r="L1129" s="11" t="s">
        <v>684</v>
      </c>
      <c r="M1129" s="193" t="s">
        <v>1138</v>
      </c>
      <c r="N1129" s="220"/>
      <c r="O1129" s="215"/>
      <c r="P1129" s="215"/>
      <c r="Q1129" s="215"/>
      <c r="R1129" s="215"/>
      <c r="S1129" s="274"/>
      <c r="T1129" s="369"/>
      <c r="U1129" s="369"/>
      <c r="V1129" s="224"/>
      <c r="W1129" s="252"/>
      <c r="X1129" s="252"/>
      <c r="Y1129" s="224"/>
      <c r="Z1129" s="252"/>
      <c r="AA1129" s="252"/>
      <c r="AB1129" s="224"/>
      <c r="AC1129" s="220"/>
      <c r="AD1129" s="369"/>
      <c r="AE1129" s="252"/>
      <c r="AF1129" s="252"/>
      <c r="AG1129" s="220"/>
      <c r="AH1129" s="220"/>
      <c r="AI1129" s="220"/>
      <c r="AJ1129" s="215"/>
    </row>
    <row r="1130" spans="2:36" s="79" customFormat="1" ht="54.75" customHeight="1" x14ac:dyDescent="0.25">
      <c r="B1130" s="216"/>
      <c r="C1130" s="216"/>
      <c r="D1130" s="216"/>
      <c r="E1130" s="291"/>
      <c r="F1130" s="238"/>
      <c r="G1130" s="291"/>
      <c r="H1130" s="216"/>
      <c r="I1130" s="216"/>
      <c r="J1130" s="11" t="s">
        <v>127</v>
      </c>
      <c r="K1130" s="7" t="s">
        <v>648</v>
      </c>
      <c r="L1130" s="11" t="s">
        <v>686</v>
      </c>
      <c r="M1130" s="52">
        <v>55</v>
      </c>
      <c r="N1130" s="221"/>
      <c r="O1130" s="216"/>
      <c r="P1130" s="216"/>
      <c r="Q1130" s="216"/>
      <c r="R1130" s="216"/>
      <c r="S1130" s="236"/>
      <c r="T1130" s="371"/>
      <c r="U1130" s="371"/>
      <c r="V1130" s="225"/>
      <c r="W1130" s="253"/>
      <c r="X1130" s="253"/>
      <c r="Y1130" s="225"/>
      <c r="Z1130" s="253"/>
      <c r="AA1130" s="253"/>
      <c r="AB1130" s="225"/>
      <c r="AC1130" s="221"/>
      <c r="AD1130" s="371"/>
      <c r="AE1130" s="253"/>
      <c r="AF1130" s="253"/>
      <c r="AG1130" s="221"/>
      <c r="AH1130" s="221"/>
      <c r="AI1130" s="221"/>
      <c r="AJ1130" s="216"/>
    </row>
    <row r="1131" spans="2:36" s="79" customFormat="1" ht="90" customHeight="1" x14ac:dyDescent="0.25">
      <c r="B1131" s="230" t="s">
        <v>1142</v>
      </c>
      <c r="C1131" s="230" t="s">
        <v>742</v>
      </c>
      <c r="D1131" s="230" t="s">
        <v>66</v>
      </c>
      <c r="E1131" s="290" t="s">
        <v>67</v>
      </c>
      <c r="F1131" s="238" t="s">
        <v>810</v>
      </c>
      <c r="G1131" s="290" t="s">
        <v>673</v>
      </c>
      <c r="H1131" s="230" t="s">
        <v>70</v>
      </c>
      <c r="I1131" s="218" t="s">
        <v>79</v>
      </c>
      <c r="J1131" s="11" t="s">
        <v>113</v>
      </c>
      <c r="K1131" s="7" t="s">
        <v>114</v>
      </c>
      <c r="L1131" s="7" t="s">
        <v>115</v>
      </c>
      <c r="M1131" s="7">
        <v>2</v>
      </c>
      <c r="N1131" s="219" t="s">
        <v>693</v>
      </c>
      <c r="O1131" s="230" t="s">
        <v>695</v>
      </c>
      <c r="P1131" s="230" t="s">
        <v>75</v>
      </c>
      <c r="Q1131" s="230" t="s">
        <v>76</v>
      </c>
      <c r="R1131" s="230" t="s">
        <v>77</v>
      </c>
      <c r="S1131" s="242" t="s">
        <v>109</v>
      </c>
      <c r="T1131" s="576">
        <f>+V1131+Y1131</f>
        <v>151940</v>
      </c>
      <c r="U1131" s="576">
        <v>75970</v>
      </c>
      <c r="V1131" s="235">
        <v>75970</v>
      </c>
      <c r="W1131" s="251" t="s">
        <v>98</v>
      </c>
      <c r="X1131" s="251" t="s">
        <v>98</v>
      </c>
      <c r="Y1131" s="235">
        <v>75970</v>
      </c>
      <c r="Z1131" s="251" t="s">
        <v>98</v>
      </c>
      <c r="AA1131" s="251" t="s">
        <v>98</v>
      </c>
      <c r="AB1131" s="223">
        <v>12319.46</v>
      </c>
      <c r="AC1131" s="219" t="s">
        <v>80</v>
      </c>
      <c r="AD1131" s="296">
        <f>+V1131+Y1131</f>
        <v>151940</v>
      </c>
      <c r="AE1131" s="251" t="s">
        <v>98</v>
      </c>
      <c r="AF1131" s="251" t="s">
        <v>98</v>
      </c>
      <c r="AG1131" s="219" t="s">
        <v>33</v>
      </c>
      <c r="AH1131" s="219" t="s">
        <v>166</v>
      </c>
      <c r="AI1131" s="219" t="s">
        <v>167</v>
      </c>
      <c r="AJ1131" s="230"/>
    </row>
    <row r="1132" spans="2:36" s="79" customFormat="1" ht="51" x14ac:dyDescent="0.25">
      <c r="B1132" s="215"/>
      <c r="C1132" s="215"/>
      <c r="D1132" s="215"/>
      <c r="E1132" s="250"/>
      <c r="F1132" s="238"/>
      <c r="G1132" s="250"/>
      <c r="H1132" s="215"/>
      <c r="I1132" s="218"/>
      <c r="J1132" s="11" t="s">
        <v>116</v>
      </c>
      <c r="K1132" s="7" t="s">
        <v>117</v>
      </c>
      <c r="L1132" s="7" t="s">
        <v>85</v>
      </c>
      <c r="M1132" s="7">
        <v>2</v>
      </c>
      <c r="N1132" s="220"/>
      <c r="O1132" s="215"/>
      <c r="P1132" s="215"/>
      <c r="Q1132" s="215"/>
      <c r="R1132" s="215"/>
      <c r="S1132" s="274"/>
      <c r="T1132" s="576"/>
      <c r="U1132" s="576"/>
      <c r="V1132" s="235"/>
      <c r="W1132" s="252"/>
      <c r="X1132" s="252"/>
      <c r="Y1132" s="235"/>
      <c r="Z1132" s="252"/>
      <c r="AA1132" s="252"/>
      <c r="AB1132" s="224"/>
      <c r="AC1132" s="220"/>
      <c r="AD1132" s="369"/>
      <c r="AE1132" s="252"/>
      <c r="AF1132" s="252"/>
      <c r="AG1132" s="220"/>
      <c r="AH1132" s="220"/>
      <c r="AI1132" s="220"/>
      <c r="AJ1132" s="215"/>
    </row>
    <row r="1133" spans="2:36" s="79" customFormat="1" ht="38.25" x14ac:dyDescent="0.25">
      <c r="B1133" s="215"/>
      <c r="C1133" s="215"/>
      <c r="D1133" s="215"/>
      <c r="E1133" s="250"/>
      <c r="F1133" s="238"/>
      <c r="G1133" s="250"/>
      <c r="H1133" s="215"/>
      <c r="I1133" s="218"/>
      <c r="J1133" s="11" t="s">
        <v>209</v>
      </c>
      <c r="K1133" s="7" t="s">
        <v>118</v>
      </c>
      <c r="L1133" s="7" t="s">
        <v>119</v>
      </c>
      <c r="M1133" s="7">
        <v>2</v>
      </c>
      <c r="N1133" s="220"/>
      <c r="O1133" s="215"/>
      <c r="P1133" s="215"/>
      <c r="Q1133" s="215"/>
      <c r="R1133" s="215"/>
      <c r="S1133" s="274"/>
      <c r="T1133" s="576"/>
      <c r="U1133" s="576"/>
      <c r="V1133" s="235"/>
      <c r="W1133" s="252"/>
      <c r="X1133" s="252"/>
      <c r="Y1133" s="235"/>
      <c r="Z1133" s="252"/>
      <c r="AA1133" s="252"/>
      <c r="AB1133" s="224"/>
      <c r="AC1133" s="220"/>
      <c r="AD1133" s="369"/>
      <c r="AE1133" s="252"/>
      <c r="AF1133" s="252"/>
      <c r="AG1133" s="220"/>
      <c r="AH1133" s="220"/>
      <c r="AI1133" s="220"/>
      <c r="AJ1133" s="215"/>
    </row>
    <row r="1134" spans="2:36" s="79" customFormat="1" ht="59.1" customHeight="1" x14ac:dyDescent="0.25">
      <c r="B1134" s="216"/>
      <c r="C1134" s="216"/>
      <c r="D1134" s="216"/>
      <c r="E1134" s="291"/>
      <c r="F1134" s="238"/>
      <c r="G1134" s="291"/>
      <c r="H1134" s="216"/>
      <c r="I1134" s="218"/>
      <c r="J1134" s="11" t="s">
        <v>120</v>
      </c>
      <c r="K1134" s="7" t="s">
        <v>121</v>
      </c>
      <c r="L1134" s="7" t="s">
        <v>119</v>
      </c>
      <c r="M1134" s="7">
        <v>2</v>
      </c>
      <c r="N1134" s="221"/>
      <c r="O1134" s="216"/>
      <c r="P1134" s="216"/>
      <c r="Q1134" s="216"/>
      <c r="R1134" s="216"/>
      <c r="S1134" s="236"/>
      <c r="T1134" s="576"/>
      <c r="U1134" s="576"/>
      <c r="V1134" s="235"/>
      <c r="W1134" s="253"/>
      <c r="X1134" s="253"/>
      <c r="Y1134" s="235"/>
      <c r="Z1134" s="253"/>
      <c r="AA1134" s="253"/>
      <c r="AB1134" s="225"/>
      <c r="AC1134" s="221"/>
      <c r="AD1134" s="371"/>
      <c r="AE1134" s="253"/>
      <c r="AF1134" s="253"/>
      <c r="AG1134" s="221"/>
      <c r="AH1134" s="221"/>
      <c r="AI1134" s="221"/>
      <c r="AJ1134" s="216"/>
    </row>
    <row r="1135" spans="2:36" s="90" customFormat="1" ht="52.15" customHeight="1" x14ac:dyDescent="0.2">
      <c r="B1135" s="218" t="s">
        <v>1094</v>
      </c>
      <c r="C1135" s="281" t="s">
        <v>380</v>
      </c>
      <c r="D1135" s="281" t="s">
        <v>66</v>
      </c>
      <c r="E1135" s="289" t="s">
        <v>67</v>
      </c>
      <c r="F1135" s="289" t="s">
        <v>810</v>
      </c>
      <c r="G1135" s="289" t="s">
        <v>69</v>
      </c>
      <c r="H1135" s="281" t="s">
        <v>70</v>
      </c>
      <c r="I1135" s="281" t="s">
        <v>79</v>
      </c>
      <c r="J1135" s="20" t="s">
        <v>113</v>
      </c>
      <c r="K1135" s="27" t="s">
        <v>114</v>
      </c>
      <c r="L1135" s="27" t="s">
        <v>115</v>
      </c>
      <c r="M1135" s="27">
        <v>1</v>
      </c>
      <c r="N1135" s="294" t="s">
        <v>108</v>
      </c>
      <c r="O1135" s="281" t="s">
        <v>378</v>
      </c>
      <c r="P1135" s="281" t="s">
        <v>75</v>
      </c>
      <c r="Q1135" s="281" t="s">
        <v>76</v>
      </c>
      <c r="R1135" s="319" t="s">
        <v>77</v>
      </c>
      <c r="S1135" s="319" t="s">
        <v>109</v>
      </c>
      <c r="T1135" s="306">
        <f>V1135+Y1135</f>
        <v>75970</v>
      </c>
      <c r="U1135" s="306">
        <f>T1135/M1136</f>
        <v>75970</v>
      </c>
      <c r="V1135" s="313">
        <v>37985</v>
      </c>
      <c r="W1135" s="313" t="s">
        <v>79</v>
      </c>
      <c r="X1135" s="313" t="s">
        <v>79</v>
      </c>
      <c r="Y1135" s="313">
        <v>37985</v>
      </c>
      <c r="Z1135" s="313" t="s">
        <v>79</v>
      </c>
      <c r="AA1135" s="313" t="s">
        <v>79</v>
      </c>
      <c r="AB1135" s="313">
        <v>6159.73</v>
      </c>
      <c r="AC1135" s="294" t="s">
        <v>80</v>
      </c>
      <c r="AD1135" s="314">
        <f>V1135+Y1135</f>
        <v>75970</v>
      </c>
      <c r="AE1135" s="314" t="s">
        <v>79</v>
      </c>
      <c r="AF1135" s="294" t="s">
        <v>79</v>
      </c>
      <c r="AG1135" s="294" t="s">
        <v>33</v>
      </c>
      <c r="AH1135" s="294" t="s">
        <v>150</v>
      </c>
      <c r="AI1135" s="294" t="s">
        <v>158</v>
      </c>
      <c r="AJ1135" s="294"/>
    </row>
    <row r="1136" spans="2:36" s="90" customFormat="1" ht="102.6" customHeight="1" x14ac:dyDescent="0.2">
      <c r="B1136" s="218"/>
      <c r="C1136" s="281"/>
      <c r="D1136" s="281"/>
      <c r="E1136" s="289"/>
      <c r="F1136" s="289"/>
      <c r="G1136" s="289"/>
      <c r="H1136" s="281"/>
      <c r="I1136" s="281"/>
      <c r="J1136" s="20" t="s">
        <v>116</v>
      </c>
      <c r="K1136" s="27" t="s">
        <v>117</v>
      </c>
      <c r="L1136" s="27" t="s">
        <v>85</v>
      </c>
      <c r="M1136" s="27">
        <v>1</v>
      </c>
      <c r="N1136" s="294"/>
      <c r="O1136" s="281"/>
      <c r="P1136" s="281"/>
      <c r="Q1136" s="281"/>
      <c r="R1136" s="319"/>
      <c r="S1136" s="319"/>
      <c r="T1136" s="306"/>
      <c r="U1136" s="306"/>
      <c r="V1136" s="313"/>
      <c r="W1136" s="313"/>
      <c r="X1136" s="313"/>
      <c r="Y1136" s="313"/>
      <c r="Z1136" s="313"/>
      <c r="AA1136" s="313"/>
      <c r="AB1136" s="313"/>
      <c r="AC1136" s="294"/>
      <c r="AD1136" s="314"/>
      <c r="AE1136" s="314"/>
      <c r="AF1136" s="281"/>
      <c r="AG1136" s="294"/>
      <c r="AH1136" s="294"/>
      <c r="AI1136" s="294"/>
      <c r="AJ1136" s="281"/>
    </row>
    <row r="1137" spans="2:36" s="90" customFormat="1" ht="74.099999999999994" customHeight="1" x14ac:dyDescent="0.2">
      <c r="B1137" s="218"/>
      <c r="C1137" s="281"/>
      <c r="D1137" s="281"/>
      <c r="E1137" s="289"/>
      <c r="F1137" s="289"/>
      <c r="G1137" s="289"/>
      <c r="H1137" s="281"/>
      <c r="I1137" s="281"/>
      <c r="J1137" s="20" t="s">
        <v>209</v>
      </c>
      <c r="K1137" s="27" t="s">
        <v>118</v>
      </c>
      <c r="L1137" s="27" t="s">
        <v>119</v>
      </c>
      <c r="M1137" s="27">
        <v>1</v>
      </c>
      <c r="N1137" s="294"/>
      <c r="O1137" s="281"/>
      <c r="P1137" s="281"/>
      <c r="Q1137" s="281"/>
      <c r="R1137" s="319"/>
      <c r="S1137" s="319"/>
      <c r="T1137" s="306"/>
      <c r="U1137" s="306"/>
      <c r="V1137" s="313"/>
      <c r="W1137" s="313"/>
      <c r="X1137" s="313"/>
      <c r="Y1137" s="313"/>
      <c r="Z1137" s="313"/>
      <c r="AA1137" s="313"/>
      <c r="AB1137" s="313"/>
      <c r="AC1137" s="294"/>
      <c r="AD1137" s="314"/>
      <c r="AE1137" s="314"/>
      <c r="AF1137" s="281"/>
      <c r="AG1137" s="294"/>
      <c r="AH1137" s="294"/>
      <c r="AI1137" s="294"/>
      <c r="AJ1137" s="281"/>
    </row>
    <row r="1138" spans="2:36" s="90" customFormat="1" ht="56.1" customHeight="1" x14ac:dyDescent="0.2">
      <c r="B1138" s="218"/>
      <c r="C1138" s="281"/>
      <c r="D1138" s="281"/>
      <c r="E1138" s="289"/>
      <c r="F1138" s="289"/>
      <c r="G1138" s="289"/>
      <c r="H1138" s="281"/>
      <c r="I1138" s="281"/>
      <c r="J1138" s="20" t="s">
        <v>120</v>
      </c>
      <c r="K1138" s="27" t="s">
        <v>121</v>
      </c>
      <c r="L1138" s="27" t="s">
        <v>119</v>
      </c>
      <c r="M1138" s="61">
        <v>1</v>
      </c>
      <c r="N1138" s="294"/>
      <c r="O1138" s="281"/>
      <c r="P1138" s="281"/>
      <c r="Q1138" s="281"/>
      <c r="R1138" s="319"/>
      <c r="S1138" s="319"/>
      <c r="T1138" s="306"/>
      <c r="U1138" s="306"/>
      <c r="V1138" s="313"/>
      <c r="W1138" s="313"/>
      <c r="X1138" s="313"/>
      <c r="Y1138" s="313"/>
      <c r="Z1138" s="313"/>
      <c r="AA1138" s="313"/>
      <c r="AB1138" s="313"/>
      <c r="AC1138" s="294"/>
      <c r="AD1138" s="314"/>
      <c r="AE1138" s="314"/>
      <c r="AF1138" s="281"/>
      <c r="AG1138" s="294"/>
      <c r="AH1138" s="294"/>
      <c r="AI1138" s="294"/>
      <c r="AJ1138" s="281"/>
    </row>
    <row r="1139" spans="2:36" s="90" customFormat="1" ht="52.15" customHeight="1" x14ac:dyDescent="0.2">
      <c r="B1139" s="218" t="s">
        <v>1095</v>
      </c>
      <c r="C1139" s="281" t="s">
        <v>379</v>
      </c>
      <c r="D1139" s="281" t="s">
        <v>66</v>
      </c>
      <c r="E1139" s="289" t="s">
        <v>67</v>
      </c>
      <c r="F1139" s="289" t="s">
        <v>810</v>
      </c>
      <c r="G1139" s="289" t="s">
        <v>69</v>
      </c>
      <c r="H1139" s="281" t="s">
        <v>70</v>
      </c>
      <c r="I1139" s="281" t="s">
        <v>79</v>
      </c>
      <c r="J1139" s="20" t="s">
        <v>113</v>
      </c>
      <c r="K1139" s="27" t="s">
        <v>114</v>
      </c>
      <c r="L1139" s="27" t="s">
        <v>115</v>
      </c>
      <c r="M1139" s="27">
        <v>1</v>
      </c>
      <c r="N1139" s="294" t="s">
        <v>108</v>
      </c>
      <c r="O1139" s="281" t="s">
        <v>378</v>
      </c>
      <c r="P1139" s="281" t="s">
        <v>75</v>
      </c>
      <c r="Q1139" s="281" t="s">
        <v>76</v>
      </c>
      <c r="R1139" s="319" t="s">
        <v>77</v>
      </c>
      <c r="S1139" s="319" t="s">
        <v>109</v>
      </c>
      <c r="T1139" s="306">
        <f>V1139+Y1139</f>
        <v>75970</v>
      </c>
      <c r="U1139" s="306">
        <f>T1139/M1140</f>
        <v>75970</v>
      </c>
      <c r="V1139" s="313">
        <v>37985</v>
      </c>
      <c r="W1139" s="313" t="s">
        <v>79</v>
      </c>
      <c r="X1139" s="313" t="s">
        <v>79</v>
      </c>
      <c r="Y1139" s="313">
        <v>37985</v>
      </c>
      <c r="Z1139" s="313" t="s">
        <v>79</v>
      </c>
      <c r="AA1139" s="313" t="s">
        <v>79</v>
      </c>
      <c r="AB1139" s="313">
        <v>6159.73</v>
      </c>
      <c r="AC1139" s="294" t="s">
        <v>80</v>
      </c>
      <c r="AD1139" s="314">
        <f>V1139+Y1139</f>
        <v>75970</v>
      </c>
      <c r="AE1139" s="314" t="s">
        <v>79</v>
      </c>
      <c r="AF1139" s="294" t="s">
        <v>79</v>
      </c>
      <c r="AG1139" s="294" t="s">
        <v>33</v>
      </c>
      <c r="AH1139" s="294" t="s">
        <v>150</v>
      </c>
      <c r="AI1139" s="294" t="s">
        <v>157</v>
      </c>
      <c r="AJ1139" s="294"/>
    </row>
    <row r="1140" spans="2:36" s="90" customFormat="1" ht="85.15" customHeight="1" x14ac:dyDescent="0.2">
      <c r="B1140" s="218"/>
      <c r="C1140" s="281"/>
      <c r="D1140" s="281"/>
      <c r="E1140" s="289"/>
      <c r="F1140" s="289"/>
      <c r="G1140" s="289"/>
      <c r="H1140" s="281"/>
      <c r="I1140" s="281"/>
      <c r="J1140" s="20" t="s">
        <v>116</v>
      </c>
      <c r="K1140" s="27" t="s">
        <v>117</v>
      </c>
      <c r="L1140" s="27" t="s">
        <v>85</v>
      </c>
      <c r="M1140" s="27">
        <v>1</v>
      </c>
      <c r="N1140" s="294"/>
      <c r="O1140" s="281"/>
      <c r="P1140" s="281"/>
      <c r="Q1140" s="281"/>
      <c r="R1140" s="319"/>
      <c r="S1140" s="319"/>
      <c r="T1140" s="306"/>
      <c r="U1140" s="306"/>
      <c r="V1140" s="313"/>
      <c r="W1140" s="313"/>
      <c r="X1140" s="313"/>
      <c r="Y1140" s="313"/>
      <c r="Z1140" s="313"/>
      <c r="AA1140" s="313"/>
      <c r="AB1140" s="313"/>
      <c r="AC1140" s="294"/>
      <c r="AD1140" s="314"/>
      <c r="AE1140" s="314"/>
      <c r="AF1140" s="281"/>
      <c r="AG1140" s="294"/>
      <c r="AH1140" s="294"/>
      <c r="AI1140" s="294"/>
      <c r="AJ1140" s="281"/>
    </row>
    <row r="1141" spans="2:36" s="90" customFormat="1" ht="81" customHeight="1" x14ac:dyDescent="0.2">
      <c r="B1141" s="218"/>
      <c r="C1141" s="281"/>
      <c r="D1141" s="281"/>
      <c r="E1141" s="289"/>
      <c r="F1141" s="289"/>
      <c r="G1141" s="289"/>
      <c r="H1141" s="281"/>
      <c r="I1141" s="281"/>
      <c r="J1141" s="20" t="s">
        <v>209</v>
      </c>
      <c r="K1141" s="27" t="s">
        <v>118</v>
      </c>
      <c r="L1141" s="27" t="s">
        <v>119</v>
      </c>
      <c r="M1141" s="27">
        <v>1</v>
      </c>
      <c r="N1141" s="294"/>
      <c r="O1141" s="281"/>
      <c r="P1141" s="281"/>
      <c r="Q1141" s="281"/>
      <c r="R1141" s="319"/>
      <c r="S1141" s="319"/>
      <c r="T1141" s="306"/>
      <c r="U1141" s="306"/>
      <c r="V1141" s="313"/>
      <c r="W1141" s="313"/>
      <c r="X1141" s="313"/>
      <c r="Y1141" s="313"/>
      <c r="Z1141" s="313"/>
      <c r="AA1141" s="313"/>
      <c r="AB1141" s="313"/>
      <c r="AC1141" s="294"/>
      <c r="AD1141" s="314"/>
      <c r="AE1141" s="314"/>
      <c r="AF1141" s="281"/>
      <c r="AG1141" s="294"/>
      <c r="AH1141" s="294"/>
      <c r="AI1141" s="294"/>
      <c r="AJ1141" s="281"/>
    </row>
    <row r="1142" spans="2:36" s="90" customFormat="1" ht="64.150000000000006" customHeight="1" x14ac:dyDescent="0.2">
      <c r="B1142" s="218"/>
      <c r="C1142" s="281"/>
      <c r="D1142" s="281"/>
      <c r="E1142" s="289"/>
      <c r="F1142" s="289"/>
      <c r="G1142" s="289"/>
      <c r="H1142" s="281"/>
      <c r="I1142" s="281"/>
      <c r="J1142" s="20" t="s">
        <v>120</v>
      </c>
      <c r="K1142" s="27" t="s">
        <v>121</v>
      </c>
      <c r="L1142" s="27" t="s">
        <v>119</v>
      </c>
      <c r="M1142" s="61">
        <v>1</v>
      </c>
      <c r="N1142" s="294"/>
      <c r="O1142" s="281"/>
      <c r="P1142" s="281"/>
      <c r="Q1142" s="281"/>
      <c r="R1142" s="319"/>
      <c r="S1142" s="319"/>
      <c r="T1142" s="306"/>
      <c r="U1142" s="306"/>
      <c r="V1142" s="313"/>
      <c r="W1142" s="313"/>
      <c r="X1142" s="313"/>
      <c r="Y1142" s="313"/>
      <c r="Z1142" s="313"/>
      <c r="AA1142" s="313"/>
      <c r="AB1142" s="313"/>
      <c r="AC1142" s="294"/>
      <c r="AD1142" s="314"/>
      <c r="AE1142" s="314"/>
      <c r="AF1142" s="281"/>
      <c r="AG1142" s="294"/>
      <c r="AH1142" s="294"/>
      <c r="AI1142" s="294"/>
      <c r="AJ1142" s="281"/>
    </row>
    <row r="1143" spans="2:36" s="79" customFormat="1" ht="123" customHeight="1" x14ac:dyDescent="0.25">
      <c r="B1143" s="230" t="s">
        <v>381</v>
      </c>
      <c r="C1143" s="230" t="s">
        <v>382</v>
      </c>
      <c r="D1143" s="230" t="s">
        <v>106</v>
      </c>
      <c r="E1143" s="290" t="s">
        <v>67</v>
      </c>
      <c r="F1143" s="370" t="s">
        <v>809</v>
      </c>
      <c r="G1143" s="290" t="s">
        <v>147</v>
      </c>
      <c r="H1143" s="214" t="s">
        <v>70</v>
      </c>
      <c r="I1143" s="214" t="s">
        <v>79</v>
      </c>
      <c r="J1143" s="11" t="s">
        <v>208</v>
      </c>
      <c r="K1143" s="7" t="s">
        <v>107</v>
      </c>
      <c r="L1143" s="7" t="s">
        <v>86</v>
      </c>
      <c r="M1143" s="7">
        <v>40</v>
      </c>
      <c r="N1143" s="269" t="s">
        <v>108</v>
      </c>
      <c r="O1143" s="230" t="s">
        <v>383</v>
      </c>
      <c r="P1143" s="230" t="s">
        <v>75</v>
      </c>
      <c r="Q1143" s="230" t="s">
        <v>76</v>
      </c>
      <c r="R1143" s="242" t="s">
        <v>77</v>
      </c>
      <c r="S1143" s="242" t="s">
        <v>109</v>
      </c>
      <c r="T1143" s="254">
        <f>V1143+Y1143</f>
        <v>256800</v>
      </c>
      <c r="U1143" s="254">
        <f>T1143/M1144</f>
        <v>85600</v>
      </c>
      <c r="V1143" s="251">
        <v>128400</v>
      </c>
      <c r="W1143" s="251" t="s">
        <v>79</v>
      </c>
      <c r="X1143" s="251" t="s">
        <v>79</v>
      </c>
      <c r="Y1143" s="251">
        <v>128400</v>
      </c>
      <c r="Z1143" s="251" t="s">
        <v>98</v>
      </c>
      <c r="AA1143" s="251" t="s">
        <v>79</v>
      </c>
      <c r="AB1143" s="251">
        <v>20821.63</v>
      </c>
      <c r="AC1143" s="219" t="s">
        <v>149</v>
      </c>
      <c r="AD1143" s="223">
        <f>V1143+Y1143</f>
        <v>256800</v>
      </c>
      <c r="AE1143" s="223" t="s">
        <v>79</v>
      </c>
      <c r="AF1143" s="219" t="s">
        <v>79</v>
      </c>
      <c r="AG1143" s="219" t="s">
        <v>33</v>
      </c>
      <c r="AH1143" s="269" t="s">
        <v>150</v>
      </c>
      <c r="AI1143" s="219" t="s">
        <v>158</v>
      </c>
      <c r="AJ1143" s="219"/>
    </row>
    <row r="1144" spans="2:36" s="79" customFormat="1" ht="86.1" customHeight="1" x14ac:dyDescent="0.25">
      <c r="B1144" s="215"/>
      <c r="C1144" s="215"/>
      <c r="D1144" s="215"/>
      <c r="E1144" s="250"/>
      <c r="F1144" s="250"/>
      <c r="G1144" s="250"/>
      <c r="H1144" s="215"/>
      <c r="I1144" s="215"/>
      <c r="J1144" s="11" t="s">
        <v>111</v>
      </c>
      <c r="K1144" s="7" t="s">
        <v>112</v>
      </c>
      <c r="L1144" s="7" t="s">
        <v>85</v>
      </c>
      <c r="M1144" s="7">
        <v>3</v>
      </c>
      <c r="N1144" s="220"/>
      <c r="O1144" s="215"/>
      <c r="P1144" s="215"/>
      <c r="Q1144" s="215"/>
      <c r="R1144" s="274"/>
      <c r="S1144" s="274"/>
      <c r="T1144" s="255"/>
      <c r="U1144" s="255"/>
      <c r="V1144" s="252"/>
      <c r="W1144" s="252"/>
      <c r="X1144" s="252"/>
      <c r="Y1144" s="252"/>
      <c r="Z1144" s="252"/>
      <c r="AA1144" s="252"/>
      <c r="AB1144" s="252"/>
      <c r="AC1144" s="220"/>
      <c r="AD1144" s="224"/>
      <c r="AE1144" s="224"/>
      <c r="AF1144" s="215"/>
      <c r="AG1144" s="220"/>
      <c r="AH1144" s="220"/>
      <c r="AI1144" s="220"/>
      <c r="AJ1144" s="215"/>
    </row>
    <row r="1145" spans="2:36" s="79" customFormat="1" ht="59.1" customHeight="1" x14ac:dyDescent="0.25">
      <c r="B1145" s="216"/>
      <c r="C1145" s="216"/>
      <c r="D1145" s="216"/>
      <c r="E1145" s="291"/>
      <c r="F1145" s="291"/>
      <c r="G1145" s="291"/>
      <c r="H1145" s="216"/>
      <c r="I1145" s="216"/>
      <c r="J1145" s="11" t="s">
        <v>127</v>
      </c>
      <c r="K1145" s="7" t="s">
        <v>128</v>
      </c>
      <c r="L1145" s="7" t="s">
        <v>85</v>
      </c>
      <c r="M1145" s="63">
        <v>111</v>
      </c>
      <c r="N1145" s="221"/>
      <c r="O1145" s="216"/>
      <c r="P1145" s="216"/>
      <c r="Q1145" s="216"/>
      <c r="R1145" s="236"/>
      <c r="S1145" s="236"/>
      <c r="T1145" s="256"/>
      <c r="U1145" s="256"/>
      <c r="V1145" s="253"/>
      <c r="W1145" s="253"/>
      <c r="X1145" s="253"/>
      <c r="Y1145" s="253"/>
      <c r="Z1145" s="253"/>
      <c r="AA1145" s="253"/>
      <c r="AB1145" s="253"/>
      <c r="AC1145" s="221"/>
      <c r="AD1145" s="225"/>
      <c r="AE1145" s="225"/>
      <c r="AF1145" s="216"/>
      <c r="AG1145" s="221"/>
      <c r="AH1145" s="221"/>
      <c r="AI1145" s="221"/>
      <c r="AJ1145" s="216"/>
    </row>
    <row r="1146" spans="2:36" s="79" customFormat="1" ht="132" customHeight="1" x14ac:dyDescent="0.25">
      <c r="B1146" s="218" t="s">
        <v>384</v>
      </c>
      <c r="C1146" s="218" t="s">
        <v>385</v>
      </c>
      <c r="D1146" s="218" t="s">
        <v>106</v>
      </c>
      <c r="E1146" s="238" t="s">
        <v>67</v>
      </c>
      <c r="F1146" s="238" t="s">
        <v>809</v>
      </c>
      <c r="G1146" s="238" t="s">
        <v>147</v>
      </c>
      <c r="H1146" s="218" t="s">
        <v>70</v>
      </c>
      <c r="I1146" s="218" t="s">
        <v>79</v>
      </c>
      <c r="J1146" s="11" t="s">
        <v>208</v>
      </c>
      <c r="K1146" s="7" t="s">
        <v>107</v>
      </c>
      <c r="L1146" s="7" t="s">
        <v>86</v>
      </c>
      <c r="M1146" s="7">
        <v>40</v>
      </c>
      <c r="N1146" s="217" t="s">
        <v>108</v>
      </c>
      <c r="O1146" s="218" t="s">
        <v>386</v>
      </c>
      <c r="P1146" s="218" t="s">
        <v>75</v>
      </c>
      <c r="Q1146" s="218" t="s">
        <v>76</v>
      </c>
      <c r="R1146" s="237" t="s">
        <v>77</v>
      </c>
      <c r="S1146" s="237" t="s">
        <v>109</v>
      </c>
      <c r="T1146" s="247">
        <f>V1146+Y1146</f>
        <v>129826.66</v>
      </c>
      <c r="U1146" s="247">
        <f>T1146/M1147</f>
        <v>64913.33</v>
      </c>
      <c r="V1146" s="251">
        <v>64913.33</v>
      </c>
      <c r="W1146" s="246" t="s">
        <v>79</v>
      </c>
      <c r="X1146" s="246" t="s">
        <v>79</v>
      </c>
      <c r="Y1146" s="246">
        <v>64913.33</v>
      </c>
      <c r="Z1146" s="246" t="s">
        <v>98</v>
      </c>
      <c r="AA1146" s="246" t="s">
        <v>79</v>
      </c>
      <c r="AB1146" s="246">
        <v>10526.49</v>
      </c>
      <c r="AC1146" s="217" t="s">
        <v>149</v>
      </c>
      <c r="AD1146" s="235">
        <f>V1146+Y1146</f>
        <v>129826.66</v>
      </c>
      <c r="AE1146" s="235" t="s">
        <v>79</v>
      </c>
      <c r="AF1146" s="217" t="s">
        <v>79</v>
      </c>
      <c r="AG1146" s="217" t="s">
        <v>33</v>
      </c>
      <c r="AH1146" s="217" t="s">
        <v>150</v>
      </c>
      <c r="AI1146" s="217" t="s">
        <v>157</v>
      </c>
      <c r="AJ1146" s="217"/>
    </row>
    <row r="1147" spans="2:36" s="79" customFormat="1" ht="86.1" customHeight="1" x14ac:dyDescent="0.25">
      <c r="B1147" s="218"/>
      <c r="C1147" s="218"/>
      <c r="D1147" s="218"/>
      <c r="E1147" s="238"/>
      <c r="F1147" s="238"/>
      <c r="G1147" s="238"/>
      <c r="H1147" s="218"/>
      <c r="I1147" s="218"/>
      <c r="J1147" s="11" t="s">
        <v>111</v>
      </c>
      <c r="K1147" s="7" t="s">
        <v>112</v>
      </c>
      <c r="L1147" s="7" t="s">
        <v>85</v>
      </c>
      <c r="M1147" s="7">
        <v>2</v>
      </c>
      <c r="N1147" s="217"/>
      <c r="O1147" s="218"/>
      <c r="P1147" s="218"/>
      <c r="Q1147" s="218"/>
      <c r="R1147" s="237"/>
      <c r="S1147" s="237"/>
      <c r="T1147" s="247"/>
      <c r="U1147" s="247"/>
      <c r="V1147" s="252"/>
      <c r="W1147" s="246"/>
      <c r="X1147" s="246"/>
      <c r="Y1147" s="246"/>
      <c r="Z1147" s="246"/>
      <c r="AA1147" s="246"/>
      <c r="AB1147" s="246"/>
      <c r="AC1147" s="217"/>
      <c r="AD1147" s="235"/>
      <c r="AE1147" s="235"/>
      <c r="AF1147" s="218"/>
      <c r="AG1147" s="217"/>
      <c r="AH1147" s="217"/>
      <c r="AI1147" s="217"/>
      <c r="AJ1147" s="218"/>
    </row>
    <row r="1148" spans="2:36" s="79" customFormat="1" ht="59.1" customHeight="1" x14ac:dyDescent="0.25">
      <c r="B1148" s="218"/>
      <c r="C1148" s="218"/>
      <c r="D1148" s="218"/>
      <c r="E1148" s="238"/>
      <c r="F1148" s="238"/>
      <c r="G1148" s="238"/>
      <c r="H1148" s="218"/>
      <c r="I1148" s="218"/>
      <c r="J1148" s="11" t="s">
        <v>127</v>
      </c>
      <c r="K1148" s="7" t="s">
        <v>128</v>
      </c>
      <c r="L1148" s="7" t="s">
        <v>85</v>
      </c>
      <c r="M1148" s="63">
        <v>72</v>
      </c>
      <c r="N1148" s="217"/>
      <c r="O1148" s="218"/>
      <c r="P1148" s="218"/>
      <c r="Q1148" s="218"/>
      <c r="R1148" s="237"/>
      <c r="S1148" s="237"/>
      <c r="T1148" s="247"/>
      <c r="U1148" s="247"/>
      <c r="V1148" s="253"/>
      <c r="W1148" s="246"/>
      <c r="X1148" s="246"/>
      <c r="Y1148" s="246"/>
      <c r="Z1148" s="246"/>
      <c r="AA1148" s="246"/>
      <c r="AB1148" s="246"/>
      <c r="AC1148" s="217"/>
      <c r="AD1148" s="235"/>
      <c r="AE1148" s="235"/>
      <c r="AF1148" s="218"/>
      <c r="AG1148" s="217"/>
      <c r="AH1148" s="217"/>
      <c r="AI1148" s="217"/>
      <c r="AJ1148" s="218"/>
    </row>
    <row r="1149" spans="2:36" s="79" customFormat="1" ht="95.1" customHeight="1" x14ac:dyDescent="0.25">
      <c r="B1149" s="218" t="s">
        <v>387</v>
      </c>
      <c r="C1149" s="218" t="s">
        <v>388</v>
      </c>
      <c r="D1149" s="218" t="s">
        <v>106</v>
      </c>
      <c r="E1149" s="238" t="s">
        <v>67</v>
      </c>
      <c r="F1149" s="238" t="s">
        <v>819</v>
      </c>
      <c r="G1149" s="238" t="s">
        <v>147</v>
      </c>
      <c r="H1149" s="218" t="s">
        <v>70</v>
      </c>
      <c r="I1149" s="218" t="s">
        <v>79</v>
      </c>
      <c r="J1149" s="28" t="s">
        <v>208</v>
      </c>
      <c r="K1149" s="14" t="s">
        <v>107</v>
      </c>
      <c r="L1149" s="14" t="s">
        <v>86</v>
      </c>
      <c r="M1149" s="14">
        <v>40</v>
      </c>
      <c r="N1149" s="217" t="s">
        <v>108</v>
      </c>
      <c r="O1149" s="218" t="s">
        <v>389</v>
      </c>
      <c r="P1149" s="218" t="s">
        <v>75</v>
      </c>
      <c r="Q1149" s="218" t="s">
        <v>76</v>
      </c>
      <c r="R1149" s="237" t="s">
        <v>77</v>
      </c>
      <c r="S1149" s="237" t="s">
        <v>109</v>
      </c>
      <c r="T1149" s="247">
        <f>V1149+Y1149</f>
        <v>74674.92</v>
      </c>
      <c r="U1149" s="247">
        <f>T1149/M1150</f>
        <v>74674.92</v>
      </c>
      <c r="V1149" s="251">
        <v>37337.46</v>
      </c>
      <c r="W1149" s="246" t="s">
        <v>79</v>
      </c>
      <c r="X1149" s="246" t="s">
        <v>79</v>
      </c>
      <c r="Y1149" s="246">
        <v>37337.46</v>
      </c>
      <c r="Z1149" s="246" t="s">
        <v>98</v>
      </c>
      <c r="AA1149" s="246" t="s">
        <v>79</v>
      </c>
      <c r="AB1149" s="246">
        <v>6054.73</v>
      </c>
      <c r="AC1149" s="217" t="s">
        <v>149</v>
      </c>
      <c r="AD1149" s="235">
        <f>V1149+Y1149</f>
        <v>74674.92</v>
      </c>
      <c r="AE1149" s="235" t="s">
        <v>79</v>
      </c>
      <c r="AF1149" s="217" t="s">
        <v>79</v>
      </c>
      <c r="AG1149" s="217" t="s">
        <v>33</v>
      </c>
      <c r="AH1149" s="217" t="s">
        <v>150</v>
      </c>
      <c r="AI1149" s="217" t="s">
        <v>157</v>
      </c>
      <c r="AJ1149" s="217"/>
    </row>
    <row r="1150" spans="2:36" s="79" customFormat="1" ht="52.15" customHeight="1" x14ac:dyDescent="0.25">
      <c r="B1150" s="218"/>
      <c r="C1150" s="218"/>
      <c r="D1150" s="218"/>
      <c r="E1150" s="238"/>
      <c r="F1150" s="238"/>
      <c r="G1150" s="238"/>
      <c r="H1150" s="218"/>
      <c r="I1150" s="218"/>
      <c r="J1150" s="11" t="s">
        <v>111</v>
      </c>
      <c r="K1150" s="7" t="s">
        <v>112</v>
      </c>
      <c r="L1150" s="7" t="s">
        <v>85</v>
      </c>
      <c r="M1150" s="7">
        <v>1</v>
      </c>
      <c r="N1150" s="217"/>
      <c r="O1150" s="218"/>
      <c r="P1150" s="218"/>
      <c r="Q1150" s="218"/>
      <c r="R1150" s="237"/>
      <c r="S1150" s="237"/>
      <c r="T1150" s="247"/>
      <c r="U1150" s="247"/>
      <c r="V1150" s="252"/>
      <c r="W1150" s="246"/>
      <c r="X1150" s="246"/>
      <c r="Y1150" s="246"/>
      <c r="Z1150" s="246"/>
      <c r="AA1150" s="246"/>
      <c r="AB1150" s="246"/>
      <c r="AC1150" s="217"/>
      <c r="AD1150" s="235"/>
      <c r="AE1150" s="235"/>
      <c r="AF1150" s="218"/>
      <c r="AG1150" s="217"/>
      <c r="AH1150" s="217"/>
      <c r="AI1150" s="217"/>
      <c r="AJ1150" s="218"/>
    </row>
    <row r="1151" spans="2:36" s="79" customFormat="1" ht="59.1" customHeight="1" x14ac:dyDescent="0.25">
      <c r="B1151" s="218"/>
      <c r="C1151" s="218"/>
      <c r="D1151" s="218"/>
      <c r="E1151" s="238"/>
      <c r="F1151" s="238"/>
      <c r="G1151" s="238"/>
      <c r="H1151" s="218"/>
      <c r="I1151" s="218"/>
      <c r="J1151" s="11" t="s">
        <v>127</v>
      </c>
      <c r="K1151" s="7" t="s">
        <v>128</v>
      </c>
      <c r="L1151" s="7" t="s">
        <v>85</v>
      </c>
      <c r="M1151" s="63">
        <v>36</v>
      </c>
      <c r="N1151" s="217"/>
      <c r="O1151" s="218"/>
      <c r="P1151" s="218"/>
      <c r="Q1151" s="218"/>
      <c r="R1151" s="237"/>
      <c r="S1151" s="237"/>
      <c r="T1151" s="247"/>
      <c r="U1151" s="247"/>
      <c r="V1151" s="253"/>
      <c r="W1151" s="246"/>
      <c r="X1151" s="246"/>
      <c r="Y1151" s="246"/>
      <c r="Z1151" s="246"/>
      <c r="AA1151" s="246"/>
      <c r="AB1151" s="246"/>
      <c r="AC1151" s="217"/>
      <c r="AD1151" s="235"/>
      <c r="AE1151" s="235"/>
      <c r="AF1151" s="218"/>
      <c r="AG1151" s="217"/>
      <c r="AH1151" s="217"/>
      <c r="AI1151" s="217"/>
      <c r="AJ1151" s="218"/>
    </row>
    <row r="1152" spans="2:36" s="90" customFormat="1" ht="51" x14ac:dyDescent="0.2">
      <c r="B1152" s="218" t="s">
        <v>390</v>
      </c>
      <c r="C1152" s="218" t="s">
        <v>380</v>
      </c>
      <c r="D1152" s="218" t="s">
        <v>66</v>
      </c>
      <c r="E1152" s="238" t="s">
        <v>67</v>
      </c>
      <c r="F1152" s="238" t="s">
        <v>810</v>
      </c>
      <c r="G1152" s="238" t="s">
        <v>69</v>
      </c>
      <c r="H1152" s="218" t="s">
        <v>70</v>
      </c>
      <c r="I1152" s="218" t="s">
        <v>79</v>
      </c>
      <c r="J1152" s="11" t="s">
        <v>113</v>
      </c>
      <c r="K1152" s="7" t="s">
        <v>114</v>
      </c>
      <c r="L1152" s="7" t="s">
        <v>115</v>
      </c>
      <c r="M1152" s="7">
        <v>2</v>
      </c>
      <c r="N1152" s="217" t="s">
        <v>108</v>
      </c>
      <c r="O1152" s="218" t="s">
        <v>378</v>
      </c>
      <c r="P1152" s="218" t="s">
        <v>75</v>
      </c>
      <c r="Q1152" s="218" t="s">
        <v>76</v>
      </c>
      <c r="R1152" s="237" t="s">
        <v>77</v>
      </c>
      <c r="S1152" s="237" t="s">
        <v>109</v>
      </c>
      <c r="T1152" s="247">
        <f>V1152+Y1152</f>
        <v>151940</v>
      </c>
      <c r="U1152" s="247">
        <f>T1152/M1153</f>
        <v>75970</v>
      </c>
      <c r="V1152" s="246">
        <v>75970</v>
      </c>
      <c r="W1152" s="246" t="s">
        <v>79</v>
      </c>
      <c r="X1152" s="246" t="s">
        <v>79</v>
      </c>
      <c r="Y1152" s="246">
        <v>75970</v>
      </c>
      <c r="Z1152" s="246" t="s">
        <v>79</v>
      </c>
      <c r="AA1152" s="246" t="s">
        <v>79</v>
      </c>
      <c r="AB1152" s="246">
        <v>12319.46</v>
      </c>
      <c r="AC1152" s="217" t="s">
        <v>80</v>
      </c>
      <c r="AD1152" s="235">
        <f>V1152+Y1152</f>
        <v>151940</v>
      </c>
      <c r="AE1152" s="235" t="s">
        <v>79</v>
      </c>
      <c r="AF1152" s="218" t="s">
        <v>79</v>
      </c>
      <c r="AG1152" s="217" t="s">
        <v>33</v>
      </c>
      <c r="AH1152" s="217" t="s">
        <v>230</v>
      </c>
      <c r="AI1152" s="217" t="s">
        <v>295</v>
      </c>
      <c r="AJ1152" s="218"/>
    </row>
    <row r="1153" spans="2:36" s="90" customFormat="1" ht="51" x14ac:dyDescent="0.2">
      <c r="B1153" s="218"/>
      <c r="C1153" s="218"/>
      <c r="D1153" s="218"/>
      <c r="E1153" s="238"/>
      <c r="F1153" s="238"/>
      <c r="G1153" s="238"/>
      <c r="H1153" s="218"/>
      <c r="I1153" s="218"/>
      <c r="J1153" s="11" t="s">
        <v>116</v>
      </c>
      <c r="K1153" s="7" t="s">
        <v>117</v>
      </c>
      <c r="L1153" s="7" t="s">
        <v>85</v>
      </c>
      <c r="M1153" s="7">
        <v>2</v>
      </c>
      <c r="N1153" s="217"/>
      <c r="O1153" s="218"/>
      <c r="P1153" s="218"/>
      <c r="Q1153" s="218"/>
      <c r="R1153" s="237"/>
      <c r="S1153" s="237"/>
      <c r="T1153" s="247"/>
      <c r="U1153" s="247"/>
      <c r="V1153" s="246"/>
      <c r="W1153" s="246"/>
      <c r="X1153" s="246"/>
      <c r="Y1153" s="246"/>
      <c r="Z1153" s="246"/>
      <c r="AA1153" s="246"/>
      <c r="AB1153" s="246"/>
      <c r="AC1153" s="217"/>
      <c r="AD1153" s="235"/>
      <c r="AE1153" s="235"/>
      <c r="AF1153" s="218"/>
      <c r="AG1153" s="217"/>
      <c r="AH1153" s="217"/>
      <c r="AI1153" s="217"/>
      <c r="AJ1153" s="218"/>
    </row>
    <row r="1154" spans="2:36" s="90" customFormat="1" ht="38.25" x14ac:dyDescent="0.2">
      <c r="B1154" s="218"/>
      <c r="C1154" s="218"/>
      <c r="D1154" s="218"/>
      <c r="E1154" s="238"/>
      <c r="F1154" s="238"/>
      <c r="G1154" s="238"/>
      <c r="H1154" s="218"/>
      <c r="I1154" s="218"/>
      <c r="J1154" s="11" t="s">
        <v>209</v>
      </c>
      <c r="K1154" s="7" t="s">
        <v>118</v>
      </c>
      <c r="L1154" s="7" t="s">
        <v>119</v>
      </c>
      <c r="M1154" s="7">
        <v>2</v>
      </c>
      <c r="N1154" s="217"/>
      <c r="O1154" s="218"/>
      <c r="P1154" s="218"/>
      <c r="Q1154" s="218"/>
      <c r="R1154" s="237"/>
      <c r="S1154" s="237"/>
      <c r="T1154" s="247"/>
      <c r="U1154" s="247"/>
      <c r="V1154" s="246"/>
      <c r="W1154" s="246"/>
      <c r="X1154" s="246"/>
      <c r="Y1154" s="246"/>
      <c r="Z1154" s="246"/>
      <c r="AA1154" s="246"/>
      <c r="AB1154" s="246"/>
      <c r="AC1154" s="217"/>
      <c r="AD1154" s="235"/>
      <c r="AE1154" s="235"/>
      <c r="AF1154" s="218"/>
      <c r="AG1154" s="217"/>
      <c r="AH1154" s="217"/>
      <c r="AI1154" s="217"/>
      <c r="AJ1154" s="218"/>
    </row>
    <row r="1155" spans="2:36" s="90" customFormat="1" ht="25.5" x14ac:dyDescent="0.2">
      <c r="B1155" s="218"/>
      <c r="C1155" s="218"/>
      <c r="D1155" s="218"/>
      <c r="E1155" s="238"/>
      <c r="F1155" s="238"/>
      <c r="G1155" s="238"/>
      <c r="H1155" s="218"/>
      <c r="I1155" s="218"/>
      <c r="J1155" s="11" t="s">
        <v>120</v>
      </c>
      <c r="K1155" s="7" t="s">
        <v>121</v>
      </c>
      <c r="L1155" s="7" t="s">
        <v>119</v>
      </c>
      <c r="M1155" s="7">
        <v>2</v>
      </c>
      <c r="N1155" s="217"/>
      <c r="O1155" s="218"/>
      <c r="P1155" s="218"/>
      <c r="Q1155" s="218"/>
      <c r="R1155" s="237"/>
      <c r="S1155" s="237"/>
      <c r="T1155" s="247"/>
      <c r="U1155" s="247"/>
      <c r="V1155" s="246"/>
      <c r="W1155" s="246"/>
      <c r="X1155" s="246"/>
      <c r="Y1155" s="246"/>
      <c r="Z1155" s="246"/>
      <c r="AA1155" s="246"/>
      <c r="AB1155" s="246"/>
      <c r="AC1155" s="217"/>
      <c r="AD1155" s="235"/>
      <c r="AE1155" s="235"/>
      <c r="AF1155" s="218"/>
      <c r="AG1155" s="217"/>
      <c r="AH1155" s="217"/>
      <c r="AI1155" s="217"/>
      <c r="AJ1155" s="218"/>
    </row>
    <row r="1156" spans="2:36" s="79" customFormat="1" ht="95.1" customHeight="1" x14ac:dyDescent="0.25">
      <c r="B1156" s="218" t="s">
        <v>391</v>
      </c>
      <c r="C1156" s="218" t="s">
        <v>392</v>
      </c>
      <c r="D1156" s="218" t="s">
        <v>106</v>
      </c>
      <c r="E1156" s="238" t="s">
        <v>67</v>
      </c>
      <c r="F1156" s="238" t="s">
        <v>809</v>
      </c>
      <c r="G1156" s="238" t="s">
        <v>147</v>
      </c>
      <c r="H1156" s="218" t="s">
        <v>70</v>
      </c>
      <c r="I1156" s="218" t="s">
        <v>79</v>
      </c>
      <c r="J1156" s="28" t="s">
        <v>208</v>
      </c>
      <c r="K1156" s="14" t="s">
        <v>107</v>
      </c>
      <c r="L1156" s="14" t="s">
        <v>86</v>
      </c>
      <c r="M1156" s="14">
        <v>40</v>
      </c>
      <c r="N1156" s="217" t="s">
        <v>108</v>
      </c>
      <c r="O1156" s="218" t="s">
        <v>393</v>
      </c>
      <c r="P1156" s="218" t="s">
        <v>75</v>
      </c>
      <c r="Q1156" s="218" t="s">
        <v>76</v>
      </c>
      <c r="R1156" s="237" t="s">
        <v>77</v>
      </c>
      <c r="S1156" s="237" t="s">
        <v>109</v>
      </c>
      <c r="T1156" s="247">
        <f>V1156+Y1156</f>
        <v>171200</v>
      </c>
      <c r="U1156" s="247">
        <f>T1156/2</f>
        <v>85600</v>
      </c>
      <c r="V1156" s="251">
        <v>85600</v>
      </c>
      <c r="W1156" s="246" t="s">
        <v>79</v>
      </c>
      <c r="X1156" s="246" t="s">
        <v>79</v>
      </c>
      <c r="Y1156" s="246">
        <v>85600</v>
      </c>
      <c r="Z1156" s="246" t="s">
        <v>98</v>
      </c>
      <c r="AA1156" s="246" t="s">
        <v>79</v>
      </c>
      <c r="AB1156" s="246">
        <v>13881.09</v>
      </c>
      <c r="AC1156" s="217" t="s">
        <v>149</v>
      </c>
      <c r="AD1156" s="235">
        <f>V1156+Y1156</f>
        <v>171200</v>
      </c>
      <c r="AE1156" s="235" t="s">
        <v>79</v>
      </c>
      <c r="AF1156" s="217" t="s">
        <v>79</v>
      </c>
      <c r="AG1156" s="217" t="s">
        <v>33</v>
      </c>
      <c r="AH1156" s="217" t="s">
        <v>161</v>
      </c>
      <c r="AI1156" s="217" t="s">
        <v>295</v>
      </c>
      <c r="AJ1156" s="217"/>
    </row>
    <row r="1157" spans="2:36" s="79" customFormat="1" ht="59.1" customHeight="1" x14ac:dyDescent="0.25">
      <c r="B1157" s="218"/>
      <c r="C1157" s="218"/>
      <c r="D1157" s="218"/>
      <c r="E1157" s="238"/>
      <c r="F1157" s="238"/>
      <c r="G1157" s="238"/>
      <c r="H1157" s="218"/>
      <c r="I1157" s="218"/>
      <c r="J1157" s="11" t="s">
        <v>111</v>
      </c>
      <c r="K1157" s="7" t="s">
        <v>112</v>
      </c>
      <c r="L1157" s="7" t="s">
        <v>85</v>
      </c>
      <c r="M1157" s="7">
        <v>2</v>
      </c>
      <c r="N1157" s="217"/>
      <c r="O1157" s="218"/>
      <c r="P1157" s="218"/>
      <c r="Q1157" s="218"/>
      <c r="R1157" s="237"/>
      <c r="S1157" s="237"/>
      <c r="T1157" s="247"/>
      <c r="U1157" s="247"/>
      <c r="V1157" s="252"/>
      <c r="W1157" s="246"/>
      <c r="X1157" s="246"/>
      <c r="Y1157" s="246"/>
      <c r="Z1157" s="246"/>
      <c r="AA1157" s="246"/>
      <c r="AB1157" s="246"/>
      <c r="AC1157" s="217"/>
      <c r="AD1157" s="235"/>
      <c r="AE1157" s="235"/>
      <c r="AF1157" s="218"/>
      <c r="AG1157" s="217"/>
      <c r="AH1157" s="217"/>
      <c r="AI1157" s="217"/>
      <c r="AJ1157" s="218"/>
    </row>
    <row r="1158" spans="2:36" s="79" customFormat="1" ht="59.1" customHeight="1" x14ac:dyDescent="0.25">
      <c r="B1158" s="218"/>
      <c r="C1158" s="218"/>
      <c r="D1158" s="218"/>
      <c r="E1158" s="238"/>
      <c r="F1158" s="238"/>
      <c r="G1158" s="238"/>
      <c r="H1158" s="218"/>
      <c r="I1158" s="218"/>
      <c r="J1158" s="11" t="s">
        <v>127</v>
      </c>
      <c r="K1158" s="7" t="s">
        <v>128</v>
      </c>
      <c r="L1158" s="7" t="s">
        <v>85</v>
      </c>
      <c r="M1158" s="63">
        <v>70</v>
      </c>
      <c r="N1158" s="217"/>
      <c r="O1158" s="218"/>
      <c r="P1158" s="218"/>
      <c r="Q1158" s="218"/>
      <c r="R1158" s="237"/>
      <c r="S1158" s="237"/>
      <c r="T1158" s="247"/>
      <c r="U1158" s="247"/>
      <c r="V1158" s="253"/>
      <c r="W1158" s="246"/>
      <c r="X1158" s="246"/>
      <c r="Y1158" s="246"/>
      <c r="Z1158" s="246"/>
      <c r="AA1158" s="246"/>
      <c r="AB1158" s="246"/>
      <c r="AC1158" s="217"/>
      <c r="AD1158" s="235"/>
      <c r="AE1158" s="235"/>
      <c r="AF1158" s="218"/>
      <c r="AG1158" s="217"/>
      <c r="AH1158" s="217"/>
      <c r="AI1158" s="217"/>
      <c r="AJ1158" s="218"/>
    </row>
    <row r="1159" spans="2:36" s="79" customFormat="1" ht="132" customHeight="1" x14ac:dyDescent="0.25">
      <c r="B1159" s="218" t="s">
        <v>394</v>
      </c>
      <c r="C1159" s="218" t="s">
        <v>385</v>
      </c>
      <c r="D1159" s="218" t="s">
        <v>106</v>
      </c>
      <c r="E1159" s="238" t="s">
        <v>67</v>
      </c>
      <c r="F1159" s="238" t="s">
        <v>809</v>
      </c>
      <c r="G1159" s="238" t="s">
        <v>147</v>
      </c>
      <c r="H1159" s="218" t="s">
        <v>70</v>
      </c>
      <c r="I1159" s="218" t="s">
        <v>79</v>
      </c>
      <c r="J1159" s="11" t="s">
        <v>208</v>
      </c>
      <c r="K1159" s="7" t="s">
        <v>107</v>
      </c>
      <c r="L1159" s="7" t="s">
        <v>86</v>
      </c>
      <c r="M1159" s="7">
        <v>40</v>
      </c>
      <c r="N1159" s="217" t="s">
        <v>108</v>
      </c>
      <c r="O1159" s="218" t="s">
        <v>395</v>
      </c>
      <c r="P1159" s="218" t="s">
        <v>75</v>
      </c>
      <c r="Q1159" s="218" t="s">
        <v>76</v>
      </c>
      <c r="R1159" s="237" t="s">
        <v>77</v>
      </c>
      <c r="S1159" s="237" t="s">
        <v>109</v>
      </c>
      <c r="T1159" s="247">
        <f>V1159+Y1159</f>
        <v>64913.34</v>
      </c>
      <c r="U1159" s="247">
        <f>T1159</f>
        <v>64913.34</v>
      </c>
      <c r="V1159" s="251">
        <v>32456.67</v>
      </c>
      <c r="W1159" s="246" t="s">
        <v>79</v>
      </c>
      <c r="X1159" s="246" t="s">
        <v>79</v>
      </c>
      <c r="Y1159" s="246">
        <v>32456.67</v>
      </c>
      <c r="Z1159" s="246" t="s">
        <v>98</v>
      </c>
      <c r="AA1159" s="246" t="s">
        <v>79</v>
      </c>
      <c r="AB1159" s="246">
        <v>5263.25</v>
      </c>
      <c r="AC1159" s="217" t="s">
        <v>149</v>
      </c>
      <c r="AD1159" s="235">
        <f>V1159+Y1159</f>
        <v>64913.34</v>
      </c>
      <c r="AE1159" s="235" t="s">
        <v>79</v>
      </c>
      <c r="AF1159" s="217" t="s">
        <v>79</v>
      </c>
      <c r="AG1159" s="217" t="s">
        <v>33</v>
      </c>
      <c r="AH1159" s="217" t="s">
        <v>161</v>
      </c>
      <c r="AI1159" s="217" t="s">
        <v>295</v>
      </c>
      <c r="AJ1159" s="217"/>
    </row>
    <row r="1160" spans="2:36" s="79" customFormat="1" ht="86.1" customHeight="1" x14ac:dyDescent="0.25">
      <c r="B1160" s="218"/>
      <c r="C1160" s="218"/>
      <c r="D1160" s="218"/>
      <c r="E1160" s="238"/>
      <c r="F1160" s="238"/>
      <c r="G1160" s="238"/>
      <c r="H1160" s="218"/>
      <c r="I1160" s="218"/>
      <c r="J1160" s="11" t="s">
        <v>111</v>
      </c>
      <c r="K1160" s="7" t="s">
        <v>112</v>
      </c>
      <c r="L1160" s="7" t="s">
        <v>85</v>
      </c>
      <c r="M1160" s="7">
        <v>1</v>
      </c>
      <c r="N1160" s="217"/>
      <c r="O1160" s="218"/>
      <c r="P1160" s="218"/>
      <c r="Q1160" s="218"/>
      <c r="R1160" s="237"/>
      <c r="S1160" s="237"/>
      <c r="T1160" s="247"/>
      <c r="U1160" s="247"/>
      <c r="V1160" s="252"/>
      <c r="W1160" s="246"/>
      <c r="X1160" s="246"/>
      <c r="Y1160" s="246"/>
      <c r="Z1160" s="246"/>
      <c r="AA1160" s="246"/>
      <c r="AB1160" s="246"/>
      <c r="AC1160" s="217"/>
      <c r="AD1160" s="235"/>
      <c r="AE1160" s="235"/>
      <c r="AF1160" s="218"/>
      <c r="AG1160" s="217"/>
      <c r="AH1160" s="217"/>
      <c r="AI1160" s="217"/>
      <c r="AJ1160" s="218"/>
    </row>
    <row r="1161" spans="2:36" s="79" customFormat="1" ht="59.1" customHeight="1" x14ac:dyDescent="0.25">
      <c r="B1161" s="218"/>
      <c r="C1161" s="218"/>
      <c r="D1161" s="218"/>
      <c r="E1161" s="238"/>
      <c r="F1161" s="238"/>
      <c r="G1161" s="238"/>
      <c r="H1161" s="218"/>
      <c r="I1161" s="218"/>
      <c r="J1161" s="11" t="s">
        <v>127</v>
      </c>
      <c r="K1161" s="7" t="s">
        <v>128</v>
      </c>
      <c r="L1161" s="7" t="s">
        <v>85</v>
      </c>
      <c r="M1161" s="63">
        <v>36</v>
      </c>
      <c r="N1161" s="217"/>
      <c r="O1161" s="218"/>
      <c r="P1161" s="218"/>
      <c r="Q1161" s="218"/>
      <c r="R1161" s="237"/>
      <c r="S1161" s="237"/>
      <c r="T1161" s="247"/>
      <c r="U1161" s="247"/>
      <c r="V1161" s="253"/>
      <c r="W1161" s="246"/>
      <c r="X1161" s="246"/>
      <c r="Y1161" s="246"/>
      <c r="Z1161" s="246"/>
      <c r="AA1161" s="246"/>
      <c r="AB1161" s="246"/>
      <c r="AC1161" s="217"/>
      <c r="AD1161" s="235"/>
      <c r="AE1161" s="235"/>
      <c r="AF1161" s="218"/>
      <c r="AG1161" s="217"/>
      <c r="AH1161" s="217"/>
      <c r="AI1161" s="217"/>
      <c r="AJ1161" s="218"/>
    </row>
    <row r="1162" spans="2:36" s="79" customFormat="1" ht="89.25" x14ac:dyDescent="0.25">
      <c r="B1162" s="218" t="s">
        <v>396</v>
      </c>
      <c r="C1162" s="218" t="s">
        <v>388</v>
      </c>
      <c r="D1162" s="218" t="s">
        <v>106</v>
      </c>
      <c r="E1162" s="238" t="s">
        <v>67</v>
      </c>
      <c r="F1162" s="238" t="s">
        <v>809</v>
      </c>
      <c r="G1162" s="238" t="s">
        <v>147</v>
      </c>
      <c r="H1162" s="218" t="s">
        <v>70</v>
      </c>
      <c r="I1162" s="218" t="s">
        <v>79</v>
      </c>
      <c r="J1162" s="11" t="s">
        <v>208</v>
      </c>
      <c r="K1162" s="7" t="s">
        <v>107</v>
      </c>
      <c r="L1162" s="7" t="s">
        <v>86</v>
      </c>
      <c r="M1162" s="7">
        <v>40</v>
      </c>
      <c r="N1162" s="217" t="s">
        <v>108</v>
      </c>
      <c r="O1162" s="218" t="s">
        <v>389</v>
      </c>
      <c r="P1162" s="218" t="s">
        <v>75</v>
      </c>
      <c r="Q1162" s="218" t="s">
        <v>76</v>
      </c>
      <c r="R1162" s="237" t="s">
        <v>77</v>
      </c>
      <c r="S1162" s="237" t="s">
        <v>109</v>
      </c>
      <c r="T1162" s="247">
        <f>V1162+Y1162</f>
        <v>74674.94</v>
      </c>
      <c r="U1162" s="247">
        <f>T1162</f>
        <v>74674.94</v>
      </c>
      <c r="V1162" s="251">
        <v>37337.47</v>
      </c>
      <c r="W1162" s="246" t="s">
        <v>79</v>
      </c>
      <c r="X1162" s="246" t="s">
        <v>79</v>
      </c>
      <c r="Y1162" s="246">
        <v>37337.47</v>
      </c>
      <c r="Z1162" s="246" t="s">
        <v>98</v>
      </c>
      <c r="AA1162" s="246" t="s">
        <v>79</v>
      </c>
      <c r="AB1162" s="246">
        <v>6054.73</v>
      </c>
      <c r="AC1162" s="217" t="s">
        <v>149</v>
      </c>
      <c r="AD1162" s="235">
        <f>V1162+Y1162</f>
        <v>74674.94</v>
      </c>
      <c r="AE1162" s="235" t="s">
        <v>79</v>
      </c>
      <c r="AF1162" s="218" t="s">
        <v>79</v>
      </c>
      <c r="AG1162" s="217" t="s">
        <v>33</v>
      </c>
      <c r="AH1162" s="217" t="s">
        <v>254</v>
      </c>
      <c r="AI1162" s="217" t="s">
        <v>166</v>
      </c>
      <c r="AJ1162" s="218"/>
    </row>
    <row r="1163" spans="2:36" s="79" customFormat="1" ht="86.1" customHeight="1" x14ac:dyDescent="0.25">
      <c r="B1163" s="218"/>
      <c r="C1163" s="218"/>
      <c r="D1163" s="218"/>
      <c r="E1163" s="238"/>
      <c r="F1163" s="238"/>
      <c r="G1163" s="238"/>
      <c r="H1163" s="218"/>
      <c r="I1163" s="218"/>
      <c r="J1163" s="11" t="s">
        <v>111</v>
      </c>
      <c r="K1163" s="7" t="s">
        <v>112</v>
      </c>
      <c r="L1163" s="7" t="s">
        <v>85</v>
      </c>
      <c r="M1163" s="7">
        <v>1</v>
      </c>
      <c r="N1163" s="217"/>
      <c r="O1163" s="218"/>
      <c r="P1163" s="218"/>
      <c r="Q1163" s="218"/>
      <c r="R1163" s="237"/>
      <c r="S1163" s="237"/>
      <c r="T1163" s="247"/>
      <c r="U1163" s="247"/>
      <c r="V1163" s="252"/>
      <c r="W1163" s="246"/>
      <c r="X1163" s="246"/>
      <c r="Y1163" s="246"/>
      <c r="Z1163" s="246"/>
      <c r="AA1163" s="246"/>
      <c r="AB1163" s="246"/>
      <c r="AC1163" s="217"/>
      <c r="AD1163" s="235"/>
      <c r="AE1163" s="235"/>
      <c r="AF1163" s="218"/>
      <c r="AG1163" s="217"/>
      <c r="AH1163" s="217"/>
      <c r="AI1163" s="217"/>
      <c r="AJ1163" s="218"/>
    </row>
    <row r="1164" spans="2:36" s="79" customFormat="1" ht="59.1" customHeight="1" x14ac:dyDescent="0.25">
      <c r="B1164" s="218"/>
      <c r="C1164" s="218"/>
      <c r="D1164" s="218"/>
      <c r="E1164" s="238"/>
      <c r="F1164" s="238"/>
      <c r="G1164" s="238"/>
      <c r="H1164" s="218"/>
      <c r="I1164" s="218"/>
      <c r="J1164" s="11" t="s">
        <v>127</v>
      </c>
      <c r="K1164" s="7" t="s">
        <v>128</v>
      </c>
      <c r="L1164" s="7" t="s">
        <v>85</v>
      </c>
      <c r="M1164" s="63">
        <v>36</v>
      </c>
      <c r="N1164" s="217"/>
      <c r="O1164" s="218"/>
      <c r="P1164" s="218"/>
      <c r="Q1164" s="218"/>
      <c r="R1164" s="237"/>
      <c r="S1164" s="237"/>
      <c r="T1164" s="247"/>
      <c r="U1164" s="247"/>
      <c r="V1164" s="253"/>
      <c r="W1164" s="246"/>
      <c r="X1164" s="246"/>
      <c r="Y1164" s="246"/>
      <c r="Z1164" s="246"/>
      <c r="AA1164" s="246"/>
      <c r="AB1164" s="246"/>
      <c r="AC1164" s="217"/>
      <c r="AD1164" s="235"/>
      <c r="AE1164" s="235"/>
      <c r="AF1164" s="218"/>
      <c r="AG1164" s="217"/>
      <c r="AH1164" s="217"/>
      <c r="AI1164" s="217"/>
      <c r="AJ1164" s="218"/>
    </row>
    <row r="1165" spans="2:36" s="79" customFormat="1" ht="132" customHeight="1" x14ac:dyDescent="0.25">
      <c r="B1165" s="218" t="s">
        <v>954</v>
      </c>
      <c r="C1165" s="218" t="s">
        <v>385</v>
      </c>
      <c r="D1165" s="218" t="s">
        <v>106</v>
      </c>
      <c r="E1165" s="238" t="s">
        <v>67</v>
      </c>
      <c r="F1165" s="238" t="s">
        <v>809</v>
      </c>
      <c r="G1165" s="238" t="s">
        <v>147</v>
      </c>
      <c r="H1165" s="218" t="s">
        <v>70</v>
      </c>
      <c r="I1165" s="218" t="s">
        <v>79</v>
      </c>
      <c r="J1165" s="11" t="s">
        <v>208</v>
      </c>
      <c r="K1165" s="7" t="s">
        <v>107</v>
      </c>
      <c r="L1165" s="7" t="s">
        <v>86</v>
      </c>
      <c r="M1165" s="7">
        <v>40</v>
      </c>
      <c r="N1165" s="217" t="s">
        <v>108</v>
      </c>
      <c r="O1165" s="218" t="s">
        <v>386</v>
      </c>
      <c r="P1165" s="218" t="s">
        <v>75</v>
      </c>
      <c r="Q1165" s="218" t="s">
        <v>76</v>
      </c>
      <c r="R1165" s="237" t="s">
        <v>77</v>
      </c>
      <c r="S1165" s="237" t="s">
        <v>109</v>
      </c>
      <c r="T1165" s="247">
        <f>V1165+Y1165</f>
        <v>64913.32</v>
      </c>
      <c r="U1165" s="247">
        <f>T1165/M1166</f>
        <v>64913.32</v>
      </c>
      <c r="V1165" s="251">
        <v>32456.66</v>
      </c>
      <c r="W1165" s="246" t="s">
        <v>79</v>
      </c>
      <c r="X1165" s="246" t="s">
        <v>79</v>
      </c>
      <c r="Y1165" s="246">
        <v>32456.66</v>
      </c>
      <c r="Z1165" s="246" t="s">
        <v>98</v>
      </c>
      <c r="AA1165" s="246" t="s">
        <v>79</v>
      </c>
      <c r="AB1165" s="246">
        <v>5263.25</v>
      </c>
      <c r="AC1165" s="217" t="s">
        <v>149</v>
      </c>
      <c r="AD1165" s="235">
        <f>V1165+Y1165</f>
        <v>64913.32</v>
      </c>
      <c r="AE1165" s="235" t="s">
        <v>79</v>
      </c>
      <c r="AF1165" s="217" t="s">
        <v>79</v>
      </c>
      <c r="AG1165" s="217" t="s">
        <v>33</v>
      </c>
      <c r="AH1165" s="217" t="s">
        <v>160</v>
      </c>
      <c r="AI1165" s="217" t="s">
        <v>161</v>
      </c>
      <c r="AJ1165" s="217"/>
    </row>
    <row r="1166" spans="2:36" s="79" customFormat="1" ht="86.1" customHeight="1" x14ac:dyDescent="0.25">
      <c r="B1166" s="218"/>
      <c r="C1166" s="218"/>
      <c r="D1166" s="218"/>
      <c r="E1166" s="238"/>
      <c r="F1166" s="238"/>
      <c r="G1166" s="238"/>
      <c r="H1166" s="218"/>
      <c r="I1166" s="218"/>
      <c r="J1166" s="11" t="s">
        <v>111</v>
      </c>
      <c r="K1166" s="7" t="s">
        <v>112</v>
      </c>
      <c r="L1166" s="7" t="s">
        <v>85</v>
      </c>
      <c r="M1166" s="7">
        <v>1</v>
      </c>
      <c r="N1166" s="217"/>
      <c r="O1166" s="218"/>
      <c r="P1166" s="218"/>
      <c r="Q1166" s="218"/>
      <c r="R1166" s="237"/>
      <c r="S1166" s="237"/>
      <c r="T1166" s="247"/>
      <c r="U1166" s="247"/>
      <c r="V1166" s="252"/>
      <c r="W1166" s="246"/>
      <c r="X1166" s="246"/>
      <c r="Y1166" s="246"/>
      <c r="Z1166" s="246"/>
      <c r="AA1166" s="246"/>
      <c r="AB1166" s="246"/>
      <c r="AC1166" s="217"/>
      <c r="AD1166" s="235"/>
      <c r="AE1166" s="235"/>
      <c r="AF1166" s="218"/>
      <c r="AG1166" s="217"/>
      <c r="AH1166" s="217"/>
      <c r="AI1166" s="217"/>
      <c r="AJ1166" s="218"/>
    </row>
    <row r="1167" spans="2:36" s="79" customFormat="1" ht="59.1" customHeight="1" x14ac:dyDescent="0.25">
      <c r="B1167" s="218"/>
      <c r="C1167" s="218"/>
      <c r="D1167" s="218"/>
      <c r="E1167" s="238"/>
      <c r="F1167" s="238"/>
      <c r="G1167" s="238"/>
      <c r="H1167" s="218"/>
      <c r="I1167" s="218"/>
      <c r="J1167" s="11" t="s">
        <v>127</v>
      </c>
      <c r="K1167" s="7" t="s">
        <v>128</v>
      </c>
      <c r="L1167" s="7" t="s">
        <v>85</v>
      </c>
      <c r="M1167" s="63">
        <v>40</v>
      </c>
      <c r="N1167" s="217"/>
      <c r="O1167" s="218"/>
      <c r="P1167" s="218"/>
      <c r="Q1167" s="218"/>
      <c r="R1167" s="237"/>
      <c r="S1167" s="237"/>
      <c r="T1167" s="247"/>
      <c r="U1167" s="247"/>
      <c r="V1167" s="253"/>
      <c r="W1167" s="246"/>
      <c r="X1167" s="246"/>
      <c r="Y1167" s="246"/>
      <c r="Z1167" s="246"/>
      <c r="AA1167" s="246"/>
      <c r="AB1167" s="246"/>
      <c r="AC1167" s="217"/>
      <c r="AD1167" s="235"/>
      <c r="AE1167" s="235"/>
      <c r="AF1167" s="218"/>
      <c r="AG1167" s="217"/>
      <c r="AH1167" s="217"/>
      <c r="AI1167" s="217"/>
      <c r="AJ1167" s="218"/>
    </row>
    <row r="1168" spans="2:36" s="79" customFormat="1" ht="123" customHeight="1" x14ac:dyDescent="0.25">
      <c r="B1168" s="230" t="s">
        <v>955</v>
      </c>
      <c r="C1168" s="230" t="s">
        <v>382</v>
      </c>
      <c r="D1168" s="230" t="s">
        <v>106</v>
      </c>
      <c r="E1168" s="290" t="s">
        <v>67</v>
      </c>
      <c r="F1168" s="370" t="s">
        <v>809</v>
      </c>
      <c r="G1168" s="290" t="s">
        <v>147</v>
      </c>
      <c r="H1168" s="214" t="s">
        <v>70</v>
      </c>
      <c r="I1168" s="214" t="s">
        <v>79</v>
      </c>
      <c r="J1168" s="11" t="s">
        <v>208</v>
      </c>
      <c r="K1168" s="7" t="s">
        <v>107</v>
      </c>
      <c r="L1168" s="7" t="s">
        <v>86</v>
      </c>
      <c r="M1168" s="7">
        <v>40</v>
      </c>
      <c r="N1168" s="269" t="s">
        <v>108</v>
      </c>
      <c r="O1168" s="230" t="s">
        <v>383</v>
      </c>
      <c r="P1168" s="230" t="s">
        <v>75</v>
      </c>
      <c r="Q1168" s="230" t="s">
        <v>76</v>
      </c>
      <c r="R1168" s="242" t="s">
        <v>77</v>
      </c>
      <c r="S1168" s="242" t="s">
        <v>109</v>
      </c>
      <c r="T1168" s="254">
        <f>V1168+Y1168</f>
        <v>171200</v>
      </c>
      <c r="U1168" s="254">
        <f>T1168/M1169</f>
        <v>85600</v>
      </c>
      <c r="V1168" s="251">
        <v>85600</v>
      </c>
      <c r="W1168" s="251" t="s">
        <v>79</v>
      </c>
      <c r="X1168" s="251" t="s">
        <v>79</v>
      </c>
      <c r="Y1168" s="251">
        <v>85600</v>
      </c>
      <c r="Z1168" s="251" t="s">
        <v>98</v>
      </c>
      <c r="AA1168" s="251" t="s">
        <v>79</v>
      </c>
      <c r="AB1168" s="251">
        <v>13881.09</v>
      </c>
      <c r="AC1168" s="219" t="s">
        <v>149</v>
      </c>
      <c r="AD1168" s="223">
        <f>V1168+Y1168</f>
        <v>171200</v>
      </c>
      <c r="AE1168" s="223" t="s">
        <v>79</v>
      </c>
      <c r="AF1168" s="219" t="s">
        <v>79</v>
      </c>
      <c r="AG1168" s="219" t="s">
        <v>33</v>
      </c>
      <c r="AH1168" s="269" t="s">
        <v>254</v>
      </c>
      <c r="AI1168" s="219" t="s">
        <v>166</v>
      </c>
      <c r="AJ1168" s="219"/>
    </row>
    <row r="1169" spans="2:36" s="79" customFormat="1" ht="86.1" customHeight="1" x14ac:dyDescent="0.25">
      <c r="B1169" s="215"/>
      <c r="C1169" s="215"/>
      <c r="D1169" s="215"/>
      <c r="E1169" s="250"/>
      <c r="F1169" s="250"/>
      <c r="G1169" s="250"/>
      <c r="H1169" s="215"/>
      <c r="I1169" s="215"/>
      <c r="J1169" s="11" t="s">
        <v>111</v>
      </c>
      <c r="K1169" s="7" t="s">
        <v>112</v>
      </c>
      <c r="L1169" s="7" t="s">
        <v>85</v>
      </c>
      <c r="M1169" s="7">
        <v>2</v>
      </c>
      <c r="N1169" s="220"/>
      <c r="O1169" s="215"/>
      <c r="P1169" s="215"/>
      <c r="Q1169" s="215"/>
      <c r="R1169" s="274"/>
      <c r="S1169" s="274"/>
      <c r="T1169" s="255"/>
      <c r="U1169" s="255"/>
      <c r="V1169" s="252"/>
      <c r="W1169" s="252"/>
      <c r="X1169" s="252"/>
      <c r="Y1169" s="252"/>
      <c r="Z1169" s="252"/>
      <c r="AA1169" s="252"/>
      <c r="AB1169" s="252"/>
      <c r="AC1169" s="220"/>
      <c r="AD1169" s="224"/>
      <c r="AE1169" s="224"/>
      <c r="AF1169" s="215"/>
      <c r="AG1169" s="220"/>
      <c r="AH1169" s="220"/>
      <c r="AI1169" s="220"/>
      <c r="AJ1169" s="215"/>
    </row>
    <row r="1170" spans="2:36" s="79" customFormat="1" ht="59.1" customHeight="1" x14ac:dyDescent="0.25">
      <c r="B1170" s="216"/>
      <c r="C1170" s="216"/>
      <c r="D1170" s="216"/>
      <c r="E1170" s="291"/>
      <c r="F1170" s="291"/>
      <c r="G1170" s="291"/>
      <c r="H1170" s="216"/>
      <c r="I1170" s="216"/>
      <c r="J1170" s="11" t="s">
        <v>127</v>
      </c>
      <c r="K1170" s="7" t="s">
        <v>128</v>
      </c>
      <c r="L1170" s="7" t="s">
        <v>85</v>
      </c>
      <c r="M1170" s="63">
        <v>70</v>
      </c>
      <c r="N1170" s="221"/>
      <c r="O1170" s="216"/>
      <c r="P1170" s="216"/>
      <c r="Q1170" s="216"/>
      <c r="R1170" s="236"/>
      <c r="S1170" s="236"/>
      <c r="T1170" s="256"/>
      <c r="U1170" s="256"/>
      <c r="V1170" s="253"/>
      <c r="W1170" s="253"/>
      <c r="X1170" s="253"/>
      <c r="Y1170" s="253"/>
      <c r="Z1170" s="253"/>
      <c r="AA1170" s="253"/>
      <c r="AB1170" s="253"/>
      <c r="AC1170" s="221"/>
      <c r="AD1170" s="225"/>
      <c r="AE1170" s="225"/>
      <c r="AF1170" s="216"/>
      <c r="AG1170" s="221"/>
      <c r="AH1170" s="221"/>
      <c r="AI1170" s="221"/>
      <c r="AJ1170" s="216"/>
    </row>
    <row r="1171" spans="2:36" s="90" customFormat="1" ht="52.15" customHeight="1" x14ac:dyDescent="0.2">
      <c r="B1171" s="218" t="s">
        <v>956</v>
      </c>
      <c r="C1171" s="218" t="s">
        <v>379</v>
      </c>
      <c r="D1171" s="218" t="s">
        <v>66</v>
      </c>
      <c r="E1171" s="238" t="s">
        <v>67</v>
      </c>
      <c r="F1171" s="238" t="s">
        <v>810</v>
      </c>
      <c r="G1171" s="238" t="s">
        <v>69</v>
      </c>
      <c r="H1171" s="218" t="s">
        <v>70</v>
      </c>
      <c r="I1171" s="218" t="s">
        <v>79</v>
      </c>
      <c r="J1171" s="11" t="s">
        <v>113</v>
      </c>
      <c r="K1171" s="7" t="s">
        <v>114</v>
      </c>
      <c r="L1171" s="7" t="s">
        <v>115</v>
      </c>
      <c r="M1171" s="7">
        <v>1</v>
      </c>
      <c r="N1171" s="217" t="s">
        <v>108</v>
      </c>
      <c r="O1171" s="218" t="s">
        <v>378</v>
      </c>
      <c r="P1171" s="218" t="s">
        <v>75</v>
      </c>
      <c r="Q1171" s="218" t="s">
        <v>76</v>
      </c>
      <c r="R1171" s="237" t="s">
        <v>77</v>
      </c>
      <c r="S1171" s="237" t="s">
        <v>109</v>
      </c>
      <c r="T1171" s="247">
        <f>V1171+Y1171</f>
        <v>75970</v>
      </c>
      <c r="U1171" s="247">
        <f>T1171/M1172</f>
        <v>75970</v>
      </c>
      <c r="V1171" s="246">
        <v>37985</v>
      </c>
      <c r="W1171" s="246" t="s">
        <v>79</v>
      </c>
      <c r="X1171" s="246" t="s">
        <v>79</v>
      </c>
      <c r="Y1171" s="246">
        <v>37985</v>
      </c>
      <c r="Z1171" s="246" t="s">
        <v>79</v>
      </c>
      <c r="AA1171" s="246" t="s">
        <v>79</v>
      </c>
      <c r="AB1171" s="246">
        <v>6159.73</v>
      </c>
      <c r="AC1171" s="217" t="s">
        <v>80</v>
      </c>
      <c r="AD1171" s="235">
        <f>V1171+Y1171</f>
        <v>75970</v>
      </c>
      <c r="AE1171" s="235" t="s">
        <v>79</v>
      </c>
      <c r="AF1171" s="217" t="s">
        <v>79</v>
      </c>
      <c r="AG1171" s="217" t="s">
        <v>33</v>
      </c>
      <c r="AH1171" s="217" t="s">
        <v>160</v>
      </c>
      <c r="AI1171" s="217" t="s">
        <v>161</v>
      </c>
      <c r="AJ1171" s="217"/>
    </row>
    <row r="1172" spans="2:36" s="90" customFormat="1" ht="85.15" customHeight="1" x14ac:dyDescent="0.2">
      <c r="B1172" s="218"/>
      <c r="C1172" s="218"/>
      <c r="D1172" s="218"/>
      <c r="E1172" s="238"/>
      <c r="F1172" s="238"/>
      <c r="G1172" s="238"/>
      <c r="H1172" s="218"/>
      <c r="I1172" s="218"/>
      <c r="J1172" s="11" t="s">
        <v>116</v>
      </c>
      <c r="K1172" s="7" t="s">
        <v>117</v>
      </c>
      <c r="L1172" s="7" t="s">
        <v>85</v>
      </c>
      <c r="M1172" s="7">
        <v>1</v>
      </c>
      <c r="N1172" s="217"/>
      <c r="O1172" s="218"/>
      <c r="P1172" s="218"/>
      <c r="Q1172" s="218"/>
      <c r="R1172" s="237"/>
      <c r="S1172" s="237"/>
      <c r="T1172" s="247"/>
      <c r="U1172" s="247"/>
      <c r="V1172" s="246"/>
      <c r="W1172" s="246"/>
      <c r="X1172" s="246"/>
      <c r="Y1172" s="246"/>
      <c r="Z1172" s="246"/>
      <c r="AA1172" s="246"/>
      <c r="AB1172" s="246"/>
      <c r="AC1172" s="217"/>
      <c r="AD1172" s="235"/>
      <c r="AE1172" s="235"/>
      <c r="AF1172" s="218"/>
      <c r="AG1172" s="217"/>
      <c r="AH1172" s="217"/>
      <c r="AI1172" s="217"/>
      <c r="AJ1172" s="218"/>
    </row>
    <row r="1173" spans="2:36" s="90" customFormat="1" ht="81" customHeight="1" x14ac:dyDescent="0.2">
      <c r="B1173" s="218"/>
      <c r="C1173" s="218"/>
      <c r="D1173" s="218"/>
      <c r="E1173" s="238"/>
      <c r="F1173" s="238"/>
      <c r="G1173" s="238"/>
      <c r="H1173" s="218"/>
      <c r="I1173" s="218"/>
      <c r="J1173" s="11" t="s">
        <v>209</v>
      </c>
      <c r="K1173" s="7" t="s">
        <v>118</v>
      </c>
      <c r="L1173" s="7" t="s">
        <v>119</v>
      </c>
      <c r="M1173" s="7">
        <v>1</v>
      </c>
      <c r="N1173" s="217"/>
      <c r="O1173" s="218"/>
      <c r="P1173" s="218"/>
      <c r="Q1173" s="218"/>
      <c r="R1173" s="237"/>
      <c r="S1173" s="237"/>
      <c r="T1173" s="247"/>
      <c r="U1173" s="247"/>
      <c r="V1173" s="246"/>
      <c r="W1173" s="246"/>
      <c r="X1173" s="246"/>
      <c r="Y1173" s="246"/>
      <c r="Z1173" s="246"/>
      <c r="AA1173" s="246"/>
      <c r="AB1173" s="246"/>
      <c r="AC1173" s="217"/>
      <c r="AD1173" s="235"/>
      <c r="AE1173" s="235"/>
      <c r="AF1173" s="218"/>
      <c r="AG1173" s="217"/>
      <c r="AH1173" s="217"/>
      <c r="AI1173" s="217"/>
      <c r="AJ1173" s="218"/>
    </row>
    <row r="1174" spans="2:36" s="90" customFormat="1" ht="64.150000000000006" customHeight="1" x14ac:dyDescent="0.2">
      <c r="B1174" s="218"/>
      <c r="C1174" s="218"/>
      <c r="D1174" s="218"/>
      <c r="E1174" s="238"/>
      <c r="F1174" s="238"/>
      <c r="G1174" s="238"/>
      <c r="H1174" s="218"/>
      <c r="I1174" s="218"/>
      <c r="J1174" s="11" t="s">
        <v>120</v>
      </c>
      <c r="K1174" s="7" t="s">
        <v>121</v>
      </c>
      <c r="L1174" s="7" t="s">
        <v>119</v>
      </c>
      <c r="M1174" s="63">
        <v>1</v>
      </c>
      <c r="N1174" s="217"/>
      <c r="O1174" s="218"/>
      <c r="P1174" s="218"/>
      <c r="Q1174" s="218"/>
      <c r="R1174" s="237"/>
      <c r="S1174" s="237"/>
      <c r="T1174" s="247"/>
      <c r="U1174" s="247"/>
      <c r="V1174" s="246"/>
      <c r="W1174" s="246"/>
      <c r="X1174" s="246"/>
      <c r="Y1174" s="246"/>
      <c r="Z1174" s="246"/>
      <c r="AA1174" s="246"/>
      <c r="AB1174" s="246"/>
      <c r="AC1174" s="217"/>
      <c r="AD1174" s="235"/>
      <c r="AE1174" s="235"/>
      <c r="AF1174" s="218"/>
      <c r="AG1174" s="217"/>
      <c r="AH1174" s="217"/>
      <c r="AI1174" s="217"/>
      <c r="AJ1174" s="218"/>
    </row>
    <row r="1175" spans="2:36" s="79" customFormat="1" ht="89.25" x14ac:dyDescent="0.25">
      <c r="B1175" s="565" t="s">
        <v>783</v>
      </c>
      <c r="C1175" s="230" t="s">
        <v>784</v>
      </c>
      <c r="D1175" s="290" t="s">
        <v>66</v>
      </c>
      <c r="E1175" s="290" t="s">
        <v>67</v>
      </c>
      <c r="F1175" s="290" t="s">
        <v>809</v>
      </c>
      <c r="G1175" s="238" t="s">
        <v>147</v>
      </c>
      <c r="H1175" s="218" t="s">
        <v>70</v>
      </c>
      <c r="I1175" s="218" t="s">
        <v>79</v>
      </c>
      <c r="J1175" s="11" t="s">
        <v>208</v>
      </c>
      <c r="K1175" s="7" t="s">
        <v>107</v>
      </c>
      <c r="L1175" s="7" t="s">
        <v>86</v>
      </c>
      <c r="M1175" s="7">
        <v>40</v>
      </c>
      <c r="N1175" s="378" t="s">
        <v>651</v>
      </c>
      <c r="O1175" s="288" t="s">
        <v>788</v>
      </c>
      <c r="P1175" s="218" t="s">
        <v>75</v>
      </c>
      <c r="Q1175" s="218" t="s">
        <v>76</v>
      </c>
      <c r="R1175" s="237" t="s">
        <v>77</v>
      </c>
      <c r="S1175" s="237" t="s">
        <v>109</v>
      </c>
      <c r="T1175" s="247">
        <f>V1175+Y1175</f>
        <v>63650.82</v>
      </c>
      <c r="U1175" s="254" t="s">
        <v>98</v>
      </c>
      <c r="V1175" s="223">
        <v>31825.41</v>
      </c>
      <c r="W1175" s="246" t="s">
        <v>79</v>
      </c>
      <c r="X1175" s="246" t="s">
        <v>79</v>
      </c>
      <c r="Y1175" s="223">
        <v>31825.41</v>
      </c>
      <c r="Z1175" s="251"/>
      <c r="AA1175" s="246" t="s">
        <v>79</v>
      </c>
      <c r="AB1175" s="573">
        <v>5160.88</v>
      </c>
      <c r="AC1175" s="251"/>
      <c r="AD1175" s="235">
        <f>V1175+Y1175</f>
        <v>63650.82</v>
      </c>
      <c r="AE1175" s="251"/>
      <c r="AF1175" s="218" t="s">
        <v>79</v>
      </c>
      <c r="AG1175" s="217" t="s">
        <v>33</v>
      </c>
      <c r="AH1175" s="360" t="s">
        <v>158</v>
      </c>
      <c r="AI1175" s="329" t="s">
        <v>176</v>
      </c>
      <c r="AJ1175" s="218"/>
    </row>
    <row r="1176" spans="2:36" s="79" customFormat="1" ht="59.1" customHeight="1" x14ac:dyDescent="0.25">
      <c r="B1176" s="566"/>
      <c r="C1176" s="215"/>
      <c r="D1176" s="250"/>
      <c r="E1176" s="250"/>
      <c r="F1176" s="250"/>
      <c r="G1176" s="238"/>
      <c r="H1176" s="218"/>
      <c r="I1176" s="218"/>
      <c r="J1176" s="11" t="s">
        <v>111</v>
      </c>
      <c r="K1176" s="7" t="s">
        <v>112</v>
      </c>
      <c r="L1176" s="7" t="s">
        <v>85</v>
      </c>
      <c r="M1176" s="87">
        <v>1</v>
      </c>
      <c r="N1176" s="561"/>
      <c r="O1176" s="522"/>
      <c r="P1176" s="218"/>
      <c r="Q1176" s="218"/>
      <c r="R1176" s="237"/>
      <c r="S1176" s="237"/>
      <c r="T1176" s="247"/>
      <c r="U1176" s="255"/>
      <c r="V1176" s="224"/>
      <c r="W1176" s="246"/>
      <c r="X1176" s="246"/>
      <c r="Y1176" s="224"/>
      <c r="Z1176" s="252"/>
      <c r="AA1176" s="246"/>
      <c r="AB1176" s="574"/>
      <c r="AC1176" s="252"/>
      <c r="AD1176" s="235"/>
      <c r="AE1176" s="252"/>
      <c r="AF1176" s="218"/>
      <c r="AG1176" s="217"/>
      <c r="AH1176" s="361"/>
      <c r="AI1176" s="330"/>
      <c r="AJ1176" s="218"/>
    </row>
    <row r="1177" spans="2:36" s="79" customFormat="1" ht="123" customHeight="1" x14ac:dyDescent="0.25">
      <c r="B1177" s="567"/>
      <c r="C1177" s="216"/>
      <c r="D1177" s="291"/>
      <c r="E1177" s="291"/>
      <c r="F1177" s="291"/>
      <c r="G1177" s="238"/>
      <c r="H1177" s="218"/>
      <c r="I1177" s="218"/>
      <c r="J1177" s="11" t="s">
        <v>127</v>
      </c>
      <c r="K1177" s="7" t="s">
        <v>128</v>
      </c>
      <c r="L1177" s="7" t="s">
        <v>85</v>
      </c>
      <c r="M1177" s="52">
        <v>50</v>
      </c>
      <c r="N1177" s="282"/>
      <c r="O1177" s="444"/>
      <c r="P1177" s="218"/>
      <c r="Q1177" s="218"/>
      <c r="R1177" s="237"/>
      <c r="S1177" s="237"/>
      <c r="T1177" s="247"/>
      <c r="U1177" s="256"/>
      <c r="V1177" s="225"/>
      <c r="W1177" s="246"/>
      <c r="X1177" s="246"/>
      <c r="Y1177" s="225"/>
      <c r="Z1177" s="253"/>
      <c r="AA1177" s="246"/>
      <c r="AB1177" s="575"/>
      <c r="AC1177" s="253"/>
      <c r="AD1177" s="235"/>
      <c r="AE1177" s="253"/>
      <c r="AF1177" s="218"/>
      <c r="AG1177" s="217"/>
      <c r="AH1177" s="362"/>
      <c r="AI1177" s="331"/>
      <c r="AJ1177" s="218"/>
    </row>
    <row r="1178" spans="2:36" s="79" customFormat="1" ht="59.1" customHeight="1" x14ac:dyDescent="0.25">
      <c r="B1178" s="570" t="s">
        <v>1096</v>
      </c>
      <c r="C1178" s="281" t="s">
        <v>785</v>
      </c>
      <c r="D1178" s="289" t="s">
        <v>66</v>
      </c>
      <c r="E1178" s="289" t="s">
        <v>67</v>
      </c>
      <c r="F1178" s="289" t="s">
        <v>810</v>
      </c>
      <c r="G1178" s="289" t="s">
        <v>69</v>
      </c>
      <c r="H1178" s="257" t="s">
        <v>70</v>
      </c>
      <c r="I1178" s="257" t="s">
        <v>98</v>
      </c>
      <c r="J1178" s="20" t="s">
        <v>113</v>
      </c>
      <c r="K1178" s="27" t="s">
        <v>114</v>
      </c>
      <c r="L1178" s="27" t="s">
        <v>115</v>
      </c>
      <c r="M1178" s="61">
        <v>4</v>
      </c>
      <c r="N1178" s="568" t="s">
        <v>651</v>
      </c>
      <c r="O1178" s="382" t="s">
        <v>789</v>
      </c>
      <c r="P1178" s="257" t="s">
        <v>75</v>
      </c>
      <c r="Q1178" s="257" t="s">
        <v>76</v>
      </c>
      <c r="R1178" s="257" t="s">
        <v>77</v>
      </c>
      <c r="S1178" s="257" t="s">
        <v>109</v>
      </c>
      <c r="T1178" s="326">
        <f>+V1178+Y1178</f>
        <v>120700</v>
      </c>
      <c r="U1178" s="257" t="s">
        <v>98</v>
      </c>
      <c r="V1178" s="314">
        <v>60350</v>
      </c>
      <c r="W1178" s="260"/>
      <c r="X1178" s="260"/>
      <c r="Y1178" s="314">
        <v>60350</v>
      </c>
      <c r="Z1178" s="260"/>
      <c r="AA1178" s="260"/>
      <c r="AB1178" s="357">
        <v>9786.49</v>
      </c>
      <c r="AC1178" s="260" t="s">
        <v>80</v>
      </c>
      <c r="AD1178" s="326">
        <f>+V1178+Y1178</f>
        <v>120700</v>
      </c>
      <c r="AE1178" s="260"/>
      <c r="AF1178" s="257"/>
      <c r="AG1178" s="260" t="s">
        <v>33</v>
      </c>
      <c r="AH1178" s="359" t="s">
        <v>158</v>
      </c>
      <c r="AI1178" s="365" t="s">
        <v>176</v>
      </c>
      <c r="AJ1178" s="257"/>
    </row>
    <row r="1179" spans="2:36" s="79" customFormat="1" ht="59.1" customHeight="1" x14ac:dyDescent="0.25">
      <c r="B1179" s="571"/>
      <c r="C1179" s="281"/>
      <c r="D1179" s="382"/>
      <c r="E1179" s="382"/>
      <c r="F1179" s="289"/>
      <c r="G1179" s="289"/>
      <c r="H1179" s="258"/>
      <c r="I1179" s="258"/>
      <c r="J1179" s="20" t="s">
        <v>116</v>
      </c>
      <c r="K1179" s="27" t="s">
        <v>117</v>
      </c>
      <c r="L1179" s="27" t="s">
        <v>85</v>
      </c>
      <c r="M1179" s="61">
        <v>1</v>
      </c>
      <c r="N1179" s="569"/>
      <c r="O1179" s="382"/>
      <c r="P1179" s="258"/>
      <c r="Q1179" s="258"/>
      <c r="R1179" s="258"/>
      <c r="S1179" s="258"/>
      <c r="T1179" s="327"/>
      <c r="U1179" s="258"/>
      <c r="V1179" s="367"/>
      <c r="W1179" s="261"/>
      <c r="X1179" s="261"/>
      <c r="Y1179" s="367"/>
      <c r="Z1179" s="261"/>
      <c r="AA1179" s="261"/>
      <c r="AB1179" s="358"/>
      <c r="AC1179" s="261"/>
      <c r="AD1179" s="327"/>
      <c r="AE1179" s="261"/>
      <c r="AF1179" s="258"/>
      <c r="AG1179" s="261"/>
      <c r="AH1179" s="359"/>
      <c r="AI1179" s="365"/>
      <c r="AJ1179" s="258"/>
    </row>
    <row r="1180" spans="2:36" s="79" customFormat="1" ht="59.1" customHeight="1" x14ac:dyDescent="0.25">
      <c r="B1180" s="571"/>
      <c r="C1180" s="281"/>
      <c r="D1180" s="382"/>
      <c r="E1180" s="382"/>
      <c r="F1180" s="289"/>
      <c r="G1180" s="289"/>
      <c r="H1180" s="258"/>
      <c r="I1180" s="258"/>
      <c r="J1180" s="20" t="s">
        <v>209</v>
      </c>
      <c r="K1180" s="27" t="s">
        <v>118</v>
      </c>
      <c r="L1180" s="27" t="s">
        <v>119</v>
      </c>
      <c r="M1180" s="61">
        <v>1</v>
      </c>
      <c r="N1180" s="569"/>
      <c r="O1180" s="382"/>
      <c r="P1180" s="258"/>
      <c r="Q1180" s="258"/>
      <c r="R1180" s="258"/>
      <c r="S1180" s="258"/>
      <c r="T1180" s="327"/>
      <c r="U1180" s="258"/>
      <c r="V1180" s="367"/>
      <c r="W1180" s="261"/>
      <c r="X1180" s="261"/>
      <c r="Y1180" s="367"/>
      <c r="Z1180" s="261"/>
      <c r="AA1180" s="261"/>
      <c r="AB1180" s="358"/>
      <c r="AC1180" s="261"/>
      <c r="AD1180" s="327"/>
      <c r="AE1180" s="261"/>
      <c r="AF1180" s="258"/>
      <c r="AG1180" s="261"/>
      <c r="AH1180" s="359"/>
      <c r="AI1180" s="365"/>
      <c r="AJ1180" s="258"/>
    </row>
    <row r="1181" spans="2:36" s="79" customFormat="1" ht="59.1" customHeight="1" x14ac:dyDescent="0.25">
      <c r="B1181" s="571"/>
      <c r="C1181" s="281"/>
      <c r="D1181" s="382"/>
      <c r="E1181" s="382"/>
      <c r="F1181" s="289"/>
      <c r="G1181" s="289"/>
      <c r="H1181" s="259"/>
      <c r="I1181" s="259"/>
      <c r="J1181" s="20" t="s">
        <v>120</v>
      </c>
      <c r="K1181" s="27" t="s">
        <v>121</v>
      </c>
      <c r="L1181" s="27" t="s">
        <v>119</v>
      </c>
      <c r="M1181" s="61">
        <v>1</v>
      </c>
      <c r="N1181" s="569"/>
      <c r="O1181" s="382"/>
      <c r="P1181" s="259"/>
      <c r="Q1181" s="259"/>
      <c r="R1181" s="259"/>
      <c r="S1181" s="259"/>
      <c r="T1181" s="328"/>
      <c r="U1181" s="259"/>
      <c r="V1181" s="367"/>
      <c r="W1181" s="262"/>
      <c r="X1181" s="262"/>
      <c r="Y1181" s="367"/>
      <c r="Z1181" s="262"/>
      <c r="AA1181" s="262"/>
      <c r="AB1181" s="358"/>
      <c r="AC1181" s="262"/>
      <c r="AD1181" s="328"/>
      <c r="AE1181" s="262"/>
      <c r="AF1181" s="259"/>
      <c r="AG1181" s="262"/>
      <c r="AH1181" s="359"/>
      <c r="AI1181" s="365"/>
      <c r="AJ1181" s="259"/>
    </row>
    <row r="1182" spans="2:36" s="79" customFormat="1" ht="89.25" x14ac:dyDescent="0.25">
      <c r="B1182" s="562" t="s">
        <v>936</v>
      </c>
      <c r="C1182" s="230" t="s">
        <v>786</v>
      </c>
      <c r="D1182" s="230" t="s">
        <v>66</v>
      </c>
      <c r="E1182" s="290" t="s">
        <v>67</v>
      </c>
      <c r="F1182" s="290" t="s">
        <v>809</v>
      </c>
      <c r="G1182" s="238" t="s">
        <v>147</v>
      </c>
      <c r="H1182" s="230" t="s">
        <v>70</v>
      </c>
      <c r="I1182" s="230" t="s">
        <v>98</v>
      </c>
      <c r="J1182" s="11" t="s">
        <v>208</v>
      </c>
      <c r="K1182" s="7" t="s">
        <v>107</v>
      </c>
      <c r="L1182" s="7" t="s">
        <v>86</v>
      </c>
      <c r="M1182" s="7">
        <v>40</v>
      </c>
      <c r="N1182" s="335" t="s">
        <v>651</v>
      </c>
      <c r="O1182" s="384" t="s">
        <v>788</v>
      </c>
      <c r="P1182" s="218" t="s">
        <v>75</v>
      </c>
      <c r="Q1182" s="218" t="s">
        <v>76</v>
      </c>
      <c r="R1182" s="237" t="s">
        <v>77</v>
      </c>
      <c r="S1182" s="237" t="s">
        <v>109</v>
      </c>
      <c r="T1182" s="247">
        <f>V1182+Y1182</f>
        <v>180556.38</v>
      </c>
      <c r="U1182" s="254" t="s">
        <v>98</v>
      </c>
      <c r="V1182" s="266">
        <v>90278.19</v>
      </c>
      <c r="W1182" s="246" t="s">
        <v>79</v>
      </c>
      <c r="X1182" s="246" t="s">
        <v>79</v>
      </c>
      <c r="Y1182" s="266">
        <v>90278.19</v>
      </c>
      <c r="Z1182" s="246" t="s">
        <v>98</v>
      </c>
      <c r="AA1182" s="246" t="s">
        <v>79</v>
      </c>
      <c r="AB1182" s="266">
        <v>14639.71</v>
      </c>
      <c r="AC1182" s="217" t="s">
        <v>149</v>
      </c>
      <c r="AD1182" s="235">
        <f>V1182+Y1182</f>
        <v>180556.38</v>
      </c>
      <c r="AE1182" s="235" t="s">
        <v>79</v>
      </c>
      <c r="AF1182" s="218" t="s">
        <v>79</v>
      </c>
      <c r="AG1182" s="217" t="s">
        <v>33</v>
      </c>
      <c r="AH1182" s="360" t="s">
        <v>158</v>
      </c>
      <c r="AI1182" s="329" t="s">
        <v>176</v>
      </c>
      <c r="AJ1182" s="230"/>
    </row>
    <row r="1183" spans="2:36" s="79" customFormat="1" ht="59.1" customHeight="1" x14ac:dyDescent="0.25">
      <c r="B1183" s="563"/>
      <c r="C1183" s="215"/>
      <c r="D1183" s="215"/>
      <c r="E1183" s="250"/>
      <c r="F1183" s="250"/>
      <c r="G1183" s="238"/>
      <c r="H1183" s="215"/>
      <c r="I1183" s="215"/>
      <c r="J1183" s="11" t="s">
        <v>111</v>
      </c>
      <c r="K1183" s="7" t="s">
        <v>112</v>
      </c>
      <c r="L1183" s="7" t="s">
        <v>85</v>
      </c>
      <c r="M1183" s="87">
        <v>8</v>
      </c>
      <c r="N1183" s="336"/>
      <c r="O1183" s="385"/>
      <c r="P1183" s="218"/>
      <c r="Q1183" s="218"/>
      <c r="R1183" s="237"/>
      <c r="S1183" s="237"/>
      <c r="T1183" s="247"/>
      <c r="U1183" s="255"/>
      <c r="V1183" s="267"/>
      <c r="W1183" s="246"/>
      <c r="X1183" s="246"/>
      <c r="Y1183" s="267"/>
      <c r="Z1183" s="246"/>
      <c r="AA1183" s="246"/>
      <c r="AB1183" s="267"/>
      <c r="AC1183" s="217"/>
      <c r="AD1183" s="235"/>
      <c r="AE1183" s="235"/>
      <c r="AF1183" s="218"/>
      <c r="AG1183" s="217"/>
      <c r="AH1183" s="361"/>
      <c r="AI1183" s="330"/>
      <c r="AJ1183" s="215"/>
    </row>
    <row r="1184" spans="2:36" s="79" customFormat="1" ht="144" customHeight="1" x14ac:dyDescent="0.25">
      <c r="B1184" s="564"/>
      <c r="C1184" s="216"/>
      <c r="D1184" s="216"/>
      <c r="E1184" s="291"/>
      <c r="F1184" s="291"/>
      <c r="G1184" s="238"/>
      <c r="H1184" s="216"/>
      <c r="I1184" s="216"/>
      <c r="J1184" s="11" t="s">
        <v>127</v>
      </c>
      <c r="K1184" s="7" t="s">
        <v>128</v>
      </c>
      <c r="L1184" s="7" t="s">
        <v>85</v>
      </c>
      <c r="M1184" s="87">
        <v>430</v>
      </c>
      <c r="N1184" s="337"/>
      <c r="O1184" s="386"/>
      <c r="P1184" s="218"/>
      <c r="Q1184" s="218"/>
      <c r="R1184" s="237"/>
      <c r="S1184" s="237"/>
      <c r="T1184" s="247"/>
      <c r="U1184" s="256"/>
      <c r="V1184" s="268"/>
      <c r="W1184" s="246"/>
      <c r="X1184" s="246"/>
      <c r="Y1184" s="268"/>
      <c r="Z1184" s="246"/>
      <c r="AA1184" s="246"/>
      <c r="AB1184" s="268"/>
      <c r="AC1184" s="217"/>
      <c r="AD1184" s="235"/>
      <c r="AE1184" s="235"/>
      <c r="AF1184" s="218"/>
      <c r="AG1184" s="217"/>
      <c r="AH1184" s="362"/>
      <c r="AI1184" s="331"/>
      <c r="AJ1184" s="216"/>
    </row>
    <row r="1185" spans="2:36" s="79" customFormat="1" ht="89.25" x14ac:dyDescent="0.25">
      <c r="B1185" s="562" t="s">
        <v>782</v>
      </c>
      <c r="C1185" s="230" t="s">
        <v>787</v>
      </c>
      <c r="D1185" s="230" t="s">
        <v>66</v>
      </c>
      <c r="E1185" s="290" t="s">
        <v>67</v>
      </c>
      <c r="F1185" s="290" t="s">
        <v>820</v>
      </c>
      <c r="G1185" s="238" t="s">
        <v>147</v>
      </c>
      <c r="H1185" s="230" t="s">
        <v>70</v>
      </c>
      <c r="I1185" s="230" t="s">
        <v>98</v>
      </c>
      <c r="J1185" s="11" t="s">
        <v>208</v>
      </c>
      <c r="K1185" s="7" t="s">
        <v>107</v>
      </c>
      <c r="L1185" s="7" t="s">
        <v>86</v>
      </c>
      <c r="M1185" s="7">
        <v>40</v>
      </c>
      <c r="N1185" s="335" t="s">
        <v>651</v>
      </c>
      <c r="O1185" s="384" t="s">
        <v>788</v>
      </c>
      <c r="P1185" s="218" t="s">
        <v>75</v>
      </c>
      <c r="Q1185" s="218" t="s">
        <v>76</v>
      </c>
      <c r="R1185" s="237" t="s">
        <v>77</v>
      </c>
      <c r="S1185" s="237" t="s">
        <v>109</v>
      </c>
      <c r="T1185" s="247">
        <f>V1185+Y1185</f>
        <v>185607.02</v>
      </c>
      <c r="U1185" s="254" t="s">
        <v>98</v>
      </c>
      <c r="V1185" s="266">
        <v>92803.51</v>
      </c>
      <c r="W1185" s="246" t="s">
        <v>79</v>
      </c>
      <c r="X1185" s="246" t="s">
        <v>79</v>
      </c>
      <c r="Y1185" s="266">
        <v>92803.51</v>
      </c>
      <c r="Z1185" s="246" t="s">
        <v>98</v>
      </c>
      <c r="AA1185" s="246" t="s">
        <v>79</v>
      </c>
      <c r="AB1185" s="266">
        <v>15049.22</v>
      </c>
      <c r="AC1185" s="217" t="s">
        <v>149</v>
      </c>
      <c r="AD1185" s="235">
        <f>V1185+Y1185</f>
        <v>185607.02</v>
      </c>
      <c r="AE1185" s="235" t="s">
        <v>79</v>
      </c>
      <c r="AF1185" s="218" t="s">
        <v>79</v>
      </c>
      <c r="AG1185" s="217" t="s">
        <v>33</v>
      </c>
      <c r="AH1185" s="360" t="s">
        <v>158</v>
      </c>
      <c r="AI1185" s="329" t="s">
        <v>176</v>
      </c>
      <c r="AJ1185" s="254"/>
    </row>
    <row r="1186" spans="2:36" s="79" customFormat="1" ht="59.1" customHeight="1" x14ac:dyDescent="0.25">
      <c r="B1186" s="563"/>
      <c r="C1186" s="215"/>
      <c r="D1186" s="215"/>
      <c r="E1186" s="250"/>
      <c r="F1186" s="250"/>
      <c r="G1186" s="238"/>
      <c r="H1186" s="215"/>
      <c r="I1186" s="215"/>
      <c r="J1186" s="11" t="s">
        <v>111</v>
      </c>
      <c r="K1186" s="7" t="s">
        <v>112</v>
      </c>
      <c r="L1186" s="7" t="s">
        <v>85</v>
      </c>
      <c r="M1186" s="87">
        <v>5</v>
      </c>
      <c r="N1186" s="336"/>
      <c r="O1186" s="385"/>
      <c r="P1186" s="218"/>
      <c r="Q1186" s="218"/>
      <c r="R1186" s="237"/>
      <c r="S1186" s="237"/>
      <c r="T1186" s="247"/>
      <c r="U1186" s="255"/>
      <c r="V1186" s="267"/>
      <c r="W1186" s="246"/>
      <c r="X1186" s="246"/>
      <c r="Y1186" s="267"/>
      <c r="Z1186" s="246"/>
      <c r="AA1186" s="246"/>
      <c r="AB1186" s="267"/>
      <c r="AC1186" s="217"/>
      <c r="AD1186" s="235"/>
      <c r="AE1186" s="235"/>
      <c r="AF1186" s="218"/>
      <c r="AG1186" s="217"/>
      <c r="AH1186" s="361"/>
      <c r="AI1186" s="330"/>
      <c r="AJ1186" s="255"/>
    </row>
    <row r="1187" spans="2:36" s="79" customFormat="1" ht="140.65" customHeight="1" x14ac:dyDescent="0.25">
      <c r="B1187" s="564"/>
      <c r="C1187" s="216"/>
      <c r="D1187" s="216"/>
      <c r="E1187" s="291"/>
      <c r="F1187" s="291"/>
      <c r="G1187" s="238"/>
      <c r="H1187" s="216"/>
      <c r="I1187" s="216"/>
      <c r="J1187" s="11" t="s">
        <v>127</v>
      </c>
      <c r="K1187" s="7" t="s">
        <v>128</v>
      </c>
      <c r="L1187" s="7" t="s">
        <v>85</v>
      </c>
      <c r="M1187" s="87">
        <v>122</v>
      </c>
      <c r="N1187" s="337"/>
      <c r="O1187" s="386"/>
      <c r="P1187" s="218"/>
      <c r="Q1187" s="218"/>
      <c r="R1187" s="237"/>
      <c r="S1187" s="237"/>
      <c r="T1187" s="247"/>
      <c r="U1187" s="256"/>
      <c r="V1187" s="268"/>
      <c r="W1187" s="246"/>
      <c r="X1187" s="246"/>
      <c r="Y1187" s="268"/>
      <c r="Z1187" s="246"/>
      <c r="AA1187" s="246"/>
      <c r="AB1187" s="268"/>
      <c r="AC1187" s="217"/>
      <c r="AD1187" s="235"/>
      <c r="AE1187" s="235"/>
      <c r="AF1187" s="218"/>
      <c r="AG1187" s="217"/>
      <c r="AH1187" s="362"/>
      <c r="AI1187" s="331"/>
      <c r="AJ1187" s="256"/>
    </row>
    <row r="1188" spans="2:36" s="79" customFormat="1" ht="89.25" x14ac:dyDescent="0.25">
      <c r="B1188" s="565" t="s">
        <v>781</v>
      </c>
      <c r="C1188" s="230" t="s">
        <v>784</v>
      </c>
      <c r="D1188" s="230" t="s">
        <v>66</v>
      </c>
      <c r="E1188" s="290" t="s">
        <v>67</v>
      </c>
      <c r="F1188" s="290" t="s">
        <v>820</v>
      </c>
      <c r="G1188" s="238" t="s">
        <v>147</v>
      </c>
      <c r="H1188" s="230" t="s">
        <v>70</v>
      </c>
      <c r="I1188" s="230" t="s">
        <v>98</v>
      </c>
      <c r="J1188" s="11" t="s">
        <v>208</v>
      </c>
      <c r="K1188" s="7" t="s">
        <v>107</v>
      </c>
      <c r="L1188" s="7" t="s">
        <v>86</v>
      </c>
      <c r="M1188" s="7">
        <v>40</v>
      </c>
      <c r="N1188" s="335" t="s">
        <v>651</v>
      </c>
      <c r="O1188" s="384" t="s">
        <v>788</v>
      </c>
      <c r="P1188" s="218" t="s">
        <v>75</v>
      </c>
      <c r="Q1188" s="218" t="s">
        <v>76</v>
      </c>
      <c r="R1188" s="237" t="s">
        <v>77</v>
      </c>
      <c r="S1188" s="237" t="s">
        <v>109</v>
      </c>
      <c r="T1188" s="247">
        <f>V1188+Y1188</f>
        <v>64178.34</v>
      </c>
      <c r="U1188" s="254" t="s">
        <v>98</v>
      </c>
      <c r="V1188" s="223">
        <v>32089.17</v>
      </c>
      <c r="W1188" s="246" t="s">
        <v>79</v>
      </c>
      <c r="X1188" s="246" t="s">
        <v>79</v>
      </c>
      <c r="Y1188" s="223">
        <v>32089.17</v>
      </c>
      <c r="Z1188" s="246" t="s">
        <v>98</v>
      </c>
      <c r="AA1188" s="246" t="s">
        <v>79</v>
      </c>
      <c r="AB1188" s="573">
        <v>5203.6499999999996</v>
      </c>
      <c r="AC1188" s="217" t="s">
        <v>149</v>
      </c>
      <c r="AD1188" s="235">
        <f>V1188+Y1188</f>
        <v>64178.34</v>
      </c>
      <c r="AE1188" s="235" t="s">
        <v>79</v>
      </c>
      <c r="AF1188" s="218" t="s">
        <v>79</v>
      </c>
      <c r="AG1188" s="217" t="s">
        <v>33</v>
      </c>
      <c r="AH1188" s="360" t="s">
        <v>166</v>
      </c>
      <c r="AI1188" s="329" t="s">
        <v>167</v>
      </c>
      <c r="AJ1188" s="254"/>
    </row>
    <row r="1189" spans="2:36" s="79" customFormat="1" ht="59.1" customHeight="1" x14ac:dyDescent="0.25">
      <c r="B1189" s="566"/>
      <c r="C1189" s="215"/>
      <c r="D1189" s="215"/>
      <c r="E1189" s="250"/>
      <c r="F1189" s="250"/>
      <c r="G1189" s="238"/>
      <c r="H1189" s="215"/>
      <c r="I1189" s="215"/>
      <c r="J1189" s="11" t="s">
        <v>111</v>
      </c>
      <c r="K1189" s="7" t="s">
        <v>112</v>
      </c>
      <c r="L1189" s="7" t="s">
        <v>85</v>
      </c>
      <c r="M1189" s="52">
        <v>1</v>
      </c>
      <c r="N1189" s="336"/>
      <c r="O1189" s="385"/>
      <c r="P1189" s="218"/>
      <c r="Q1189" s="218"/>
      <c r="R1189" s="237"/>
      <c r="S1189" s="237"/>
      <c r="T1189" s="247"/>
      <c r="U1189" s="255"/>
      <c r="V1189" s="224"/>
      <c r="W1189" s="246"/>
      <c r="X1189" s="246"/>
      <c r="Y1189" s="224"/>
      <c r="Z1189" s="246"/>
      <c r="AA1189" s="246"/>
      <c r="AB1189" s="574"/>
      <c r="AC1189" s="217"/>
      <c r="AD1189" s="235"/>
      <c r="AE1189" s="235"/>
      <c r="AF1189" s="218"/>
      <c r="AG1189" s="217"/>
      <c r="AH1189" s="361"/>
      <c r="AI1189" s="330"/>
      <c r="AJ1189" s="255"/>
    </row>
    <row r="1190" spans="2:36" s="79" customFormat="1" ht="134.1" customHeight="1" x14ac:dyDescent="0.25">
      <c r="B1190" s="567"/>
      <c r="C1190" s="216"/>
      <c r="D1190" s="216"/>
      <c r="E1190" s="291"/>
      <c r="F1190" s="291"/>
      <c r="G1190" s="238"/>
      <c r="H1190" s="216"/>
      <c r="I1190" s="216"/>
      <c r="J1190" s="11" t="s">
        <v>127</v>
      </c>
      <c r="K1190" s="7" t="s">
        <v>128</v>
      </c>
      <c r="L1190" s="7" t="s">
        <v>85</v>
      </c>
      <c r="M1190" s="52">
        <v>50</v>
      </c>
      <c r="N1190" s="337"/>
      <c r="O1190" s="386"/>
      <c r="P1190" s="218"/>
      <c r="Q1190" s="218"/>
      <c r="R1190" s="237"/>
      <c r="S1190" s="237"/>
      <c r="T1190" s="247"/>
      <c r="U1190" s="256"/>
      <c r="V1190" s="225"/>
      <c r="W1190" s="246"/>
      <c r="X1190" s="246"/>
      <c r="Y1190" s="225"/>
      <c r="Z1190" s="246"/>
      <c r="AA1190" s="246"/>
      <c r="AB1190" s="575"/>
      <c r="AC1190" s="217"/>
      <c r="AD1190" s="235"/>
      <c r="AE1190" s="235"/>
      <c r="AF1190" s="218"/>
      <c r="AG1190" s="217"/>
      <c r="AH1190" s="362"/>
      <c r="AI1190" s="331"/>
      <c r="AJ1190" s="256"/>
    </row>
    <row r="1191" spans="2:36" s="79" customFormat="1" ht="89.25" x14ac:dyDescent="0.25">
      <c r="B1191" s="565" t="s">
        <v>780</v>
      </c>
      <c r="C1191" s="230" t="s">
        <v>786</v>
      </c>
      <c r="D1191" s="230" t="s">
        <v>66</v>
      </c>
      <c r="E1191" s="290" t="s">
        <v>67</v>
      </c>
      <c r="F1191" s="290" t="s">
        <v>820</v>
      </c>
      <c r="G1191" s="238" t="s">
        <v>147</v>
      </c>
      <c r="H1191" s="230" t="s">
        <v>70</v>
      </c>
      <c r="I1191" s="230" t="s">
        <v>98</v>
      </c>
      <c r="J1191" s="11" t="s">
        <v>208</v>
      </c>
      <c r="K1191" s="7" t="s">
        <v>107</v>
      </c>
      <c r="L1191" s="7" t="s">
        <v>86</v>
      </c>
      <c r="M1191" s="7">
        <v>40</v>
      </c>
      <c r="N1191" s="335" t="s">
        <v>651</v>
      </c>
      <c r="O1191" s="384" t="s">
        <v>788</v>
      </c>
      <c r="P1191" s="218" t="s">
        <v>75</v>
      </c>
      <c r="Q1191" s="218" t="s">
        <v>76</v>
      </c>
      <c r="R1191" s="237" t="s">
        <v>77</v>
      </c>
      <c r="S1191" s="237" t="s">
        <v>109</v>
      </c>
      <c r="T1191" s="247">
        <f>V1191+Y1191</f>
        <v>219800.44</v>
      </c>
      <c r="U1191" s="254" t="s">
        <v>98</v>
      </c>
      <c r="V1191" s="251">
        <v>109900.22</v>
      </c>
      <c r="W1191" s="246" t="s">
        <v>79</v>
      </c>
      <c r="X1191" s="246" t="s">
        <v>79</v>
      </c>
      <c r="Y1191" s="251">
        <v>109900.22</v>
      </c>
      <c r="Z1191" s="246" t="s">
        <v>98</v>
      </c>
      <c r="AA1191" s="246" t="s">
        <v>79</v>
      </c>
      <c r="AB1191" s="251">
        <v>17821.66</v>
      </c>
      <c r="AC1191" s="217" t="s">
        <v>149</v>
      </c>
      <c r="AD1191" s="235">
        <f>V1191+Y1191</f>
        <v>219800.44</v>
      </c>
      <c r="AE1191" s="235" t="s">
        <v>79</v>
      </c>
      <c r="AF1191" s="218" t="s">
        <v>79</v>
      </c>
      <c r="AG1191" s="217" t="s">
        <v>33</v>
      </c>
      <c r="AH1191" s="360" t="s">
        <v>166</v>
      </c>
      <c r="AI1191" s="329" t="s">
        <v>167</v>
      </c>
      <c r="AJ1191" s="254"/>
    </row>
    <row r="1192" spans="2:36" s="79" customFormat="1" ht="59.1" customHeight="1" x14ac:dyDescent="0.25">
      <c r="B1192" s="566"/>
      <c r="C1192" s="215"/>
      <c r="D1192" s="215"/>
      <c r="E1192" s="250"/>
      <c r="F1192" s="250"/>
      <c r="G1192" s="238"/>
      <c r="H1192" s="215"/>
      <c r="I1192" s="215"/>
      <c r="J1192" s="11" t="s">
        <v>111</v>
      </c>
      <c r="K1192" s="7" t="s">
        <v>112</v>
      </c>
      <c r="L1192" s="7" t="s">
        <v>85</v>
      </c>
      <c r="M1192" s="63">
        <v>9</v>
      </c>
      <c r="N1192" s="336"/>
      <c r="O1192" s="385"/>
      <c r="P1192" s="218"/>
      <c r="Q1192" s="218"/>
      <c r="R1192" s="237"/>
      <c r="S1192" s="237"/>
      <c r="T1192" s="247"/>
      <c r="U1192" s="255"/>
      <c r="V1192" s="252"/>
      <c r="W1192" s="246"/>
      <c r="X1192" s="246"/>
      <c r="Y1192" s="252"/>
      <c r="Z1192" s="246"/>
      <c r="AA1192" s="246"/>
      <c r="AB1192" s="252"/>
      <c r="AC1192" s="217"/>
      <c r="AD1192" s="235"/>
      <c r="AE1192" s="235"/>
      <c r="AF1192" s="218"/>
      <c r="AG1192" s="217"/>
      <c r="AH1192" s="361"/>
      <c r="AI1192" s="330"/>
      <c r="AJ1192" s="255"/>
    </row>
    <row r="1193" spans="2:36" s="79" customFormat="1" ht="143.1" customHeight="1" x14ac:dyDescent="0.25">
      <c r="B1193" s="566"/>
      <c r="C1193" s="215"/>
      <c r="D1193" s="215"/>
      <c r="E1193" s="250"/>
      <c r="F1193" s="250"/>
      <c r="G1193" s="238"/>
      <c r="H1193" s="216"/>
      <c r="I1193" s="216"/>
      <c r="J1193" s="11" t="s">
        <v>127</v>
      </c>
      <c r="K1193" s="7" t="s">
        <v>128</v>
      </c>
      <c r="L1193" s="7" t="s">
        <v>85</v>
      </c>
      <c r="M1193" s="63">
        <v>102</v>
      </c>
      <c r="N1193" s="337"/>
      <c r="O1193" s="386"/>
      <c r="P1193" s="218"/>
      <c r="Q1193" s="218"/>
      <c r="R1193" s="237"/>
      <c r="S1193" s="237"/>
      <c r="T1193" s="247"/>
      <c r="U1193" s="256"/>
      <c r="V1193" s="253"/>
      <c r="W1193" s="246"/>
      <c r="X1193" s="246"/>
      <c r="Y1193" s="253"/>
      <c r="Z1193" s="246"/>
      <c r="AA1193" s="246"/>
      <c r="AB1193" s="253"/>
      <c r="AC1193" s="217"/>
      <c r="AD1193" s="235"/>
      <c r="AE1193" s="235"/>
      <c r="AF1193" s="218"/>
      <c r="AG1193" s="217"/>
      <c r="AH1193" s="362"/>
      <c r="AI1193" s="331"/>
      <c r="AJ1193" s="256"/>
    </row>
    <row r="1194" spans="2:36" s="79" customFormat="1" ht="107.1" customHeight="1" x14ac:dyDescent="0.25">
      <c r="B1194" s="562" t="s">
        <v>779</v>
      </c>
      <c r="C1194" s="230" t="s">
        <v>787</v>
      </c>
      <c r="D1194" s="230" t="s">
        <v>66</v>
      </c>
      <c r="E1194" s="290" t="s">
        <v>67</v>
      </c>
      <c r="F1194" s="290" t="s">
        <v>809</v>
      </c>
      <c r="G1194" s="238" t="s">
        <v>147</v>
      </c>
      <c r="H1194" s="230" t="s">
        <v>70</v>
      </c>
      <c r="I1194" s="218" t="s">
        <v>79</v>
      </c>
      <c r="J1194" s="11" t="s">
        <v>208</v>
      </c>
      <c r="K1194" s="7" t="s">
        <v>107</v>
      </c>
      <c r="L1194" s="7" t="s">
        <v>86</v>
      </c>
      <c r="M1194" s="7">
        <v>40</v>
      </c>
      <c r="N1194" s="335" t="s">
        <v>651</v>
      </c>
      <c r="O1194" s="384" t="s">
        <v>788</v>
      </c>
      <c r="P1194" s="218" t="s">
        <v>75</v>
      </c>
      <c r="Q1194" s="218" t="s">
        <v>76</v>
      </c>
      <c r="R1194" s="237" t="s">
        <v>77</v>
      </c>
      <c r="S1194" s="237" t="s">
        <v>109</v>
      </c>
      <c r="T1194" s="247">
        <f>V1194+Y1194</f>
        <v>171892.38</v>
      </c>
      <c r="U1194" s="254" t="s">
        <v>98</v>
      </c>
      <c r="V1194" s="251">
        <v>85946.19</v>
      </c>
      <c r="W1194" s="246" t="s">
        <v>79</v>
      </c>
      <c r="X1194" s="246" t="s">
        <v>79</v>
      </c>
      <c r="Y1194" s="251">
        <v>85946.19</v>
      </c>
      <c r="Z1194" s="246" t="s">
        <v>98</v>
      </c>
      <c r="AA1194" s="246" t="s">
        <v>79</v>
      </c>
      <c r="AB1194" s="251">
        <v>13937.22</v>
      </c>
      <c r="AC1194" s="217" t="s">
        <v>149</v>
      </c>
      <c r="AD1194" s="235">
        <f>V1194+Y1194</f>
        <v>171892.38</v>
      </c>
      <c r="AE1194" s="235" t="s">
        <v>79</v>
      </c>
      <c r="AF1194" s="218" t="s">
        <v>79</v>
      </c>
      <c r="AG1194" s="217" t="s">
        <v>33</v>
      </c>
      <c r="AH1194" s="360" t="s">
        <v>166</v>
      </c>
      <c r="AI1194" s="329" t="s">
        <v>167</v>
      </c>
      <c r="AJ1194" s="219"/>
    </row>
    <row r="1195" spans="2:36" s="79" customFormat="1" ht="59.1" customHeight="1" x14ac:dyDescent="0.25">
      <c r="B1195" s="563"/>
      <c r="C1195" s="215"/>
      <c r="D1195" s="215"/>
      <c r="E1195" s="250"/>
      <c r="F1195" s="250"/>
      <c r="G1195" s="238"/>
      <c r="H1195" s="215"/>
      <c r="I1195" s="218"/>
      <c r="J1195" s="11" t="s">
        <v>111</v>
      </c>
      <c r="K1195" s="7" t="s">
        <v>112</v>
      </c>
      <c r="L1195" s="7" t="s">
        <v>85</v>
      </c>
      <c r="M1195" s="63">
        <v>4</v>
      </c>
      <c r="N1195" s="336"/>
      <c r="O1195" s="385"/>
      <c r="P1195" s="218"/>
      <c r="Q1195" s="218"/>
      <c r="R1195" s="237"/>
      <c r="S1195" s="237"/>
      <c r="T1195" s="247"/>
      <c r="U1195" s="255"/>
      <c r="V1195" s="252"/>
      <c r="W1195" s="246"/>
      <c r="X1195" s="246"/>
      <c r="Y1195" s="252"/>
      <c r="Z1195" s="246"/>
      <c r="AA1195" s="246"/>
      <c r="AB1195" s="252"/>
      <c r="AC1195" s="217"/>
      <c r="AD1195" s="235"/>
      <c r="AE1195" s="235"/>
      <c r="AF1195" s="218"/>
      <c r="AG1195" s="217"/>
      <c r="AH1195" s="361"/>
      <c r="AI1195" s="330"/>
      <c r="AJ1195" s="220"/>
    </row>
    <row r="1196" spans="2:36" s="79" customFormat="1" ht="145.5" customHeight="1" x14ac:dyDescent="0.25">
      <c r="B1196" s="563"/>
      <c r="C1196" s="215"/>
      <c r="D1196" s="215"/>
      <c r="E1196" s="250"/>
      <c r="F1196" s="250"/>
      <c r="G1196" s="290"/>
      <c r="H1196" s="216"/>
      <c r="I1196" s="218"/>
      <c r="J1196" s="11" t="s">
        <v>127</v>
      </c>
      <c r="K1196" s="7" t="s">
        <v>128</v>
      </c>
      <c r="L1196" s="7" t="s">
        <v>85</v>
      </c>
      <c r="M1196" s="63">
        <v>35</v>
      </c>
      <c r="N1196" s="337"/>
      <c r="O1196" s="386"/>
      <c r="P1196" s="218"/>
      <c r="Q1196" s="218"/>
      <c r="R1196" s="237"/>
      <c r="S1196" s="237"/>
      <c r="T1196" s="247"/>
      <c r="U1196" s="256"/>
      <c r="V1196" s="253"/>
      <c r="W1196" s="246"/>
      <c r="X1196" s="246"/>
      <c r="Y1196" s="253"/>
      <c r="Z1196" s="246"/>
      <c r="AA1196" s="246"/>
      <c r="AB1196" s="253"/>
      <c r="AC1196" s="217"/>
      <c r="AD1196" s="235"/>
      <c r="AE1196" s="235"/>
      <c r="AF1196" s="218"/>
      <c r="AG1196" s="217"/>
      <c r="AH1196" s="362"/>
      <c r="AI1196" s="331"/>
      <c r="AJ1196" s="221"/>
    </row>
    <row r="1197" spans="2:36" s="79" customFormat="1" ht="59.1" customHeight="1" x14ac:dyDescent="0.25">
      <c r="B1197" s="570" t="s">
        <v>1097</v>
      </c>
      <c r="C1197" s="281" t="s">
        <v>785</v>
      </c>
      <c r="D1197" s="289" t="s">
        <v>66</v>
      </c>
      <c r="E1197" s="289" t="s">
        <v>67</v>
      </c>
      <c r="F1197" s="289" t="s">
        <v>810</v>
      </c>
      <c r="G1197" s="289" t="s">
        <v>69</v>
      </c>
      <c r="H1197" s="257" t="s">
        <v>70</v>
      </c>
      <c r="I1197" s="257" t="s">
        <v>98</v>
      </c>
      <c r="J1197" s="20" t="s">
        <v>113</v>
      </c>
      <c r="K1197" s="27" t="s">
        <v>114</v>
      </c>
      <c r="L1197" s="27" t="s">
        <v>115</v>
      </c>
      <c r="M1197" s="61">
        <v>4</v>
      </c>
      <c r="N1197" s="568" t="s">
        <v>651</v>
      </c>
      <c r="O1197" s="382" t="s">
        <v>789</v>
      </c>
      <c r="P1197" s="257" t="s">
        <v>75</v>
      </c>
      <c r="Q1197" s="257" t="s">
        <v>76</v>
      </c>
      <c r="R1197" s="257" t="s">
        <v>77</v>
      </c>
      <c r="S1197" s="257" t="s">
        <v>109</v>
      </c>
      <c r="T1197" s="355">
        <f>+V1197+Y1197</f>
        <v>120700</v>
      </c>
      <c r="U1197" s="257" t="s">
        <v>98</v>
      </c>
      <c r="V1197" s="314">
        <v>60350</v>
      </c>
      <c r="W1197" s="260"/>
      <c r="X1197" s="260"/>
      <c r="Y1197" s="314">
        <v>60350</v>
      </c>
      <c r="Z1197" s="260"/>
      <c r="AA1197" s="260"/>
      <c r="AB1197" s="357">
        <v>9786.49</v>
      </c>
      <c r="AC1197" s="260" t="s">
        <v>80</v>
      </c>
      <c r="AD1197" s="326">
        <f>+V1197+Y1197</f>
        <v>120700</v>
      </c>
      <c r="AE1197" s="260"/>
      <c r="AF1197" s="257"/>
      <c r="AG1197" s="260" t="s">
        <v>33</v>
      </c>
      <c r="AH1197" s="359" t="s">
        <v>161</v>
      </c>
      <c r="AI1197" s="365" t="s">
        <v>179</v>
      </c>
      <c r="AJ1197" s="257"/>
    </row>
    <row r="1198" spans="2:36" s="79" customFormat="1" ht="59.1" customHeight="1" x14ac:dyDescent="0.25">
      <c r="B1198" s="571"/>
      <c r="C1198" s="281"/>
      <c r="D1198" s="382"/>
      <c r="E1198" s="382"/>
      <c r="F1198" s="289"/>
      <c r="G1198" s="289"/>
      <c r="H1198" s="258"/>
      <c r="I1198" s="258"/>
      <c r="J1198" s="20" t="s">
        <v>116</v>
      </c>
      <c r="K1198" s="27" t="s">
        <v>117</v>
      </c>
      <c r="L1198" s="27" t="s">
        <v>85</v>
      </c>
      <c r="M1198" s="61">
        <v>1</v>
      </c>
      <c r="N1198" s="569"/>
      <c r="O1198" s="382"/>
      <c r="P1198" s="258"/>
      <c r="Q1198" s="258"/>
      <c r="R1198" s="258"/>
      <c r="S1198" s="258"/>
      <c r="T1198" s="356"/>
      <c r="U1198" s="258"/>
      <c r="V1198" s="367"/>
      <c r="W1198" s="261"/>
      <c r="X1198" s="261"/>
      <c r="Y1198" s="367"/>
      <c r="Z1198" s="261"/>
      <c r="AA1198" s="261"/>
      <c r="AB1198" s="358"/>
      <c r="AC1198" s="261"/>
      <c r="AD1198" s="327"/>
      <c r="AE1198" s="261"/>
      <c r="AF1198" s="258"/>
      <c r="AG1198" s="261"/>
      <c r="AH1198" s="359"/>
      <c r="AI1198" s="365"/>
      <c r="AJ1198" s="258"/>
    </row>
    <row r="1199" spans="2:36" s="79" customFormat="1" ht="59.1" customHeight="1" x14ac:dyDescent="0.25">
      <c r="B1199" s="571"/>
      <c r="C1199" s="281"/>
      <c r="D1199" s="382"/>
      <c r="E1199" s="382"/>
      <c r="F1199" s="289"/>
      <c r="G1199" s="289"/>
      <c r="H1199" s="258"/>
      <c r="I1199" s="258"/>
      <c r="J1199" s="20" t="s">
        <v>209</v>
      </c>
      <c r="K1199" s="27" t="s">
        <v>118</v>
      </c>
      <c r="L1199" s="27" t="s">
        <v>119</v>
      </c>
      <c r="M1199" s="61">
        <v>1</v>
      </c>
      <c r="N1199" s="569"/>
      <c r="O1199" s="382"/>
      <c r="P1199" s="258"/>
      <c r="Q1199" s="258"/>
      <c r="R1199" s="258"/>
      <c r="S1199" s="258"/>
      <c r="T1199" s="356"/>
      <c r="U1199" s="258"/>
      <c r="V1199" s="367"/>
      <c r="W1199" s="261"/>
      <c r="X1199" s="261"/>
      <c r="Y1199" s="367"/>
      <c r="Z1199" s="261"/>
      <c r="AA1199" s="261"/>
      <c r="AB1199" s="358"/>
      <c r="AC1199" s="261"/>
      <c r="AD1199" s="327"/>
      <c r="AE1199" s="261"/>
      <c r="AF1199" s="258"/>
      <c r="AG1199" s="261"/>
      <c r="AH1199" s="359"/>
      <c r="AI1199" s="365"/>
      <c r="AJ1199" s="258"/>
    </row>
    <row r="1200" spans="2:36" s="79" customFormat="1" ht="59.1" customHeight="1" x14ac:dyDescent="0.25">
      <c r="B1200" s="571"/>
      <c r="C1200" s="281"/>
      <c r="D1200" s="382"/>
      <c r="E1200" s="382"/>
      <c r="F1200" s="289"/>
      <c r="G1200" s="289"/>
      <c r="H1200" s="259"/>
      <c r="I1200" s="259"/>
      <c r="J1200" s="20" t="s">
        <v>120</v>
      </c>
      <c r="K1200" s="27" t="s">
        <v>121</v>
      </c>
      <c r="L1200" s="27" t="s">
        <v>119</v>
      </c>
      <c r="M1200" s="61">
        <v>1</v>
      </c>
      <c r="N1200" s="569"/>
      <c r="O1200" s="382"/>
      <c r="P1200" s="259"/>
      <c r="Q1200" s="259"/>
      <c r="R1200" s="259"/>
      <c r="S1200" s="259"/>
      <c r="T1200" s="305"/>
      <c r="U1200" s="259"/>
      <c r="V1200" s="367"/>
      <c r="W1200" s="262"/>
      <c r="X1200" s="262"/>
      <c r="Y1200" s="367"/>
      <c r="Z1200" s="262"/>
      <c r="AA1200" s="262"/>
      <c r="AB1200" s="358"/>
      <c r="AC1200" s="262"/>
      <c r="AD1200" s="328"/>
      <c r="AE1200" s="262"/>
      <c r="AF1200" s="259"/>
      <c r="AG1200" s="262"/>
      <c r="AH1200" s="359"/>
      <c r="AI1200" s="365"/>
      <c r="AJ1200" s="259"/>
    </row>
    <row r="1201" spans="2:36" s="79" customFormat="1" ht="89.25" x14ac:dyDescent="0.25">
      <c r="B1201" s="562" t="s">
        <v>963</v>
      </c>
      <c r="C1201" s="230" t="s">
        <v>786</v>
      </c>
      <c r="D1201" s="230" t="s">
        <v>66</v>
      </c>
      <c r="E1201" s="290" t="s">
        <v>67</v>
      </c>
      <c r="F1201" s="290" t="s">
        <v>809</v>
      </c>
      <c r="G1201" s="238" t="s">
        <v>147</v>
      </c>
      <c r="H1201" s="230" t="s">
        <v>70</v>
      </c>
      <c r="I1201" s="230" t="s">
        <v>98</v>
      </c>
      <c r="J1201" s="11" t="s">
        <v>208</v>
      </c>
      <c r="K1201" s="7" t="s">
        <v>107</v>
      </c>
      <c r="L1201" s="7" t="s">
        <v>86</v>
      </c>
      <c r="M1201" s="7">
        <v>40</v>
      </c>
      <c r="N1201" s="335" t="s">
        <v>651</v>
      </c>
      <c r="O1201" s="384" t="s">
        <v>788</v>
      </c>
      <c r="P1201" s="218" t="s">
        <v>75</v>
      </c>
      <c r="Q1201" s="218" t="s">
        <v>76</v>
      </c>
      <c r="R1201" s="237" t="s">
        <v>77</v>
      </c>
      <c r="S1201" s="237" t="s">
        <v>109</v>
      </c>
      <c r="T1201" s="247">
        <f>V1201+Y1201</f>
        <v>185116.78</v>
      </c>
      <c r="U1201" s="254" t="s">
        <v>98</v>
      </c>
      <c r="V1201" s="266">
        <v>92558.39</v>
      </c>
      <c r="W1201" s="246" t="s">
        <v>79</v>
      </c>
      <c r="X1201" s="246" t="s">
        <v>79</v>
      </c>
      <c r="Y1201" s="266">
        <v>92558.39</v>
      </c>
      <c r="Z1201" s="246" t="s">
        <v>98</v>
      </c>
      <c r="AA1201" s="246" t="s">
        <v>79</v>
      </c>
      <c r="AB1201" s="266">
        <v>15009.47</v>
      </c>
      <c r="AC1201" s="217" t="s">
        <v>149</v>
      </c>
      <c r="AD1201" s="235">
        <f>V1201+Y1201</f>
        <v>185116.78</v>
      </c>
      <c r="AE1201" s="235" t="s">
        <v>79</v>
      </c>
      <c r="AF1201" s="218" t="s">
        <v>79</v>
      </c>
      <c r="AG1201" s="217" t="s">
        <v>33</v>
      </c>
      <c r="AH1201" s="360" t="s">
        <v>161</v>
      </c>
      <c r="AI1201" s="329" t="s">
        <v>179</v>
      </c>
      <c r="AJ1201" s="230"/>
    </row>
    <row r="1202" spans="2:36" s="79" customFormat="1" ht="59.1" customHeight="1" x14ac:dyDescent="0.25">
      <c r="B1202" s="563"/>
      <c r="C1202" s="215"/>
      <c r="D1202" s="215"/>
      <c r="E1202" s="250"/>
      <c r="F1202" s="250"/>
      <c r="G1202" s="238"/>
      <c r="H1202" s="215"/>
      <c r="I1202" s="215"/>
      <c r="J1202" s="11" t="s">
        <v>111</v>
      </c>
      <c r="K1202" s="7" t="s">
        <v>112</v>
      </c>
      <c r="L1202" s="7" t="s">
        <v>85</v>
      </c>
      <c r="M1202" s="87">
        <v>2</v>
      </c>
      <c r="N1202" s="336"/>
      <c r="O1202" s="385"/>
      <c r="P1202" s="218"/>
      <c r="Q1202" s="218"/>
      <c r="R1202" s="237"/>
      <c r="S1202" s="237"/>
      <c r="T1202" s="247"/>
      <c r="U1202" s="255"/>
      <c r="V1202" s="267"/>
      <c r="W1202" s="246"/>
      <c r="X1202" s="246"/>
      <c r="Y1202" s="267"/>
      <c r="Z1202" s="246"/>
      <c r="AA1202" s="246"/>
      <c r="AB1202" s="267"/>
      <c r="AC1202" s="217"/>
      <c r="AD1202" s="235"/>
      <c r="AE1202" s="235"/>
      <c r="AF1202" s="218"/>
      <c r="AG1202" s="217"/>
      <c r="AH1202" s="361"/>
      <c r="AI1202" s="330"/>
      <c r="AJ1202" s="215"/>
    </row>
    <row r="1203" spans="2:36" s="79" customFormat="1" ht="144" customHeight="1" x14ac:dyDescent="0.25">
      <c r="B1203" s="564"/>
      <c r="C1203" s="216"/>
      <c r="D1203" s="216"/>
      <c r="E1203" s="291"/>
      <c r="F1203" s="291"/>
      <c r="G1203" s="238"/>
      <c r="H1203" s="216"/>
      <c r="I1203" s="216"/>
      <c r="J1203" s="11" t="s">
        <v>127</v>
      </c>
      <c r="K1203" s="7" t="s">
        <v>128</v>
      </c>
      <c r="L1203" s="7" t="s">
        <v>85</v>
      </c>
      <c r="M1203" s="87">
        <v>110</v>
      </c>
      <c r="N1203" s="337"/>
      <c r="O1203" s="386"/>
      <c r="P1203" s="218"/>
      <c r="Q1203" s="218"/>
      <c r="R1203" s="237"/>
      <c r="S1203" s="237"/>
      <c r="T1203" s="247"/>
      <c r="U1203" s="256"/>
      <c r="V1203" s="268"/>
      <c r="W1203" s="246"/>
      <c r="X1203" s="246"/>
      <c r="Y1203" s="268"/>
      <c r="Z1203" s="246"/>
      <c r="AA1203" s="246"/>
      <c r="AB1203" s="268"/>
      <c r="AC1203" s="217"/>
      <c r="AD1203" s="235"/>
      <c r="AE1203" s="235"/>
      <c r="AF1203" s="218"/>
      <c r="AG1203" s="217"/>
      <c r="AH1203" s="362"/>
      <c r="AI1203" s="331"/>
      <c r="AJ1203" s="216"/>
    </row>
    <row r="1204" spans="2:36" s="79" customFormat="1" ht="116.1" customHeight="1" x14ac:dyDescent="0.25">
      <c r="B1204" s="562" t="s">
        <v>964</v>
      </c>
      <c r="C1204" s="230" t="s">
        <v>787</v>
      </c>
      <c r="D1204" s="230" t="s">
        <v>66</v>
      </c>
      <c r="E1204" s="290" t="s">
        <v>67</v>
      </c>
      <c r="F1204" s="290" t="s">
        <v>820</v>
      </c>
      <c r="G1204" s="238" t="s">
        <v>147</v>
      </c>
      <c r="H1204" s="230" t="s">
        <v>70</v>
      </c>
      <c r="I1204" s="230" t="s">
        <v>98</v>
      </c>
      <c r="J1204" s="11" t="s">
        <v>208</v>
      </c>
      <c r="K1204" s="7" t="s">
        <v>107</v>
      </c>
      <c r="L1204" s="7" t="s">
        <v>86</v>
      </c>
      <c r="M1204" s="7">
        <v>40</v>
      </c>
      <c r="N1204" s="335" t="s">
        <v>651</v>
      </c>
      <c r="O1204" s="384" t="s">
        <v>788</v>
      </c>
      <c r="P1204" s="218" t="s">
        <v>75</v>
      </c>
      <c r="Q1204" s="218" t="s">
        <v>76</v>
      </c>
      <c r="R1204" s="237" t="s">
        <v>77</v>
      </c>
      <c r="S1204" s="237" t="s">
        <v>109</v>
      </c>
      <c r="T1204" s="247">
        <f>V1204+Y1204</f>
        <v>186065.8</v>
      </c>
      <c r="U1204" s="254" t="s">
        <v>98</v>
      </c>
      <c r="V1204" s="266">
        <v>93032.9</v>
      </c>
      <c r="W1204" s="246" t="s">
        <v>79</v>
      </c>
      <c r="X1204" s="246" t="s">
        <v>79</v>
      </c>
      <c r="Y1204" s="266">
        <v>93032.9</v>
      </c>
      <c r="Z1204" s="246" t="s">
        <v>98</v>
      </c>
      <c r="AA1204" s="246" t="s">
        <v>79</v>
      </c>
      <c r="AB1204" s="266">
        <v>15086.42</v>
      </c>
      <c r="AC1204" s="217" t="s">
        <v>149</v>
      </c>
      <c r="AD1204" s="235">
        <f>V1204+Y1204</f>
        <v>186065.8</v>
      </c>
      <c r="AE1204" s="235" t="s">
        <v>79</v>
      </c>
      <c r="AF1204" s="218" t="s">
        <v>79</v>
      </c>
      <c r="AG1204" s="217" t="s">
        <v>33</v>
      </c>
      <c r="AH1204" s="360" t="s">
        <v>161</v>
      </c>
      <c r="AI1204" s="329" t="s">
        <v>179</v>
      </c>
      <c r="AJ1204" s="254"/>
    </row>
    <row r="1205" spans="2:36" s="79" customFormat="1" ht="59.1" customHeight="1" x14ac:dyDescent="0.25">
      <c r="B1205" s="563"/>
      <c r="C1205" s="215"/>
      <c r="D1205" s="215"/>
      <c r="E1205" s="250"/>
      <c r="F1205" s="250"/>
      <c r="G1205" s="238"/>
      <c r="H1205" s="215"/>
      <c r="I1205" s="215"/>
      <c r="J1205" s="11" t="s">
        <v>111</v>
      </c>
      <c r="K1205" s="7" t="s">
        <v>112</v>
      </c>
      <c r="L1205" s="7" t="s">
        <v>85</v>
      </c>
      <c r="M1205" s="87">
        <v>5</v>
      </c>
      <c r="N1205" s="336"/>
      <c r="O1205" s="385"/>
      <c r="P1205" s="218"/>
      <c r="Q1205" s="218"/>
      <c r="R1205" s="237"/>
      <c r="S1205" s="237"/>
      <c r="T1205" s="247"/>
      <c r="U1205" s="255"/>
      <c r="V1205" s="267"/>
      <c r="W1205" s="246"/>
      <c r="X1205" s="246"/>
      <c r="Y1205" s="267"/>
      <c r="Z1205" s="246"/>
      <c r="AA1205" s="246"/>
      <c r="AB1205" s="267"/>
      <c r="AC1205" s="217"/>
      <c r="AD1205" s="235"/>
      <c r="AE1205" s="235"/>
      <c r="AF1205" s="218"/>
      <c r="AG1205" s="217"/>
      <c r="AH1205" s="361"/>
      <c r="AI1205" s="330"/>
      <c r="AJ1205" s="255"/>
    </row>
    <row r="1206" spans="2:36" s="79" customFormat="1" ht="140.65" customHeight="1" x14ac:dyDescent="0.25">
      <c r="B1206" s="564"/>
      <c r="C1206" s="216"/>
      <c r="D1206" s="216"/>
      <c r="E1206" s="291"/>
      <c r="F1206" s="291"/>
      <c r="G1206" s="238"/>
      <c r="H1206" s="216"/>
      <c r="I1206" s="216"/>
      <c r="J1206" s="11" t="s">
        <v>127</v>
      </c>
      <c r="K1206" s="7" t="s">
        <v>128</v>
      </c>
      <c r="L1206" s="7" t="s">
        <v>85</v>
      </c>
      <c r="M1206" s="87">
        <v>100</v>
      </c>
      <c r="N1206" s="337"/>
      <c r="O1206" s="386"/>
      <c r="P1206" s="218"/>
      <c r="Q1206" s="218"/>
      <c r="R1206" s="237"/>
      <c r="S1206" s="237"/>
      <c r="T1206" s="247"/>
      <c r="U1206" s="256"/>
      <c r="V1206" s="268"/>
      <c r="W1206" s="246"/>
      <c r="X1206" s="246"/>
      <c r="Y1206" s="268"/>
      <c r="Z1206" s="246"/>
      <c r="AA1206" s="246"/>
      <c r="AB1206" s="268"/>
      <c r="AC1206" s="217"/>
      <c r="AD1206" s="235"/>
      <c r="AE1206" s="235"/>
      <c r="AF1206" s="218"/>
      <c r="AG1206" s="217"/>
      <c r="AH1206" s="362"/>
      <c r="AI1206" s="331"/>
      <c r="AJ1206" s="256"/>
    </row>
    <row r="1207" spans="2:36" s="79" customFormat="1" ht="59.1" customHeight="1" x14ac:dyDescent="0.25">
      <c r="B1207" s="570" t="s">
        <v>1162</v>
      </c>
      <c r="C1207" s="281" t="s">
        <v>785</v>
      </c>
      <c r="D1207" s="289" t="s">
        <v>66</v>
      </c>
      <c r="E1207" s="289" t="s">
        <v>67</v>
      </c>
      <c r="F1207" s="289" t="s">
        <v>810</v>
      </c>
      <c r="G1207" s="289" t="s">
        <v>69</v>
      </c>
      <c r="H1207" s="257" t="s">
        <v>70</v>
      </c>
      <c r="I1207" s="257" t="s">
        <v>98</v>
      </c>
      <c r="J1207" s="20" t="s">
        <v>113</v>
      </c>
      <c r="K1207" s="27" t="s">
        <v>114</v>
      </c>
      <c r="L1207" s="27" t="s">
        <v>115</v>
      </c>
      <c r="M1207" s="61">
        <v>4</v>
      </c>
      <c r="N1207" s="568" t="s">
        <v>651</v>
      </c>
      <c r="O1207" s="382" t="s">
        <v>789</v>
      </c>
      <c r="P1207" s="257" t="s">
        <v>75</v>
      </c>
      <c r="Q1207" s="257" t="s">
        <v>76</v>
      </c>
      <c r="R1207" s="257" t="s">
        <v>77</v>
      </c>
      <c r="S1207" s="257" t="s">
        <v>109</v>
      </c>
      <c r="T1207" s="355">
        <f>+V1207+Y1207</f>
        <v>120700</v>
      </c>
      <c r="U1207" s="257" t="s">
        <v>98</v>
      </c>
      <c r="V1207" s="314">
        <v>60350</v>
      </c>
      <c r="W1207" s="260"/>
      <c r="X1207" s="260"/>
      <c r="Y1207" s="314">
        <v>60350</v>
      </c>
      <c r="Z1207" s="260"/>
      <c r="AA1207" s="260"/>
      <c r="AB1207" s="357">
        <v>9786.49</v>
      </c>
      <c r="AC1207" s="260" t="s">
        <v>80</v>
      </c>
      <c r="AD1207" s="326">
        <f>+V1207+Y1207</f>
        <v>120700</v>
      </c>
      <c r="AE1207" s="260"/>
      <c r="AF1207" s="257"/>
      <c r="AG1207" s="260" t="s">
        <v>33</v>
      </c>
      <c r="AH1207" s="359" t="s">
        <v>248</v>
      </c>
      <c r="AI1207" s="365" t="s">
        <v>253</v>
      </c>
      <c r="AJ1207" s="230"/>
    </row>
    <row r="1208" spans="2:36" s="79" customFormat="1" ht="59.1" customHeight="1" x14ac:dyDescent="0.25">
      <c r="B1208" s="571"/>
      <c r="C1208" s="281"/>
      <c r="D1208" s="382"/>
      <c r="E1208" s="382"/>
      <c r="F1208" s="289"/>
      <c r="G1208" s="289"/>
      <c r="H1208" s="258"/>
      <c r="I1208" s="258"/>
      <c r="J1208" s="20" t="s">
        <v>116</v>
      </c>
      <c r="K1208" s="27" t="s">
        <v>117</v>
      </c>
      <c r="L1208" s="27" t="s">
        <v>85</v>
      </c>
      <c r="M1208" s="61">
        <v>1</v>
      </c>
      <c r="N1208" s="569"/>
      <c r="O1208" s="382"/>
      <c r="P1208" s="258"/>
      <c r="Q1208" s="258"/>
      <c r="R1208" s="258"/>
      <c r="S1208" s="258"/>
      <c r="T1208" s="356"/>
      <c r="U1208" s="258"/>
      <c r="V1208" s="367"/>
      <c r="W1208" s="261"/>
      <c r="X1208" s="261"/>
      <c r="Y1208" s="367"/>
      <c r="Z1208" s="261"/>
      <c r="AA1208" s="261"/>
      <c r="AB1208" s="358"/>
      <c r="AC1208" s="261"/>
      <c r="AD1208" s="327"/>
      <c r="AE1208" s="261"/>
      <c r="AF1208" s="258"/>
      <c r="AG1208" s="261"/>
      <c r="AH1208" s="359"/>
      <c r="AI1208" s="365"/>
      <c r="AJ1208" s="215"/>
    </row>
    <row r="1209" spans="2:36" s="79" customFormat="1" ht="59.1" customHeight="1" x14ac:dyDescent="0.25">
      <c r="B1209" s="571"/>
      <c r="C1209" s="281"/>
      <c r="D1209" s="382"/>
      <c r="E1209" s="382"/>
      <c r="F1209" s="289"/>
      <c r="G1209" s="289"/>
      <c r="H1209" s="258"/>
      <c r="I1209" s="258"/>
      <c r="J1209" s="20" t="s">
        <v>209</v>
      </c>
      <c r="K1209" s="27" t="s">
        <v>118</v>
      </c>
      <c r="L1209" s="27" t="s">
        <v>119</v>
      </c>
      <c r="M1209" s="61">
        <v>1</v>
      </c>
      <c r="N1209" s="569"/>
      <c r="O1209" s="382"/>
      <c r="P1209" s="258"/>
      <c r="Q1209" s="258"/>
      <c r="R1209" s="258"/>
      <c r="S1209" s="258"/>
      <c r="T1209" s="356"/>
      <c r="U1209" s="258"/>
      <c r="V1209" s="367"/>
      <c r="W1209" s="261"/>
      <c r="X1209" s="261"/>
      <c r="Y1209" s="367"/>
      <c r="Z1209" s="261"/>
      <c r="AA1209" s="261"/>
      <c r="AB1209" s="358"/>
      <c r="AC1209" s="261"/>
      <c r="AD1209" s="327"/>
      <c r="AE1209" s="261"/>
      <c r="AF1209" s="258"/>
      <c r="AG1209" s="261"/>
      <c r="AH1209" s="359"/>
      <c r="AI1209" s="365"/>
      <c r="AJ1209" s="215"/>
    </row>
    <row r="1210" spans="2:36" s="79" customFormat="1" ht="59.1" customHeight="1" x14ac:dyDescent="0.25">
      <c r="B1210" s="571"/>
      <c r="C1210" s="281"/>
      <c r="D1210" s="382"/>
      <c r="E1210" s="382"/>
      <c r="F1210" s="289"/>
      <c r="G1210" s="289"/>
      <c r="H1210" s="259"/>
      <c r="I1210" s="259"/>
      <c r="J1210" s="20" t="s">
        <v>120</v>
      </c>
      <c r="K1210" s="27" t="s">
        <v>121</v>
      </c>
      <c r="L1210" s="27" t="s">
        <v>119</v>
      </c>
      <c r="M1210" s="61">
        <v>1</v>
      </c>
      <c r="N1210" s="569"/>
      <c r="O1210" s="382"/>
      <c r="P1210" s="259"/>
      <c r="Q1210" s="259"/>
      <c r="R1210" s="259"/>
      <c r="S1210" s="259"/>
      <c r="T1210" s="305"/>
      <c r="U1210" s="259"/>
      <c r="V1210" s="367"/>
      <c r="W1210" s="262"/>
      <c r="X1210" s="262"/>
      <c r="Y1210" s="367"/>
      <c r="Z1210" s="262"/>
      <c r="AA1210" s="262"/>
      <c r="AB1210" s="358"/>
      <c r="AC1210" s="262"/>
      <c r="AD1210" s="328"/>
      <c r="AE1210" s="262"/>
      <c r="AF1210" s="259"/>
      <c r="AG1210" s="262"/>
      <c r="AH1210" s="359"/>
      <c r="AI1210" s="365"/>
      <c r="AJ1210" s="216"/>
    </row>
    <row r="1211" spans="2:36" s="79" customFormat="1" ht="89.25" x14ac:dyDescent="0.25">
      <c r="B1211" s="562" t="s">
        <v>1017</v>
      </c>
      <c r="C1211" s="230" t="s">
        <v>786</v>
      </c>
      <c r="D1211" s="230" t="s">
        <v>66</v>
      </c>
      <c r="E1211" s="290" t="s">
        <v>67</v>
      </c>
      <c r="F1211" s="290" t="s">
        <v>809</v>
      </c>
      <c r="G1211" s="238" t="s">
        <v>147</v>
      </c>
      <c r="H1211" s="230" t="s">
        <v>70</v>
      </c>
      <c r="I1211" s="230" t="s">
        <v>98</v>
      </c>
      <c r="J1211" s="11" t="s">
        <v>208</v>
      </c>
      <c r="K1211" s="7" t="s">
        <v>107</v>
      </c>
      <c r="L1211" s="7" t="s">
        <v>86</v>
      </c>
      <c r="M1211" s="7">
        <v>40</v>
      </c>
      <c r="N1211" s="335" t="s">
        <v>651</v>
      </c>
      <c r="O1211" s="384" t="s">
        <v>788</v>
      </c>
      <c r="P1211" s="218" t="s">
        <v>75</v>
      </c>
      <c r="Q1211" s="218" t="s">
        <v>76</v>
      </c>
      <c r="R1211" s="237" t="s">
        <v>77</v>
      </c>
      <c r="S1211" s="237" t="s">
        <v>109</v>
      </c>
      <c r="T1211" s="247">
        <f>V1211+Y1211</f>
        <v>214479.76</v>
      </c>
      <c r="U1211" s="254" t="s">
        <v>98</v>
      </c>
      <c r="V1211" s="266">
        <v>107239.88</v>
      </c>
      <c r="W1211" s="246" t="s">
        <v>79</v>
      </c>
      <c r="X1211" s="246" t="s">
        <v>79</v>
      </c>
      <c r="Y1211" s="266">
        <v>107239.88</v>
      </c>
      <c r="Z1211" s="246" t="s">
        <v>98</v>
      </c>
      <c r="AA1211" s="246" t="s">
        <v>79</v>
      </c>
      <c r="AB1211" s="266">
        <v>17390.25</v>
      </c>
      <c r="AC1211" s="217" t="s">
        <v>149</v>
      </c>
      <c r="AD1211" s="235">
        <f>V1211+Y1211</f>
        <v>214479.76</v>
      </c>
      <c r="AE1211" s="235" t="s">
        <v>79</v>
      </c>
      <c r="AF1211" s="218" t="s">
        <v>79</v>
      </c>
      <c r="AG1211" s="217" t="s">
        <v>33</v>
      </c>
      <c r="AH1211" s="360" t="s">
        <v>248</v>
      </c>
      <c r="AI1211" s="329" t="s">
        <v>253</v>
      </c>
      <c r="AJ1211" s="230"/>
    </row>
    <row r="1212" spans="2:36" s="79" customFormat="1" ht="59.1" customHeight="1" x14ac:dyDescent="0.25">
      <c r="B1212" s="563"/>
      <c r="C1212" s="215"/>
      <c r="D1212" s="215"/>
      <c r="E1212" s="250"/>
      <c r="F1212" s="250"/>
      <c r="G1212" s="238"/>
      <c r="H1212" s="215"/>
      <c r="I1212" s="215"/>
      <c r="J1212" s="11" t="s">
        <v>111</v>
      </c>
      <c r="K1212" s="7" t="s">
        <v>112</v>
      </c>
      <c r="L1212" s="7" t="s">
        <v>85</v>
      </c>
      <c r="M1212" s="87">
        <v>9</v>
      </c>
      <c r="N1212" s="336"/>
      <c r="O1212" s="385"/>
      <c r="P1212" s="218"/>
      <c r="Q1212" s="218"/>
      <c r="R1212" s="237"/>
      <c r="S1212" s="237"/>
      <c r="T1212" s="247"/>
      <c r="U1212" s="255"/>
      <c r="V1212" s="267"/>
      <c r="W1212" s="246"/>
      <c r="X1212" s="246"/>
      <c r="Y1212" s="267"/>
      <c r="Z1212" s="246"/>
      <c r="AA1212" s="246"/>
      <c r="AB1212" s="267"/>
      <c r="AC1212" s="217"/>
      <c r="AD1212" s="235"/>
      <c r="AE1212" s="235"/>
      <c r="AF1212" s="218"/>
      <c r="AG1212" s="217"/>
      <c r="AH1212" s="361"/>
      <c r="AI1212" s="330"/>
      <c r="AJ1212" s="215"/>
    </row>
    <row r="1213" spans="2:36" s="79" customFormat="1" ht="144" customHeight="1" x14ac:dyDescent="0.25">
      <c r="B1213" s="564"/>
      <c r="C1213" s="216"/>
      <c r="D1213" s="216"/>
      <c r="E1213" s="291"/>
      <c r="F1213" s="291"/>
      <c r="G1213" s="238"/>
      <c r="H1213" s="216"/>
      <c r="I1213" s="216"/>
      <c r="J1213" s="11" t="s">
        <v>127</v>
      </c>
      <c r="K1213" s="7" t="s">
        <v>128</v>
      </c>
      <c r="L1213" s="7" t="s">
        <v>85</v>
      </c>
      <c r="M1213" s="87">
        <v>474</v>
      </c>
      <c r="N1213" s="337"/>
      <c r="O1213" s="386"/>
      <c r="P1213" s="218"/>
      <c r="Q1213" s="218"/>
      <c r="R1213" s="237"/>
      <c r="S1213" s="237"/>
      <c r="T1213" s="247"/>
      <c r="U1213" s="256"/>
      <c r="V1213" s="268"/>
      <c r="W1213" s="246"/>
      <c r="X1213" s="246"/>
      <c r="Y1213" s="268"/>
      <c r="Z1213" s="246"/>
      <c r="AA1213" s="246"/>
      <c r="AB1213" s="268"/>
      <c r="AC1213" s="217"/>
      <c r="AD1213" s="235"/>
      <c r="AE1213" s="235"/>
      <c r="AF1213" s="218"/>
      <c r="AG1213" s="217"/>
      <c r="AH1213" s="362"/>
      <c r="AI1213" s="331"/>
      <c r="AJ1213" s="216"/>
    </row>
    <row r="1214" spans="2:36" s="79" customFormat="1" ht="116.1" customHeight="1" x14ac:dyDescent="0.25">
      <c r="B1214" s="562" t="s">
        <v>1018</v>
      </c>
      <c r="C1214" s="230" t="s">
        <v>787</v>
      </c>
      <c r="D1214" s="230" t="s">
        <v>66</v>
      </c>
      <c r="E1214" s="290" t="s">
        <v>67</v>
      </c>
      <c r="F1214" s="290" t="s">
        <v>820</v>
      </c>
      <c r="G1214" s="238" t="s">
        <v>147</v>
      </c>
      <c r="H1214" s="230" t="s">
        <v>70</v>
      </c>
      <c r="I1214" s="230" t="s">
        <v>98</v>
      </c>
      <c r="J1214" s="11" t="s">
        <v>208</v>
      </c>
      <c r="K1214" s="7" t="s">
        <v>107</v>
      </c>
      <c r="L1214" s="7" t="s">
        <v>86</v>
      </c>
      <c r="M1214" s="7">
        <v>40</v>
      </c>
      <c r="N1214" s="335" t="s">
        <v>651</v>
      </c>
      <c r="O1214" s="384" t="s">
        <v>788</v>
      </c>
      <c r="P1214" s="218" t="s">
        <v>75</v>
      </c>
      <c r="Q1214" s="218" t="s">
        <v>76</v>
      </c>
      <c r="R1214" s="237" t="s">
        <v>77</v>
      </c>
      <c r="S1214" s="237" t="s">
        <v>109</v>
      </c>
      <c r="T1214" s="247">
        <f>V1214+Y1214</f>
        <v>185853.98</v>
      </c>
      <c r="U1214" s="254" t="s">
        <v>98</v>
      </c>
      <c r="V1214" s="266">
        <v>92926.99</v>
      </c>
      <c r="W1214" s="246" t="s">
        <v>79</v>
      </c>
      <c r="X1214" s="246" t="s">
        <v>79</v>
      </c>
      <c r="Y1214" s="266">
        <v>92926.99</v>
      </c>
      <c r="Z1214" s="246" t="s">
        <v>98</v>
      </c>
      <c r="AA1214" s="246" t="s">
        <v>79</v>
      </c>
      <c r="AB1214" s="266">
        <v>15068.98</v>
      </c>
      <c r="AC1214" s="217" t="s">
        <v>149</v>
      </c>
      <c r="AD1214" s="235">
        <f>V1214+Y1214</f>
        <v>185853.98</v>
      </c>
      <c r="AE1214" s="235" t="s">
        <v>79</v>
      </c>
      <c r="AF1214" s="218" t="s">
        <v>79</v>
      </c>
      <c r="AG1214" s="217" t="s">
        <v>33</v>
      </c>
      <c r="AH1214" s="360" t="s">
        <v>248</v>
      </c>
      <c r="AI1214" s="329" t="s">
        <v>253</v>
      </c>
      <c r="AJ1214" s="254"/>
    </row>
    <row r="1215" spans="2:36" s="79" customFormat="1" ht="59.1" customHeight="1" x14ac:dyDescent="0.25">
      <c r="B1215" s="563"/>
      <c r="C1215" s="215"/>
      <c r="D1215" s="215"/>
      <c r="E1215" s="250"/>
      <c r="F1215" s="250"/>
      <c r="G1215" s="238"/>
      <c r="H1215" s="215"/>
      <c r="I1215" s="215"/>
      <c r="J1215" s="11" t="s">
        <v>111</v>
      </c>
      <c r="K1215" s="7" t="s">
        <v>112</v>
      </c>
      <c r="L1215" s="7" t="s">
        <v>85</v>
      </c>
      <c r="M1215" s="87">
        <v>5</v>
      </c>
      <c r="N1215" s="336"/>
      <c r="O1215" s="385"/>
      <c r="P1215" s="218"/>
      <c r="Q1215" s="218"/>
      <c r="R1215" s="237"/>
      <c r="S1215" s="237"/>
      <c r="T1215" s="247"/>
      <c r="U1215" s="255"/>
      <c r="V1215" s="267"/>
      <c r="W1215" s="246"/>
      <c r="X1215" s="246"/>
      <c r="Y1215" s="267"/>
      <c r="Z1215" s="246"/>
      <c r="AA1215" s="246"/>
      <c r="AB1215" s="267"/>
      <c r="AC1215" s="217"/>
      <c r="AD1215" s="235"/>
      <c r="AE1215" s="235"/>
      <c r="AF1215" s="218"/>
      <c r="AG1215" s="217"/>
      <c r="AH1215" s="361"/>
      <c r="AI1215" s="330"/>
      <c r="AJ1215" s="255"/>
    </row>
    <row r="1216" spans="2:36" s="79" customFormat="1" ht="140.65" customHeight="1" x14ac:dyDescent="0.25">
      <c r="B1216" s="564"/>
      <c r="C1216" s="216"/>
      <c r="D1216" s="216"/>
      <c r="E1216" s="291"/>
      <c r="F1216" s="291"/>
      <c r="G1216" s="238"/>
      <c r="H1216" s="216"/>
      <c r="I1216" s="216"/>
      <c r="J1216" s="11" t="s">
        <v>127</v>
      </c>
      <c r="K1216" s="7" t="s">
        <v>128</v>
      </c>
      <c r="L1216" s="7" t="s">
        <v>85</v>
      </c>
      <c r="M1216" s="87">
        <v>70</v>
      </c>
      <c r="N1216" s="337"/>
      <c r="O1216" s="386"/>
      <c r="P1216" s="218"/>
      <c r="Q1216" s="218"/>
      <c r="R1216" s="237"/>
      <c r="S1216" s="237"/>
      <c r="T1216" s="247"/>
      <c r="U1216" s="256"/>
      <c r="V1216" s="268"/>
      <c r="W1216" s="246"/>
      <c r="X1216" s="246"/>
      <c r="Y1216" s="268"/>
      <c r="Z1216" s="246"/>
      <c r="AA1216" s="246"/>
      <c r="AB1216" s="268"/>
      <c r="AC1216" s="217"/>
      <c r="AD1216" s="235"/>
      <c r="AE1216" s="235"/>
      <c r="AF1216" s="218"/>
      <c r="AG1216" s="217"/>
      <c r="AH1216" s="362"/>
      <c r="AI1216" s="331"/>
      <c r="AJ1216" s="256"/>
    </row>
    <row r="1217" spans="2:36" s="79" customFormat="1" ht="59.1" customHeight="1" x14ac:dyDescent="0.25">
      <c r="B1217" s="614" t="s">
        <v>1161</v>
      </c>
      <c r="C1217" s="218" t="s">
        <v>785</v>
      </c>
      <c r="D1217" s="238" t="s">
        <v>66</v>
      </c>
      <c r="E1217" s="238" t="s">
        <v>67</v>
      </c>
      <c r="F1217" s="238" t="s">
        <v>810</v>
      </c>
      <c r="G1217" s="238" t="s">
        <v>69</v>
      </c>
      <c r="H1217" s="230" t="s">
        <v>70</v>
      </c>
      <c r="I1217" s="230" t="s">
        <v>98</v>
      </c>
      <c r="J1217" s="11" t="s">
        <v>113</v>
      </c>
      <c r="K1217" s="7" t="s">
        <v>114</v>
      </c>
      <c r="L1217" s="7" t="s">
        <v>115</v>
      </c>
      <c r="M1217" s="63">
        <v>4</v>
      </c>
      <c r="N1217" s="283" t="s">
        <v>651</v>
      </c>
      <c r="O1217" s="239" t="s">
        <v>789</v>
      </c>
      <c r="P1217" s="230" t="s">
        <v>75</v>
      </c>
      <c r="Q1217" s="230" t="s">
        <v>76</v>
      </c>
      <c r="R1217" s="230" t="s">
        <v>77</v>
      </c>
      <c r="S1217" s="230" t="s">
        <v>109</v>
      </c>
      <c r="T1217" s="254">
        <f>+V1217+Y1217</f>
        <v>120700</v>
      </c>
      <c r="U1217" s="230" t="s">
        <v>98</v>
      </c>
      <c r="V1217" s="235">
        <v>60350</v>
      </c>
      <c r="W1217" s="219"/>
      <c r="X1217" s="219"/>
      <c r="Y1217" s="235">
        <v>60350</v>
      </c>
      <c r="Z1217" s="219"/>
      <c r="AA1217" s="219"/>
      <c r="AB1217" s="343">
        <v>9786.49</v>
      </c>
      <c r="AC1217" s="219" t="s">
        <v>80</v>
      </c>
      <c r="AD1217" s="381">
        <f>+V1217+Y1217</f>
        <v>120700</v>
      </c>
      <c r="AE1217" s="219"/>
      <c r="AF1217" s="230"/>
      <c r="AG1217" s="219" t="s">
        <v>33</v>
      </c>
      <c r="AH1217" s="264" t="s">
        <v>166</v>
      </c>
      <c r="AI1217" s="394" t="s">
        <v>167</v>
      </c>
      <c r="AJ1217" s="230"/>
    </row>
    <row r="1218" spans="2:36" s="79" customFormat="1" ht="59.1" customHeight="1" x14ac:dyDescent="0.25">
      <c r="B1218" s="615"/>
      <c r="C1218" s="218"/>
      <c r="D1218" s="239"/>
      <c r="E1218" s="239"/>
      <c r="F1218" s="238"/>
      <c r="G1218" s="238"/>
      <c r="H1218" s="215"/>
      <c r="I1218" s="215"/>
      <c r="J1218" s="11" t="s">
        <v>116</v>
      </c>
      <c r="K1218" s="7" t="s">
        <v>117</v>
      </c>
      <c r="L1218" s="7" t="s">
        <v>85</v>
      </c>
      <c r="M1218" s="63">
        <v>1</v>
      </c>
      <c r="N1218" s="245"/>
      <c r="O1218" s="239"/>
      <c r="P1218" s="215"/>
      <c r="Q1218" s="215"/>
      <c r="R1218" s="215"/>
      <c r="S1218" s="215"/>
      <c r="T1218" s="255"/>
      <c r="U1218" s="215"/>
      <c r="V1218" s="342"/>
      <c r="W1218" s="220"/>
      <c r="X1218" s="220"/>
      <c r="Y1218" s="342"/>
      <c r="Z1218" s="220"/>
      <c r="AA1218" s="220"/>
      <c r="AB1218" s="344"/>
      <c r="AC1218" s="220"/>
      <c r="AD1218" s="412"/>
      <c r="AE1218" s="220"/>
      <c r="AF1218" s="215"/>
      <c r="AG1218" s="220"/>
      <c r="AH1218" s="264"/>
      <c r="AI1218" s="394"/>
      <c r="AJ1218" s="215"/>
    </row>
    <row r="1219" spans="2:36" s="79" customFormat="1" ht="59.1" customHeight="1" x14ac:dyDescent="0.25">
      <c r="B1219" s="615"/>
      <c r="C1219" s="218"/>
      <c r="D1219" s="239"/>
      <c r="E1219" s="239"/>
      <c r="F1219" s="238"/>
      <c r="G1219" s="238"/>
      <c r="H1219" s="215"/>
      <c r="I1219" s="215"/>
      <c r="J1219" s="11" t="s">
        <v>209</v>
      </c>
      <c r="K1219" s="7" t="s">
        <v>118</v>
      </c>
      <c r="L1219" s="7" t="s">
        <v>119</v>
      </c>
      <c r="M1219" s="63">
        <v>1</v>
      </c>
      <c r="N1219" s="245"/>
      <c r="O1219" s="239"/>
      <c r="P1219" s="215"/>
      <c r="Q1219" s="215"/>
      <c r="R1219" s="215"/>
      <c r="S1219" s="215"/>
      <c r="T1219" s="255"/>
      <c r="U1219" s="215"/>
      <c r="V1219" s="342"/>
      <c r="W1219" s="220"/>
      <c r="X1219" s="220"/>
      <c r="Y1219" s="342"/>
      <c r="Z1219" s="220"/>
      <c r="AA1219" s="220"/>
      <c r="AB1219" s="344"/>
      <c r="AC1219" s="220"/>
      <c r="AD1219" s="412"/>
      <c r="AE1219" s="220"/>
      <c r="AF1219" s="215"/>
      <c r="AG1219" s="220"/>
      <c r="AH1219" s="264"/>
      <c r="AI1219" s="394"/>
      <c r="AJ1219" s="215"/>
    </row>
    <row r="1220" spans="2:36" s="79" customFormat="1" ht="59.1" customHeight="1" x14ac:dyDescent="0.25">
      <c r="B1220" s="615"/>
      <c r="C1220" s="218"/>
      <c r="D1220" s="239"/>
      <c r="E1220" s="239"/>
      <c r="F1220" s="238"/>
      <c r="G1220" s="238"/>
      <c r="H1220" s="216"/>
      <c r="I1220" s="216"/>
      <c r="J1220" s="11" t="s">
        <v>120</v>
      </c>
      <c r="K1220" s="7" t="s">
        <v>121</v>
      </c>
      <c r="L1220" s="7" t="s">
        <v>119</v>
      </c>
      <c r="M1220" s="63">
        <v>1</v>
      </c>
      <c r="N1220" s="245"/>
      <c r="O1220" s="239"/>
      <c r="P1220" s="216"/>
      <c r="Q1220" s="216"/>
      <c r="R1220" s="216"/>
      <c r="S1220" s="216"/>
      <c r="T1220" s="256"/>
      <c r="U1220" s="216"/>
      <c r="V1220" s="342"/>
      <c r="W1220" s="221"/>
      <c r="X1220" s="221"/>
      <c r="Y1220" s="342"/>
      <c r="Z1220" s="221"/>
      <c r="AA1220" s="221"/>
      <c r="AB1220" s="344"/>
      <c r="AC1220" s="221"/>
      <c r="AD1220" s="413"/>
      <c r="AE1220" s="221"/>
      <c r="AF1220" s="216"/>
      <c r="AG1220" s="221"/>
      <c r="AH1220" s="264"/>
      <c r="AI1220" s="394"/>
      <c r="AJ1220" s="216"/>
    </row>
    <row r="1221" spans="2:36" s="79" customFormat="1" ht="131.65" customHeight="1" x14ac:dyDescent="0.25">
      <c r="B1221" s="230" t="s">
        <v>801</v>
      </c>
      <c r="C1221" s="230" t="s">
        <v>802</v>
      </c>
      <c r="D1221" s="230" t="s">
        <v>66</v>
      </c>
      <c r="E1221" s="290" t="s">
        <v>67</v>
      </c>
      <c r="F1221" s="290" t="s">
        <v>809</v>
      </c>
      <c r="G1221" s="290" t="s">
        <v>147</v>
      </c>
      <c r="H1221" s="230" t="s">
        <v>70</v>
      </c>
      <c r="I1221" s="230" t="s">
        <v>98</v>
      </c>
      <c r="J1221" s="11" t="s">
        <v>208</v>
      </c>
      <c r="K1221" s="7" t="s">
        <v>107</v>
      </c>
      <c r="L1221" s="7" t="s">
        <v>86</v>
      </c>
      <c r="M1221" s="73">
        <v>40</v>
      </c>
      <c r="N1221" s="335" t="s">
        <v>108</v>
      </c>
      <c r="O1221" s="230" t="s">
        <v>507</v>
      </c>
      <c r="P1221" s="218" t="s">
        <v>75</v>
      </c>
      <c r="Q1221" s="218" t="s">
        <v>76</v>
      </c>
      <c r="R1221" s="237" t="s">
        <v>77</v>
      </c>
      <c r="S1221" s="237" t="s">
        <v>109</v>
      </c>
      <c r="T1221" s="247">
        <f>V1221+Y1221</f>
        <v>427999.99</v>
      </c>
      <c r="U1221" s="247">
        <v>53499.99</v>
      </c>
      <c r="V1221" s="246">
        <v>213999.99</v>
      </c>
      <c r="W1221" s="246" t="s">
        <v>79</v>
      </c>
      <c r="X1221" s="246" t="s">
        <v>79</v>
      </c>
      <c r="Y1221" s="246">
        <v>214000</v>
      </c>
      <c r="Z1221" s="246" t="s">
        <v>98</v>
      </c>
      <c r="AA1221" s="246" t="s">
        <v>79</v>
      </c>
      <c r="AB1221" s="246">
        <v>34702.71</v>
      </c>
      <c r="AC1221" s="217" t="s">
        <v>149</v>
      </c>
      <c r="AD1221" s="247">
        <f>+V1221+Y1221</f>
        <v>427999.99</v>
      </c>
      <c r="AE1221" s="246" t="s">
        <v>98</v>
      </c>
      <c r="AF1221" s="246" t="s">
        <v>79</v>
      </c>
      <c r="AG1221" s="217" t="s">
        <v>33</v>
      </c>
      <c r="AH1221" s="246" t="s">
        <v>160</v>
      </c>
      <c r="AI1221" s="246" t="s">
        <v>179</v>
      </c>
      <c r="AJ1221" s="247"/>
    </row>
    <row r="1222" spans="2:36" s="79" customFormat="1" ht="58.5" customHeight="1" x14ac:dyDescent="0.25">
      <c r="B1222" s="215"/>
      <c r="C1222" s="215"/>
      <c r="D1222" s="215"/>
      <c r="E1222" s="250"/>
      <c r="F1222" s="250"/>
      <c r="G1222" s="250"/>
      <c r="H1222" s="215"/>
      <c r="I1222" s="215"/>
      <c r="J1222" s="11" t="s">
        <v>111</v>
      </c>
      <c r="K1222" s="7" t="s">
        <v>112</v>
      </c>
      <c r="L1222" s="7" t="s">
        <v>85</v>
      </c>
      <c r="M1222" s="73">
        <v>8</v>
      </c>
      <c r="N1222" s="336"/>
      <c r="O1222" s="215"/>
      <c r="P1222" s="218"/>
      <c r="Q1222" s="218"/>
      <c r="R1222" s="237"/>
      <c r="S1222" s="237"/>
      <c r="T1222" s="247"/>
      <c r="U1222" s="247"/>
      <c r="V1222" s="246"/>
      <c r="W1222" s="246"/>
      <c r="X1222" s="246"/>
      <c r="Y1222" s="246"/>
      <c r="Z1222" s="246"/>
      <c r="AA1222" s="246"/>
      <c r="AB1222" s="246"/>
      <c r="AC1222" s="217"/>
      <c r="AD1222" s="247"/>
      <c r="AE1222" s="246"/>
      <c r="AF1222" s="246"/>
      <c r="AG1222" s="217"/>
      <c r="AH1222" s="246"/>
      <c r="AI1222" s="246"/>
      <c r="AJ1222" s="247"/>
    </row>
    <row r="1223" spans="2:36" s="79" customFormat="1" ht="45.6" customHeight="1" x14ac:dyDescent="0.25">
      <c r="B1223" s="216"/>
      <c r="C1223" s="216"/>
      <c r="D1223" s="216"/>
      <c r="E1223" s="291"/>
      <c r="F1223" s="291"/>
      <c r="G1223" s="291"/>
      <c r="H1223" s="216"/>
      <c r="I1223" s="216"/>
      <c r="J1223" s="11" t="s">
        <v>127</v>
      </c>
      <c r="K1223" s="7" t="s">
        <v>128</v>
      </c>
      <c r="L1223" s="7" t="s">
        <v>85</v>
      </c>
      <c r="M1223" s="73">
        <v>185</v>
      </c>
      <c r="N1223" s="337"/>
      <c r="O1223" s="216"/>
      <c r="P1223" s="218"/>
      <c r="Q1223" s="218"/>
      <c r="R1223" s="237"/>
      <c r="S1223" s="237"/>
      <c r="T1223" s="247"/>
      <c r="U1223" s="247"/>
      <c r="V1223" s="246"/>
      <c r="W1223" s="246"/>
      <c r="X1223" s="246"/>
      <c r="Y1223" s="246"/>
      <c r="Z1223" s="246"/>
      <c r="AA1223" s="246"/>
      <c r="AB1223" s="246"/>
      <c r="AC1223" s="217"/>
      <c r="AD1223" s="247"/>
      <c r="AE1223" s="246"/>
      <c r="AF1223" s="246"/>
      <c r="AG1223" s="217"/>
      <c r="AH1223" s="246"/>
      <c r="AI1223" s="246"/>
      <c r="AJ1223" s="247"/>
    </row>
    <row r="1224" spans="2:36" s="79" customFormat="1" ht="129.6" customHeight="1" x14ac:dyDescent="0.25">
      <c r="B1224" s="230" t="s">
        <v>803</v>
      </c>
      <c r="C1224" s="230" t="s">
        <v>804</v>
      </c>
      <c r="D1224" s="230" t="s">
        <v>66</v>
      </c>
      <c r="E1224" s="290" t="s">
        <v>67</v>
      </c>
      <c r="F1224" s="290" t="s">
        <v>809</v>
      </c>
      <c r="G1224" s="290" t="s">
        <v>147</v>
      </c>
      <c r="H1224" s="230" t="s">
        <v>70</v>
      </c>
      <c r="I1224" s="230" t="s">
        <v>98</v>
      </c>
      <c r="J1224" s="11" t="s">
        <v>208</v>
      </c>
      <c r="K1224" s="7" t="s">
        <v>107</v>
      </c>
      <c r="L1224" s="7" t="s">
        <v>86</v>
      </c>
      <c r="M1224" s="73">
        <v>40</v>
      </c>
      <c r="N1224" s="335" t="s">
        <v>108</v>
      </c>
      <c r="O1224" s="230" t="s">
        <v>507</v>
      </c>
      <c r="P1224" s="218" t="s">
        <v>75</v>
      </c>
      <c r="Q1224" s="218" t="s">
        <v>76</v>
      </c>
      <c r="R1224" s="237" t="s">
        <v>77</v>
      </c>
      <c r="S1224" s="237" t="s">
        <v>109</v>
      </c>
      <c r="T1224" s="247">
        <f>V1224+Y1224</f>
        <v>333840</v>
      </c>
      <c r="U1224" s="247">
        <f>+T1224/M1225</f>
        <v>55640</v>
      </c>
      <c r="V1224" s="246">
        <v>166920</v>
      </c>
      <c r="W1224" s="246" t="s">
        <v>79</v>
      </c>
      <c r="X1224" s="246" t="s">
        <v>79</v>
      </c>
      <c r="Y1224" s="246">
        <v>166920</v>
      </c>
      <c r="Z1224" s="246" t="s">
        <v>98</v>
      </c>
      <c r="AA1224" s="246" t="s">
        <v>79</v>
      </c>
      <c r="AB1224" s="246">
        <v>27068.11</v>
      </c>
      <c r="AC1224" s="217" t="s">
        <v>149</v>
      </c>
      <c r="AD1224" s="247">
        <f>+V1224+Y1224</f>
        <v>333840</v>
      </c>
      <c r="AE1224" s="246" t="s">
        <v>98</v>
      </c>
      <c r="AF1224" s="246" t="s">
        <v>79</v>
      </c>
      <c r="AG1224" s="217" t="s">
        <v>33</v>
      </c>
      <c r="AH1224" s="246" t="s">
        <v>253</v>
      </c>
      <c r="AI1224" s="246" t="s">
        <v>166</v>
      </c>
      <c r="AJ1224" s="247"/>
    </row>
    <row r="1225" spans="2:36" s="79" customFormat="1" ht="57" customHeight="1" x14ac:dyDescent="0.25">
      <c r="B1225" s="215"/>
      <c r="C1225" s="215"/>
      <c r="D1225" s="215"/>
      <c r="E1225" s="250"/>
      <c r="F1225" s="250"/>
      <c r="G1225" s="250"/>
      <c r="H1225" s="215"/>
      <c r="I1225" s="215"/>
      <c r="J1225" s="11" t="s">
        <v>111</v>
      </c>
      <c r="K1225" s="7" t="s">
        <v>112</v>
      </c>
      <c r="L1225" s="7" t="s">
        <v>85</v>
      </c>
      <c r="M1225" s="73">
        <v>6</v>
      </c>
      <c r="N1225" s="336"/>
      <c r="O1225" s="215"/>
      <c r="P1225" s="218"/>
      <c r="Q1225" s="218"/>
      <c r="R1225" s="237"/>
      <c r="S1225" s="237"/>
      <c r="T1225" s="247"/>
      <c r="U1225" s="247"/>
      <c r="V1225" s="246"/>
      <c r="W1225" s="246"/>
      <c r="X1225" s="246"/>
      <c r="Y1225" s="246"/>
      <c r="Z1225" s="246"/>
      <c r="AA1225" s="246"/>
      <c r="AB1225" s="246"/>
      <c r="AC1225" s="217"/>
      <c r="AD1225" s="247"/>
      <c r="AE1225" s="246"/>
      <c r="AF1225" s="246"/>
      <c r="AG1225" s="217"/>
      <c r="AH1225" s="246"/>
      <c r="AI1225" s="246"/>
      <c r="AJ1225" s="247"/>
    </row>
    <row r="1226" spans="2:36" s="79" customFormat="1" ht="45" customHeight="1" x14ac:dyDescent="0.25">
      <c r="B1226" s="215"/>
      <c r="C1226" s="215"/>
      <c r="D1226" s="215"/>
      <c r="E1226" s="250"/>
      <c r="F1226" s="250"/>
      <c r="G1226" s="250"/>
      <c r="H1226" s="216"/>
      <c r="I1226" s="216"/>
      <c r="J1226" s="11" t="s">
        <v>127</v>
      </c>
      <c r="K1226" s="7" t="s">
        <v>128</v>
      </c>
      <c r="L1226" s="7" t="s">
        <v>85</v>
      </c>
      <c r="M1226" s="73">
        <v>156</v>
      </c>
      <c r="N1226" s="337"/>
      <c r="O1226" s="216"/>
      <c r="P1226" s="218"/>
      <c r="Q1226" s="218"/>
      <c r="R1226" s="237"/>
      <c r="S1226" s="237"/>
      <c r="T1226" s="247"/>
      <c r="U1226" s="247"/>
      <c r="V1226" s="246"/>
      <c r="W1226" s="246"/>
      <c r="X1226" s="246"/>
      <c r="Y1226" s="246"/>
      <c r="Z1226" s="246"/>
      <c r="AA1226" s="246"/>
      <c r="AB1226" s="246"/>
      <c r="AC1226" s="217"/>
      <c r="AD1226" s="247"/>
      <c r="AE1226" s="246"/>
      <c r="AF1226" s="246"/>
      <c r="AG1226" s="217"/>
      <c r="AH1226" s="246"/>
      <c r="AI1226" s="246"/>
      <c r="AJ1226" s="247"/>
    </row>
    <row r="1227" spans="2:36" s="79" customFormat="1" ht="57" customHeight="1" x14ac:dyDescent="0.25">
      <c r="B1227" s="218" t="s">
        <v>805</v>
      </c>
      <c r="C1227" s="218" t="s">
        <v>806</v>
      </c>
      <c r="D1227" s="218" t="s">
        <v>66</v>
      </c>
      <c r="E1227" s="290" t="s">
        <v>67</v>
      </c>
      <c r="F1227" s="290" t="s">
        <v>810</v>
      </c>
      <c r="G1227" s="290" t="s">
        <v>69</v>
      </c>
      <c r="H1227" s="230" t="s">
        <v>70</v>
      </c>
      <c r="I1227" s="230" t="s">
        <v>98</v>
      </c>
      <c r="J1227" s="11" t="s">
        <v>113</v>
      </c>
      <c r="K1227" s="7" t="s">
        <v>114</v>
      </c>
      <c r="L1227" s="7" t="s">
        <v>115</v>
      </c>
      <c r="M1227" s="73">
        <v>2</v>
      </c>
      <c r="N1227" s="335" t="s">
        <v>108</v>
      </c>
      <c r="O1227" s="384" t="s">
        <v>507</v>
      </c>
      <c r="P1227" s="230" t="s">
        <v>75</v>
      </c>
      <c r="Q1227" s="230" t="s">
        <v>76</v>
      </c>
      <c r="R1227" s="242" t="s">
        <v>77</v>
      </c>
      <c r="S1227" s="242" t="s">
        <v>109</v>
      </c>
      <c r="T1227" s="254">
        <f>+V1227+Y1227</f>
        <v>151940</v>
      </c>
      <c r="U1227" s="254">
        <f>+T1227/2</f>
        <v>75970</v>
      </c>
      <c r="V1227" s="251">
        <v>75970</v>
      </c>
      <c r="W1227" s="251" t="s">
        <v>98</v>
      </c>
      <c r="X1227" s="251" t="s">
        <v>98</v>
      </c>
      <c r="Y1227" s="251">
        <v>75970</v>
      </c>
      <c r="Z1227" s="251" t="s">
        <v>98</v>
      </c>
      <c r="AA1227" s="251" t="s">
        <v>98</v>
      </c>
      <c r="AB1227" s="251">
        <v>12319.46</v>
      </c>
      <c r="AC1227" s="251" t="s">
        <v>80</v>
      </c>
      <c r="AD1227" s="254">
        <f>+V1227+Y1227</f>
        <v>151940</v>
      </c>
      <c r="AE1227" s="251" t="s">
        <v>98</v>
      </c>
      <c r="AF1227" s="254" t="s">
        <v>98</v>
      </c>
      <c r="AG1227" s="251" t="s">
        <v>33</v>
      </c>
      <c r="AH1227" s="251" t="s">
        <v>253</v>
      </c>
      <c r="AI1227" s="251" t="s">
        <v>166</v>
      </c>
      <c r="AJ1227" s="254"/>
    </row>
    <row r="1228" spans="2:36" s="79" customFormat="1" ht="61.15" customHeight="1" x14ac:dyDescent="0.25">
      <c r="B1228" s="218"/>
      <c r="C1228" s="218"/>
      <c r="D1228" s="218"/>
      <c r="E1228" s="250"/>
      <c r="F1228" s="250"/>
      <c r="G1228" s="250"/>
      <c r="H1228" s="215"/>
      <c r="I1228" s="215"/>
      <c r="J1228" s="11" t="s">
        <v>116</v>
      </c>
      <c r="K1228" s="7" t="s">
        <v>117</v>
      </c>
      <c r="L1228" s="7" t="s">
        <v>85</v>
      </c>
      <c r="M1228" s="73">
        <v>2</v>
      </c>
      <c r="N1228" s="336"/>
      <c r="O1228" s="385"/>
      <c r="P1228" s="215"/>
      <c r="Q1228" s="215"/>
      <c r="R1228" s="274"/>
      <c r="S1228" s="274"/>
      <c r="T1228" s="255"/>
      <c r="U1228" s="255"/>
      <c r="V1228" s="252"/>
      <c r="W1228" s="252"/>
      <c r="X1228" s="252"/>
      <c r="Y1228" s="252"/>
      <c r="Z1228" s="252"/>
      <c r="AA1228" s="252"/>
      <c r="AB1228" s="252"/>
      <c r="AC1228" s="252"/>
      <c r="AD1228" s="255"/>
      <c r="AE1228" s="252"/>
      <c r="AF1228" s="255"/>
      <c r="AG1228" s="252"/>
      <c r="AH1228" s="252"/>
      <c r="AI1228" s="252"/>
      <c r="AJ1228" s="255"/>
    </row>
    <row r="1229" spans="2:36" s="79" customFormat="1" ht="53.65" customHeight="1" x14ac:dyDescent="0.25">
      <c r="B1229" s="218"/>
      <c r="C1229" s="218"/>
      <c r="D1229" s="218"/>
      <c r="E1229" s="250"/>
      <c r="F1229" s="250"/>
      <c r="G1229" s="250"/>
      <c r="H1229" s="215"/>
      <c r="I1229" s="215"/>
      <c r="J1229" s="11" t="s">
        <v>209</v>
      </c>
      <c r="K1229" s="7" t="s">
        <v>118</v>
      </c>
      <c r="L1229" s="7" t="s">
        <v>119</v>
      </c>
      <c r="M1229" s="73">
        <v>2</v>
      </c>
      <c r="N1229" s="336"/>
      <c r="O1229" s="385"/>
      <c r="P1229" s="215"/>
      <c r="Q1229" s="215"/>
      <c r="R1229" s="274"/>
      <c r="S1229" s="274"/>
      <c r="T1229" s="255"/>
      <c r="U1229" s="255"/>
      <c r="V1229" s="252"/>
      <c r="W1229" s="252"/>
      <c r="X1229" s="252"/>
      <c r="Y1229" s="252"/>
      <c r="Z1229" s="252"/>
      <c r="AA1229" s="252"/>
      <c r="AB1229" s="252"/>
      <c r="AC1229" s="252"/>
      <c r="AD1229" s="255"/>
      <c r="AE1229" s="252"/>
      <c r="AF1229" s="255"/>
      <c r="AG1229" s="252"/>
      <c r="AH1229" s="252"/>
      <c r="AI1229" s="252"/>
      <c r="AJ1229" s="255"/>
    </row>
    <row r="1230" spans="2:36" s="79" customFormat="1" ht="40.15" customHeight="1" x14ac:dyDescent="0.25">
      <c r="B1230" s="218"/>
      <c r="C1230" s="218"/>
      <c r="D1230" s="218"/>
      <c r="E1230" s="291"/>
      <c r="F1230" s="291"/>
      <c r="G1230" s="291"/>
      <c r="H1230" s="216"/>
      <c r="I1230" s="216"/>
      <c r="J1230" s="11" t="s">
        <v>120</v>
      </c>
      <c r="K1230" s="7" t="s">
        <v>121</v>
      </c>
      <c r="L1230" s="7" t="s">
        <v>119</v>
      </c>
      <c r="M1230" s="73">
        <v>2</v>
      </c>
      <c r="N1230" s="337"/>
      <c r="O1230" s="386"/>
      <c r="P1230" s="216"/>
      <c r="Q1230" s="216"/>
      <c r="R1230" s="236"/>
      <c r="S1230" s="236"/>
      <c r="T1230" s="256"/>
      <c r="U1230" s="256"/>
      <c r="V1230" s="253"/>
      <c r="W1230" s="253"/>
      <c r="X1230" s="253"/>
      <c r="Y1230" s="253"/>
      <c r="Z1230" s="253"/>
      <c r="AA1230" s="253"/>
      <c r="AB1230" s="253"/>
      <c r="AC1230" s="253"/>
      <c r="AD1230" s="256"/>
      <c r="AE1230" s="253"/>
      <c r="AF1230" s="256"/>
      <c r="AG1230" s="253"/>
      <c r="AH1230" s="253"/>
      <c r="AI1230" s="253"/>
      <c r="AJ1230" s="256"/>
    </row>
    <row r="1231" spans="2:36" s="79" customFormat="1" ht="69" customHeight="1" x14ac:dyDescent="0.25">
      <c r="B1231" s="218" t="s">
        <v>807</v>
      </c>
      <c r="C1231" s="218" t="s">
        <v>808</v>
      </c>
      <c r="D1231" s="218" t="s">
        <v>66</v>
      </c>
      <c r="E1231" s="290" t="s">
        <v>67</v>
      </c>
      <c r="F1231" s="290" t="s">
        <v>809</v>
      </c>
      <c r="G1231" s="290" t="s">
        <v>147</v>
      </c>
      <c r="H1231" s="230" t="s">
        <v>70</v>
      </c>
      <c r="I1231" s="230" t="s">
        <v>98</v>
      </c>
      <c r="J1231" s="11" t="s">
        <v>111</v>
      </c>
      <c r="K1231" s="7" t="s">
        <v>112</v>
      </c>
      <c r="L1231" s="7" t="s">
        <v>85</v>
      </c>
      <c r="M1231" s="73">
        <v>3</v>
      </c>
      <c r="N1231" s="335" t="s">
        <v>108</v>
      </c>
      <c r="O1231" s="384" t="s">
        <v>507</v>
      </c>
      <c r="P1231" s="230" t="s">
        <v>75</v>
      </c>
      <c r="Q1231" s="230" t="s">
        <v>76</v>
      </c>
      <c r="R1231" s="242" t="s">
        <v>77</v>
      </c>
      <c r="S1231" s="242" t="s">
        <v>109</v>
      </c>
      <c r="T1231" s="254">
        <f>+V1231+Y1231</f>
        <v>85600</v>
      </c>
      <c r="U1231" s="254">
        <f>+T1231/3</f>
        <v>28533.333333333332</v>
      </c>
      <c r="V1231" s="251">
        <v>42800</v>
      </c>
      <c r="W1231" s="251" t="s">
        <v>98</v>
      </c>
      <c r="X1231" s="251" t="s">
        <v>98</v>
      </c>
      <c r="Y1231" s="251">
        <v>42800</v>
      </c>
      <c r="Z1231" s="251" t="s">
        <v>98</v>
      </c>
      <c r="AA1231" s="251" t="s">
        <v>98</v>
      </c>
      <c r="AB1231" s="251">
        <v>6940.55</v>
      </c>
      <c r="AC1231" s="251" t="s">
        <v>149</v>
      </c>
      <c r="AD1231" s="254">
        <f>+V1231+Y1231</f>
        <v>85600</v>
      </c>
      <c r="AE1231" s="251" t="s">
        <v>98</v>
      </c>
      <c r="AF1231" s="254" t="s">
        <v>98</v>
      </c>
      <c r="AG1231" s="251" t="s">
        <v>33</v>
      </c>
      <c r="AH1231" s="251" t="s">
        <v>253</v>
      </c>
      <c r="AI1231" s="251" t="s">
        <v>166</v>
      </c>
      <c r="AJ1231" s="254"/>
    </row>
    <row r="1232" spans="2:36" s="79" customFormat="1" ht="53.65" customHeight="1" x14ac:dyDescent="0.25">
      <c r="B1232" s="218"/>
      <c r="C1232" s="218"/>
      <c r="D1232" s="218"/>
      <c r="E1232" s="291"/>
      <c r="F1232" s="291"/>
      <c r="G1232" s="291"/>
      <c r="H1232" s="216"/>
      <c r="I1232" s="216"/>
      <c r="J1232" s="11" t="s">
        <v>127</v>
      </c>
      <c r="K1232" s="7" t="s">
        <v>128</v>
      </c>
      <c r="L1232" s="7" t="s">
        <v>85</v>
      </c>
      <c r="M1232" s="73">
        <v>15</v>
      </c>
      <c r="N1232" s="337"/>
      <c r="O1232" s="386"/>
      <c r="P1232" s="216"/>
      <c r="Q1232" s="216"/>
      <c r="R1232" s="236"/>
      <c r="S1232" s="236"/>
      <c r="T1232" s="256"/>
      <c r="U1232" s="256"/>
      <c r="V1232" s="253"/>
      <c r="W1232" s="253"/>
      <c r="X1232" s="253"/>
      <c r="Y1232" s="253"/>
      <c r="Z1232" s="253"/>
      <c r="AA1232" s="253"/>
      <c r="AB1232" s="253"/>
      <c r="AC1232" s="253"/>
      <c r="AD1232" s="256"/>
      <c r="AE1232" s="253"/>
      <c r="AF1232" s="256"/>
      <c r="AG1232" s="253"/>
      <c r="AH1232" s="253"/>
      <c r="AI1232" s="253"/>
      <c r="AJ1232" s="256"/>
    </row>
    <row r="1233" spans="2:36" s="79" customFormat="1" ht="131.65" customHeight="1" x14ac:dyDescent="0.25">
      <c r="B1233" s="230" t="s">
        <v>1023</v>
      </c>
      <c r="C1233" s="230" t="s">
        <v>802</v>
      </c>
      <c r="D1233" s="230" t="s">
        <v>66</v>
      </c>
      <c r="E1233" s="290" t="s">
        <v>67</v>
      </c>
      <c r="F1233" s="290" t="s">
        <v>809</v>
      </c>
      <c r="G1233" s="290" t="s">
        <v>147</v>
      </c>
      <c r="H1233" s="230" t="s">
        <v>70</v>
      </c>
      <c r="I1233" s="230" t="s">
        <v>98</v>
      </c>
      <c r="J1233" s="11" t="s">
        <v>208</v>
      </c>
      <c r="K1233" s="7" t="s">
        <v>107</v>
      </c>
      <c r="L1233" s="7" t="s">
        <v>86</v>
      </c>
      <c r="M1233" s="73">
        <v>40</v>
      </c>
      <c r="N1233" s="335" t="s">
        <v>108</v>
      </c>
      <c r="O1233" s="230" t="s">
        <v>507</v>
      </c>
      <c r="P1233" s="218" t="s">
        <v>75</v>
      </c>
      <c r="Q1233" s="218" t="s">
        <v>76</v>
      </c>
      <c r="R1233" s="237" t="s">
        <v>77</v>
      </c>
      <c r="S1233" s="237" t="s">
        <v>109</v>
      </c>
      <c r="T1233" s="247">
        <f>V1233+Y1233</f>
        <v>378703.62</v>
      </c>
      <c r="U1233" s="247"/>
      <c r="V1233" s="246">
        <v>189351.81</v>
      </c>
      <c r="W1233" s="246" t="s">
        <v>79</v>
      </c>
      <c r="X1233" s="246" t="s">
        <v>79</v>
      </c>
      <c r="Y1233" s="246">
        <v>189351.81</v>
      </c>
      <c r="Z1233" s="246" t="s">
        <v>98</v>
      </c>
      <c r="AA1233" s="246" t="s">
        <v>79</v>
      </c>
      <c r="AB1233" s="246">
        <v>30705.7</v>
      </c>
      <c r="AC1233" s="217" t="s">
        <v>149</v>
      </c>
      <c r="AD1233" s="247">
        <f>+V1233+Y1233</f>
        <v>378703.62</v>
      </c>
      <c r="AE1233" s="246" t="s">
        <v>98</v>
      </c>
      <c r="AF1233" s="246" t="s">
        <v>79</v>
      </c>
      <c r="AG1233" s="217" t="s">
        <v>33</v>
      </c>
      <c r="AH1233" s="246" t="s">
        <v>254</v>
      </c>
      <c r="AI1233" s="246" t="s">
        <v>166</v>
      </c>
      <c r="AJ1233" s="247"/>
    </row>
    <row r="1234" spans="2:36" s="79" customFormat="1" ht="58.5" customHeight="1" x14ac:dyDescent="0.25">
      <c r="B1234" s="215"/>
      <c r="C1234" s="215"/>
      <c r="D1234" s="215"/>
      <c r="E1234" s="250"/>
      <c r="F1234" s="250"/>
      <c r="G1234" s="250"/>
      <c r="H1234" s="215"/>
      <c r="I1234" s="215"/>
      <c r="J1234" s="11" t="s">
        <v>111</v>
      </c>
      <c r="K1234" s="7" t="s">
        <v>112</v>
      </c>
      <c r="L1234" s="7" t="s">
        <v>85</v>
      </c>
      <c r="M1234" s="73">
        <v>7</v>
      </c>
      <c r="N1234" s="336"/>
      <c r="O1234" s="215"/>
      <c r="P1234" s="218"/>
      <c r="Q1234" s="218"/>
      <c r="R1234" s="237"/>
      <c r="S1234" s="237"/>
      <c r="T1234" s="247"/>
      <c r="U1234" s="247"/>
      <c r="V1234" s="246"/>
      <c r="W1234" s="246"/>
      <c r="X1234" s="246"/>
      <c r="Y1234" s="246"/>
      <c r="Z1234" s="246"/>
      <c r="AA1234" s="246"/>
      <c r="AB1234" s="246"/>
      <c r="AC1234" s="217"/>
      <c r="AD1234" s="247"/>
      <c r="AE1234" s="246"/>
      <c r="AF1234" s="246"/>
      <c r="AG1234" s="217"/>
      <c r="AH1234" s="246"/>
      <c r="AI1234" s="246"/>
      <c r="AJ1234" s="247"/>
    </row>
    <row r="1235" spans="2:36" s="79" customFormat="1" ht="45.6" customHeight="1" x14ac:dyDescent="0.25">
      <c r="B1235" s="216"/>
      <c r="C1235" s="216"/>
      <c r="D1235" s="216"/>
      <c r="E1235" s="291"/>
      <c r="F1235" s="291"/>
      <c r="G1235" s="291"/>
      <c r="H1235" s="216"/>
      <c r="I1235" s="216"/>
      <c r="J1235" s="11" t="s">
        <v>127</v>
      </c>
      <c r="K1235" s="7" t="s">
        <v>128</v>
      </c>
      <c r="L1235" s="7" t="s">
        <v>85</v>
      </c>
      <c r="M1235" s="73">
        <v>185</v>
      </c>
      <c r="N1235" s="337"/>
      <c r="O1235" s="216"/>
      <c r="P1235" s="218"/>
      <c r="Q1235" s="218"/>
      <c r="R1235" s="237"/>
      <c r="S1235" s="237"/>
      <c r="T1235" s="247"/>
      <c r="U1235" s="247"/>
      <c r="V1235" s="246"/>
      <c r="W1235" s="246"/>
      <c r="X1235" s="246"/>
      <c r="Y1235" s="246"/>
      <c r="Z1235" s="246"/>
      <c r="AA1235" s="246"/>
      <c r="AB1235" s="246"/>
      <c r="AC1235" s="217"/>
      <c r="AD1235" s="247"/>
      <c r="AE1235" s="246"/>
      <c r="AF1235" s="246"/>
      <c r="AG1235" s="217"/>
      <c r="AH1235" s="246"/>
      <c r="AI1235" s="246"/>
      <c r="AJ1235" s="247"/>
    </row>
    <row r="1236" spans="2:36" s="79" customFormat="1" ht="89.25" x14ac:dyDescent="0.25">
      <c r="B1236" s="230" t="s">
        <v>859</v>
      </c>
      <c r="C1236" s="250" t="s">
        <v>866</v>
      </c>
      <c r="D1236" s="230" t="s">
        <v>66</v>
      </c>
      <c r="E1236" s="290" t="s">
        <v>67</v>
      </c>
      <c r="F1236" s="238" t="s">
        <v>134</v>
      </c>
      <c r="G1236" s="238" t="s">
        <v>147</v>
      </c>
      <c r="H1236" s="230" t="s">
        <v>70</v>
      </c>
      <c r="I1236" s="218" t="s">
        <v>79</v>
      </c>
      <c r="J1236" s="72" t="s">
        <v>208</v>
      </c>
      <c r="K1236" s="22" t="s">
        <v>107</v>
      </c>
      <c r="L1236" s="22" t="s">
        <v>86</v>
      </c>
      <c r="M1236" s="73">
        <v>40</v>
      </c>
      <c r="N1236" s="239" t="s">
        <v>651</v>
      </c>
      <c r="O1236" s="239" t="s">
        <v>860</v>
      </c>
      <c r="P1236" s="216" t="s">
        <v>75</v>
      </c>
      <c r="Q1236" s="216" t="s">
        <v>76</v>
      </c>
      <c r="R1236" s="236" t="s">
        <v>77</v>
      </c>
      <c r="S1236" s="236" t="s">
        <v>109</v>
      </c>
      <c r="T1236" s="256">
        <f>Y1236+V1236</f>
        <v>256800</v>
      </c>
      <c r="U1236" s="256">
        <f>+T1236/M1237</f>
        <v>64200</v>
      </c>
      <c r="V1236" s="457">
        <v>218280</v>
      </c>
      <c r="W1236" s="253" t="s">
        <v>98</v>
      </c>
      <c r="X1236" s="253" t="s">
        <v>79</v>
      </c>
      <c r="Y1236" s="457">
        <v>38520</v>
      </c>
      <c r="Z1236" s="253" t="s">
        <v>98</v>
      </c>
      <c r="AA1236" s="253" t="s">
        <v>79</v>
      </c>
      <c r="AB1236" s="308">
        <v>94980.81</v>
      </c>
      <c r="AC1236" s="221" t="s">
        <v>149</v>
      </c>
      <c r="AD1236" s="224" t="s">
        <v>98</v>
      </c>
      <c r="AE1236" s="225">
        <f>+V1236+Y1236</f>
        <v>256800</v>
      </c>
      <c r="AF1236" s="216" t="s">
        <v>79</v>
      </c>
      <c r="AG1236" s="221" t="s">
        <v>33</v>
      </c>
      <c r="AH1236" s="307" t="s">
        <v>861</v>
      </c>
      <c r="AI1236" s="307" t="s">
        <v>161</v>
      </c>
      <c r="AJ1236" s="256"/>
    </row>
    <row r="1237" spans="2:36" s="79" customFormat="1" ht="65.650000000000006" customHeight="1" x14ac:dyDescent="0.25">
      <c r="B1237" s="215"/>
      <c r="C1237" s="250"/>
      <c r="D1237" s="215"/>
      <c r="E1237" s="250"/>
      <c r="F1237" s="238"/>
      <c r="G1237" s="238"/>
      <c r="H1237" s="215"/>
      <c r="I1237" s="218"/>
      <c r="J1237" s="11" t="s">
        <v>111</v>
      </c>
      <c r="K1237" s="7" t="s">
        <v>112</v>
      </c>
      <c r="L1237" s="7" t="s">
        <v>85</v>
      </c>
      <c r="M1237" s="73">
        <v>4</v>
      </c>
      <c r="N1237" s="241"/>
      <c r="O1237" s="239"/>
      <c r="P1237" s="218"/>
      <c r="Q1237" s="218"/>
      <c r="R1237" s="237"/>
      <c r="S1237" s="237"/>
      <c r="T1237" s="247"/>
      <c r="U1237" s="247"/>
      <c r="V1237" s="458"/>
      <c r="W1237" s="246"/>
      <c r="X1237" s="246"/>
      <c r="Y1237" s="458"/>
      <c r="Z1237" s="246"/>
      <c r="AA1237" s="246"/>
      <c r="AB1237" s="308"/>
      <c r="AC1237" s="217"/>
      <c r="AD1237" s="224"/>
      <c r="AE1237" s="235"/>
      <c r="AF1237" s="218"/>
      <c r="AG1237" s="217"/>
      <c r="AH1237" s="307"/>
      <c r="AI1237" s="307"/>
      <c r="AJ1237" s="247"/>
    </row>
    <row r="1238" spans="2:36" s="79" customFormat="1" ht="48.6" customHeight="1" x14ac:dyDescent="0.25">
      <c r="B1238" s="216"/>
      <c r="C1238" s="291"/>
      <c r="D1238" s="215"/>
      <c r="E1238" s="250"/>
      <c r="F1238" s="238"/>
      <c r="G1238" s="238"/>
      <c r="H1238" s="216"/>
      <c r="I1238" s="218"/>
      <c r="J1238" s="11" t="s">
        <v>127</v>
      </c>
      <c r="K1238" s="7" t="s">
        <v>128</v>
      </c>
      <c r="L1238" s="7" t="s">
        <v>85</v>
      </c>
      <c r="M1238" s="73">
        <v>120</v>
      </c>
      <c r="N1238" s="241"/>
      <c r="O1238" s="239"/>
      <c r="P1238" s="218"/>
      <c r="Q1238" s="218"/>
      <c r="R1238" s="237"/>
      <c r="S1238" s="237"/>
      <c r="T1238" s="247"/>
      <c r="U1238" s="247"/>
      <c r="V1238" s="455"/>
      <c r="W1238" s="246"/>
      <c r="X1238" s="246"/>
      <c r="Y1238" s="455"/>
      <c r="Z1238" s="246"/>
      <c r="AA1238" s="246"/>
      <c r="AB1238" s="308"/>
      <c r="AC1238" s="217"/>
      <c r="AD1238" s="225"/>
      <c r="AE1238" s="235"/>
      <c r="AF1238" s="218"/>
      <c r="AG1238" s="217"/>
      <c r="AH1238" s="307"/>
      <c r="AI1238" s="307"/>
      <c r="AJ1238" s="247"/>
    </row>
    <row r="1239" spans="2:36" s="79" customFormat="1" ht="133.5" customHeight="1" x14ac:dyDescent="0.25">
      <c r="B1239" s="257" t="s">
        <v>1098</v>
      </c>
      <c r="C1239" s="289" t="s">
        <v>865</v>
      </c>
      <c r="D1239" s="257" t="s">
        <v>66</v>
      </c>
      <c r="E1239" s="293" t="s">
        <v>67</v>
      </c>
      <c r="F1239" s="289" t="s">
        <v>134</v>
      </c>
      <c r="G1239" s="289" t="s">
        <v>147</v>
      </c>
      <c r="H1239" s="257" t="s">
        <v>70</v>
      </c>
      <c r="I1239" s="281" t="s">
        <v>79</v>
      </c>
      <c r="J1239" s="59" t="s">
        <v>208</v>
      </c>
      <c r="K1239" s="60" t="s">
        <v>107</v>
      </c>
      <c r="L1239" s="60" t="s">
        <v>86</v>
      </c>
      <c r="M1239" s="76">
        <v>40</v>
      </c>
      <c r="N1239" s="382" t="s">
        <v>651</v>
      </c>
      <c r="O1239" s="382" t="s">
        <v>860</v>
      </c>
      <c r="P1239" s="259" t="s">
        <v>75</v>
      </c>
      <c r="Q1239" s="259" t="s">
        <v>76</v>
      </c>
      <c r="R1239" s="347" t="s">
        <v>77</v>
      </c>
      <c r="S1239" s="347" t="s">
        <v>109</v>
      </c>
      <c r="T1239" s="305">
        <f>Y1239+V1239</f>
        <v>42800</v>
      </c>
      <c r="U1239" s="305">
        <f>+T1239/M1240</f>
        <v>42800</v>
      </c>
      <c r="V1239" s="407">
        <v>36380</v>
      </c>
      <c r="W1239" s="325" t="s">
        <v>98</v>
      </c>
      <c r="X1239" s="325" t="s">
        <v>79</v>
      </c>
      <c r="Y1239" s="407">
        <v>6420</v>
      </c>
      <c r="Z1239" s="325" t="s">
        <v>98</v>
      </c>
      <c r="AA1239" s="325" t="s">
        <v>79</v>
      </c>
      <c r="AB1239" s="407">
        <v>15830.14</v>
      </c>
      <c r="AC1239" s="262" t="s">
        <v>149</v>
      </c>
      <c r="AD1239" s="353" t="s">
        <v>98</v>
      </c>
      <c r="AE1239" s="354">
        <f>+V1239+Y1239</f>
        <v>42800</v>
      </c>
      <c r="AF1239" s="259" t="s">
        <v>79</v>
      </c>
      <c r="AG1239" s="262" t="s">
        <v>33</v>
      </c>
      <c r="AH1239" s="304" t="s">
        <v>176</v>
      </c>
      <c r="AI1239" s="304" t="s">
        <v>161</v>
      </c>
      <c r="AJ1239" s="305"/>
    </row>
    <row r="1240" spans="2:36" s="79" customFormat="1" ht="76.5" customHeight="1" x14ac:dyDescent="0.25">
      <c r="B1240" s="258"/>
      <c r="C1240" s="289"/>
      <c r="D1240" s="258"/>
      <c r="E1240" s="292"/>
      <c r="F1240" s="289"/>
      <c r="G1240" s="289"/>
      <c r="H1240" s="258"/>
      <c r="I1240" s="281"/>
      <c r="J1240" s="20" t="s">
        <v>111</v>
      </c>
      <c r="K1240" s="27" t="s">
        <v>112</v>
      </c>
      <c r="L1240" s="27" t="s">
        <v>85</v>
      </c>
      <c r="M1240" s="76">
        <v>1</v>
      </c>
      <c r="N1240" s="383"/>
      <c r="O1240" s="382"/>
      <c r="P1240" s="281"/>
      <c r="Q1240" s="281"/>
      <c r="R1240" s="319"/>
      <c r="S1240" s="319"/>
      <c r="T1240" s="306"/>
      <c r="U1240" s="306"/>
      <c r="V1240" s="407"/>
      <c r="W1240" s="313"/>
      <c r="X1240" s="313"/>
      <c r="Y1240" s="407"/>
      <c r="Z1240" s="313"/>
      <c r="AA1240" s="313"/>
      <c r="AB1240" s="407"/>
      <c r="AC1240" s="294"/>
      <c r="AD1240" s="353"/>
      <c r="AE1240" s="314"/>
      <c r="AF1240" s="281"/>
      <c r="AG1240" s="294"/>
      <c r="AH1240" s="304"/>
      <c r="AI1240" s="304"/>
      <c r="AJ1240" s="306"/>
    </row>
    <row r="1241" spans="2:36" s="79" customFormat="1" ht="48.6" customHeight="1" x14ac:dyDescent="0.25">
      <c r="B1241" s="259"/>
      <c r="C1241" s="289"/>
      <c r="D1241" s="258"/>
      <c r="E1241" s="292"/>
      <c r="F1241" s="289"/>
      <c r="G1241" s="289"/>
      <c r="H1241" s="259"/>
      <c r="I1241" s="281"/>
      <c r="J1241" s="20" t="s">
        <v>127</v>
      </c>
      <c r="K1241" s="27" t="s">
        <v>128</v>
      </c>
      <c r="L1241" s="27" t="s">
        <v>85</v>
      </c>
      <c r="M1241" s="76">
        <v>20</v>
      </c>
      <c r="N1241" s="383"/>
      <c r="O1241" s="382"/>
      <c r="P1241" s="281"/>
      <c r="Q1241" s="281"/>
      <c r="R1241" s="319"/>
      <c r="S1241" s="319"/>
      <c r="T1241" s="306"/>
      <c r="U1241" s="306"/>
      <c r="V1241" s="407"/>
      <c r="W1241" s="313"/>
      <c r="X1241" s="313"/>
      <c r="Y1241" s="407"/>
      <c r="Z1241" s="313"/>
      <c r="AA1241" s="313"/>
      <c r="AB1241" s="407"/>
      <c r="AC1241" s="294"/>
      <c r="AD1241" s="354"/>
      <c r="AE1241" s="314"/>
      <c r="AF1241" s="281"/>
      <c r="AG1241" s="294"/>
      <c r="AH1241" s="304"/>
      <c r="AI1241" s="304"/>
      <c r="AJ1241" s="306"/>
    </row>
    <row r="1242" spans="2:36" s="79" customFormat="1" ht="89.25" x14ac:dyDescent="0.25">
      <c r="B1242" s="257" t="s">
        <v>1099</v>
      </c>
      <c r="C1242" s="382" t="s">
        <v>864</v>
      </c>
      <c r="D1242" s="257" t="s">
        <v>66</v>
      </c>
      <c r="E1242" s="293" t="s">
        <v>67</v>
      </c>
      <c r="F1242" s="289" t="s">
        <v>134</v>
      </c>
      <c r="G1242" s="289" t="s">
        <v>147</v>
      </c>
      <c r="H1242" s="257" t="s">
        <v>70</v>
      </c>
      <c r="I1242" s="281" t="s">
        <v>79</v>
      </c>
      <c r="J1242" s="59" t="s">
        <v>208</v>
      </c>
      <c r="K1242" s="60" t="s">
        <v>107</v>
      </c>
      <c r="L1242" s="60" t="s">
        <v>86</v>
      </c>
      <c r="M1242" s="76">
        <v>40</v>
      </c>
      <c r="N1242" s="382" t="s">
        <v>651</v>
      </c>
      <c r="O1242" s="382" t="s">
        <v>860</v>
      </c>
      <c r="P1242" s="259" t="s">
        <v>75</v>
      </c>
      <c r="Q1242" s="259" t="s">
        <v>76</v>
      </c>
      <c r="R1242" s="347" t="s">
        <v>77</v>
      </c>
      <c r="S1242" s="347" t="s">
        <v>109</v>
      </c>
      <c r="T1242" s="305">
        <f>Y1242+V1242</f>
        <v>128400</v>
      </c>
      <c r="U1242" s="305">
        <f>+T1242/M1243</f>
        <v>64200</v>
      </c>
      <c r="V1242" s="407">
        <v>109140</v>
      </c>
      <c r="W1242" s="325" t="s">
        <v>98</v>
      </c>
      <c r="X1242" s="325" t="s">
        <v>79</v>
      </c>
      <c r="Y1242" s="407">
        <v>19260</v>
      </c>
      <c r="Z1242" s="325" t="s">
        <v>98</v>
      </c>
      <c r="AA1242" s="325" t="s">
        <v>79</v>
      </c>
      <c r="AB1242" s="407">
        <v>47490.42</v>
      </c>
      <c r="AC1242" s="262" t="s">
        <v>149</v>
      </c>
      <c r="AD1242" s="353" t="s">
        <v>98</v>
      </c>
      <c r="AE1242" s="354">
        <f>+V1242+Y1242</f>
        <v>128400</v>
      </c>
      <c r="AF1242" s="259" t="s">
        <v>79</v>
      </c>
      <c r="AG1242" s="262" t="s">
        <v>33</v>
      </c>
      <c r="AH1242" s="304" t="s">
        <v>862</v>
      </c>
      <c r="AI1242" s="304" t="s">
        <v>161</v>
      </c>
      <c r="AJ1242" s="305"/>
    </row>
    <row r="1243" spans="2:36" s="79" customFormat="1" ht="38.25" x14ac:dyDescent="0.25">
      <c r="B1243" s="258"/>
      <c r="C1243" s="382"/>
      <c r="D1243" s="258"/>
      <c r="E1243" s="292"/>
      <c r="F1243" s="289"/>
      <c r="G1243" s="289"/>
      <c r="H1243" s="258"/>
      <c r="I1243" s="281"/>
      <c r="J1243" s="20" t="s">
        <v>111</v>
      </c>
      <c r="K1243" s="27" t="s">
        <v>112</v>
      </c>
      <c r="L1243" s="27" t="s">
        <v>85</v>
      </c>
      <c r="M1243" s="76">
        <v>2</v>
      </c>
      <c r="N1243" s="383"/>
      <c r="O1243" s="382"/>
      <c r="P1243" s="281"/>
      <c r="Q1243" s="281"/>
      <c r="R1243" s="319"/>
      <c r="S1243" s="319"/>
      <c r="T1243" s="306"/>
      <c r="U1243" s="306"/>
      <c r="V1243" s="407"/>
      <c r="W1243" s="313"/>
      <c r="X1243" s="313"/>
      <c r="Y1243" s="407"/>
      <c r="Z1243" s="313"/>
      <c r="AA1243" s="313"/>
      <c r="AB1243" s="407"/>
      <c r="AC1243" s="294"/>
      <c r="AD1243" s="353"/>
      <c r="AE1243" s="314"/>
      <c r="AF1243" s="281"/>
      <c r="AG1243" s="294"/>
      <c r="AH1243" s="304"/>
      <c r="AI1243" s="304"/>
      <c r="AJ1243" s="306"/>
    </row>
    <row r="1244" spans="2:36" s="79" customFormat="1" ht="48.6" customHeight="1" x14ac:dyDescent="0.25">
      <c r="B1244" s="259"/>
      <c r="C1244" s="382"/>
      <c r="D1244" s="258"/>
      <c r="E1244" s="292"/>
      <c r="F1244" s="289"/>
      <c r="G1244" s="289"/>
      <c r="H1244" s="259"/>
      <c r="I1244" s="281"/>
      <c r="J1244" s="20" t="s">
        <v>127</v>
      </c>
      <c r="K1244" s="27" t="s">
        <v>128</v>
      </c>
      <c r="L1244" s="27" t="s">
        <v>85</v>
      </c>
      <c r="M1244" s="76">
        <v>60</v>
      </c>
      <c r="N1244" s="383"/>
      <c r="O1244" s="382"/>
      <c r="P1244" s="281"/>
      <c r="Q1244" s="281"/>
      <c r="R1244" s="319"/>
      <c r="S1244" s="319"/>
      <c r="T1244" s="306"/>
      <c r="U1244" s="306"/>
      <c r="V1244" s="407"/>
      <c r="W1244" s="313"/>
      <c r="X1244" s="313"/>
      <c r="Y1244" s="407"/>
      <c r="Z1244" s="313"/>
      <c r="AA1244" s="313"/>
      <c r="AB1244" s="407"/>
      <c r="AC1244" s="294"/>
      <c r="AD1244" s="354"/>
      <c r="AE1244" s="314"/>
      <c r="AF1244" s="281"/>
      <c r="AG1244" s="294"/>
      <c r="AH1244" s="304"/>
      <c r="AI1244" s="304"/>
      <c r="AJ1244" s="306"/>
    </row>
    <row r="1245" spans="2:36" s="79" customFormat="1" ht="48.6" customHeight="1" x14ac:dyDescent="0.25">
      <c r="B1245" s="230" t="s">
        <v>858</v>
      </c>
      <c r="C1245" s="239" t="s">
        <v>863</v>
      </c>
      <c r="D1245" s="218" t="s">
        <v>66</v>
      </c>
      <c r="E1245" s="290" t="s">
        <v>67</v>
      </c>
      <c r="F1245" s="238" t="s">
        <v>132</v>
      </c>
      <c r="G1245" s="238" t="s">
        <v>69</v>
      </c>
      <c r="H1245" s="113" t="s">
        <v>70</v>
      </c>
      <c r="I1245" s="218" t="s">
        <v>98</v>
      </c>
      <c r="J1245" s="11" t="s">
        <v>113</v>
      </c>
      <c r="K1245" s="29" t="s">
        <v>114</v>
      </c>
      <c r="L1245" s="7" t="s">
        <v>115</v>
      </c>
      <c r="M1245" s="63">
        <v>1</v>
      </c>
      <c r="N1245" s="239" t="s">
        <v>651</v>
      </c>
      <c r="O1245" s="239" t="s">
        <v>860</v>
      </c>
      <c r="P1245" s="418" t="s">
        <v>75</v>
      </c>
      <c r="Q1245" s="418" t="s">
        <v>76</v>
      </c>
      <c r="R1245" s="418" t="s">
        <v>77</v>
      </c>
      <c r="S1245" s="237" t="s">
        <v>109</v>
      </c>
      <c r="T1245" s="247">
        <f t="shared" ref="T1245" si="18">V1245+Y1245</f>
        <v>75970</v>
      </c>
      <c r="U1245" s="247">
        <f>+T1245/M1246</f>
        <v>75970</v>
      </c>
      <c r="V1245" s="408">
        <v>64574.5</v>
      </c>
      <c r="W1245" s="246" t="s">
        <v>98</v>
      </c>
      <c r="X1245" s="246" t="s">
        <v>98</v>
      </c>
      <c r="Y1245" s="408">
        <v>11395.5</v>
      </c>
      <c r="Z1245" s="246" t="s">
        <v>98</v>
      </c>
      <c r="AA1245" s="246" t="s">
        <v>98</v>
      </c>
      <c r="AB1245" s="408">
        <v>28098.49</v>
      </c>
      <c r="AC1245" s="217" t="s">
        <v>80</v>
      </c>
      <c r="AD1245" s="223" t="s">
        <v>98</v>
      </c>
      <c r="AE1245" s="246">
        <f>+V1245+Y1245</f>
        <v>75970</v>
      </c>
      <c r="AF1245" s="247" t="s">
        <v>98</v>
      </c>
      <c r="AG1245" s="246" t="s">
        <v>33</v>
      </c>
      <c r="AH1245" s="307" t="s">
        <v>247</v>
      </c>
      <c r="AI1245" s="307" t="s">
        <v>248</v>
      </c>
      <c r="AJ1245" s="254"/>
    </row>
    <row r="1246" spans="2:36" s="79" customFormat="1" ht="51" x14ac:dyDescent="0.25">
      <c r="B1246" s="215"/>
      <c r="C1246" s="239"/>
      <c r="D1246" s="218"/>
      <c r="E1246" s="250"/>
      <c r="F1246" s="238"/>
      <c r="G1246" s="238"/>
      <c r="H1246" s="30"/>
      <c r="I1246" s="218"/>
      <c r="J1246" s="11" t="s">
        <v>116</v>
      </c>
      <c r="K1246" s="29" t="s">
        <v>117</v>
      </c>
      <c r="L1246" s="7" t="s">
        <v>85</v>
      </c>
      <c r="M1246" s="63">
        <v>1</v>
      </c>
      <c r="N1246" s="239"/>
      <c r="O1246" s="239"/>
      <c r="P1246" s="419"/>
      <c r="Q1246" s="419"/>
      <c r="R1246" s="419"/>
      <c r="S1246" s="237"/>
      <c r="T1246" s="247"/>
      <c r="U1246" s="247"/>
      <c r="V1246" s="408"/>
      <c r="W1246" s="246"/>
      <c r="X1246" s="246"/>
      <c r="Y1246" s="408"/>
      <c r="Z1246" s="246"/>
      <c r="AA1246" s="246"/>
      <c r="AB1246" s="408"/>
      <c r="AC1246" s="217"/>
      <c r="AD1246" s="224"/>
      <c r="AE1246" s="246"/>
      <c r="AF1246" s="247"/>
      <c r="AG1246" s="246"/>
      <c r="AH1246" s="307"/>
      <c r="AI1246" s="307"/>
      <c r="AJ1246" s="255"/>
    </row>
    <row r="1247" spans="2:36" s="79" customFormat="1" ht="38.25" x14ac:dyDescent="0.25">
      <c r="B1247" s="215"/>
      <c r="C1247" s="239"/>
      <c r="D1247" s="218"/>
      <c r="E1247" s="250"/>
      <c r="F1247" s="238"/>
      <c r="G1247" s="238"/>
      <c r="H1247" s="30"/>
      <c r="I1247" s="218"/>
      <c r="J1247" s="11" t="s">
        <v>209</v>
      </c>
      <c r="K1247" s="29" t="s">
        <v>118</v>
      </c>
      <c r="L1247" s="7" t="s">
        <v>119</v>
      </c>
      <c r="M1247" s="63">
        <v>1</v>
      </c>
      <c r="N1247" s="239"/>
      <c r="O1247" s="239"/>
      <c r="P1247" s="419"/>
      <c r="Q1247" s="419"/>
      <c r="R1247" s="419"/>
      <c r="S1247" s="237"/>
      <c r="T1247" s="247"/>
      <c r="U1247" s="247"/>
      <c r="V1247" s="408"/>
      <c r="W1247" s="246"/>
      <c r="X1247" s="246"/>
      <c r="Y1247" s="408"/>
      <c r="Z1247" s="246"/>
      <c r="AA1247" s="246"/>
      <c r="AB1247" s="408"/>
      <c r="AC1247" s="217"/>
      <c r="AD1247" s="224"/>
      <c r="AE1247" s="246"/>
      <c r="AF1247" s="247"/>
      <c r="AG1247" s="246"/>
      <c r="AH1247" s="307"/>
      <c r="AI1247" s="307"/>
      <c r="AJ1247" s="255"/>
    </row>
    <row r="1248" spans="2:36" s="79" customFormat="1" ht="48.6" customHeight="1" x14ac:dyDescent="0.25">
      <c r="B1248" s="216"/>
      <c r="C1248" s="239"/>
      <c r="D1248" s="218"/>
      <c r="E1248" s="291"/>
      <c r="F1248" s="238"/>
      <c r="G1248" s="238"/>
      <c r="H1248" s="114"/>
      <c r="I1248" s="218"/>
      <c r="J1248" s="11" t="s">
        <v>120</v>
      </c>
      <c r="K1248" s="29" t="s">
        <v>121</v>
      </c>
      <c r="L1248" s="7" t="s">
        <v>119</v>
      </c>
      <c r="M1248" s="63">
        <v>1</v>
      </c>
      <c r="N1248" s="241"/>
      <c r="O1248" s="241"/>
      <c r="P1248" s="578"/>
      <c r="Q1248" s="578"/>
      <c r="R1248" s="578"/>
      <c r="S1248" s="237"/>
      <c r="T1248" s="247"/>
      <c r="U1248" s="247"/>
      <c r="V1248" s="408"/>
      <c r="W1248" s="246"/>
      <c r="X1248" s="246"/>
      <c r="Y1248" s="408"/>
      <c r="Z1248" s="246"/>
      <c r="AA1248" s="246"/>
      <c r="AB1248" s="408"/>
      <c r="AC1248" s="217"/>
      <c r="AD1248" s="225"/>
      <c r="AE1248" s="246"/>
      <c r="AF1248" s="247"/>
      <c r="AG1248" s="246"/>
      <c r="AH1248" s="307"/>
      <c r="AI1248" s="307"/>
      <c r="AJ1248" s="256"/>
    </row>
    <row r="1249" spans="2:36" s="79" customFormat="1" ht="89.25" x14ac:dyDescent="0.25">
      <c r="B1249" s="230" t="s">
        <v>966</v>
      </c>
      <c r="C1249" s="290" t="s">
        <v>866</v>
      </c>
      <c r="D1249" s="230" t="s">
        <v>66</v>
      </c>
      <c r="E1249" s="290" t="s">
        <v>67</v>
      </c>
      <c r="F1249" s="238" t="s">
        <v>134</v>
      </c>
      <c r="G1249" s="238" t="s">
        <v>147</v>
      </c>
      <c r="H1249" s="230" t="s">
        <v>70</v>
      </c>
      <c r="I1249" s="218" t="s">
        <v>79</v>
      </c>
      <c r="J1249" s="11" t="s">
        <v>208</v>
      </c>
      <c r="K1249" s="7" t="s">
        <v>107</v>
      </c>
      <c r="L1249" s="7" t="s">
        <v>86</v>
      </c>
      <c r="M1249" s="63">
        <v>40</v>
      </c>
      <c r="N1249" s="239" t="s">
        <v>651</v>
      </c>
      <c r="O1249" s="239" t="s">
        <v>860</v>
      </c>
      <c r="P1249" s="218" t="s">
        <v>75</v>
      </c>
      <c r="Q1249" s="218" t="s">
        <v>76</v>
      </c>
      <c r="R1249" s="237" t="s">
        <v>77</v>
      </c>
      <c r="S1249" s="237" t="s">
        <v>109</v>
      </c>
      <c r="T1249" s="247">
        <f>Y1249+V1249</f>
        <v>193437.66999999998</v>
      </c>
      <c r="U1249" s="247">
        <f>+T1249/M1250</f>
        <v>64479.223333333328</v>
      </c>
      <c r="V1249" s="457">
        <v>164422.01999999999</v>
      </c>
      <c r="W1249" s="246" t="s">
        <v>98</v>
      </c>
      <c r="X1249" s="246" t="s">
        <v>79</v>
      </c>
      <c r="Y1249" s="457">
        <v>29015.65</v>
      </c>
      <c r="Z1249" s="246" t="s">
        <v>98</v>
      </c>
      <c r="AA1249" s="246" t="s">
        <v>79</v>
      </c>
      <c r="AB1249" s="308">
        <v>71545.429999999993</v>
      </c>
      <c r="AC1249" s="217" t="s">
        <v>149</v>
      </c>
      <c r="AD1249" s="223" t="s">
        <v>98</v>
      </c>
      <c r="AE1249" s="235">
        <f>+V1249+Y1249</f>
        <v>193437.66999999998</v>
      </c>
      <c r="AF1249" s="218" t="s">
        <v>79</v>
      </c>
      <c r="AG1249" s="217" t="s">
        <v>33</v>
      </c>
      <c r="AH1249" s="307" t="s">
        <v>179</v>
      </c>
      <c r="AI1249" s="307" t="s">
        <v>295</v>
      </c>
      <c r="AJ1249" s="247"/>
    </row>
    <row r="1250" spans="2:36" s="79" customFormat="1" ht="65.650000000000006" customHeight="1" x14ac:dyDescent="0.25">
      <c r="B1250" s="215"/>
      <c r="C1250" s="250"/>
      <c r="D1250" s="215"/>
      <c r="E1250" s="250"/>
      <c r="F1250" s="238"/>
      <c r="G1250" s="238"/>
      <c r="H1250" s="215"/>
      <c r="I1250" s="218"/>
      <c r="J1250" s="11" t="s">
        <v>111</v>
      </c>
      <c r="K1250" s="7" t="s">
        <v>112</v>
      </c>
      <c r="L1250" s="7" t="s">
        <v>85</v>
      </c>
      <c r="M1250" s="73">
        <v>3</v>
      </c>
      <c r="N1250" s="241"/>
      <c r="O1250" s="239"/>
      <c r="P1250" s="218"/>
      <c r="Q1250" s="218"/>
      <c r="R1250" s="237"/>
      <c r="S1250" s="237"/>
      <c r="T1250" s="247"/>
      <c r="U1250" s="247"/>
      <c r="V1250" s="458"/>
      <c r="W1250" s="246"/>
      <c r="X1250" s="246"/>
      <c r="Y1250" s="458"/>
      <c r="Z1250" s="246"/>
      <c r="AA1250" s="246"/>
      <c r="AB1250" s="308"/>
      <c r="AC1250" s="217"/>
      <c r="AD1250" s="224"/>
      <c r="AE1250" s="235"/>
      <c r="AF1250" s="218"/>
      <c r="AG1250" s="217"/>
      <c r="AH1250" s="307"/>
      <c r="AI1250" s="307"/>
      <c r="AJ1250" s="247"/>
    </row>
    <row r="1251" spans="2:36" s="79" customFormat="1" ht="48.6" customHeight="1" x14ac:dyDescent="0.25">
      <c r="B1251" s="216"/>
      <c r="C1251" s="291"/>
      <c r="D1251" s="216"/>
      <c r="E1251" s="291"/>
      <c r="F1251" s="238"/>
      <c r="G1251" s="238"/>
      <c r="H1251" s="216"/>
      <c r="I1251" s="218"/>
      <c r="J1251" s="11" t="s">
        <v>127</v>
      </c>
      <c r="K1251" s="7" t="s">
        <v>128</v>
      </c>
      <c r="L1251" s="7" t="s">
        <v>85</v>
      </c>
      <c r="M1251" s="73">
        <v>80</v>
      </c>
      <c r="N1251" s="241"/>
      <c r="O1251" s="239"/>
      <c r="P1251" s="218"/>
      <c r="Q1251" s="218"/>
      <c r="R1251" s="237"/>
      <c r="S1251" s="237"/>
      <c r="T1251" s="247"/>
      <c r="U1251" s="247"/>
      <c r="V1251" s="455"/>
      <c r="W1251" s="246"/>
      <c r="X1251" s="246"/>
      <c r="Y1251" s="455"/>
      <c r="Z1251" s="246"/>
      <c r="AA1251" s="246"/>
      <c r="AB1251" s="308"/>
      <c r="AC1251" s="217"/>
      <c r="AD1251" s="225"/>
      <c r="AE1251" s="235"/>
      <c r="AF1251" s="218"/>
      <c r="AG1251" s="217"/>
      <c r="AH1251" s="307"/>
      <c r="AI1251" s="307"/>
      <c r="AJ1251" s="247"/>
    </row>
    <row r="1252" spans="2:36" s="79" customFormat="1" ht="133.5" customHeight="1" x14ac:dyDescent="0.25">
      <c r="B1252" s="257" t="s">
        <v>967</v>
      </c>
      <c r="C1252" s="289" t="s">
        <v>865</v>
      </c>
      <c r="D1252" s="257" t="s">
        <v>66</v>
      </c>
      <c r="E1252" s="293" t="s">
        <v>67</v>
      </c>
      <c r="F1252" s="289" t="s">
        <v>134</v>
      </c>
      <c r="G1252" s="289" t="s">
        <v>147</v>
      </c>
      <c r="H1252" s="257" t="s">
        <v>70</v>
      </c>
      <c r="I1252" s="281" t="s">
        <v>79</v>
      </c>
      <c r="J1252" s="59" t="s">
        <v>208</v>
      </c>
      <c r="K1252" s="60" t="s">
        <v>107</v>
      </c>
      <c r="L1252" s="60" t="s">
        <v>86</v>
      </c>
      <c r="M1252" s="76">
        <v>40</v>
      </c>
      <c r="N1252" s="382" t="s">
        <v>651</v>
      </c>
      <c r="O1252" s="382" t="s">
        <v>860</v>
      </c>
      <c r="P1252" s="259" t="s">
        <v>75</v>
      </c>
      <c r="Q1252" s="259" t="s">
        <v>76</v>
      </c>
      <c r="R1252" s="347" t="s">
        <v>77</v>
      </c>
      <c r="S1252" s="347" t="s">
        <v>109</v>
      </c>
      <c r="T1252" s="305">
        <f>Y1252+V1252</f>
        <v>42800</v>
      </c>
      <c r="U1252" s="305">
        <f>+T1252/M1253</f>
        <v>42800</v>
      </c>
      <c r="V1252" s="407">
        <v>36380</v>
      </c>
      <c r="W1252" s="325" t="s">
        <v>98</v>
      </c>
      <c r="X1252" s="325" t="s">
        <v>79</v>
      </c>
      <c r="Y1252" s="407">
        <v>6420</v>
      </c>
      <c r="Z1252" s="325" t="s">
        <v>98</v>
      </c>
      <c r="AA1252" s="325" t="s">
        <v>79</v>
      </c>
      <c r="AB1252" s="407">
        <v>15830.14</v>
      </c>
      <c r="AC1252" s="262" t="s">
        <v>149</v>
      </c>
      <c r="AD1252" s="353" t="s">
        <v>98</v>
      </c>
      <c r="AE1252" s="354">
        <f>+V1252+Y1252</f>
        <v>42800</v>
      </c>
      <c r="AF1252" s="259" t="s">
        <v>79</v>
      </c>
      <c r="AG1252" s="262" t="s">
        <v>33</v>
      </c>
      <c r="AH1252" s="304" t="s">
        <v>247</v>
      </c>
      <c r="AI1252" s="304" t="s">
        <v>248</v>
      </c>
      <c r="AJ1252" s="305"/>
    </row>
    <row r="1253" spans="2:36" s="79" customFormat="1" ht="76.5" customHeight="1" x14ac:dyDescent="0.25">
      <c r="B1253" s="258"/>
      <c r="C1253" s="289"/>
      <c r="D1253" s="258"/>
      <c r="E1253" s="292"/>
      <c r="F1253" s="289"/>
      <c r="G1253" s="289"/>
      <c r="H1253" s="258"/>
      <c r="I1253" s="281"/>
      <c r="J1253" s="20" t="s">
        <v>111</v>
      </c>
      <c r="K1253" s="27" t="s">
        <v>112</v>
      </c>
      <c r="L1253" s="27" t="s">
        <v>85</v>
      </c>
      <c r="M1253" s="76">
        <v>1</v>
      </c>
      <c r="N1253" s="383"/>
      <c r="O1253" s="382"/>
      <c r="P1253" s="281"/>
      <c r="Q1253" s="281"/>
      <c r="R1253" s="319"/>
      <c r="S1253" s="319"/>
      <c r="T1253" s="306"/>
      <c r="U1253" s="306"/>
      <c r="V1253" s="407"/>
      <c r="W1253" s="313"/>
      <c r="X1253" s="313"/>
      <c r="Y1253" s="407"/>
      <c r="Z1253" s="313"/>
      <c r="AA1253" s="313"/>
      <c r="AB1253" s="407"/>
      <c r="AC1253" s="294"/>
      <c r="AD1253" s="353"/>
      <c r="AE1253" s="314"/>
      <c r="AF1253" s="281"/>
      <c r="AG1253" s="294"/>
      <c r="AH1253" s="304"/>
      <c r="AI1253" s="304"/>
      <c r="AJ1253" s="306"/>
    </row>
    <row r="1254" spans="2:36" s="79" customFormat="1" ht="48.6" customHeight="1" x14ac:dyDescent="0.25">
      <c r="B1254" s="259"/>
      <c r="C1254" s="289"/>
      <c r="D1254" s="258"/>
      <c r="E1254" s="292"/>
      <c r="F1254" s="289"/>
      <c r="G1254" s="289"/>
      <c r="H1254" s="259"/>
      <c r="I1254" s="281"/>
      <c r="J1254" s="20" t="s">
        <v>127</v>
      </c>
      <c r="K1254" s="27" t="s">
        <v>128</v>
      </c>
      <c r="L1254" s="27" t="s">
        <v>85</v>
      </c>
      <c r="M1254" s="76">
        <v>20</v>
      </c>
      <c r="N1254" s="383"/>
      <c r="O1254" s="382"/>
      <c r="P1254" s="281"/>
      <c r="Q1254" s="281"/>
      <c r="R1254" s="319"/>
      <c r="S1254" s="319"/>
      <c r="T1254" s="306"/>
      <c r="U1254" s="306"/>
      <c r="V1254" s="407"/>
      <c r="W1254" s="313"/>
      <c r="X1254" s="313"/>
      <c r="Y1254" s="407"/>
      <c r="Z1254" s="313"/>
      <c r="AA1254" s="313"/>
      <c r="AB1254" s="407"/>
      <c r="AC1254" s="294"/>
      <c r="AD1254" s="354"/>
      <c r="AE1254" s="314"/>
      <c r="AF1254" s="281"/>
      <c r="AG1254" s="294"/>
      <c r="AH1254" s="304"/>
      <c r="AI1254" s="304"/>
      <c r="AJ1254" s="306"/>
    </row>
    <row r="1255" spans="2:36" s="79" customFormat="1" ht="89.25" x14ac:dyDescent="0.25">
      <c r="B1255" s="257" t="s">
        <v>968</v>
      </c>
      <c r="C1255" s="382" t="s">
        <v>864</v>
      </c>
      <c r="D1255" s="257" t="s">
        <v>66</v>
      </c>
      <c r="E1255" s="293" t="s">
        <v>67</v>
      </c>
      <c r="F1255" s="289" t="s">
        <v>134</v>
      </c>
      <c r="G1255" s="289" t="s">
        <v>147</v>
      </c>
      <c r="H1255" s="257" t="s">
        <v>70</v>
      </c>
      <c r="I1255" s="281" t="s">
        <v>79</v>
      </c>
      <c r="J1255" s="59" t="s">
        <v>208</v>
      </c>
      <c r="K1255" s="60" t="s">
        <v>107</v>
      </c>
      <c r="L1255" s="60" t="s">
        <v>86</v>
      </c>
      <c r="M1255" s="76">
        <v>40</v>
      </c>
      <c r="N1255" s="382" t="s">
        <v>651</v>
      </c>
      <c r="O1255" s="382" t="s">
        <v>860</v>
      </c>
      <c r="P1255" s="259" t="s">
        <v>75</v>
      </c>
      <c r="Q1255" s="259" t="s">
        <v>76</v>
      </c>
      <c r="R1255" s="347" t="s">
        <v>77</v>
      </c>
      <c r="S1255" s="347" t="s">
        <v>109</v>
      </c>
      <c r="T1255" s="305">
        <f>Y1255+V1255</f>
        <v>128400</v>
      </c>
      <c r="U1255" s="305">
        <f>+T1255/M1256</f>
        <v>64200</v>
      </c>
      <c r="V1255" s="407">
        <v>109140</v>
      </c>
      <c r="W1255" s="325" t="s">
        <v>98</v>
      </c>
      <c r="X1255" s="325" t="s">
        <v>79</v>
      </c>
      <c r="Y1255" s="407">
        <v>19260</v>
      </c>
      <c r="Z1255" s="325" t="s">
        <v>98</v>
      </c>
      <c r="AA1255" s="325" t="s">
        <v>79</v>
      </c>
      <c r="AB1255" s="407">
        <v>47490.42</v>
      </c>
      <c r="AC1255" s="262" t="s">
        <v>149</v>
      </c>
      <c r="AD1255" s="353" t="s">
        <v>98</v>
      </c>
      <c r="AE1255" s="354">
        <f>+V1255+Y1255</f>
        <v>128400</v>
      </c>
      <c r="AF1255" s="259" t="s">
        <v>79</v>
      </c>
      <c r="AG1255" s="262" t="s">
        <v>33</v>
      </c>
      <c r="AH1255" s="304" t="s">
        <v>247</v>
      </c>
      <c r="AI1255" s="304" t="s">
        <v>248</v>
      </c>
      <c r="AJ1255" s="305"/>
    </row>
    <row r="1256" spans="2:36" s="79" customFormat="1" ht="38.25" x14ac:dyDescent="0.25">
      <c r="B1256" s="258"/>
      <c r="C1256" s="382"/>
      <c r="D1256" s="258"/>
      <c r="E1256" s="292"/>
      <c r="F1256" s="289"/>
      <c r="G1256" s="289"/>
      <c r="H1256" s="258"/>
      <c r="I1256" s="281"/>
      <c r="J1256" s="20" t="s">
        <v>111</v>
      </c>
      <c r="K1256" s="27" t="s">
        <v>112</v>
      </c>
      <c r="L1256" s="27" t="s">
        <v>85</v>
      </c>
      <c r="M1256" s="76">
        <v>2</v>
      </c>
      <c r="N1256" s="383"/>
      <c r="O1256" s="382"/>
      <c r="P1256" s="281"/>
      <c r="Q1256" s="281"/>
      <c r="R1256" s="319"/>
      <c r="S1256" s="319"/>
      <c r="T1256" s="306"/>
      <c r="U1256" s="306"/>
      <c r="V1256" s="407"/>
      <c r="W1256" s="313"/>
      <c r="X1256" s="313"/>
      <c r="Y1256" s="407"/>
      <c r="Z1256" s="313"/>
      <c r="AA1256" s="313"/>
      <c r="AB1256" s="407"/>
      <c r="AC1256" s="294"/>
      <c r="AD1256" s="353"/>
      <c r="AE1256" s="314"/>
      <c r="AF1256" s="281"/>
      <c r="AG1256" s="294"/>
      <c r="AH1256" s="304"/>
      <c r="AI1256" s="304"/>
      <c r="AJ1256" s="306"/>
    </row>
    <row r="1257" spans="2:36" s="79" customFormat="1" ht="48.6" customHeight="1" x14ac:dyDescent="0.25">
      <c r="B1257" s="259"/>
      <c r="C1257" s="382"/>
      <c r="D1257" s="258"/>
      <c r="E1257" s="292"/>
      <c r="F1257" s="289"/>
      <c r="G1257" s="289"/>
      <c r="H1257" s="259"/>
      <c r="I1257" s="281"/>
      <c r="J1257" s="20" t="s">
        <v>127</v>
      </c>
      <c r="K1257" s="27" t="s">
        <v>128</v>
      </c>
      <c r="L1257" s="27" t="s">
        <v>85</v>
      </c>
      <c r="M1257" s="76">
        <v>60</v>
      </c>
      <c r="N1257" s="383"/>
      <c r="O1257" s="382"/>
      <c r="P1257" s="281"/>
      <c r="Q1257" s="281"/>
      <c r="R1257" s="319"/>
      <c r="S1257" s="319"/>
      <c r="T1257" s="306"/>
      <c r="U1257" s="306"/>
      <c r="V1257" s="407"/>
      <c r="W1257" s="313"/>
      <c r="X1257" s="313"/>
      <c r="Y1257" s="407"/>
      <c r="Z1257" s="313"/>
      <c r="AA1257" s="313"/>
      <c r="AB1257" s="407"/>
      <c r="AC1257" s="294"/>
      <c r="AD1257" s="354"/>
      <c r="AE1257" s="314"/>
      <c r="AF1257" s="281"/>
      <c r="AG1257" s="294"/>
      <c r="AH1257" s="304"/>
      <c r="AI1257" s="304"/>
      <c r="AJ1257" s="306"/>
    </row>
    <row r="1258" spans="2:36" s="79" customFormat="1" ht="133.5" customHeight="1" x14ac:dyDescent="0.25">
      <c r="B1258" s="230" t="s">
        <v>1005</v>
      </c>
      <c r="C1258" s="238" t="s">
        <v>865</v>
      </c>
      <c r="D1258" s="230" t="s">
        <v>66</v>
      </c>
      <c r="E1258" s="290" t="s">
        <v>67</v>
      </c>
      <c r="F1258" s="238" t="s">
        <v>134</v>
      </c>
      <c r="G1258" s="238" t="s">
        <v>147</v>
      </c>
      <c r="H1258" s="230" t="s">
        <v>70</v>
      </c>
      <c r="I1258" s="218" t="s">
        <v>79</v>
      </c>
      <c r="J1258" s="72" t="s">
        <v>208</v>
      </c>
      <c r="K1258" s="22" t="s">
        <v>107</v>
      </c>
      <c r="L1258" s="22" t="s">
        <v>86</v>
      </c>
      <c r="M1258" s="73">
        <v>40</v>
      </c>
      <c r="N1258" s="239" t="s">
        <v>651</v>
      </c>
      <c r="O1258" s="239" t="s">
        <v>860</v>
      </c>
      <c r="P1258" s="216" t="s">
        <v>75</v>
      </c>
      <c r="Q1258" s="216" t="s">
        <v>76</v>
      </c>
      <c r="R1258" s="236" t="s">
        <v>77</v>
      </c>
      <c r="S1258" s="236" t="s">
        <v>109</v>
      </c>
      <c r="T1258" s="256">
        <f>Y1258+V1258</f>
        <v>42800</v>
      </c>
      <c r="U1258" s="256">
        <f>+T1258/M1259</f>
        <v>42800</v>
      </c>
      <c r="V1258" s="308">
        <v>36380</v>
      </c>
      <c r="W1258" s="253" t="s">
        <v>98</v>
      </c>
      <c r="X1258" s="253" t="s">
        <v>79</v>
      </c>
      <c r="Y1258" s="308">
        <v>6420</v>
      </c>
      <c r="Z1258" s="253" t="s">
        <v>98</v>
      </c>
      <c r="AA1258" s="253" t="s">
        <v>79</v>
      </c>
      <c r="AB1258" s="308">
        <v>15830.14</v>
      </c>
      <c r="AC1258" s="221" t="s">
        <v>149</v>
      </c>
      <c r="AD1258" s="224" t="s">
        <v>98</v>
      </c>
      <c r="AE1258" s="225">
        <f>+V1258+Y1258</f>
        <v>42800</v>
      </c>
      <c r="AF1258" s="216" t="s">
        <v>79</v>
      </c>
      <c r="AG1258" s="221" t="s">
        <v>33</v>
      </c>
      <c r="AH1258" s="307" t="s">
        <v>247</v>
      </c>
      <c r="AI1258" s="307" t="s">
        <v>248</v>
      </c>
      <c r="AJ1258" s="256"/>
    </row>
    <row r="1259" spans="2:36" s="79" customFormat="1" ht="76.5" customHeight="1" x14ac:dyDescent="0.25">
      <c r="B1259" s="215"/>
      <c r="C1259" s="238"/>
      <c r="D1259" s="215"/>
      <c r="E1259" s="250"/>
      <c r="F1259" s="238"/>
      <c r="G1259" s="238"/>
      <c r="H1259" s="215"/>
      <c r="I1259" s="218"/>
      <c r="J1259" s="11" t="s">
        <v>111</v>
      </c>
      <c r="K1259" s="7" t="s">
        <v>112</v>
      </c>
      <c r="L1259" s="7" t="s">
        <v>85</v>
      </c>
      <c r="M1259" s="73">
        <v>1</v>
      </c>
      <c r="N1259" s="241"/>
      <c r="O1259" s="239"/>
      <c r="P1259" s="218"/>
      <c r="Q1259" s="218"/>
      <c r="R1259" s="237"/>
      <c r="S1259" s="237"/>
      <c r="T1259" s="247"/>
      <c r="U1259" s="247"/>
      <c r="V1259" s="308"/>
      <c r="W1259" s="246"/>
      <c r="X1259" s="246"/>
      <c r="Y1259" s="308"/>
      <c r="Z1259" s="246"/>
      <c r="AA1259" s="246"/>
      <c r="AB1259" s="308"/>
      <c r="AC1259" s="217"/>
      <c r="AD1259" s="224"/>
      <c r="AE1259" s="235"/>
      <c r="AF1259" s="218"/>
      <c r="AG1259" s="217"/>
      <c r="AH1259" s="307"/>
      <c r="AI1259" s="307"/>
      <c r="AJ1259" s="247"/>
    </row>
    <row r="1260" spans="2:36" s="79" customFormat="1" ht="48.6" customHeight="1" x14ac:dyDescent="0.25">
      <c r="B1260" s="216"/>
      <c r="C1260" s="238"/>
      <c r="D1260" s="215"/>
      <c r="E1260" s="250"/>
      <c r="F1260" s="238"/>
      <c r="G1260" s="238"/>
      <c r="H1260" s="216"/>
      <c r="I1260" s="218"/>
      <c r="J1260" s="11" t="s">
        <v>127</v>
      </c>
      <c r="K1260" s="7" t="s">
        <v>128</v>
      </c>
      <c r="L1260" s="7" t="s">
        <v>85</v>
      </c>
      <c r="M1260" s="73">
        <v>20</v>
      </c>
      <c r="N1260" s="241"/>
      <c r="O1260" s="239"/>
      <c r="P1260" s="218"/>
      <c r="Q1260" s="218"/>
      <c r="R1260" s="237"/>
      <c r="S1260" s="237"/>
      <c r="T1260" s="247"/>
      <c r="U1260" s="247"/>
      <c r="V1260" s="308"/>
      <c r="W1260" s="246"/>
      <c r="X1260" s="246"/>
      <c r="Y1260" s="308"/>
      <c r="Z1260" s="246"/>
      <c r="AA1260" s="246"/>
      <c r="AB1260" s="308"/>
      <c r="AC1260" s="217"/>
      <c r="AD1260" s="225"/>
      <c r="AE1260" s="235"/>
      <c r="AF1260" s="218"/>
      <c r="AG1260" s="217"/>
      <c r="AH1260" s="307"/>
      <c r="AI1260" s="307"/>
      <c r="AJ1260" s="247"/>
    </row>
    <row r="1261" spans="2:36" s="79" customFormat="1" ht="89.25" x14ac:dyDescent="0.25">
      <c r="B1261" s="230" t="s">
        <v>1006</v>
      </c>
      <c r="C1261" s="239" t="s">
        <v>864</v>
      </c>
      <c r="D1261" s="230" t="s">
        <v>66</v>
      </c>
      <c r="E1261" s="290" t="s">
        <v>67</v>
      </c>
      <c r="F1261" s="238" t="s">
        <v>134</v>
      </c>
      <c r="G1261" s="238" t="s">
        <v>147</v>
      </c>
      <c r="H1261" s="230" t="s">
        <v>70</v>
      </c>
      <c r="I1261" s="218" t="s">
        <v>79</v>
      </c>
      <c r="J1261" s="11" t="s">
        <v>208</v>
      </c>
      <c r="K1261" s="7" t="s">
        <v>107</v>
      </c>
      <c r="L1261" s="7" t="s">
        <v>86</v>
      </c>
      <c r="M1261" s="63">
        <v>40</v>
      </c>
      <c r="N1261" s="239" t="s">
        <v>651</v>
      </c>
      <c r="O1261" s="239" t="s">
        <v>860</v>
      </c>
      <c r="P1261" s="216" t="s">
        <v>75</v>
      </c>
      <c r="Q1261" s="216" t="s">
        <v>76</v>
      </c>
      <c r="R1261" s="236" t="s">
        <v>77</v>
      </c>
      <c r="S1261" s="236" t="s">
        <v>109</v>
      </c>
      <c r="T1261" s="256">
        <f>Y1261+V1261</f>
        <v>128400</v>
      </c>
      <c r="U1261" s="256">
        <f>+T1261/M1262</f>
        <v>64200</v>
      </c>
      <c r="V1261" s="308">
        <v>109140</v>
      </c>
      <c r="W1261" s="253" t="s">
        <v>98</v>
      </c>
      <c r="X1261" s="253" t="s">
        <v>79</v>
      </c>
      <c r="Y1261" s="308">
        <v>19260</v>
      </c>
      <c r="Z1261" s="253" t="s">
        <v>98</v>
      </c>
      <c r="AA1261" s="253" t="s">
        <v>79</v>
      </c>
      <c r="AB1261" s="308">
        <v>47490.42</v>
      </c>
      <c r="AC1261" s="221" t="s">
        <v>149</v>
      </c>
      <c r="AD1261" s="224" t="s">
        <v>98</v>
      </c>
      <c r="AE1261" s="225">
        <f>+V1261+Y1261</f>
        <v>128400</v>
      </c>
      <c r="AF1261" s="216" t="s">
        <v>79</v>
      </c>
      <c r="AG1261" s="221" t="s">
        <v>33</v>
      </c>
      <c r="AH1261" s="307" t="s">
        <v>247</v>
      </c>
      <c r="AI1261" s="307" t="s">
        <v>248</v>
      </c>
      <c r="AJ1261" s="256"/>
    </row>
    <row r="1262" spans="2:36" s="79" customFormat="1" ht="38.25" x14ac:dyDescent="0.25">
      <c r="B1262" s="215"/>
      <c r="C1262" s="239"/>
      <c r="D1262" s="215"/>
      <c r="E1262" s="250"/>
      <c r="F1262" s="238"/>
      <c r="G1262" s="238"/>
      <c r="H1262" s="215"/>
      <c r="I1262" s="218"/>
      <c r="J1262" s="11" t="s">
        <v>111</v>
      </c>
      <c r="K1262" s="7" t="s">
        <v>112</v>
      </c>
      <c r="L1262" s="7" t="s">
        <v>85</v>
      </c>
      <c r="M1262" s="73">
        <v>2</v>
      </c>
      <c r="N1262" s="241"/>
      <c r="O1262" s="239"/>
      <c r="P1262" s="218"/>
      <c r="Q1262" s="218"/>
      <c r="R1262" s="237"/>
      <c r="S1262" s="237"/>
      <c r="T1262" s="247"/>
      <c r="U1262" s="247"/>
      <c r="V1262" s="308"/>
      <c r="W1262" s="246"/>
      <c r="X1262" s="246"/>
      <c r="Y1262" s="308"/>
      <c r="Z1262" s="246"/>
      <c r="AA1262" s="246"/>
      <c r="AB1262" s="308"/>
      <c r="AC1262" s="217"/>
      <c r="AD1262" s="224"/>
      <c r="AE1262" s="235"/>
      <c r="AF1262" s="218"/>
      <c r="AG1262" s="217"/>
      <c r="AH1262" s="307"/>
      <c r="AI1262" s="307"/>
      <c r="AJ1262" s="247"/>
    </row>
    <row r="1263" spans="2:36" s="79" customFormat="1" ht="48.6" customHeight="1" x14ac:dyDescent="0.25">
      <c r="B1263" s="216"/>
      <c r="C1263" s="239"/>
      <c r="D1263" s="216"/>
      <c r="E1263" s="291"/>
      <c r="F1263" s="238"/>
      <c r="G1263" s="238"/>
      <c r="H1263" s="216"/>
      <c r="I1263" s="218"/>
      <c r="J1263" s="11" t="s">
        <v>127</v>
      </c>
      <c r="K1263" s="7" t="s">
        <v>128</v>
      </c>
      <c r="L1263" s="7" t="s">
        <v>85</v>
      </c>
      <c r="M1263" s="73">
        <v>60</v>
      </c>
      <c r="N1263" s="241"/>
      <c r="O1263" s="239"/>
      <c r="P1263" s="218"/>
      <c r="Q1263" s="218"/>
      <c r="R1263" s="237"/>
      <c r="S1263" s="237"/>
      <c r="T1263" s="247"/>
      <c r="U1263" s="247"/>
      <c r="V1263" s="308"/>
      <c r="W1263" s="246"/>
      <c r="X1263" s="246"/>
      <c r="Y1263" s="308"/>
      <c r="Z1263" s="246"/>
      <c r="AA1263" s="246"/>
      <c r="AB1263" s="308"/>
      <c r="AC1263" s="217"/>
      <c r="AD1263" s="225"/>
      <c r="AE1263" s="235"/>
      <c r="AF1263" s="218"/>
      <c r="AG1263" s="217"/>
      <c r="AH1263" s="307"/>
      <c r="AI1263" s="307"/>
      <c r="AJ1263" s="247"/>
    </row>
    <row r="1264" spans="2:36" ht="89.25" x14ac:dyDescent="0.2">
      <c r="B1264" s="216" t="s">
        <v>635</v>
      </c>
      <c r="C1264" s="216" t="s">
        <v>607</v>
      </c>
      <c r="D1264" s="216" t="s">
        <v>106</v>
      </c>
      <c r="E1264" s="291" t="s">
        <v>67</v>
      </c>
      <c r="F1264" s="291" t="s">
        <v>134</v>
      </c>
      <c r="G1264" s="291" t="s">
        <v>147</v>
      </c>
      <c r="H1264" s="215" t="s">
        <v>70</v>
      </c>
      <c r="I1264" s="216" t="s">
        <v>79</v>
      </c>
      <c r="J1264" s="72" t="s">
        <v>208</v>
      </c>
      <c r="K1264" s="22" t="s">
        <v>107</v>
      </c>
      <c r="L1264" s="22" t="s">
        <v>86</v>
      </c>
      <c r="M1264" s="22">
        <v>40</v>
      </c>
      <c r="N1264" s="221" t="s">
        <v>108</v>
      </c>
      <c r="O1264" s="386" t="s">
        <v>608</v>
      </c>
      <c r="P1264" s="216" t="s">
        <v>75</v>
      </c>
      <c r="Q1264" s="216" t="s">
        <v>76</v>
      </c>
      <c r="R1264" s="236" t="s">
        <v>77</v>
      </c>
      <c r="S1264" s="236" t="s">
        <v>109</v>
      </c>
      <c r="T1264" s="256">
        <f>Y1264+V1264</f>
        <v>343000</v>
      </c>
      <c r="U1264" s="256" t="s">
        <v>98</v>
      </c>
      <c r="V1264" s="253">
        <v>291550</v>
      </c>
      <c r="W1264" s="253" t="s">
        <v>98</v>
      </c>
      <c r="X1264" s="253" t="s">
        <v>79</v>
      </c>
      <c r="Y1264" s="253">
        <v>51450</v>
      </c>
      <c r="Z1264" s="253" t="s">
        <v>98</v>
      </c>
      <c r="AA1264" s="253" t="s">
        <v>79</v>
      </c>
      <c r="AB1264" s="455">
        <v>65333.33</v>
      </c>
      <c r="AC1264" s="221" t="s">
        <v>149</v>
      </c>
      <c r="AD1264" s="224" t="s">
        <v>98</v>
      </c>
      <c r="AE1264" s="225">
        <f>+V1264+Y1264</f>
        <v>343000</v>
      </c>
      <c r="AF1264" s="216" t="s">
        <v>79</v>
      </c>
      <c r="AG1264" s="221" t="s">
        <v>33</v>
      </c>
      <c r="AH1264" s="221" t="s">
        <v>157</v>
      </c>
      <c r="AI1264" s="221" t="s">
        <v>158</v>
      </c>
      <c r="AJ1264" s="256"/>
    </row>
    <row r="1265" spans="2:36" ht="38.25" x14ac:dyDescent="0.2">
      <c r="B1265" s="218"/>
      <c r="C1265" s="218"/>
      <c r="D1265" s="218"/>
      <c r="E1265" s="238"/>
      <c r="F1265" s="238"/>
      <c r="G1265" s="238"/>
      <c r="H1265" s="215"/>
      <c r="I1265" s="218"/>
      <c r="J1265" s="11" t="s">
        <v>111</v>
      </c>
      <c r="K1265" s="7" t="s">
        <v>112</v>
      </c>
      <c r="L1265" s="7" t="s">
        <v>85</v>
      </c>
      <c r="M1265" s="7">
        <v>1</v>
      </c>
      <c r="N1265" s="217"/>
      <c r="O1265" s="265"/>
      <c r="P1265" s="218"/>
      <c r="Q1265" s="218"/>
      <c r="R1265" s="237"/>
      <c r="S1265" s="237"/>
      <c r="T1265" s="247"/>
      <c r="U1265" s="247"/>
      <c r="V1265" s="246"/>
      <c r="W1265" s="246"/>
      <c r="X1265" s="246"/>
      <c r="Y1265" s="246"/>
      <c r="Z1265" s="246"/>
      <c r="AA1265" s="246"/>
      <c r="AB1265" s="308"/>
      <c r="AC1265" s="217"/>
      <c r="AD1265" s="224"/>
      <c r="AE1265" s="235"/>
      <c r="AF1265" s="218"/>
      <c r="AG1265" s="217"/>
      <c r="AH1265" s="217"/>
      <c r="AI1265" s="217"/>
      <c r="AJ1265" s="247"/>
    </row>
    <row r="1266" spans="2:36" ht="25.5" x14ac:dyDescent="0.2">
      <c r="B1266" s="218"/>
      <c r="C1266" s="218"/>
      <c r="D1266" s="218"/>
      <c r="E1266" s="238"/>
      <c r="F1266" s="238"/>
      <c r="G1266" s="238"/>
      <c r="H1266" s="216"/>
      <c r="I1266" s="218"/>
      <c r="J1266" s="11" t="s">
        <v>127</v>
      </c>
      <c r="K1266" s="7" t="s">
        <v>128</v>
      </c>
      <c r="L1266" s="7" t="s">
        <v>85</v>
      </c>
      <c r="M1266" s="63">
        <v>250</v>
      </c>
      <c r="N1266" s="217"/>
      <c r="O1266" s="265"/>
      <c r="P1266" s="218"/>
      <c r="Q1266" s="218"/>
      <c r="R1266" s="237"/>
      <c r="S1266" s="237"/>
      <c r="T1266" s="247"/>
      <c r="U1266" s="247"/>
      <c r="V1266" s="246"/>
      <c r="W1266" s="246"/>
      <c r="X1266" s="246"/>
      <c r="Y1266" s="246"/>
      <c r="Z1266" s="246"/>
      <c r="AA1266" s="246"/>
      <c r="AB1266" s="308"/>
      <c r="AC1266" s="217"/>
      <c r="AD1266" s="225"/>
      <c r="AE1266" s="235"/>
      <c r="AF1266" s="218"/>
      <c r="AG1266" s="217"/>
      <c r="AH1266" s="217"/>
      <c r="AI1266" s="217"/>
      <c r="AJ1266" s="247"/>
    </row>
    <row r="1267" spans="2:36" ht="38.25" x14ac:dyDescent="0.2">
      <c r="B1267" s="218" t="s">
        <v>636</v>
      </c>
      <c r="C1267" s="218" t="s">
        <v>609</v>
      </c>
      <c r="D1267" s="218" t="s">
        <v>106</v>
      </c>
      <c r="E1267" s="238" t="s">
        <v>67</v>
      </c>
      <c r="F1267" s="238" t="s">
        <v>134</v>
      </c>
      <c r="G1267" s="238" t="s">
        <v>147</v>
      </c>
      <c r="H1267" s="230" t="s">
        <v>70</v>
      </c>
      <c r="I1267" s="218" t="s">
        <v>98</v>
      </c>
      <c r="J1267" s="78" t="s">
        <v>111</v>
      </c>
      <c r="K1267" s="16" t="s">
        <v>112</v>
      </c>
      <c r="L1267" s="16" t="s">
        <v>85</v>
      </c>
      <c r="M1267" s="16">
        <v>1</v>
      </c>
      <c r="N1267" s="219" t="s">
        <v>108</v>
      </c>
      <c r="O1267" s="215" t="s">
        <v>608</v>
      </c>
      <c r="P1267" s="218" t="s">
        <v>75</v>
      </c>
      <c r="Q1267" s="218" t="s">
        <v>76</v>
      </c>
      <c r="R1267" s="218" t="s">
        <v>77</v>
      </c>
      <c r="S1267" s="451" t="s">
        <v>109</v>
      </c>
      <c r="T1267" s="255">
        <f t="shared" ref="T1267" si="19">V1267+Y1267</f>
        <v>147000</v>
      </c>
      <c r="U1267" s="255" t="s">
        <v>98</v>
      </c>
      <c r="V1267" s="252">
        <v>124950</v>
      </c>
      <c r="W1267" s="459" t="s">
        <v>98</v>
      </c>
      <c r="X1267" s="246" t="s">
        <v>98</v>
      </c>
      <c r="Y1267" s="252">
        <v>22050</v>
      </c>
      <c r="Z1267" s="252" t="s">
        <v>98</v>
      </c>
      <c r="AA1267" s="252" t="s">
        <v>79</v>
      </c>
      <c r="AB1267" s="252">
        <v>28000</v>
      </c>
      <c r="AC1267" s="220" t="s">
        <v>149</v>
      </c>
      <c r="AD1267" s="223" t="s">
        <v>98</v>
      </c>
      <c r="AE1267" s="224">
        <f>+V1267+Y1267</f>
        <v>147000</v>
      </c>
      <c r="AF1267" s="215" t="s">
        <v>79</v>
      </c>
      <c r="AG1267" s="220" t="s">
        <v>33</v>
      </c>
      <c r="AH1267" s="221" t="s">
        <v>160</v>
      </c>
      <c r="AI1267" s="221" t="s">
        <v>161</v>
      </c>
      <c r="AJ1267" s="247"/>
    </row>
    <row r="1268" spans="2:36" ht="55.5" customHeight="1" x14ac:dyDescent="0.2">
      <c r="B1268" s="218"/>
      <c r="C1268" s="218"/>
      <c r="D1268" s="218"/>
      <c r="E1268" s="238"/>
      <c r="F1268" s="238"/>
      <c r="G1268" s="238"/>
      <c r="H1268" s="216"/>
      <c r="I1268" s="218"/>
      <c r="J1268" s="11" t="s">
        <v>127</v>
      </c>
      <c r="K1268" s="7" t="s">
        <v>128</v>
      </c>
      <c r="L1268" s="7" t="s">
        <v>85</v>
      </c>
      <c r="M1268" s="63">
        <v>104</v>
      </c>
      <c r="N1268" s="221"/>
      <c r="O1268" s="218"/>
      <c r="P1268" s="218"/>
      <c r="Q1268" s="218"/>
      <c r="R1268" s="218"/>
      <c r="S1268" s="452"/>
      <c r="T1268" s="247"/>
      <c r="U1268" s="247"/>
      <c r="V1268" s="246"/>
      <c r="W1268" s="460"/>
      <c r="X1268" s="246"/>
      <c r="Y1268" s="246"/>
      <c r="Z1268" s="246"/>
      <c r="AA1268" s="246"/>
      <c r="AB1268" s="246"/>
      <c r="AC1268" s="217"/>
      <c r="AD1268" s="225"/>
      <c r="AE1268" s="235"/>
      <c r="AF1268" s="218"/>
      <c r="AG1268" s="217"/>
      <c r="AH1268" s="217"/>
      <c r="AI1268" s="217"/>
      <c r="AJ1268" s="247"/>
    </row>
    <row r="1269" spans="2:36" ht="38.25" x14ac:dyDescent="0.2">
      <c r="B1269" s="218" t="s">
        <v>637</v>
      </c>
      <c r="C1269" s="218" t="s">
        <v>610</v>
      </c>
      <c r="D1269" s="218" t="s">
        <v>106</v>
      </c>
      <c r="E1269" s="238" t="s">
        <v>67</v>
      </c>
      <c r="F1269" s="238" t="s">
        <v>134</v>
      </c>
      <c r="G1269" s="238" t="s">
        <v>147</v>
      </c>
      <c r="H1269" s="230" t="s">
        <v>70</v>
      </c>
      <c r="I1269" s="218" t="s">
        <v>98</v>
      </c>
      <c r="J1269" s="72" t="s">
        <v>111</v>
      </c>
      <c r="K1269" s="22" t="s">
        <v>112</v>
      </c>
      <c r="L1269" s="22" t="s">
        <v>85</v>
      </c>
      <c r="M1269" s="41">
        <v>2</v>
      </c>
      <c r="N1269" s="217" t="s">
        <v>108</v>
      </c>
      <c r="O1269" s="265" t="s">
        <v>608</v>
      </c>
      <c r="P1269" s="218" t="s">
        <v>75</v>
      </c>
      <c r="Q1269" s="218" t="s">
        <v>76</v>
      </c>
      <c r="R1269" s="218" t="s">
        <v>77</v>
      </c>
      <c r="S1269" s="237" t="s">
        <v>109</v>
      </c>
      <c r="T1269" s="247">
        <f t="shared" ref="T1269:T1271" si="20">V1269+Y1269</f>
        <v>72000</v>
      </c>
      <c r="U1269" s="247" t="s">
        <v>98</v>
      </c>
      <c r="V1269" s="246">
        <v>61200</v>
      </c>
      <c r="W1269" s="251" t="s">
        <v>98</v>
      </c>
      <c r="X1269" s="251" t="s">
        <v>98</v>
      </c>
      <c r="Y1269" s="246">
        <v>10800</v>
      </c>
      <c r="Z1269" s="246" t="s">
        <v>98</v>
      </c>
      <c r="AA1269" s="246" t="s">
        <v>79</v>
      </c>
      <c r="AB1269" s="246">
        <v>13714.29</v>
      </c>
      <c r="AC1269" s="217" t="s">
        <v>149</v>
      </c>
      <c r="AD1269" s="223" t="s">
        <v>98</v>
      </c>
      <c r="AE1269" s="235">
        <f>+V1269+Y1269</f>
        <v>72000</v>
      </c>
      <c r="AF1269" s="218" t="s">
        <v>79</v>
      </c>
      <c r="AG1269" s="217" t="s">
        <v>33</v>
      </c>
      <c r="AH1269" s="217" t="s">
        <v>160</v>
      </c>
      <c r="AI1269" s="217" t="s">
        <v>161</v>
      </c>
      <c r="AJ1269" s="247"/>
    </row>
    <row r="1270" spans="2:36" ht="100.15" customHeight="1" x14ac:dyDescent="0.2">
      <c r="B1270" s="218"/>
      <c r="C1270" s="218"/>
      <c r="D1270" s="218"/>
      <c r="E1270" s="238"/>
      <c r="F1270" s="238"/>
      <c r="G1270" s="238"/>
      <c r="H1270" s="216"/>
      <c r="I1270" s="218"/>
      <c r="J1270" s="11" t="s">
        <v>127</v>
      </c>
      <c r="K1270" s="7" t="s">
        <v>128</v>
      </c>
      <c r="L1270" s="7" t="s">
        <v>85</v>
      </c>
      <c r="M1270" s="115">
        <v>6</v>
      </c>
      <c r="N1270" s="217"/>
      <c r="O1270" s="265"/>
      <c r="P1270" s="218"/>
      <c r="Q1270" s="218"/>
      <c r="R1270" s="218"/>
      <c r="S1270" s="237"/>
      <c r="T1270" s="247"/>
      <c r="U1270" s="247"/>
      <c r="V1270" s="246"/>
      <c r="W1270" s="253"/>
      <c r="X1270" s="253"/>
      <c r="Y1270" s="246"/>
      <c r="Z1270" s="246"/>
      <c r="AA1270" s="246"/>
      <c r="AB1270" s="246"/>
      <c r="AC1270" s="217"/>
      <c r="AD1270" s="225"/>
      <c r="AE1270" s="235"/>
      <c r="AF1270" s="218"/>
      <c r="AG1270" s="217"/>
      <c r="AH1270" s="217"/>
      <c r="AI1270" s="217"/>
      <c r="AJ1270" s="247"/>
    </row>
    <row r="1271" spans="2:36" ht="57" customHeight="1" x14ac:dyDescent="0.2">
      <c r="B1271" s="218" t="s">
        <v>638</v>
      </c>
      <c r="C1271" s="218" t="s">
        <v>611</v>
      </c>
      <c r="D1271" s="218" t="s">
        <v>106</v>
      </c>
      <c r="E1271" s="238" t="s">
        <v>67</v>
      </c>
      <c r="F1271" s="238" t="s">
        <v>132</v>
      </c>
      <c r="G1271" s="238" t="s">
        <v>69</v>
      </c>
      <c r="H1271" s="218" t="s">
        <v>70</v>
      </c>
      <c r="I1271" s="218" t="s">
        <v>98</v>
      </c>
      <c r="J1271" s="11" t="s">
        <v>113</v>
      </c>
      <c r="K1271" s="7" t="s">
        <v>114</v>
      </c>
      <c r="L1271" s="7" t="s">
        <v>115</v>
      </c>
      <c r="M1271" s="7">
        <v>2</v>
      </c>
      <c r="N1271" s="217" t="s">
        <v>108</v>
      </c>
      <c r="O1271" s="265" t="s">
        <v>612</v>
      </c>
      <c r="P1271" s="218" t="s">
        <v>75</v>
      </c>
      <c r="Q1271" s="218" t="s">
        <v>76</v>
      </c>
      <c r="R1271" s="218" t="s">
        <v>77</v>
      </c>
      <c r="S1271" s="237" t="s">
        <v>109</v>
      </c>
      <c r="T1271" s="247">
        <f t="shared" si="20"/>
        <v>138000</v>
      </c>
      <c r="U1271" s="247" t="s">
        <v>98</v>
      </c>
      <c r="V1271" s="246">
        <v>117300</v>
      </c>
      <c r="W1271" s="246" t="s">
        <v>98</v>
      </c>
      <c r="X1271" s="246" t="s">
        <v>98</v>
      </c>
      <c r="Y1271" s="246">
        <v>20700</v>
      </c>
      <c r="Z1271" s="246" t="s">
        <v>98</v>
      </c>
      <c r="AA1271" s="246" t="s">
        <v>98</v>
      </c>
      <c r="AB1271" s="246">
        <v>26285.71</v>
      </c>
      <c r="AC1271" s="217" t="s">
        <v>80</v>
      </c>
      <c r="AD1271" s="235" t="s">
        <v>98</v>
      </c>
      <c r="AE1271" s="246">
        <f>+V1271+Y1271</f>
        <v>138000</v>
      </c>
      <c r="AF1271" s="247" t="s">
        <v>98</v>
      </c>
      <c r="AG1271" s="246" t="s">
        <v>33</v>
      </c>
      <c r="AH1271" s="246" t="s">
        <v>295</v>
      </c>
      <c r="AI1271" s="246" t="s">
        <v>251</v>
      </c>
      <c r="AJ1271" s="247"/>
    </row>
    <row r="1272" spans="2:36" ht="70.5" customHeight="1" x14ac:dyDescent="0.2">
      <c r="B1272" s="218"/>
      <c r="C1272" s="218"/>
      <c r="D1272" s="218"/>
      <c r="E1272" s="238"/>
      <c r="F1272" s="238"/>
      <c r="G1272" s="238"/>
      <c r="H1272" s="218"/>
      <c r="I1272" s="218"/>
      <c r="J1272" s="11" t="s">
        <v>116</v>
      </c>
      <c r="K1272" s="7" t="s">
        <v>117</v>
      </c>
      <c r="L1272" s="7" t="s">
        <v>85</v>
      </c>
      <c r="M1272" s="7">
        <v>2</v>
      </c>
      <c r="N1272" s="217"/>
      <c r="O1272" s="265"/>
      <c r="P1272" s="218"/>
      <c r="Q1272" s="218"/>
      <c r="R1272" s="218"/>
      <c r="S1272" s="237"/>
      <c r="T1272" s="247"/>
      <c r="U1272" s="247"/>
      <c r="V1272" s="246"/>
      <c r="W1272" s="246"/>
      <c r="X1272" s="246"/>
      <c r="Y1272" s="246"/>
      <c r="Z1272" s="246"/>
      <c r="AA1272" s="246"/>
      <c r="AB1272" s="246"/>
      <c r="AC1272" s="217"/>
      <c r="AD1272" s="235"/>
      <c r="AE1272" s="246"/>
      <c r="AF1272" s="247"/>
      <c r="AG1272" s="246"/>
      <c r="AH1272" s="246"/>
      <c r="AI1272" s="246"/>
      <c r="AJ1272" s="247"/>
    </row>
    <row r="1273" spans="2:36" ht="38.25" x14ac:dyDescent="0.2">
      <c r="B1273" s="218"/>
      <c r="C1273" s="218"/>
      <c r="D1273" s="218"/>
      <c r="E1273" s="238"/>
      <c r="F1273" s="238"/>
      <c r="G1273" s="238"/>
      <c r="H1273" s="218"/>
      <c r="I1273" s="218"/>
      <c r="J1273" s="11" t="s">
        <v>209</v>
      </c>
      <c r="K1273" s="7" t="s">
        <v>118</v>
      </c>
      <c r="L1273" s="7" t="s">
        <v>119</v>
      </c>
      <c r="M1273" s="7">
        <v>2</v>
      </c>
      <c r="N1273" s="217"/>
      <c r="O1273" s="265"/>
      <c r="P1273" s="218"/>
      <c r="Q1273" s="218"/>
      <c r="R1273" s="218"/>
      <c r="S1273" s="237"/>
      <c r="T1273" s="247"/>
      <c r="U1273" s="247"/>
      <c r="V1273" s="246"/>
      <c r="W1273" s="246"/>
      <c r="X1273" s="246"/>
      <c r="Y1273" s="246"/>
      <c r="Z1273" s="246"/>
      <c r="AA1273" s="246"/>
      <c r="AB1273" s="246"/>
      <c r="AC1273" s="217"/>
      <c r="AD1273" s="235"/>
      <c r="AE1273" s="246"/>
      <c r="AF1273" s="247"/>
      <c r="AG1273" s="246"/>
      <c r="AH1273" s="246"/>
      <c r="AI1273" s="246"/>
      <c r="AJ1273" s="247"/>
    </row>
    <row r="1274" spans="2:36" ht="68.650000000000006" customHeight="1" x14ac:dyDescent="0.2">
      <c r="B1274" s="218"/>
      <c r="C1274" s="218"/>
      <c r="D1274" s="218"/>
      <c r="E1274" s="238"/>
      <c r="F1274" s="238"/>
      <c r="G1274" s="238"/>
      <c r="H1274" s="218"/>
      <c r="I1274" s="218"/>
      <c r="J1274" s="11" t="s">
        <v>120</v>
      </c>
      <c r="K1274" s="7" t="s">
        <v>121</v>
      </c>
      <c r="L1274" s="7" t="s">
        <v>119</v>
      </c>
      <c r="M1274" s="7">
        <v>2</v>
      </c>
      <c r="N1274" s="217"/>
      <c r="O1274" s="265"/>
      <c r="P1274" s="218"/>
      <c r="Q1274" s="218"/>
      <c r="R1274" s="218"/>
      <c r="S1274" s="237"/>
      <c r="T1274" s="247"/>
      <c r="U1274" s="247"/>
      <c r="V1274" s="246"/>
      <c r="W1274" s="246"/>
      <c r="X1274" s="246"/>
      <c r="Y1274" s="246"/>
      <c r="Z1274" s="246"/>
      <c r="AA1274" s="246"/>
      <c r="AB1274" s="246"/>
      <c r="AC1274" s="217"/>
      <c r="AD1274" s="235"/>
      <c r="AE1274" s="246"/>
      <c r="AF1274" s="247"/>
      <c r="AG1274" s="246"/>
      <c r="AH1274" s="246"/>
      <c r="AI1274" s="246"/>
      <c r="AJ1274" s="247"/>
    </row>
    <row r="1275" spans="2:36" ht="89.25" x14ac:dyDescent="0.2">
      <c r="B1275" s="216" t="s">
        <v>972</v>
      </c>
      <c r="C1275" s="216" t="s">
        <v>607</v>
      </c>
      <c r="D1275" s="216" t="s">
        <v>106</v>
      </c>
      <c r="E1275" s="291" t="s">
        <v>67</v>
      </c>
      <c r="F1275" s="291" t="s">
        <v>134</v>
      </c>
      <c r="G1275" s="291" t="s">
        <v>147</v>
      </c>
      <c r="H1275" s="215" t="s">
        <v>70</v>
      </c>
      <c r="I1275" s="216" t="s">
        <v>79</v>
      </c>
      <c r="J1275" s="72" t="s">
        <v>208</v>
      </c>
      <c r="K1275" s="22" t="s">
        <v>107</v>
      </c>
      <c r="L1275" s="22" t="s">
        <v>86</v>
      </c>
      <c r="M1275" s="22">
        <v>40</v>
      </c>
      <c r="N1275" s="221" t="s">
        <v>108</v>
      </c>
      <c r="O1275" s="386" t="s">
        <v>608</v>
      </c>
      <c r="P1275" s="216" t="s">
        <v>75</v>
      </c>
      <c r="Q1275" s="216" t="s">
        <v>76</v>
      </c>
      <c r="R1275" s="236" t="s">
        <v>77</v>
      </c>
      <c r="S1275" s="236" t="s">
        <v>109</v>
      </c>
      <c r="T1275" s="256">
        <f>Y1275+V1275</f>
        <v>223756.02000000002</v>
      </c>
      <c r="U1275" s="256" t="s">
        <v>98</v>
      </c>
      <c r="V1275" s="253">
        <v>190192.63</v>
      </c>
      <c r="W1275" s="253" t="s">
        <v>98</v>
      </c>
      <c r="X1275" s="253" t="s">
        <v>79</v>
      </c>
      <c r="Y1275" s="253">
        <v>33563.39</v>
      </c>
      <c r="Z1275" s="253" t="s">
        <v>98</v>
      </c>
      <c r="AA1275" s="253" t="s">
        <v>79</v>
      </c>
      <c r="AB1275" s="455">
        <v>42620.18</v>
      </c>
      <c r="AC1275" s="221" t="s">
        <v>149</v>
      </c>
      <c r="AD1275" s="224" t="s">
        <v>98</v>
      </c>
      <c r="AE1275" s="225">
        <f>+V1275+Y1275</f>
        <v>223756.02000000002</v>
      </c>
      <c r="AF1275" s="216" t="s">
        <v>79</v>
      </c>
      <c r="AG1275" s="221" t="s">
        <v>33</v>
      </c>
      <c r="AH1275" s="221" t="s">
        <v>295</v>
      </c>
      <c r="AI1275" s="221" t="s">
        <v>890</v>
      </c>
      <c r="AJ1275" s="256"/>
    </row>
    <row r="1276" spans="2:36" ht="38.25" x14ac:dyDescent="0.2">
      <c r="B1276" s="218"/>
      <c r="C1276" s="218"/>
      <c r="D1276" s="218"/>
      <c r="E1276" s="238"/>
      <c r="F1276" s="238"/>
      <c r="G1276" s="238"/>
      <c r="H1276" s="215"/>
      <c r="I1276" s="218"/>
      <c r="J1276" s="11" t="s">
        <v>111</v>
      </c>
      <c r="K1276" s="7" t="s">
        <v>112</v>
      </c>
      <c r="L1276" s="7" t="s">
        <v>85</v>
      </c>
      <c r="M1276" s="7">
        <v>1</v>
      </c>
      <c r="N1276" s="217"/>
      <c r="O1276" s="265"/>
      <c r="P1276" s="218"/>
      <c r="Q1276" s="218"/>
      <c r="R1276" s="237"/>
      <c r="S1276" s="237"/>
      <c r="T1276" s="247"/>
      <c r="U1276" s="247"/>
      <c r="V1276" s="246"/>
      <c r="W1276" s="246"/>
      <c r="X1276" s="246"/>
      <c r="Y1276" s="246"/>
      <c r="Z1276" s="246"/>
      <c r="AA1276" s="246"/>
      <c r="AB1276" s="308"/>
      <c r="AC1276" s="217"/>
      <c r="AD1276" s="224"/>
      <c r="AE1276" s="235"/>
      <c r="AF1276" s="218"/>
      <c r="AG1276" s="217"/>
      <c r="AH1276" s="217"/>
      <c r="AI1276" s="217"/>
      <c r="AJ1276" s="247"/>
    </row>
    <row r="1277" spans="2:36" ht="25.5" x14ac:dyDescent="0.2">
      <c r="B1277" s="218"/>
      <c r="C1277" s="218"/>
      <c r="D1277" s="218"/>
      <c r="E1277" s="238"/>
      <c r="F1277" s="238"/>
      <c r="G1277" s="238"/>
      <c r="H1277" s="216"/>
      <c r="I1277" s="218"/>
      <c r="J1277" s="11" t="s">
        <v>127</v>
      </c>
      <c r="K1277" s="7" t="s">
        <v>128</v>
      </c>
      <c r="L1277" s="7" t="s">
        <v>85</v>
      </c>
      <c r="M1277" s="63">
        <v>112</v>
      </c>
      <c r="N1277" s="217"/>
      <c r="O1277" s="265"/>
      <c r="P1277" s="218"/>
      <c r="Q1277" s="218"/>
      <c r="R1277" s="237"/>
      <c r="S1277" s="237"/>
      <c r="T1277" s="247"/>
      <c r="U1277" s="247"/>
      <c r="V1277" s="246"/>
      <c r="W1277" s="246"/>
      <c r="X1277" s="246"/>
      <c r="Y1277" s="246"/>
      <c r="Z1277" s="246"/>
      <c r="AA1277" s="246"/>
      <c r="AB1277" s="308"/>
      <c r="AC1277" s="217"/>
      <c r="AD1277" s="225"/>
      <c r="AE1277" s="235"/>
      <c r="AF1277" s="218"/>
      <c r="AG1277" s="217"/>
      <c r="AH1277" s="217"/>
      <c r="AI1277" s="217"/>
      <c r="AJ1277" s="247"/>
    </row>
    <row r="1278" spans="2:36" s="90" customFormat="1" ht="89.25" x14ac:dyDescent="0.2">
      <c r="B1278" s="216" t="s">
        <v>1163</v>
      </c>
      <c r="C1278" s="216" t="s">
        <v>607</v>
      </c>
      <c r="D1278" s="216" t="s">
        <v>106</v>
      </c>
      <c r="E1278" s="291" t="s">
        <v>67</v>
      </c>
      <c r="F1278" s="291" t="s">
        <v>134</v>
      </c>
      <c r="G1278" s="291" t="s">
        <v>147</v>
      </c>
      <c r="H1278" s="215" t="s">
        <v>70</v>
      </c>
      <c r="I1278" s="216" t="s">
        <v>79</v>
      </c>
      <c r="J1278" s="72" t="s">
        <v>208</v>
      </c>
      <c r="K1278" s="22" t="s">
        <v>107</v>
      </c>
      <c r="L1278" s="22" t="s">
        <v>86</v>
      </c>
      <c r="M1278" s="22">
        <v>40</v>
      </c>
      <c r="N1278" s="221" t="s">
        <v>108</v>
      </c>
      <c r="O1278" s="216" t="s">
        <v>608</v>
      </c>
      <c r="P1278" s="216" t="s">
        <v>75</v>
      </c>
      <c r="Q1278" s="216" t="s">
        <v>76</v>
      </c>
      <c r="R1278" s="236" t="s">
        <v>77</v>
      </c>
      <c r="S1278" s="236" t="s">
        <v>109</v>
      </c>
      <c r="T1278" s="256">
        <f>Y1278+V1278</f>
        <v>112726.7</v>
      </c>
      <c r="U1278" s="256" t="s">
        <v>98</v>
      </c>
      <c r="V1278" s="253">
        <v>95817.7</v>
      </c>
      <c r="W1278" s="253" t="s">
        <v>98</v>
      </c>
      <c r="X1278" s="253" t="s">
        <v>79</v>
      </c>
      <c r="Y1278" s="253">
        <v>16909</v>
      </c>
      <c r="Z1278" s="253" t="s">
        <v>98</v>
      </c>
      <c r="AA1278" s="253" t="s">
        <v>79</v>
      </c>
      <c r="AB1278" s="225">
        <v>21471.73</v>
      </c>
      <c r="AC1278" s="221" t="s">
        <v>149</v>
      </c>
      <c r="AD1278" s="224" t="s">
        <v>98</v>
      </c>
      <c r="AE1278" s="225">
        <f>+V1278+Y1278</f>
        <v>112726.7</v>
      </c>
      <c r="AF1278" s="216" t="s">
        <v>79</v>
      </c>
      <c r="AG1278" s="221" t="s">
        <v>33</v>
      </c>
      <c r="AH1278" s="221" t="s">
        <v>166</v>
      </c>
      <c r="AI1278" s="221" t="s">
        <v>1165</v>
      </c>
      <c r="AJ1278" s="256"/>
    </row>
    <row r="1279" spans="2:36" s="90" customFormat="1" ht="38.25" x14ac:dyDescent="0.2">
      <c r="B1279" s="218"/>
      <c r="C1279" s="218"/>
      <c r="D1279" s="218"/>
      <c r="E1279" s="238"/>
      <c r="F1279" s="238"/>
      <c r="G1279" s="238"/>
      <c r="H1279" s="215"/>
      <c r="I1279" s="218"/>
      <c r="J1279" s="11" t="s">
        <v>111</v>
      </c>
      <c r="K1279" s="7" t="s">
        <v>112</v>
      </c>
      <c r="L1279" s="7" t="s">
        <v>85</v>
      </c>
      <c r="M1279" s="7">
        <v>1</v>
      </c>
      <c r="N1279" s="217"/>
      <c r="O1279" s="218"/>
      <c r="P1279" s="218"/>
      <c r="Q1279" s="218"/>
      <c r="R1279" s="237"/>
      <c r="S1279" s="237"/>
      <c r="T1279" s="247"/>
      <c r="U1279" s="247"/>
      <c r="V1279" s="246"/>
      <c r="W1279" s="246"/>
      <c r="X1279" s="246"/>
      <c r="Y1279" s="246"/>
      <c r="Z1279" s="246"/>
      <c r="AA1279" s="246"/>
      <c r="AB1279" s="235"/>
      <c r="AC1279" s="217"/>
      <c r="AD1279" s="224"/>
      <c r="AE1279" s="235"/>
      <c r="AF1279" s="218"/>
      <c r="AG1279" s="217"/>
      <c r="AH1279" s="217"/>
      <c r="AI1279" s="217"/>
      <c r="AJ1279" s="247"/>
    </row>
    <row r="1280" spans="2:36" s="90" customFormat="1" ht="25.5" x14ac:dyDescent="0.2">
      <c r="B1280" s="218"/>
      <c r="C1280" s="218"/>
      <c r="D1280" s="218"/>
      <c r="E1280" s="238"/>
      <c r="F1280" s="238"/>
      <c r="G1280" s="238"/>
      <c r="H1280" s="216"/>
      <c r="I1280" s="218"/>
      <c r="J1280" s="11" t="s">
        <v>127</v>
      </c>
      <c r="K1280" s="7" t="s">
        <v>128</v>
      </c>
      <c r="L1280" s="7" t="s">
        <v>85</v>
      </c>
      <c r="M1280" s="63">
        <v>45</v>
      </c>
      <c r="N1280" s="217"/>
      <c r="O1280" s="218"/>
      <c r="P1280" s="218"/>
      <c r="Q1280" s="218"/>
      <c r="R1280" s="237"/>
      <c r="S1280" s="237"/>
      <c r="T1280" s="247"/>
      <c r="U1280" s="247"/>
      <c r="V1280" s="246"/>
      <c r="W1280" s="246"/>
      <c r="X1280" s="246"/>
      <c r="Y1280" s="246"/>
      <c r="Z1280" s="246"/>
      <c r="AA1280" s="246"/>
      <c r="AB1280" s="235"/>
      <c r="AC1280" s="217"/>
      <c r="AD1280" s="225"/>
      <c r="AE1280" s="235"/>
      <c r="AF1280" s="218"/>
      <c r="AG1280" s="217"/>
      <c r="AH1280" s="217"/>
      <c r="AI1280" s="217"/>
      <c r="AJ1280" s="247"/>
    </row>
    <row r="1281" spans="2:45" s="90" customFormat="1" ht="38.25" x14ac:dyDescent="0.2">
      <c r="B1281" s="218" t="s">
        <v>1164</v>
      </c>
      <c r="C1281" s="218" t="s">
        <v>609</v>
      </c>
      <c r="D1281" s="218" t="s">
        <v>106</v>
      </c>
      <c r="E1281" s="238" t="s">
        <v>67</v>
      </c>
      <c r="F1281" s="238" t="s">
        <v>134</v>
      </c>
      <c r="G1281" s="238" t="s">
        <v>147</v>
      </c>
      <c r="H1281" s="230" t="s">
        <v>70</v>
      </c>
      <c r="I1281" s="218" t="s">
        <v>98</v>
      </c>
      <c r="J1281" s="78" t="s">
        <v>111</v>
      </c>
      <c r="K1281" s="16" t="s">
        <v>112</v>
      </c>
      <c r="L1281" s="16" t="s">
        <v>85</v>
      </c>
      <c r="M1281" s="16">
        <v>1</v>
      </c>
      <c r="N1281" s="219" t="s">
        <v>108</v>
      </c>
      <c r="O1281" s="215" t="s">
        <v>608</v>
      </c>
      <c r="P1281" s="218" t="s">
        <v>75</v>
      </c>
      <c r="Q1281" s="218" t="s">
        <v>76</v>
      </c>
      <c r="R1281" s="218" t="s">
        <v>77</v>
      </c>
      <c r="S1281" s="451" t="s">
        <v>109</v>
      </c>
      <c r="T1281" s="255">
        <f t="shared" ref="T1281" si="21">V1281+Y1281</f>
        <v>73412.429999999993</v>
      </c>
      <c r="U1281" s="255" t="s">
        <v>98</v>
      </c>
      <c r="V1281" s="252">
        <v>62400.57</v>
      </c>
      <c r="W1281" s="459" t="s">
        <v>98</v>
      </c>
      <c r="X1281" s="246" t="s">
        <v>98</v>
      </c>
      <c r="Y1281" s="252">
        <v>11011.86</v>
      </c>
      <c r="Z1281" s="252" t="s">
        <v>98</v>
      </c>
      <c r="AA1281" s="252" t="s">
        <v>79</v>
      </c>
      <c r="AB1281" s="252">
        <v>13983.31</v>
      </c>
      <c r="AC1281" s="220" t="s">
        <v>149</v>
      </c>
      <c r="AD1281" s="223" t="s">
        <v>98</v>
      </c>
      <c r="AE1281" s="224">
        <f>+V1281+Y1281</f>
        <v>73412.429999999993</v>
      </c>
      <c r="AF1281" s="215" t="s">
        <v>79</v>
      </c>
      <c r="AG1281" s="220" t="s">
        <v>33</v>
      </c>
      <c r="AH1281" s="221" t="s">
        <v>166</v>
      </c>
      <c r="AI1281" s="221" t="s">
        <v>1165</v>
      </c>
      <c r="AJ1281" s="247"/>
    </row>
    <row r="1282" spans="2:45" s="90" customFormat="1" ht="55.5" customHeight="1" x14ac:dyDescent="0.2">
      <c r="B1282" s="218"/>
      <c r="C1282" s="218"/>
      <c r="D1282" s="218"/>
      <c r="E1282" s="238"/>
      <c r="F1282" s="238"/>
      <c r="G1282" s="238"/>
      <c r="H1282" s="216"/>
      <c r="I1282" s="218"/>
      <c r="J1282" s="11" t="s">
        <v>127</v>
      </c>
      <c r="K1282" s="7" t="s">
        <v>128</v>
      </c>
      <c r="L1282" s="7" t="s">
        <v>85</v>
      </c>
      <c r="M1282" s="63">
        <v>30</v>
      </c>
      <c r="N1282" s="221"/>
      <c r="O1282" s="218"/>
      <c r="P1282" s="218"/>
      <c r="Q1282" s="218"/>
      <c r="R1282" s="218"/>
      <c r="S1282" s="452"/>
      <c r="T1282" s="247"/>
      <c r="U1282" s="247"/>
      <c r="V1282" s="246"/>
      <c r="W1282" s="460"/>
      <c r="X1282" s="246"/>
      <c r="Y1282" s="246"/>
      <c r="Z1282" s="246"/>
      <c r="AA1282" s="246"/>
      <c r="AB1282" s="246"/>
      <c r="AC1282" s="217"/>
      <c r="AD1282" s="225"/>
      <c r="AE1282" s="235"/>
      <c r="AF1282" s="218"/>
      <c r="AG1282" s="217"/>
      <c r="AH1282" s="217"/>
      <c r="AI1282" s="217"/>
      <c r="AJ1282" s="247"/>
    </row>
    <row r="1283" spans="2:45" s="90" customFormat="1" ht="38.25" x14ac:dyDescent="0.2">
      <c r="B1283" s="218" t="s">
        <v>1168</v>
      </c>
      <c r="C1283" s="218" t="s">
        <v>610</v>
      </c>
      <c r="D1283" s="218" t="s">
        <v>106</v>
      </c>
      <c r="E1283" s="238" t="s">
        <v>67</v>
      </c>
      <c r="F1283" s="238" t="s">
        <v>134</v>
      </c>
      <c r="G1283" s="238" t="s">
        <v>147</v>
      </c>
      <c r="H1283" s="230" t="s">
        <v>70</v>
      </c>
      <c r="I1283" s="218" t="s">
        <v>98</v>
      </c>
      <c r="J1283" s="72" t="s">
        <v>111</v>
      </c>
      <c r="K1283" s="22" t="s">
        <v>112</v>
      </c>
      <c r="L1283" s="22" t="s">
        <v>85</v>
      </c>
      <c r="M1283" s="41">
        <v>1</v>
      </c>
      <c r="N1283" s="217" t="s">
        <v>108</v>
      </c>
      <c r="O1283" s="218" t="s">
        <v>608</v>
      </c>
      <c r="P1283" s="218" t="s">
        <v>75</v>
      </c>
      <c r="Q1283" s="218" t="s">
        <v>76</v>
      </c>
      <c r="R1283" s="218" t="s">
        <v>77</v>
      </c>
      <c r="S1283" s="237" t="s">
        <v>109</v>
      </c>
      <c r="T1283" s="247">
        <f t="shared" ref="T1283" si="22">V1283+Y1283</f>
        <v>24039.690000000002</v>
      </c>
      <c r="U1283" s="247" t="s">
        <v>98</v>
      </c>
      <c r="V1283" s="246">
        <v>20433.740000000002</v>
      </c>
      <c r="W1283" s="251" t="s">
        <v>98</v>
      </c>
      <c r="X1283" s="251" t="s">
        <v>98</v>
      </c>
      <c r="Y1283" s="246">
        <v>3605.95</v>
      </c>
      <c r="Z1283" s="246" t="s">
        <v>98</v>
      </c>
      <c r="AA1283" s="246" t="s">
        <v>79</v>
      </c>
      <c r="AB1283" s="246">
        <v>4578.32</v>
      </c>
      <c r="AC1283" s="217" t="s">
        <v>149</v>
      </c>
      <c r="AD1283" s="223" t="s">
        <v>98</v>
      </c>
      <c r="AE1283" s="235">
        <f>+V1283+Y1283</f>
        <v>24039.690000000002</v>
      </c>
      <c r="AF1283" s="218" t="s">
        <v>79</v>
      </c>
      <c r="AG1283" s="217" t="s">
        <v>33</v>
      </c>
      <c r="AH1283" s="217" t="s">
        <v>166</v>
      </c>
      <c r="AI1283" s="217" t="s">
        <v>1165</v>
      </c>
      <c r="AJ1283" s="247"/>
    </row>
    <row r="1284" spans="2:45" s="90" customFormat="1" ht="100.15" customHeight="1" x14ac:dyDescent="0.2">
      <c r="B1284" s="218"/>
      <c r="C1284" s="218"/>
      <c r="D1284" s="218"/>
      <c r="E1284" s="238"/>
      <c r="F1284" s="238"/>
      <c r="G1284" s="238"/>
      <c r="H1284" s="216"/>
      <c r="I1284" s="218"/>
      <c r="J1284" s="11" t="s">
        <v>127</v>
      </c>
      <c r="K1284" s="7" t="s">
        <v>128</v>
      </c>
      <c r="L1284" s="7" t="s">
        <v>85</v>
      </c>
      <c r="M1284" s="115">
        <v>2</v>
      </c>
      <c r="N1284" s="217"/>
      <c r="O1284" s="218"/>
      <c r="P1284" s="218"/>
      <c r="Q1284" s="218"/>
      <c r="R1284" s="218"/>
      <c r="S1284" s="237"/>
      <c r="T1284" s="247"/>
      <c r="U1284" s="247"/>
      <c r="V1284" s="246"/>
      <c r="W1284" s="253"/>
      <c r="X1284" s="253"/>
      <c r="Y1284" s="246"/>
      <c r="Z1284" s="246"/>
      <c r="AA1284" s="246"/>
      <c r="AB1284" s="246"/>
      <c r="AC1284" s="217"/>
      <c r="AD1284" s="225"/>
      <c r="AE1284" s="235"/>
      <c r="AF1284" s="218"/>
      <c r="AG1284" s="217"/>
      <c r="AH1284" s="217"/>
      <c r="AI1284" s="217"/>
      <c r="AJ1284" s="247"/>
    </row>
    <row r="1285" spans="2:45" ht="124.15" customHeight="1" x14ac:dyDescent="0.2">
      <c r="B1285" s="236" t="s">
        <v>899</v>
      </c>
      <c r="C1285" s="386" t="s">
        <v>902</v>
      </c>
      <c r="D1285" s="291" t="s">
        <v>66</v>
      </c>
      <c r="E1285" s="291" t="s">
        <v>67</v>
      </c>
      <c r="F1285" s="291" t="s">
        <v>134</v>
      </c>
      <c r="G1285" s="291" t="s">
        <v>147</v>
      </c>
      <c r="H1285" s="215" t="s">
        <v>70</v>
      </c>
      <c r="I1285" s="216" t="s">
        <v>79</v>
      </c>
      <c r="J1285" s="72" t="s">
        <v>208</v>
      </c>
      <c r="K1285" s="22" t="s">
        <v>107</v>
      </c>
      <c r="L1285" s="22" t="s">
        <v>86</v>
      </c>
      <c r="M1285" s="22">
        <v>40</v>
      </c>
      <c r="N1285" s="221" t="s">
        <v>108</v>
      </c>
      <c r="O1285" s="218" t="s">
        <v>904</v>
      </c>
      <c r="P1285" s="216" t="s">
        <v>75</v>
      </c>
      <c r="Q1285" s="216" t="s">
        <v>76</v>
      </c>
      <c r="R1285" s="236" t="s">
        <v>77</v>
      </c>
      <c r="S1285" s="236" t="s">
        <v>109</v>
      </c>
      <c r="T1285" s="256">
        <f>Y1285+V1285</f>
        <v>419950.5</v>
      </c>
      <c r="U1285" s="256">
        <f>+T1285/M1286</f>
        <v>69991.75</v>
      </c>
      <c r="V1285" s="235">
        <v>356958</v>
      </c>
      <c r="W1285" s="253" t="s">
        <v>98</v>
      </c>
      <c r="X1285" s="253" t="s">
        <v>79</v>
      </c>
      <c r="Y1285" s="235">
        <v>62992.5</v>
      </c>
      <c r="Z1285" s="253" t="s">
        <v>98</v>
      </c>
      <c r="AA1285" s="253" t="s">
        <v>79</v>
      </c>
      <c r="AB1285" s="235">
        <v>104987.65</v>
      </c>
      <c r="AC1285" s="221" t="s">
        <v>149</v>
      </c>
      <c r="AD1285" s="224" t="s">
        <v>98</v>
      </c>
      <c r="AE1285" s="225">
        <f>+V1285+Y1285</f>
        <v>419950.5</v>
      </c>
      <c r="AF1285" s="216" t="s">
        <v>79</v>
      </c>
      <c r="AG1285" s="221" t="s">
        <v>33</v>
      </c>
      <c r="AH1285" s="307" t="s">
        <v>176</v>
      </c>
      <c r="AI1285" s="456" t="s">
        <v>161</v>
      </c>
      <c r="AJ1285" s="256"/>
    </row>
    <row r="1286" spans="2:45" ht="68.650000000000006" customHeight="1" x14ac:dyDescent="0.2">
      <c r="B1286" s="237"/>
      <c r="C1286" s="265"/>
      <c r="D1286" s="238"/>
      <c r="E1286" s="238"/>
      <c r="F1286" s="238"/>
      <c r="G1286" s="238"/>
      <c r="H1286" s="215"/>
      <c r="I1286" s="218"/>
      <c r="J1286" s="11" t="s">
        <v>111</v>
      </c>
      <c r="K1286" s="7" t="s">
        <v>112</v>
      </c>
      <c r="L1286" s="7" t="s">
        <v>85</v>
      </c>
      <c r="M1286" s="7">
        <v>6</v>
      </c>
      <c r="N1286" s="217"/>
      <c r="O1286" s="265"/>
      <c r="P1286" s="218"/>
      <c r="Q1286" s="218"/>
      <c r="R1286" s="237"/>
      <c r="S1286" s="237"/>
      <c r="T1286" s="247"/>
      <c r="U1286" s="247"/>
      <c r="V1286" s="342"/>
      <c r="W1286" s="246"/>
      <c r="X1286" s="246"/>
      <c r="Y1286" s="342"/>
      <c r="Z1286" s="246"/>
      <c r="AA1286" s="246"/>
      <c r="AB1286" s="342"/>
      <c r="AC1286" s="217"/>
      <c r="AD1286" s="224"/>
      <c r="AE1286" s="235"/>
      <c r="AF1286" s="218"/>
      <c r="AG1286" s="217"/>
      <c r="AH1286" s="264"/>
      <c r="AI1286" s="394"/>
      <c r="AJ1286" s="247"/>
    </row>
    <row r="1287" spans="2:45" ht="202.5" customHeight="1" x14ac:dyDescent="0.2">
      <c r="B1287" s="237"/>
      <c r="C1287" s="265"/>
      <c r="D1287" s="238"/>
      <c r="E1287" s="238"/>
      <c r="F1287" s="238"/>
      <c r="G1287" s="238"/>
      <c r="H1287" s="216"/>
      <c r="I1287" s="218"/>
      <c r="J1287" s="11" t="s">
        <v>127</v>
      </c>
      <c r="K1287" s="7" t="s">
        <v>128</v>
      </c>
      <c r="L1287" s="7" t="s">
        <v>85</v>
      </c>
      <c r="M1287" s="63">
        <v>180</v>
      </c>
      <c r="N1287" s="217"/>
      <c r="O1287" s="265"/>
      <c r="P1287" s="218"/>
      <c r="Q1287" s="218"/>
      <c r="R1287" s="237"/>
      <c r="S1287" s="237"/>
      <c r="T1287" s="247"/>
      <c r="U1287" s="247"/>
      <c r="V1287" s="342"/>
      <c r="W1287" s="246"/>
      <c r="X1287" s="246"/>
      <c r="Y1287" s="342"/>
      <c r="Z1287" s="246"/>
      <c r="AA1287" s="246"/>
      <c r="AB1287" s="342"/>
      <c r="AC1287" s="217"/>
      <c r="AD1287" s="225"/>
      <c r="AE1287" s="235"/>
      <c r="AF1287" s="218"/>
      <c r="AG1287" s="217"/>
      <c r="AH1287" s="264"/>
      <c r="AI1287" s="394"/>
      <c r="AJ1287" s="247"/>
    </row>
    <row r="1288" spans="2:45" ht="68.650000000000006" customHeight="1" x14ac:dyDescent="0.2">
      <c r="B1288" s="230" t="s">
        <v>900</v>
      </c>
      <c r="C1288" s="384" t="s">
        <v>903</v>
      </c>
      <c r="D1288" s="230" t="s">
        <v>66</v>
      </c>
      <c r="E1288" s="290" t="s">
        <v>67</v>
      </c>
      <c r="F1288" s="291" t="s">
        <v>132</v>
      </c>
      <c r="G1288" s="291" t="s">
        <v>69</v>
      </c>
      <c r="H1288" s="230" t="s">
        <v>70</v>
      </c>
      <c r="I1288" s="216" t="s">
        <v>98</v>
      </c>
      <c r="J1288" s="11" t="s">
        <v>113</v>
      </c>
      <c r="K1288" s="29" t="s">
        <v>114</v>
      </c>
      <c r="L1288" s="7" t="s">
        <v>115</v>
      </c>
      <c r="M1288" s="7">
        <v>3</v>
      </c>
      <c r="N1288" s="217" t="s">
        <v>108</v>
      </c>
      <c r="O1288" s="384" t="s">
        <v>335</v>
      </c>
      <c r="P1288" s="418" t="s">
        <v>75</v>
      </c>
      <c r="Q1288" s="418" t="s">
        <v>76</v>
      </c>
      <c r="R1288" s="418" t="s">
        <v>77</v>
      </c>
      <c r="S1288" s="237" t="s">
        <v>109</v>
      </c>
      <c r="T1288" s="247">
        <f t="shared" ref="T1288" si="23">V1288+Y1288</f>
        <v>239972</v>
      </c>
      <c r="U1288" s="247" t="s">
        <v>98</v>
      </c>
      <c r="V1288" s="266">
        <v>203976</v>
      </c>
      <c r="W1288" s="246" t="s">
        <v>98</v>
      </c>
      <c r="X1288" s="246" t="s">
        <v>98</v>
      </c>
      <c r="Y1288" s="266">
        <v>35996</v>
      </c>
      <c r="Z1288" s="246" t="s">
        <v>98</v>
      </c>
      <c r="AA1288" s="246" t="s">
        <v>98</v>
      </c>
      <c r="AB1288" s="266">
        <v>59992.94</v>
      </c>
      <c r="AC1288" s="217" t="s">
        <v>80</v>
      </c>
      <c r="AD1288" s="223" t="s">
        <v>98</v>
      </c>
      <c r="AE1288" s="246">
        <f>+V1288+Y1288</f>
        <v>239972</v>
      </c>
      <c r="AF1288" s="247" t="s">
        <v>98</v>
      </c>
      <c r="AG1288" s="246" t="s">
        <v>33</v>
      </c>
      <c r="AH1288" s="329" t="s">
        <v>160</v>
      </c>
      <c r="AI1288" s="329" t="s">
        <v>179</v>
      </c>
      <c r="AJ1288" s="247"/>
    </row>
    <row r="1289" spans="2:45" ht="68.650000000000006" customHeight="1" x14ac:dyDescent="0.2">
      <c r="B1289" s="215"/>
      <c r="C1289" s="385"/>
      <c r="D1289" s="215"/>
      <c r="E1289" s="250"/>
      <c r="F1289" s="238"/>
      <c r="G1289" s="238"/>
      <c r="H1289" s="215"/>
      <c r="I1289" s="218"/>
      <c r="J1289" s="11" t="s">
        <v>116</v>
      </c>
      <c r="K1289" s="29" t="s">
        <v>117</v>
      </c>
      <c r="L1289" s="7" t="s">
        <v>85</v>
      </c>
      <c r="M1289" s="7">
        <v>1</v>
      </c>
      <c r="N1289" s="217"/>
      <c r="O1289" s="385"/>
      <c r="P1289" s="419"/>
      <c r="Q1289" s="419"/>
      <c r="R1289" s="419"/>
      <c r="S1289" s="237"/>
      <c r="T1289" s="247"/>
      <c r="U1289" s="247"/>
      <c r="V1289" s="267"/>
      <c r="W1289" s="246"/>
      <c r="X1289" s="246"/>
      <c r="Y1289" s="267"/>
      <c r="Z1289" s="246"/>
      <c r="AA1289" s="246"/>
      <c r="AB1289" s="267"/>
      <c r="AC1289" s="217"/>
      <c r="AD1289" s="224"/>
      <c r="AE1289" s="246"/>
      <c r="AF1289" s="247"/>
      <c r="AG1289" s="246"/>
      <c r="AH1289" s="330"/>
      <c r="AI1289" s="330"/>
      <c r="AJ1289" s="247"/>
    </row>
    <row r="1290" spans="2:45" ht="68.650000000000006" customHeight="1" x14ac:dyDescent="0.2">
      <c r="B1290" s="215"/>
      <c r="C1290" s="385"/>
      <c r="D1290" s="215"/>
      <c r="E1290" s="250"/>
      <c r="F1290" s="238"/>
      <c r="G1290" s="238"/>
      <c r="H1290" s="215"/>
      <c r="I1290" s="218"/>
      <c r="J1290" s="11" t="s">
        <v>209</v>
      </c>
      <c r="K1290" s="29" t="s">
        <v>118</v>
      </c>
      <c r="L1290" s="7" t="s">
        <v>119</v>
      </c>
      <c r="M1290" s="7">
        <v>1</v>
      </c>
      <c r="N1290" s="217"/>
      <c r="O1290" s="385"/>
      <c r="P1290" s="419"/>
      <c r="Q1290" s="419"/>
      <c r="R1290" s="419"/>
      <c r="S1290" s="237"/>
      <c r="T1290" s="247"/>
      <c r="U1290" s="247"/>
      <c r="V1290" s="267"/>
      <c r="W1290" s="246"/>
      <c r="X1290" s="246"/>
      <c r="Y1290" s="267"/>
      <c r="Z1290" s="246"/>
      <c r="AA1290" s="246"/>
      <c r="AB1290" s="267"/>
      <c r="AC1290" s="217"/>
      <c r="AD1290" s="224"/>
      <c r="AE1290" s="246"/>
      <c r="AF1290" s="247"/>
      <c r="AG1290" s="246"/>
      <c r="AH1290" s="330"/>
      <c r="AI1290" s="330"/>
      <c r="AJ1290" s="247"/>
    </row>
    <row r="1291" spans="2:45" ht="68.650000000000006" customHeight="1" x14ac:dyDescent="0.2">
      <c r="B1291" s="215"/>
      <c r="C1291" s="385"/>
      <c r="D1291" s="215"/>
      <c r="E1291" s="250"/>
      <c r="F1291" s="290"/>
      <c r="G1291" s="290"/>
      <c r="H1291" s="215"/>
      <c r="I1291" s="230"/>
      <c r="J1291" s="28" t="s">
        <v>120</v>
      </c>
      <c r="K1291" s="44" t="s">
        <v>121</v>
      </c>
      <c r="L1291" s="14" t="s">
        <v>119</v>
      </c>
      <c r="M1291" s="7">
        <v>1</v>
      </c>
      <c r="N1291" s="219"/>
      <c r="O1291" s="385"/>
      <c r="P1291" s="419"/>
      <c r="Q1291" s="419"/>
      <c r="R1291" s="419"/>
      <c r="S1291" s="242"/>
      <c r="T1291" s="254"/>
      <c r="U1291" s="254"/>
      <c r="V1291" s="267"/>
      <c r="W1291" s="251"/>
      <c r="X1291" s="251"/>
      <c r="Y1291" s="267"/>
      <c r="Z1291" s="251"/>
      <c r="AA1291" s="251"/>
      <c r="AB1291" s="267"/>
      <c r="AC1291" s="219"/>
      <c r="AD1291" s="224"/>
      <c r="AE1291" s="251"/>
      <c r="AF1291" s="254"/>
      <c r="AG1291" s="251"/>
      <c r="AH1291" s="330"/>
      <c r="AI1291" s="330"/>
      <c r="AJ1291" s="254"/>
    </row>
    <row r="1292" spans="2:45" ht="137.1" customHeight="1" x14ac:dyDescent="0.2">
      <c r="B1292" s="218" t="s">
        <v>901</v>
      </c>
      <c r="C1292" s="265" t="s">
        <v>902</v>
      </c>
      <c r="D1292" s="238" t="s">
        <v>66</v>
      </c>
      <c r="E1292" s="238" t="s">
        <v>67</v>
      </c>
      <c r="F1292" s="238" t="s">
        <v>134</v>
      </c>
      <c r="G1292" s="238" t="s">
        <v>147</v>
      </c>
      <c r="H1292" s="218" t="s">
        <v>70</v>
      </c>
      <c r="I1292" s="218" t="s">
        <v>79</v>
      </c>
      <c r="J1292" s="11" t="s">
        <v>208</v>
      </c>
      <c r="K1292" s="7" t="s">
        <v>107</v>
      </c>
      <c r="L1292" s="7" t="s">
        <v>86</v>
      </c>
      <c r="M1292" s="7">
        <v>40</v>
      </c>
      <c r="N1292" s="217" t="s">
        <v>108</v>
      </c>
      <c r="O1292" s="265" t="s">
        <v>1100</v>
      </c>
      <c r="P1292" s="218" t="s">
        <v>75</v>
      </c>
      <c r="Q1292" s="218" t="s">
        <v>76</v>
      </c>
      <c r="R1292" s="237" t="s">
        <v>77</v>
      </c>
      <c r="S1292" s="237" t="s">
        <v>109</v>
      </c>
      <c r="T1292" s="247">
        <f>Y1292+V1292</f>
        <v>139983.38</v>
      </c>
      <c r="U1292" s="247">
        <f>+T1292/M1293</f>
        <v>69991.69</v>
      </c>
      <c r="V1292" s="235">
        <v>118986</v>
      </c>
      <c r="W1292" s="246" t="s">
        <v>98</v>
      </c>
      <c r="X1292" s="246" t="s">
        <v>79</v>
      </c>
      <c r="Y1292" s="235">
        <v>20997.38</v>
      </c>
      <c r="Z1292" s="246" t="s">
        <v>98</v>
      </c>
      <c r="AA1292" s="246" t="s">
        <v>79</v>
      </c>
      <c r="AB1292" s="235">
        <v>34995.879999999997</v>
      </c>
      <c r="AC1292" s="217" t="s">
        <v>149</v>
      </c>
      <c r="AD1292" s="235" t="s">
        <v>98</v>
      </c>
      <c r="AE1292" s="235">
        <f>+V1292+Y1292</f>
        <v>139983.38</v>
      </c>
      <c r="AF1292" s="218" t="s">
        <v>79</v>
      </c>
      <c r="AG1292" s="217" t="s">
        <v>33</v>
      </c>
      <c r="AH1292" s="245" t="s">
        <v>166</v>
      </c>
      <c r="AI1292" s="590" t="s">
        <v>167</v>
      </c>
      <c r="AJ1292" s="247"/>
    </row>
    <row r="1293" spans="2:45" ht="68.650000000000006" customHeight="1" x14ac:dyDescent="0.2">
      <c r="B1293" s="237"/>
      <c r="C1293" s="265"/>
      <c r="D1293" s="239"/>
      <c r="E1293" s="238"/>
      <c r="F1293" s="238"/>
      <c r="G1293" s="238"/>
      <c r="H1293" s="218"/>
      <c r="I1293" s="218"/>
      <c r="J1293" s="11" t="s">
        <v>111</v>
      </c>
      <c r="K1293" s="7" t="s">
        <v>112</v>
      </c>
      <c r="L1293" s="7" t="s">
        <v>85</v>
      </c>
      <c r="M1293" s="7">
        <v>2</v>
      </c>
      <c r="N1293" s="217"/>
      <c r="O1293" s="424"/>
      <c r="P1293" s="218"/>
      <c r="Q1293" s="218"/>
      <c r="R1293" s="237"/>
      <c r="S1293" s="237"/>
      <c r="T1293" s="247"/>
      <c r="U1293" s="247"/>
      <c r="V1293" s="342"/>
      <c r="W1293" s="246"/>
      <c r="X1293" s="246"/>
      <c r="Y1293" s="342"/>
      <c r="Z1293" s="246"/>
      <c r="AA1293" s="246"/>
      <c r="AB1293" s="342"/>
      <c r="AC1293" s="217"/>
      <c r="AD1293" s="235"/>
      <c r="AE1293" s="235"/>
      <c r="AF1293" s="218"/>
      <c r="AG1293" s="217"/>
      <c r="AH1293" s="245"/>
      <c r="AI1293" s="590"/>
      <c r="AJ1293" s="247"/>
    </row>
    <row r="1294" spans="2:45" ht="134.1" customHeight="1" x14ac:dyDescent="0.2">
      <c r="B1294" s="237"/>
      <c r="C1294" s="265"/>
      <c r="D1294" s="239"/>
      <c r="E1294" s="238"/>
      <c r="F1294" s="238"/>
      <c r="G1294" s="238"/>
      <c r="H1294" s="218"/>
      <c r="I1294" s="218"/>
      <c r="J1294" s="11" t="s">
        <v>127</v>
      </c>
      <c r="K1294" s="7" t="s">
        <v>128</v>
      </c>
      <c r="L1294" s="7" t="s">
        <v>85</v>
      </c>
      <c r="M1294" s="63">
        <v>60</v>
      </c>
      <c r="N1294" s="217"/>
      <c r="O1294" s="424"/>
      <c r="P1294" s="218"/>
      <c r="Q1294" s="218"/>
      <c r="R1294" s="237"/>
      <c r="S1294" s="237"/>
      <c r="T1294" s="247"/>
      <c r="U1294" s="247"/>
      <c r="V1294" s="342"/>
      <c r="W1294" s="246"/>
      <c r="X1294" s="246"/>
      <c r="Y1294" s="342"/>
      <c r="Z1294" s="246"/>
      <c r="AA1294" s="246"/>
      <c r="AB1294" s="342"/>
      <c r="AC1294" s="217"/>
      <c r="AD1294" s="235"/>
      <c r="AE1294" s="235"/>
      <c r="AF1294" s="218"/>
      <c r="AG1294" s="217"/>
      <c r="AH1294" s="245"/>
      <c r="AI1294" s="590"/>
      <c r="AJ1294" s="247"/>
    </row>
    <row r="1295" spans="2:45" ht="132" customHeight="1" x14ac:dyDescent="0.2">
      <c r="B1295" s="240" t="s">
        <v>834</v>
      </c>
      <c r="C1295" s="218" t="s">
        <v>849</v>
      </c>
      <c r="D1295" s="240" t="s">
        <v>66</v>
      </c>
      <c r="E1295" s="290" t="s">
        <v>67</v>
      </c>
      <c r="F1295" s="238" t="s">
        <v>134</v>
      </c>
      <c r="G1295" s="238" t="s">
        <v>147</v>
      </c>
      <c r="H1295" s="230" t="s">
        <v>70</v>
      </c>
      <c r="I1295" s="218" t="s">
        <v>79</v>
      </c>
      <c r="J1295" s="11" t="s">
        <v>208</v>
      </c>
      <c r="K1295" s="7" t="s">
        <v>107</v>
      </c>
      <c r="L1295" s="7" t="s">
        <v>86</v>
      </c>
      <c r="M1295" s="7">
        <v>40</v>
      </c>
      <c r="N1295" s="217" t="s">
        <v>108</v>
      </c>
      <c r="O1295" s="239" t="s">
        <v>855</v>
      </c>
      <c r="P1295" s="218" t="s">
        <v>75</v>
      </c>
      <c r="Q1295" s="218" t="s">
        <v>76</v>
      </c>
      <c r="R1295" s="237" t="s">
        <v>77</v>
      </c>
      <c r="S1295" s="237" t="s">
        <v>109</v>
      </c>
      <c r="T1295" s="247">
        <f>Y1295+V1295</f>
        <v>176030.24000000002</v>
      </c>
      <c r="U1295" s="247" t="s">
        <v>98</v>
      </c>
      <c r="V1295" s="297">
        <v>149625.70000000001</v>
      </c>
      <c r="W1295" s="246" t="s">
        <v>98</v>
      </c>
      <c r="X1295" s="246" t="s">
        <v>79</v>
      </c>
      <c r="Y1295" s="297">
        <v>26404.54</v>
      </c>
      <c r="Z1295" s="246" t="s">
        <v>98</v>
      </c>
      <c r="AA1295" s="246" t="s">
        <v>79</v>
      </c>
      <c r="AB1295" s="217">
        <v>14272.73</v>
      </c>
      <c r="AC1295" s="217" t="s">
        <v>149</v>
      </c>
      <c r="AD1295" s="223" t="s">
        <v>98</v>
      </c>
      <c r="AE1295" s="235">
        <f>+V1295+Y1295</f>
        <v>176030.24000000002</v>
      </c>
      <c r="AF1295" s="218" t="s">
        <v>79</v>
      </c>
      <c r="AG1295" s="217" t="s">
        <v>33</v>
      </c>
      <c r="AH1295" s="593" t="s">
        <v>158</v>
      </c>
      <c r="AI1295" s="591" t="s">
        <v>176</v>
      </c>
      <c r="AJ1295" s="247"/>
      <c r="AS1295" s="116"/>
    </row>
    <row r="1296" spans="2:45" ht="68.650000000000006" customHeight="1" x14ac:dyDescent="0.2">
      <c r="B1296" s="240"/>
      <c r="C1296" s="218"/>
      <c r="D1296" s="240"/>
      <c r="E1296" s="250"/>
      <c r="F1296" s="238"/>
      <c r="G1296" s="238"/>
      <c r="H1296" s="215"/>
      <c r="I1296" s="218"/>
      <c r="J1296" s="11" t="s">
        <v>111</v>
      </c>
      <c r="K1296" s="7" t="s">
        <v>112</v>
      </c>
      <c r="L1296" s="7" t="s">
        <v>85</v>
      </c>
      <c r="M1296" s="7">
        <v>3</v>
      </c>
      <c r="N1296" s="217"/>
      <c r="O1296" s="239"/>
      <c r="P1296" s="218"/>
      <c r="Q1296" s="218"/>
      <c r="R1296" s="237"/>
      <c r="S1296" s="237"/>
      <c r="T1296" s="247"/>
      <c r="U1296" s="247"/>
      <c r="V1296" s="297"/>
      <c r="W1296" s="246"/>
      <c r="X1296" s="246"/>
      <c r="Y1296" s="297"/>
      <c r="Z1296" s="246"/>
      <c r="AA1296" s="246"/>
      <c r="AB1296" s="217"/>
      <c r="AC1296" s="217"/>
      <c r="AD1296" s="224"/>
      <c r="AE1296" s="235"/>
      <c r="AF1296" s="218"/>
      <c r="AG1296" s="217"/>
      <c r="AH1296" s="591"/>
      <c r="AI1296" s="591"/>
      <c r="AJ1296" s="247"/>
      <c r="AS1296" s="116"/>
    </row>
    <row r="1297" spans="2:36" ht="166.15" customHeight="1" x14ac:dyDescent="0.2">
      <c r="B1297" s="240"/>
      <c r="C1297" s="218"/>
      <c r="D1297" s="298"/>
      <c r="E1297" s="250"/>
      <c r="F1297" s="238"/>
      <c r="G1297" s="238"/>
      <c r="H1297" s="216"/>
      <c r="I1297" s="218"/>
      <c r="J1297" s="11" t="s">
        <v>127</v>
      </c>
      <c r="K1297" s="7" t="s">
        <v>128</v>
      </c>
      <c r="L1297" s="7" t="s">
        <v>85</v>
      </c>
      <c r="M1297" s="63">
        <v>120</v>
      </c>
      <c r="N1297" s="217"/>
      <c r="O1297" s="239"/>
      <c r="P1297" s="218"/>
      <c r="Q1297" s="218"/>
      <c r="R1297" s="237"/>
      <c r="S1297" s="237"/>
      <c r="T1297" s="247"/>
      <c r="U1297" s="247"/>
      <c r="V1297" s="297"/>
      <c r="W1297" s="246"/>
      <c r="X1297" s="246"/>
      <c r="Y1297" s="297"/>
      <c r="Z1297" s="246"/>
      <c r="AA1297" s="246"/>
      <c r="AB1297" s="217"/>
      <c r="AC1297" s="217"/>
      <c r="AD1297" s="225"/>
      <c r="AE1297" s="235"/>
      <c r="AF1297" s="218"/>
      <c r="AG1297" s="217"/>
      <c r="AH1297" s="591"/>
      <c r="AI1297" s="591"/>
      <c r="AJ1297" s="247"/>
    </row>
    <row r="1298" spans="2:36" ht="68.650000000000006" customHeight="1" x14ac:dyDescent="0.2">
      <c r="B1298" s="240" t="s">
        <v>835</v>
      </c>
      <c r="C1298" s="218" t="s">
        <v>850</v>
      </c>
      <c r="D1298" s="265" t="s">
        <v>66</v>
      </c>
      <c r="E1298" s="238" t="s">
        <v>67</v>
      </c>
      <c r="F1298" s="238" t="s">
        <v>134</v>
      </c>
      <c r="G1298" s="238" t="s">
        <v>147</v>
      </c>
      <c r="H1298" s="230" t="s">
        <v>70</v>
      </c>
      <c r="I1298" s="218" t="s">
        <v>79</v>
      </c>
      <c r="J1298" s="72" t="s">
        <v>208</v>
      </c>
      <c r="K1298" s="22" t="s">
        <v>107</v>
      </c>
      <c r="L1298" s="22" t="s">
        <v>86</v>
      </c>
      <c r="M1298" s="22">
        <v>40</v>
      </c>
      <c r="N1298" s="217" t="s">
        <v>108</v>
      </c>
      <c r="O1298" s="239" t="s">
        <v>856</v>
      </c>
      <c r="P1298" s="218" t="s">
        <v>75</v>
      </c>
      <c r="Q1298" s="218" t="s">
        <v>76</v>
      </c>
      <c r="R1298" s="237" t="s">
        <v>77</v>
      </c>
      <c r="S1298" s="237" t="s">
        <v>109</v>
      </c>
      <c r="T1298" s="247">
        <f>Y1298+V1298</f>
        <v>209210.34999999998</v>
      </c>
      <c r="U1298" s="247" t="s">
        <v>98</v>
      </c>
      <c r="V1298" s="297">
        <v>177828.8</v>
      </c>
      <c r="W1298" s="246" t="s">
        <v>98</v>
      </c>
      <c r="X1298" s="246" t="s">
        <v>79</v>
      </c>
      <c r="Y1298" s="297">
        <v>31381.55</v>
      </c>
      <c r="Z1298" s="246" t="s">
        <v>98</v>
      </c>
      <c r="AA1298" s="246" t="s">
        <v>79</v>
      </c>
      <c r="AB1298" s="229">
        <v>16963.009999999998</v>
      </c>
      <c r="AC1298" s="217" t="s">
        <v>149</v>
      </c>
      <c r="AD1298" s="223" t="s">
        <v>98</v>
      </c>
      <c r="AE1298" s="235">
        <f>+V1298+Y1298</f>
        <v>209210.34999999998</v>
      </c>
      <c r="AF1298" s="218" t="s">
        <v>79</v>
      </c>
      <c r="AG1298" s="217" t="s">
        <v>33</v>
      </c>
      <c r="AH1298" s="592" t="s">
        <v>158</v>
      </c>
      <c r="AI1298" s="591" t="s">
        <v>176</v>
      </c>
      <c r="AJ1298" s="254"/>
    </row>
    <row r="1299" spans="2:36" ht="68.650000000000006" customHeight="1" x14ac:dyDescent="0.2">
      <c r="B1299" s="240"/>
      <c r="C1299" s="218"/>
      <c r="D1299" s="265"/>
      <c r="E1299" s="238"/>
      <c r="F1299" s="238"/>
      <c r="G1299" s="238"/>
      <c r="H1299" s="215"/>
      <c r="I1299" s="218"/>
      <c r="J1299" s="11" t="s">
        <v>111</v>
      </c>
      <c r="K1299" s="7" t="s">
        <v>112</v>
      </c>
      <c r="L1299" s="7" t="s">
        <v>85</v>
      </c>
      <c r="M1299" s="7">
        <v>5</v>
      </c>
      <c r="N1299" s="217"/>
      <c r="O1299" s="239"/>
      <c r="P1299" s="218"/>
      <c r="Q1299" s="218"/>
      <c r="R1299" s="237"/>
      <c r="S1299" s="237"/>
      <c r="T1299" s="247"/>
      <c r="U1299" s="247"/>
      <c r="V1299" s="297"/>
      <c r="W1299" s="246"/>
      <c r="X1299" s="246"/>
      <c r="Y1299" s="297"/>
      <c r="Z1299" s="246"/>
      <c r="AA1299" s="246"/>
      <c r="AB1299" s="229"/>
      <c r="AC1299" s="217"/>
      <c r="AD1299" s="224"/>
      <c r="AE1299" s="235"/>
      <c r="AF1299" s="218"/>
      <c r="AG1299" s="217"/>
      <c r="AH1299" s="217"/>
      <c r="AI1299" s="591"/>
      <c r="AJ1299" s="255"/>
    </row>
    <row r="1300" spans="2:36" ht="157.15" customHeight="1" x14ac:dyDescent="0.2">
      <c r="B1300" s="240"/>
      <c r="C1300" s="218"/>
      <c r="D1300" s="265"/>
      <c r="E1300" s="238"/>
      <c r="F1300" s="238"/>
      <c r="G1300" s="238"/>
      <c r="H1300" s="216"/>
      <c r="I1300" s="218"/>
      <c r="J1300" s="11" t="s">
        <v>127</v>
      </c>
      <c r="K1300" s="7" t="s">
        <v>128</v>
      </c>
      <c r="L1300" s="7" t="s">
        <v>85</v>
      </c>
      <c r="M1300" s="63">
        <v>300</v>
      </c>
      <c r="N1300" s="217"/>
      <c r="O1300" s="239"/>
      <c r="P1300" s="218"/>
      <c r="Q1300" s="218"/>
      <c r="R1300" s="237"/>
      <c r="S1300" s="237"/>
      <c r="T1300" s="247"/>
      <c r="U1300" s="247"/>
      <c r="V1300" s="297"/>
      <c r="W1300" s="246"/>
      <c r="X1300" s="246"/>
      <c r="Y1300" s="297"/>
      <c r="Z1300" s="246"/>
      <c r="AA1300" s="246"/>
      <c r="AB1300" s="229"/>
      <c r="AC1300" s="217"/>
      <c r="AD1300" s="225"/>
      <c r="AE1300" s="235"/>
      <c r="AF1300" s="218"/>
      <c r="AG1300" s="217"/>
      <c r="AH1300" s="217"/>
      <c r="AI1300" s="591"/>
      <c r="AJ1300" s="256"/>
    </row>
    <row r="1301" spans="2:36" ht="68.650000000000006" customHeight="1" x14ac:dyDescent="0.2">
      <c r="B1301" s="240" t="s">
        <v>838</v>
      </c>
      <c r="C1301" s="218" t="s">
        <v>851</v>
      </c>
      <c r="D1301" s="218" t="s">
        <v>66</v>
      </c>
      <c r="E1301" s="238" t="s">
        <v>67</v>
      </c>
      <c r="F1301" s="238" t="s">
        <v>134</v>
      </c>
      <c r="G1301" s="238" t="s">
        <v>147</v>
      </c>
      <c r="H1301" s="230" t="s">
        <v>70</v>
      </c>
      <c r="I1301" s="218" t="s">
        <v>79</v>
      </c>
      <c r="J1301" s="72" t="s">
        <v>208</v>
      </c>
      <c r="K1301" s="22" t="s">
        <v>107</v>
      </c>
      <c r="L1301" s="22" t="s">
        <v>86</v>
      </c>
      <c r="M1301" s="22">
        <v>40</v>
      </c>
      <c r="N1301" s="217" t="s">
        <v>108</v>
      </c>
      <c r="O1301" s="239" t="s">
        <v>856</v>
      </c>
      <c r="P1301" s="218" t="s">
        <v>75</v>
      </c>
      <c r="Q1301" s="218" t="s">
        <v>76</v>
      </c>
      <c r="R1301" s="237" t="s">
        <v>77</v>
      </c>
      <c r="S1301" s="237" t="s">
        <v>109</v>
      </c>
      <c r="T1301" s="247">
        <f>Y1301+V1301</f>
        <v>52200</v>
      </c>
      <c r="U1301" s="247" t="s">
        <v>98</v>
      </c>
      <c r="V1301" s="297">
        <v>44370</v>
      </c>
      <c r="W1301" s="246" t="s">
        <v>98</v>
      </c>
      <c r="X1301" s="246" t="s">
        <v>79</v>
      </c>
      <c r="Y1301" s="297">
        <v>7830</v>
      </c>
      <c r="Z1301" s="246" t="s">
        <v>98</v>
      </c>
      <c r="AA1301" s="246" t="s">
        <v>79</v>
      </c>
      <c r="AB1301" s="217">
        <v>4232.4399999999996</v>
      </c>
      <c r="AC1301" s="217" t="s">
        <v>149</v>
      </c>
      <c r="AD1301" s="223" t="s">
        <v>98</v>
      </c>
      <c r="AE1301" s="235">
        <f>+V1301+Y1301</f>
        <v>52200</v>
      </c>
      <c r="AF1301" s="218" t="s">
        <v>79</v>
      </c>
      <c r="AG1301" s="217" t="s">
        <v>33</v>
      </c>
      <c r="AH1301" s="591" t="s">
        <v>179</v>
      </c>
      <c r="AI1301" s="591" t="s">
        <v>295</v>
      </c>
      <c r="AJ1301" s="254"/>
    </row>
    <row r="1302" spans="2:36" ht="68.650000000000006" customHeight="1" x14ac:dyDescent="0.2">
      <c r="B1302" s="240"/>
      <c r="C1302" s="218"/>
      <c r="D1302" s="218"/>
      <c r="E1302" s="238"/>
      <c r="F1302" s="238"/>
      <c r="G1302" s="238"/>
      <c r="H1302" s="215"/>
      <c r="I1302" s="218"/>
      <c r="J1302" s="11" t="s">
        <v>111</v>
      </c>
      <c r="K1302" s="7" t="s">
        <v>112</v>
      </c>
      <c r="L1302" s="7" t="s">
        <v>85</v>
      </c>
      <c r="M1302" s="7">
        <v>2</v>
      </c>
      <c r="N1302" s="217"/>
      <c r="O1302" s="239"/>
      <c r="P1302" s="218"/>
      <c r="Q1302" s="218"/>
      <c r="R1302" s="237"/>
      <c r="S1302" s="237"/>
      <c r="T1302" s="247"/>
      <c r="U1302" s="247"/>
      <c r="V1302" s="297"/>
      <c r="W1302" s="246"/>
      <c r="X1302" s="246"/>
      <c r="Y1302" s="297"/>
      <c r="Z1302" s="246"/>
      <c r="AA1302" s="246"/>
      <c r="AB1302" s="217"/>
      <c r="AC1302" s="217"/>
      <c r="AD1302" s="224"/>
      <c r="AE1302" s="235"/>
      <c r="AF1302" s="218"/>
      <c r="AG1302" s="217"/>
      <c r="AH1302" s="591"/>
      <c r="AI1302" s="591"/>
      <c r="AJ1302" s="255"/>
    </row>
    <row r="1303" spans="2:36" ht="170.1" customHeight="1" x14ac:dyDescent="0.2">
      <c r="B1303" s="240"/>
      <c r="C1303" s="218"/>
      <c r="D1303" s="218"/>
      <c r="E1303" s="238"/>
      <c r="F1303" s="238"/>
      <c r="G1303" s="238"/>
      <c r="H1303" s="216"/>
      <c r="I1303" s="218"/>
      <c r="J1303" s="11" t="s">
        <v>127</v>
      </c>
      <c r="K1303" s="7" t="s">
        <v>128</v>
      </c>
      <c r="L1303" s="7" t="s">
        <v>85</v>
      </c>
      <c r="M1303" s="63">
        <v>26</v>
      </c>
      <c r="N1303" s="217"/>
      <c r="O1303" s="239"/>
      <c r="P1303" s="218"/>
      <c r="Q1303" s="218"/>
      <c r="R1303" s="237"/>
      <c r="S1303" s="237"/>
      <c r="T1303" s="247"/>
      <c r="U1303" s="247"/>
      <c r="V1303" s="297"/>
      <c r="W1303" s="246"/>
      <c r="X1303" s="246"/>
      <c r="Y1303" s="297"/>
      <c r="Z1303" s="246"/>
      <c r="AA1303" s="246"/>
      <c r="AB1303" s="217"/>
      <c r="AC1303" s="217"/>
      <c r="AD1303" s="225"/>
      <c r="AE1303" s="235"/>
      <c r="AF1303" s="218"/>
      <c r="AG1303" s="217"/>
      <c r="AH1303" s="591"/>
      <c r="AI1303" s="591"/>
      <c r="AJ1303" s="256"/>
    </row>
    <row r="1304" spans="2:36" ht="68.650000000000006" customHeight="1" x14ac:dyDescent="0.2">
      <c r="B1304" s="240" t="s">
        <v>839</v>
      </c>
      <c r="C1304" s="218" t="s">
        <v>852</v>
      </c>
      <c r="D1304" s="218" t="s">
        <v>66</v>
      </c>
      <c r="E1304" s="238" t="s">
        <v>67</v>
      </c>
      <c r="F1304" s="238" t="s">
        <v>134</v>
      </c>
      <c r="G1304" s="238" t="s">
        <v>147</v>
      </c>
      <c r="H1304" s="230" t="s">
        <v>70</v>
      </c>
      <c r="I1304" s="218" t="s">
        <v>79</v>
      </c>
      <c r="J1304" s="72" t="s">
        <v>208</v>
      </c>
      <c r="K1304" s="22" t="s">
        <v>107</v>
      </c>
      <c r="L1304" s="22" t="s">
        <v>86</v>
      </c>
      <c r="M1304" s="22">
        <v>40</v>
      </c>
      <c r="N1304" s="217" t="s">
        <v>108</v>
      </c>
      <c r="O1304" s="239" t="s">
        <v>856</v>
      </c>
      <c r="P1304" s="218" t="s">
        <v>75</v>
      </c>
      <c r="Q1304" s="218" t="s">
        <v>76</v>
      </c>
      <c r="R1304" s="237" t="s">
        <v>77</v>
      </c>
      <c r="S1304" s="237" t="s">
        <v>109</v>
      </c>
      <c r="T1304" s="247">
        <f>Y1304+V1304</f>
        <v>16400</v>
      </c>
      <c r="U1304" s="247" t="s">
        <v>98</v>
      </c>
      <c r="V1304" s="297">
        <v>13940</v>
      </c>
      <c r="W1304" s="246" t="s">
        <v>98</v>
      </c>
      <c r="X1304" s="246" t="s">
        <v>79</v>
      </c>
      <c r="Y1304" s="297">
        <v>2460</v>
      </c>
      <c r="Z1304" s="246" t="s">
        <v>98</v>
      </c>
      <c r="AA1304" s="246" t="s">
        <v>79</v>
      </c>
      <c r="AB1304" s="307">
        <v>1329.73</v>
      </c>
      <c r="AC1304" s="217" t="s">
        <v>149</v>
      </c>
      <c r="AD1304" s="223" t="s">
        <v>98</v>
      </c>
      <c r="AE1304" s="235">
        <f>+V1304+Y1304</f>
        <v>16400</v>
      </c>
      <c r="AF1304" s="218" t="s">
        <v>79</v>
      </c>
      <c r="AG1304" s="217" t="s">
        <v>33</v>
      </c>
      <c r="AH1304" s="591" t="s">
        <v>179</v>
      </c>
      <c r="AI1304" s="591" t="s">
        <v>295</v>
      </c>
      <c r="AJ1304" s="254"/>
    </row>
    <row r="1305" spans="2:36" ht="68.650000000000006" customHeight="1" x14ac:dyDescent="0.2">
      <c r="B1305" s="240"/>
      <c r="C1305" s="218"/>
      <c r="D1305" s="218"/>
      <c r="E1305" s="238"/>
      <c r="F1305" s="238"/>
      <c r="G1305" s="238"/>
      <c r="H1305" s="215"/>
      <c r="I1305" s="218"/>
      <c r="J1305" s="11" t="s">
        <v>111</v>
      </c>
      <c r="K1305" s="7" t="s">
        <v>112</v>
      </c>
      <c r="L1305" s="7" t="s">
        <v>85</v>
      </c>
      <c r="M1305" s="7">
        <v>2</v>
      </c>
      <c r="N1305" s="217"/>
      <c r="O1305" s="239"/>
      <c r="P1305" s="218"/>
      <c r="Q1305" s="218"/>
      <c r="R1305" s="237"/>
      <c r="S1305" s="237"/>
      <c r="T1305" s="247"/>
      <c r="U1305" s="247"/>
      <c r="V1305" s="297"/>
      <c r="W1305" s="246"/>
      <c r="X1305" s="246"/>
      <c r="Y1305" s="297"/>
      <c r="Z1305" s="246"/>
      <c r="AA1305" s="246"/>
      <c r="AB1305" s="307"/>
      <c r="AC1305" s="217"/>
      <c r="AD1305" s="224"/>
      <c r="AE1305" s="235"/>
      <c r="AF1305" s="218"/>
      <c r="AG1305" s="217"/>
      <c r="AH1305" s="591"/>
      <c r="AI1305" s="591"/>
      <c r="AJ1305" s="255"/>
    </row>
    <row r="1306" spans="2:36" ht="161.1" customHeight="1" x14ac:dyDescent="0.2">
      <c r="B1306" s="240"/>
      <c r="C1306" s="218"/>
      <c r="D1306" s="218"/>
      <c r="E1306" s="238"/>
      <c r="F1306" s="238"/>
      <c r="G1306" s="238"/>
      <c r="H1306" s="216"/>
      <c r="I1306" s="218"/>
      <c r="J1306" s="11" t="s">
        <v>127</v>
      </c>
      <c r="K1306" s="7" t="s">
        <v>128</v>
      </c>
      <c r="L1306" s="7" t="s">
        <v>85</v>
      </c>
      <c r="M1306" s="63">
        <v>26</v>
      </c>
      <c r="N1306" s="217"/>
      <c r="O1306" s="239"/>
      <c r="P1306" s="218"/>
      <c r="Q1306" s="218"/>
      <c r="R1306" s="237"/>
      <c r="S1306" s="237"/>
      <c r="T1306" s="247"/>
      <c r="U1306" s="247"/>
      <c r="V1306" s="297"/>
      <c r="W1306" s="246"/>
      <c r="X1306" s="246"/>
      <c r="Y1306" s="297"/>
      <c r="Z1306" s="246"/>
      <c r="AA1306" s="246"/>
      <c r="AB1306" s="307"/>
      <c r="AC1306" s="217"/>
      <c r="AD1306" s="225"/>
      <c r="AE1306" s="235"/>
      <c r="AF1306" s="218"/>
      <c r="AG1306" s="217"/>
      <c r="AH1306" s="591"/>
      <c r="AI1306" s="591"/>
      <c r="AJ1306" s="256"/>
    </row>
    <row r="1307" spans="2:36" ht="128.1" customHeight="1" x14ac:dyDescent="0.2">
      <c r="B1307" s="240" t="s">
        <v>836</v>
      </c>
      <c r="C1307" s="218" t="s">
        <v>853</v>
      </c>
      <c r="D1307" s="218" t="s">
        <v>66</v>
      </c>
      <c r="E1307" s="250" t="s">
        <v>67</v>
      </c>
      <c r="F1307" s="238" t="s">
        <v>134</v>
      </c>
      <c r="G1307" s="238" t="s">
        <v>147</v>
      </c>
      <c r="H1307" s="230" t="s">
        <v>70</v>
      </c>
      <c r="I1307" s="218" t="s">
        <v>79</v>
      </c>
      <c r="J1307" s="72" t="s">
        <v>208</v>
      </c>
      <c r="K1307" s="22" t="s">
        <v>107</v>
      </c>
      <c r="L1307" s="22" t="s">
        <v>86</v>
      </c>
      <c r="M1307" s="22">
        <v>40</v>
      </c>
      <c r="N1307" s="217" t="s">
        <v>108</v>
      </c>
      <c r="O1307" s="239" t="s">
        <v>856</v>
      </c>
      <c r="P1307" s="218" t="s">
        <v>75</v>
      </c>
      <c r="Q1307" s="218" t="s">
        <v>76</v>
      </c>
      <c r="R1307" s="237" t="s">
        <v>77</v>
      </c>
      <c r="S1307" s="237" t="s">
        <v>109</v>
      </c>
      <c r="T1307" s="247">
        <f>Y1307+V1307</f>
        <v>64411.76</v>
      </c>
      <c r="U1307" s="247" t="s">
        <v>98</v>
      </c>
      <c r="V1307" s="297">
        <v>54750</v>
      </c>
      <c r="W1307" s="246" t="s">
        <v>98</v>
      </c>
      <c r="X1307" s="246" t="s">
        <v>79</v>
      </c>
      <c r="Y1307" s="297">
        <v>9661.76</v>
      </c>
      <c r="Z1307" s="246" t="s">
        <v>98</v>
      </c>
      <c r="AA1307" s="246" t="s">
        <v>79</v>
      </c>
      <c r="AB1307" s="307">
        <v>5222.58</v>
      </c>
      <c r="AC1307" s="217" t="s">
        <v>149</v>
      </c>
      <c r="AD1307" s="223" t="s">
        <v>98</v>
      </c>
      <c r="AE1307" s="235">
        <f>+V1307+Y1307</f>
        <v>64411.76</v>
      </c>
      <c r="AF1307" s="218" t="s">
        <v>79</v>
      </c>
      <c r="AG1307" s="217" t="s">
        <v>33</v>
      </c>
      <c r="AH1307" s="591" t="s">
        <v>248</v>
      </c>
      <c r="AI1307" s="591" t="s">
        <v>251</v>
      </c>
      <c r="AJ1307" s="254"/>
    </row>
    <row r="1308" spans="2:36" ht="68.650000000000006" customHeight="1" x14ac:dyDescent="0.2">
      <c r="B1308" s="240"/>
      <c r="C1308" s="218"/>
      <c r="D1308" s="218"/>
      <c r="E1308" s="250"/>
      <c r="F1308" s="238"/>
      <c r="G1308" s="238"/>
      <c r="H1308" s="215"/>
      <c r="I1308" s="218"/>
      <c r="J1308" s="11" t="s">
        <v>111</v>
      </c>
      <c r="K1308" s="7" t="s">
        <v>112</v>
      </c>
      <c r="L1308" s="7" t="s">
        <v>85</v>
      </c>
      <c r="M1308" s="7">
        <v>3</v>
      </c>
      <c r="N1308" s="217"/>
      <c r="O1308" s="239"/>
      <c r="P1308" s="218"/>
      <c r="Q1308" s="218"/>
      <c r="R1308" s="237"/>
      <c r="S1308" s="237"/>
      <c r="T1308" s="247"/>
      <c r="U1308" s="247"/>
      <c r="V1308" s="297"/>
      <c r="W1308" s="246"/>
      <c r="X1308" s="246"/>
      <c r="Y1308" s="297"/>
      <c r="Z1308" s="246"/>
      <c r="AA1308" s="246"/>
      <c r="AB1308" s="307"/>
      <c r="AC1308" s="217"/>
      <c r="AD1308" s="224"/>
      <c r="AE1308" s="235"/>
      <c r="AF1308" s="218"/>
      <c r="AG1308" s="217"/>
      <c r="AH1308" s="591"/>
      <c r="AI1308" s="591"/>
      <c r="AJ1308" s="255"/>
    </row>
    <row r="1309" spans="2:36" ht="166.15" customHeight="1" x14ac:dyDescent="0.2">
      <c r="B1309" s="240"/>
      <c r="C1309" s="218"/>
      <c r="D1309" s="218"/>
      <c r="E1309" s="250"/>
      <c r="F1309" s="238"/>
      <c r="G1309" s="238"/>
      <c r="H1309" s="216"/>
      <c r="I1309" s="218"/>
      <c r="J1309" s="11" t="s">
        <v>127</v>
      </c>
      <c r="K1309" s="7" t="s">
        <v>128</v>
      </c>
      <c r="L1309" s="7" t="s">
        <v>85</v>
      </c>
      <c r="M1309" s="63">
        <v>42</v>
      </c>
      <c r="N1309" s="217"/>
      <c r="O1309" s="239"/>
      <c r="P1309" s="218"/>
      <c r="Q1309" s="218"/>
      <c r="R1309" s="237"/>
      <c r="S1309" s="237"/>
      <c r="T1309" s="247"/>
      <c r="U1309" s="247"/>
      <c r="V1309" s="297"/>
      <c r="W1309" s="246"/>
      <c r="X1309" s="246"/>
      <c r="Y1309" s="297"/>
      <c r="Z1309" s="246"/>
      <c r="AA1309" s="246"/>
      <c r="AB1309" s="307"/>
      <c r="AC1309" s="217"/>
      <c r="AD1309" s="225"/>
      <c r="AE1309" s="235"/>
      <c r="AF1309" s="218"/>
      <c r="AG1309" s="217"/>
      <c r="AH1309" s="591"/>
      <c r="AI1309" s="591"/>
      <c r="AJ1309" s="256"/>
    </row>
    <row r="1310" spans="2:36" ht="68.650000000000006" customHeight="1" x14ac:dyDescent="0.2">
      <c r="B1310" s="240" t="s">
        <v>837</v>
      </c>
      <c r="C1310" s="218" t="s">
        <v>854</v>
      </c>
      <c r="D1310" s="218" t="s">
        <v>66</v>
      </c>
      <c r="E1310" s="238" t="s">
        <v>67</v>
      </c>
      <c r="F1310" s="238" t="s">
        <v>132</v>
      </c>
      <c r="G1310" s="238" t="s">
        <v>69</v>
      </c>
      <c r="H1310" s="230" t="s">
        <v>70</v>
      </c>
      <c r="I1310" s="230" t="s">
        <v>98</v>
      </c>
      <c r="J1310" s="11" t="s">
        <v>113</v>
      </c>
      <c r="K1310" s="29" t="s">
        <v>114</v>
      </c>
      <c r="L1310" s="7" t="s">
        <v>115</v>
      </c>
      <c r="M1310" s="7">
        <v>2</v>
      </c>
      <c r="N1310" s="217" t="s">
        <v>108</v>
      </c>
      <c r="O1310" s="423" t="s">
        <v>857</v>
      </c>
      <c r="P1310" s="230" t="s">
        <v>75</v>
      </c>
      <c r="Q1310" s="230" t="s">
        <v>76</v>
      </c>
      <c r="R1310" s="230" t="s">
        <v>77</v>
      </c>
      <c r="S1310" s="230" t="s">
        <v>109</v>
      </c>
      <c r="T1310" s="381">
        <f>+V1310+Y1310</f>
        <v>158847.65</v>
      </c>
      <c r="U1310" s="230" t="s">
        <v>98</v>
      </c>
      <c r="V1310" s="297">
        <v>135020.5</v>
      </c>
      <c r="W1310" s="219" t="s">
        <v>98</v>
      </c>
      <c r="X1310" s="219" t="s">
        <v>98</v>
      </c>
      <c r="Y1310" s="297">
        <v>23827.15</v>
      </c>
      <c r="Z1310" s="219" t="s">
        <v>98</v>
      </c>
      <c r="AA1310" s="219" t="s">
        <v>98</v>
      </c>
      <c r="AB1310" s="307">
        <v>12879.54</v>
      </c>
      <c r="AC1310" s="219" t="s">
        <v>80</v>
      </c>
      <c r="AD1310" s="219" t="s">
        <v>98</v>
      </c>
      <c r="AE1310" s="226">
        <f>+V1310+Y1310</f>
        <v>158847.65</v>
      </c>
      <c r="AF1310" s="230" t="s">
        <v>98</v>
      </c>
      <c r="AG1310" s="230" t="s">
        <v>33</v>
      </c>
      <c r="AH1310" s="591" t="s">
        <v>248</v>
      </c>
      <c r="AI1310" s="591" t="s">
        <v>251</v>
      </c>
      <c r="AJ1310" s="254"/>
    </row>
    <row r="1311" spans="2:36" ht="68.650000000000006" customHeight="1" x14ac:dyDescent="0.2">
      <c r="B1311" s="240"/>
      <c r="C1311" s="218"/>
      <c r="D1311" s="218"/>
      <c r="E1311" s="238"/>
      <c r="F1311" s="238"/>
      <c r="G1311" s="238"/>
      <c r="H1311" s="215"/>
      <c r="I1311" s="215"/>
      <c r="J1311" s="11" t="s">
        <v>116</v>
      </c>
      <c r="K1311" s="29" t="s">
        <v>117</v>
      </c>
      <c r="L1311" s="7" t="s">
        <v>85</v>
      </c>
      <c r="M1311" s="7">
        <v>2</v>
      </c>
      <c r="N1311" s="217"/>
      <c r="O1311" s="423"/>
      <c r="P1311" s="215"/>
      <c r="Q1311" s="215"/>
      <c r="R1311" s="215"/>
      <c r="S1311" s="215"/>
      <c r="T1311" s="215"/>
      <c r="U1311" s="215"/>
      <c r="V1311" s="297"/>
      <c r="W1311" s="220"/>
      <c r="X1311" s="220"/>
      <c r="Y1311" s="297"/>
      <c r="Z1311" s="220"/>
      <c r="AA1311" s="220"/>
      <c r="AB1311" s="307"/>
      <c r="AC1311" s="220"/>
      <c r="AD1311" s="220"/>
      <c r="AE1311" s="220"/>
      <c r="AF1311" s="215"/>
      <c r="AG1311" s="215"/>
      <c r="AH1311" s="591"/>
      <c r="AI1311" s="591"/>
      <c r="AJ1311" s="255"/>
    </row>
    <row r="1312" spans="2:36" ht="68.650000000000006" customHeight="1" x14ac:dyDescent="0.2">
      <c r="B1312" s="240"/>
      <c r="C1312" s="218"/>
      <c r="D1312" s="218"/>
      <c r="E1312" s="238"/>
      <c r="F1312" s="238"/>
      <c r="G1312" s="238"/>
      <c r="H1312" s="215"/>
      <c r="I1312" s="215"/>
      <c r="J1312" s="11" t="s">
        <v>209</v>
      </c>
      <c r="K1312" s="29" t="s">
        <v>118</v>
      </c>
      <c r="L1312" s="7" t="s">
        <v>119</v>
      </c>
      <c r="M1312" s="7">
        <v>2</v>
      </c>
      <c r="N1312" s="217"/>
      <c r="O1312" s="423"/>
      <c r="P1312" s="215"/>
      <c r="Q1312" s="215"/>
      <c r="R1312" s="215"/>
      <c r="S1312" s="215"/>
      <c r="T1312" s="215"/>
      <c r="U1312" s="215"/>
      <c r="V1312" s="297"/>
      <c r="W1312" s="220"/>
      <c r="X1312" s="220"/>
      <c r="Y1312" s="297"/>
      <c r="Z1312" s="220"/>
      <c r="AA1312" s="220"/>
      <c r="AB1312" s="307"/>
      <c r="AC1312" s="220"/>
      <c r="AD1312" s="220"/>
      <c r="AE1312" s="220"/>
      <c r="AF1312" s="215"/>
      <c r="AG1312" s="215"/>
      <c r="AH1312" s="591"/>
      <c r="AI1312" s="591"/>
      <c r="AJ1312" s="255"/>
    </row>
    <row r="1313" spans="2:36" ht="68.650000000000006" customHeight="1" x14ac:dyDescent="0.2">
      <c r="B1313" s="240"/>
      <c r="C1313" s="218"/>
      <c r="D1313" s="218"/>
      <c r="E1313" s="238"/>
      <c r="F1313" s="238"/>
      <c r="G1313" s="238"/>
      <c r="H1313" s="216"/>
      <c r="I1313" s="216"/>
      <c r="J1313" s="11" t="s">
        <v>120</v>
      </c>
      <c r="K1313" s="44" t="s">
        <v>121</v>
      </c>
      <c r="L1313" s="14" t="s">
        <v>119</v>
      </c>
      <c r="M1313" s="14">
        <v>2</v>
      </c>
      <c r="N1313" s="219"/>
      <c r="O1313" s="423"/>
      <c r="P1313" s="216"/>
      <c r="Q1313" s="216"/>
      <c r="R1313" s="216"/>
      <c r="S1313" s="216"/>
      <c r="T1313" s="216"/>
      <c r="U1313" s="216"/>
      <c r="V1313" s="297"/>
      <c r="W1313" s="221"/>
      <c r="X1313" s="221"/>
      <c r="Y1313" s="297"/>
      <c r="Z1313" s="221"/>
      <c r="AA1313" s="221"/>
      <c r="AB1313" s="307"/>
      <c r="AC1313" s="221"/>
      <c r="AD1313" s="221"/>
      <c r="AE1313" s="221"/>
      <c r="AF1313" s="216"/>
      <c r="AG1313" s="216"/>
      <c r="AH1313" s="591"/>
      <c r="AI1313" s="591"/>
      <c r="AJ1313" s="256"/>
    </row>
    <row r="1314" spans="2:36" ht="68.650000000000006" customHeight="1" x14ac:dyDescent="0.2">
      <c r="B1314" s="230" t="s">
        <v>867</v>
      </c>
      <c r="C1314" s="265" t="s">
        <v>1101</v>
      </c>
      <c r="D1314" s="218" t="s">
        <v>66</v>
      </c>
      <c r="E1314" s="291" t="s">
        <v>67</v>
      </c>
      <c r="F1314" s="291" t="s">
        <v>132</v>
      </c>
      <c r="G1314" s="238" t="s">
        <v>69</v>
      </c>
      <c r="H1314" s="230" t="s">
        <v>70</v>
      </c>
      <c r="I1314" s="230" t="s">
        <v>98</v>
      </c>
      <c r="J1314" s="11" t="s">
        <v>113</v>
      </c>
      <c r="K1314" s="29" t="s">
        <v>114</v>
      </c>
      <c r="L1314" s="7" t="s">
        <v>115</v>
      </c>
      <c r="M1314" s="14">
        <v>2</v>
      </c>
      <c r="N1314" s="219" t="s">
        <v>108</v>
      </c>
      <c r="O1314" s="431" t="s">
        <v>507</v>
      </c>
      <c r="P1314" s="219" t="s">
        <v>75</v>
      </c>
      <c r="Q1314" s="219" t="s">
        <v>76</v>
      </c>
      <c r="R1314" s="219" t="s">
        <v>77</v>
      </c>
      <c r="S1314" s="219" t="s">
        <v>109</v>
      </c>
      <c r="T1314" s="296">
        <f>+V1314+Y1314</f>
        <v>149800</v>
      </c>
      <c r="U1314" s="230">
        <f>+T1314/M1315</f>
        <v>149800</v>
      </c>
      <c r="V1314" s="308">
        <v>127330</v>
      </c>
      <c r="W1314" s="219" t="s">
        <v>98</v>
      </c>
      <c r="X1314" s="219" t="s">
        <v>98</v>
      </c>
      <c r="Y1314" s="308">
        <v>22470</v>
      </c>
      <c r="Z1314" s="219" t="s">
        <v>98</v>
      </c>
      <c r="AA1314" s="219" t="s">
        <v>98</v>
      </c>
      <c r="AB1314" s="308">
        <v>13026.09</v>
      </c>
      <c r="AC1314" s="219" t="s">
        <v>80</v>
      </c>
      <c r="AD1314" s="219" t="s">
        <v>98</v>
      </c>
      <c r="AE1314" s="223">
        <f>+V1314+Y1314</f>
        <v>149800</v>
      </c>
      <c r="AF1314" s="219" t="s">
        <v>98</v>
      </c>
      <c r="AG1314" s="219" t="s">
        <v>33</v>
      </c>
      <c r="AH1314" s="307" t="s">
        <v>876</v>
      </c>
      <c r="AI1314" s="307" t="s">
        <v>877</v>
      </c>
      <c r="AJ1314" s="219"/>
    </row>
    <row r="1315" spans="2:36" ht="68.650000000000006" customHeight="1" x14ac:dyDescent="0.2">
      <c r="B1315" s="215"/>
      <c r="C1315" s="265"/>
      <c r="D1315" s="218"/>
      <c r="E1315" s="238"/>
      <c r="F1315" s="238"/>
      <c r="G1315" s="238"/>
      <c r="H1315" s="215"/>
      <c r="I1315" s="215"/>
      <c r="J1315" s="11" t="s">
        <v>116</v>
      </c>
      <c r="K1315" s="29" t="s">
        <v>117</v>
      </c>
      <c r="L1315" s="7" t="s">
        <v>85</v>
      </c>
      <c r="M1315" s="14">
        <v>1</v>
      </c>
      <c r="N1315" s="220"/>
      <c r="O1315" s="431"/>
      <c r="P1315" s="220"/>
      <c r="Q1315" s="220"/>
      <c r="R1315" s="220"/>
      <c r="S1315" s="220"/>
      <c r="T1315" s="215"/>
      <c r="U1315" s="215"/>
      <c r="V1315" s="308"/>
      <c r="W1315" s="220"/>
      <c r="X1315" s="220"/>
      <c r="Y1315" s="308"/>
      <c r="Z1315" s="220"/>
      <c r="AA1315" s="220"/>
      <c r="AB1315" s="308"/>
      <c r="AC1315" s="220"/>
      <c r="AD1315" s="220"/>
      <c r="AE1315" s="220"/>
      <c r="AF1315" s="220"/>
      <c r="AG1315" s="220"/>
      <c r="AH1315" s="307"/>
      <c r="AI1315" s="307"/>
      <c r="AJ1315" s="220"/>
    </row>
    <row r="1316" spans="2:36" ht="68.650000000000006" customHeight="1" x14ac:dyDescent="0.2">
      <c r="B1316" s="215"/>
      <c r="C1316" s="265"/>
      <c r="D1316" s="218"/>
      <c r="E1316" s="238"/>
      <c r="F1316" s="238"/>
      <c r="G1316" s="238"/>
      <c r="H1316" s="215"/>
      <c r="I1316" s="215"/>
      <c r="J1316" s="11" t="s">
        <v>209</v>
      </c>
      <c r="K1316" s="29" t="s">
        <v>118</v>
      </c>
      <c r="L1316" s="7" t="s">
        <v>119</v>
      </c>
      <c r="M1316" s="14">
        <v>1</v>
      </c>
      <c r="N1316" s="220"/>
      <c r="O1316" s="431"/>
      <c r="P1316" s="220"/>
      <c r="Q1316" s="220"/>
      <c r="R1316" s="220"/>
      <c r="S1316" s="220"/>
      <c r="T1316" s="215"/>
      <c r="U1316" s="215"/>
      <c r="V1316" s="308"/>
      <c r="W1316" s="220"/>
      <c r="X1316" s="220"/>
      <c r="Y1316" s="308"/>
      <c r="Z1316" s="220"/>
      <c r="AA1316" s="220"/>
      <c r="AB1316" s="308"/>
      <c r="AC1316" s="220"/>
      <c r="AD1316" s="220"/>
      <c r="AE1316" s="220"/>
      <c r="AF1316" s="220"/>
      <c r="AG1316" s="220"/>
      <c r="AH1316" s="307"/>
      <c r="AI1316" s="307"/>
      <c r="AJ1316" s="220"/>
    </row>
    <row r="1317" spans="2:36" ht="68.650000000000006" customHeight="1" x14ac:dyDescent="0.2">
      <c r="B1317" s="216"/>
      <c r="C1317" s="265"/>
      <c r="D1317" s="218"/>
      <c r="E1317" s="238"/>
      <c r="F1317" s="290"/>
      <c r="G1317" s="238"/>
      <c r="H1317" s="216"/>
      <c r="I1317" s="216"/>
      <c r="J1317" s="11" t="s">
        <v>120</v>
      </c>
      <c r="K1317" s="29" t="s">
        <v>121</v>
      </c>
      <c r="L1317" s="7" t="s">
        <v>119</v>
      </c>
      <c r="M1317" s="7">
        <v>1</v>
      </c>
      <c r="N1317" s="221"/>
      <c r="O1317" s="431"/>
      <c r="P1317" s="221"/>
      <c r="Q1317" s="221"/>
      <c r="R1317" s="221"/>
      <c r="S1317" s="221"/>
      <c r="T1317" s="216"/>
      <c r="U1317" s="216"/>
      <c r="V1317" s="308"/>
      <c r="W1317" s="221"/>
      <c r="X1317" s="221"/>
      <c r="Y1317" s="308"/>
      <c r="Z1317" s="221"/>
      <c r="AA1317" s="221"/>
      <c r="AB1317" s="308"/>
      <c r="AC1317" s="221"/>
      <c r="AD1317" s="221"/>
      <c r="AE1317" s="221"/>
      <c r="AF1317" s="221"/>
      <c r="AG1317" s="221"/>
      <c r="AH1317" s="307"/>
      <c r="AI1317" s="307"/>
      <c r="AJ1317" s="221"/>
    </row>
    <row r="1318" spans="2:36" ht="125.1" customHeight="1" x14ac:dyDescent="0.2">
      <c r="B1318" s="230" t="s">
        <v>868</v>
      </c>
      <c r="C1318" s="218" t="s">
        <v>1102</v>
      </c>
      <c r="D1318" s="230" t="s">
        <v>88</v>
      </c>
      <c r="E1318" s="230" t="s">
        <v>67</v>
      </c>
      <c r="F1318" s="238" t="s">
        <v>134</v>
      </c>
      <c r="G1318" s="291" t="s">
        <v>147</v>
      </c>
      <c r="H1318" s="230" t="s">
        <v>70</v>
      </c>
      <c r="I1318" s="216" t="s">
        <v>79</v>
      </c>
      <c r="J1318" s="72" t="s">
        <v>208</v>
      </c>
      <c r="K1318" s="22" t="s">
        <v>107</v>
      </c>
      <c r="L1318" s="22" t="s">
        <v>86</v>
      </c>
      <c r="M1318" s="22">
        <v>40</v>
      </c>
      <c r="N1318" s="221" t="s">
        <v>108</v>
      </c>
      <c r="O1318" s="386" t="s">
        <v>507</v>
      </c>
      <c r="P1318" s="216" t="s">
        <v>75</v>
      </c>
      <c r="Q1318" s="216" t="s">
        <v>76</v>
      </c>
      <c r="R1318" s="236" t="s">
        <v>77</v>
      </c>
      <c r="S1318" s="237" t="s">
        <v>109</v>
      </c>
      <c r="T1318" s="247">
        <f>Y1318+V1318</f>
        <v>200053.62</v>
      </c>
      <c r="U1318" s="247">
        <f>+T1318/M1319</f>
        <v>100026.81</v>
      </c>
      <c r="V1318" s="308">
        <v>170045.58</v>
      </c>
      <c r="W1318" s="246" t="s">
        <v>98</v>
      </c>
      <c r="X1318" s="251" t="s">
        <v>79</v>
      </c>
      <c r="Y1318" s="308">
        <v>30008.04</v>
      </c>
      <c r="Z1318" s="246" t="s">
        <v>98</v>
      </c>
      <c r="AA1318" s="246" t="s">
        <v>79</v>
      </c>
      <c r="AB1318" s="308">
        <v>17395.97</v>
      </c>
      <c r="AC1318" s="217" t="s">
        <v>149</v>
      </c>
      <c r="AD1318" s="223" t="s">
        <v>98</v>
      </c>
      <c r="AE1318" s="235">
        <f>+V1318+Y1318</f>
        <v>200053.62</v>
      </c>
      <c r="AF1318" s="218" t="s">
        <v>79</v>
      </c>
      <c r="AG1318" s="217" t="s">
        <v>33</v>
      </c>
      <c r="AH1318" s="307" t="s">
        <v>158</v>
      </c>
      <c r="AI1318" s="307" t="s">
        <v>176</v>
      </c>
      <c r="AJ1318" s="254"/>
    </row>
    <row r="1319" spans="2:36" ht="68.650000000000006" customHeight="1" x14ac:dyDescent="0.2">
      <c r="B1319" s="215"/>
      <c r="C1319" s="218"/>
      <c r="D1319" s="215"/>
      <c r="E1319" s="215"/>
      <c r="F1319" s="238"/>
      <c r="G1319" s="238"/>
      <c r="H1319" s="215"/>
      <c r="I1319" s="218"/>
      <c r="J1319" s="11" t="s">
        <v>111</v>
      </c>
      <c r="K1319" s="7" t="s">
        <v>112</v>
      </c>
      <c r="L1319" s="7" t="s">
        <v>85</v>
      </c>
      <c r="M1319" s="7">
        <v>2</v>
      </c>
      <c r="N1319" s="217"/>
      <c r="O1319" s="265"/>
      <c r="P1319" s="218"/>
      <c r="Q1319" s="218"/>
      <c r="R1319" s="237"/>
      <c r="S1319" s="237"/>
      <c r="T1319" s="247"/>
      <c r="U1319" s="247"/>
      <c r="V1319" s="308"/>
      <c r="W1319" s="246"/>
      <c r="X1319" s="252"/>
      <c r="Y1319" s="308"/>
      <c r="Z1319" s="246"/>
      <c r="AA1319" s="246"/>
      <c r="AB1319" s="308"/>
      <c r="AC1319" s="217"/>
      <c r="AD1319" s="224"/>
      <c r="AE1319" s="235"/>
      <c r="AF1319" s="218"/>
      <c r="AG1319" s="217"/>
      <c r="AH1319" s="307"/>
      <c r="AI1319" s="307"/>
      <c r="AJ1319" s="255"/>
    </row>
    <row r="1320" spans="2:36" ht="68.650000000000006" customHeight="1" x14ac:dyDescent="0.2">
      <c r="B1320" s="216"/>
      <c r="C1320" s="218"/>
      <c r="D1320" s="216"/>
      <c r="E1320" s="216"/>
      <c r="F1320" s="238"/>
      <c r="G1320" s="238"/>
      <c r="H1320" s="216"/>
      <c r="I1320" s="218"/>
      <c r="J1320" s="11" t="s">
        <v>127</v>
      </c>
      <c r="K1320" s="7" t="s">
        <v>128</v>
      </c>
      <c r="L1320" s="7" t="s">
        <v>85</v>
      </c>
      <c r="M1320" s="63">
        <v>100</v>
      </c>
      <c r="N1320" s="217"/>
      <c r="O1320" s="265"/>
      <c r="P1320" s="218"/>
      <c r="Q1320" s="218"/>
      <c r="R1320" s="237"/>
      <c r="S1320" s="237"/>
      <c r="T1320" s="247"/>
      <c r="U1320" s="247"/>
      <c r="V1320" s="308"/>
      <c r="W1320" s="246"/>
      <c r="X1320" s="253"/>
      <c r="Y1320" s="308"/>
      <c r="Z1320" s="246"/>
      <c r="AA1320" s="246"/>
      <c r="AB1320" s="308"/>
      <c r="AC1320" s="217"/>
      <c r="AD1320" s="225"/>
      <c r="AE1320" s="235"/>
      <c r="AF1320" s="218"/>
      <c r="AG1320" s="217"/>
      <c r="AH1320" s="307"/>
      <c r="AI1320" s="307"/>
      <c r="AJ1320" s="256"/>
    </row>
    <row r="1321" spans="2:36" ht="68.650000000000006" customHeight="1" x14ac:dyDescent="0.2">
      <c r="B1321" s="230" t="s">
        <v>869</v>
      </c>
      <c r="C1321" s="218" t="s">
        <v>1103</v>
      </c>
      <c r="D1321" s="218" t="s">
        <v>66</v>
      </c>
      <c r="E1321" s="230" t="s">
        <v>67</v>
      </c>
      <c r="F1321" s="238" t="s">
        <v>134</v>
      </c>
      <c r="G1321" s="238" t="s">
        <v>147</v>
      </c>
      <c r="H1321" s="230" t="s">
        <v>70</v>
      </c>
      <c r="I1321" s="218" t="s">
        <v>79</v>
      </c>
      <c r="J1321" s="72" t="s">
        <v>208</v>
      </c>
      <c r="K1321" s="22" t="s">
        <v>107</v>
      </c>
      <c r="L1321" s="22" t="s">
        <v>86</v>
      </c>
      <c r="M1321" s="22">
        <v>40</v>
      </c>
      <c r="N1321" s="217" t="s">
        <v>108</v>
      </c>
      <c r="O1321" s="265" t="s">
        <v>507</v>
      </c>
      <c r="P1321" s="218" t="s">
        <v>75</v>
      </c>
      <c r="Q1321" s="218" t="s">
        <v>76</v>
      </c>
      <c r="R1321" s="237" t="s">
        <v>77</v>
      </c>
      <c r="S1321" s="237" t="s">
        <v>109</v>
      </c>
      <c r="T1321" s="247">
        <f>Y1321+V1321</f>
        <v>100040.72</v>
      </c>
      <c r="U1321" s="247">
        <f>+T1321/M1322</f>
        <v>100040.72</v>
      </c>
      <c r="V1321" s="308">
        <v>85034.61</v>
      </c>
      <c r="W1321" s="246" t="s">
        <v>98</v>
      </c>
      <c r="X1321" s="251" t="s">
        <v>79</v>
      </c>
      <c r="Y1321" s="308">
        <v>15006.11</v>
      </c>
      <c r="Z1321" s="246" t="s">
        <v>98</v>
      </c>
      <c r="AA1321" s="246" t="s">
        <v>79</v>
      </c>
      <c r="AB1321" s="308">
        <v>8699.19</v>
      </c>
      <c r="AC1321" s="217" t="s">
        <v>149</v>
      </c>
      <c r="AD1321" s="223" t="s">
        <v>98</v>
      </c>
      <c r="AE1321" s="235">
        <f>+V1321+Y1321</f>
        <v>100040.72</v>
      </c>
      <c r="AF1321" s="218" t="s">
        <v>79</v>
      </c>
      <c r="AG1321" s="217" t="s">
        <v>33</v>
      </c>
      <c r="AH1321" s="307" t="s">
        <v>158</v>
      </c>
      <c r="AI1321" s="307" t="s">
        <v>176</v>
      </c>
      <c r="AJ1321" s="254"/>
    </row>
    <row r="1322" spans="2:36" ht="68.650000000000006" customHeight="1" x14ac:dyDescent="0.2">
      <c r="B1322" s="215"/>
      <c r="C1322" s="218"/>
      <c r="D1322" s="218"/>
      <c r="E1322" s="215"/>
      <c r="F1322" s="238"/>
      <c r="G1322" s="238"/>
      <c r="H1322" s="215"/>
      <c r="I1322" s="218"/>
      <c r="J1322" s="11" t="s">
        <v>111</v>
      </c>
      <c r="K1322" s="7" t="s">
        <v>112</v>
      </c>
      <c r="L1322" s="7" t="s">
        <v>85</v>
      </c>
      <c r="M1322" s="7">
        <v>1</v>
      </c>
      <c r="N1322" s="217"/>
      <c r="O1322" s="265"/>
      <c r="P1322" s="218"/>
      <c r="Q1322" s="218"/>
      <c r="R1322" s="237"/>
      <c r="S1322" s="237"/>
      <c r="T1322" s="247"/>
      <c r="U1322" s="247"/>
      <c r="V1322" s="308"/>
      <c r="W1322" s="246"/>
      <c r="X1322" s="252"/>
      <c r="Y1322" s="308"/>
      <c r="Z1322" s="246"/>
      <c r="AA1322" s="246"/>
      <c r="AB1322" s="308"/>
      <c r="AC1322" s="217"/>
      <c r="AD1322" s="224"/>
      <c r="AE1322" s="235"/>
      <c r="AF1322" s="218"/>
      <c r="AG1322" s="217"/>
      <c r="AH1322" s="307"/>
      <c r="AI1322" s="307"/>
      <c r="AJ1322" s="255"/>
    </row>
    <row r="1323" spans="2:36" ht="68.650000000000006" customHeight="1" x14ac:dyDescent="0.2">
      <c r="B1323" s="216"/>
      <c r="C1323" s="218"/>
      <c r="D1323" s="218"/>
      <c r="E1323" s="216"/>
      <c r="F1323" s="238"/>
      <c r="G1323" s="238"/>
      <c r="H1323" s="216"/>
      <c r="I1323" s="218"/>
      <c r="J1323" s="11" t="s">
        <v>127</v>
      </c>
      <c r="K1323" s="7" t="s">
        <v>128</v>
      </c>
      <c r="L1323" s="7" t="s">
        <v>85</v>
      </c>
      <c r="M1323" s="63">
        <v>60</v>
      </c>
      <c r="N1323" s="217"/>
      <c r="O1323" s="265"/>
      <c r="P1323" s="218"/>
      <c r="Q1323" s="218"/>
      <c r="R1323" s="237"/>
      <c r="S1323" s="237"/>
      <c r="T1323" s="247"/>
      <c r="U1323" s="247"/>
      <c r="V1323" s="308"/>
      <c r="W1323" s="246"/>
      <c r="X1323" s="253"/>
      <c r="Y1323" s="308"/>
      <c r="Z1323" s="246"/>
      <c r="AA1323" s="246"/>
      <c r="AB1323" s="308"/>
      <c r="AC1323" s="217"/>
      <c r="AD1323" s="225"/>
      <c r="AE1323" s="235"/>
      <c r="AF1323" s="218"/>
      <c r="AG1323" s="217"/>
      <c r="AH1323" s="307"/>
      <c r="AI1323" s="307"/>
      <c r="AJ1323" s="256"/>
    </row>
    <row r="1324" spans="2:36" ht="68.650000000000006" customHeight="1" x14ac:dyDescent="0.2">
      <c r="B1324" s="230" t="s">
        <v>870</v>
      </c>
      <c r="C1324" s="218" t="s">
        <v>1104</v>
      </c>
      <c r="D1324" s="218" t="s">
        <v>66</v>
      </c>
      <c r="E1324" s="291" t="s">
        <v>67</v>
      </c>
      <c r="F1324" s="291" t="s">
        <v>132</v>
      </c>
      <c r="G1324" s="238" t="s">
        <v>69</v>
      </c>
      <c r="H1324" s="230" t="s">
        <v>70</v>
      </c>
      <c r="I1324" s="230" t="s">
        <v>98</v>
      </c>
      <c r="J1324" s="11" t="s">
        <v>113</v>
      </c>
      <c r="K1324" s="29" t="s">
        <v>114</v>
      </c>
      <c r="L1324" s="7" t="s">
        <v>115</v>
      </c>
      <c r="M1324" s="14">
        <v>2</v>
      </c>
      <c r="N1324" s="219" t="s">
        <v>108</v>
      </c>
      <c r="O1324" s="219" t="s">
        <v>507</v>
      </c>
      <c r="P1324" s="219" t="s">
        <v>75</v>
      </c>
      <c r="Q1324" s="219" t="s">
        <v>76</v>
      </c>
      <c r="R1324" s="219" t="s">
        <v>77</v>
      </c>
      <c r="S1324" s="219" t="s">
        <v>109</v>
      </c>
      <c r="T1324" s="296">
        <f>+V1324+Y1324</f>
        <v>149800</v>
      </c>
      <c r="U1324" s="230">
        <f>+T1324/M1325</f>
        <v>149800</v>
      </c>
      <c r="V1324" s="235">
        <v>127330</v>
      </c>
      <c r="W1324" s="219" t="s">
        <v>98</v>
      </c>
      <c r="X1324" s="219" t="s">
        <v>98</v>
      </c>
      <c r="Y1324" s="235">
        <v>22470</v>
      </c>
      <c r="Z1324" s="219" t="s">
        <v>98</v>
      </c>
      <c r="AA1324" s="219" t="s">
        <v>98</v>
      </c>
      <c r="AB1324" s="235" t="s">
        <v>873</v>
      </c>
      <c r="AC1324" s="219" t="s">
        <v>80</v>
      </c>
      <c r="AD1324" s="219" t="s">
        <v>98</v>
      </c>
      <c r="AE1324" s="223">
        <f>+V1324+Y1324</f>
        <v>149800</v>
      </c>
      <c r="AF1324" s="219" t="s">
        <v>98</v>
      </c>
      <c r="AG1324" s="219" t="s">
        <v>33</v>
      </c>
      <c r="AH1324" s="217" t="s">
        <v>166</v>
      </c>
      <c r="AI1324" s="217" t="s">
        <v>167</v>
      </c>
      <c r="AJ1324" s="219"/>
    </row>
    <row r="1325" spans="2:36" ht="68.650000000000006" customHeight="1" x14ac:dyDescent="0.2">
      <c r="B1325" s="215"/>
      <c r="C1325" s="218"/>
      <c r="D1325" s="218"/>
      <c r="E1325" s="238"/>
      <c r="F1325" s="238"/>
      <c r="G1325" s="238"/>
      <c r="H1325" s="215"/>
      <c r="I1325" s="215"/>
      <c r="J1325" s="11" t="s">
        <v>116</v>
      </c>
      <c r="K1325" s="29" t="s">
        <v>117</v>
      </c>
      <c r="L1325" s="7" t="s">
        <v>85</v>
      </c>
      <c r="M1325" s="14">
        <v>1</v>
      </c>
      <c r="N1325" s="220"/>
      <c r="O1325" s="220"/>
      <c r="P1325" s="220"/>
      <c r="Q1325" s="220"/>
      <c r="R1325" s="220"/>
      <c r="S1325" s="220"/>
      <c r="T1325" s="215"/>
      <c r="U1325" s="215"/>
      <c r="V1325" s="235"/>
      <c r="W1325" s="220"/>
      <c r="X1325" s="220"/>
      <c r="Y1325" s="235"/>
      <c r="Z1325" s="220"/>
      <c r="AA1325" s="220"/>
      <c r="AB1325" s="235"/>
      <c r="AC1325" s="220"/>
      <c r="AD1325" s="220"/>
      <c r="AE1325" s="220"/>
      <c r="AF1325" s="220"/>
      <c r="AG1325" s="220"/>
      <c r="AH1325" s="217"/>
      <c r="AI1325" s="217"/>
      <c r="AJ1325" s="220"/>
    </row>
    <row r="1326" spans="2:36" ht="68.650000000000006" customHeight="1" x14ac:dyDescent="0.2">
      <c r="B1326" s="215"/>
      <c r="C1326" s="218"/>
      <c r="D1326" s="218"/>
      <c r="E1326" s="238"/>
      <c r="F1326" s="238"/>
      <c r="G1326" s="238"/>
      <c r="H1326" s="215"/>
      <c r="I1326" s="215"/>
      <c r="J1326" s="11" t="s">
        <v>209</v>
      </c>
      <c r="K1326" s="29" t="s">
        <v>118</v>
      </c>
      <c r="L1326" s="7" t="s">
        <v>119</v>
      </c>
      <c r="M1326" s="14">
        <v>1</v>
      </c>
      <c r="N1326" s="220"/>
      <c r="O1326" s="220"/>
      <c r="P1326" s="220"/>
      <c r="Q1326" s="220"/>
      <c r="R1326" s="220"/>
      <c r="S1326" s="220"/>
      <c r="T1326" s="215"/>
      <c r="U1326" s="215"/>
      <c r="V1326" s="235"/>
      <c r="W1326" s="220"/>
      <c r="X1326" s="220"/>
      <c r="Y1326" s="235"/>
      <c r="Z1326" s="220"/>
      <c r="AA1326" s="220"/>
      <c r="AB1326" s="235"/>
      <c r="AC1326" s="220"/>
      <c r="AD1326" s="220"/>
      <c r="AE1326" s="220"/>
      <c r="AF1326" s="220"/>
      <c r="AG1326" s="220"/>
      <c r="AH1326" s="217"/>
      <c r="AI1326" s="217"/>
      <c r="AJ1326" s="220"/>
    </row>
    <row r="1327" spans="2:36" ht="68.650000000000006" customHeight="1" x14ac:dyDescent="0.2">
      <c r="B1327" s="216"/>
      <c r="C1327" s="218"/>
      <c r="D1327" s="218"/>
      <c r="E1327" s="238"/>
      <c r="F1327" s="290"/>
      <c r="G1327" s="238"/>
      <c r="H1327" s="216"/>
      <c r="I1327" s="216"/>
      <c r="J1327" s="11" t="s">
        <v>120</v>
      </c>
      <c r="K1327" s="29" t="s">
        <v>121</v>
      </c>
      <c r="L1327" s="7" t="s">
        <v>119</v>
      </c>
      <c r="M1327" s="7">
        <v>1</v>
      </c>
      <c r="N1327" s="221"/>
      <c r="O1327" s="221"/>
      <c r="P1327" s="221"/>
      <c r="Q1327" s="221"/>
      <c r="R1327" s="221"/>
      <c r="S1327" s="221"/>
      <c r="T1327" s="216"/>
      <c r="U1327" s="216"/>
      <c r="V1327" s="235"/>
      <c r="W1327" s="221"/>
      <c r="X1327" s="221"/>
      <c r="Y1327" s="235"/>
      <c r="Z1327" s="221"/>
      <c r="AA1327" s="221"/>
      <c r="AB1327" s="235"/>
      <c r="AC1327" s="221"/>
      <c r="AD1327" s="221"/>
      <c r="AE1327" s="221"/>
      <c r="AF1327" s="221"/>
      <c r="AG1327" s="221"/>
      <c r="AH1327" s="217"/>
      <c r="AI1327" s="217"/>
      <c r="AJ1327" s="221"/>
    </row>
    <row r="1328" spans="2:36" ht="89.25" x14ac:dyDescent="0.2">
      <c r="B1328" s="230" t="s">
        <v>871</v>
      </c>
      <c r="C1328" s="384" t="s">
        <v>1105</v>
      </c>
      <c r="D1328" s="230" t="s">
        <v>66</v>
      </c>
      <c r="E1328" s="230" t="s">
        <v>67</v>
      </c>
      <c r="F1328" s="238" t="s">
        <v>134</v>
      </c>
      <c r="G1328" s="238" t="s">
        <v>147</v>
      </c>
      <c r="H1328" s="230" t="s">
        <v>70</v>
      </c>
      <c r="I1328" s="218" t="s">
        <v>79</v>
      </c>
      <c r="J1328" s="72" t="s">
        <v>208</v>
      </c>
      <c r="K1328" s="22" t="s">
        <v>107</v>
      </c>
      <c r="L1328" s="22" t="s">
        <v>86</v>
      </c>
      <c r="M1328" s="22">
        <v>40</v>
      </c>
      <c r="N1328" s="217" t="s">
        <v>108</v>
      </c>
      <c r="O1328" s="265" t="s">
        <v>507</v>
      </c>
      <c r="P1328" s="218" t="s">
        <v>75</v>
      </c>
      <c r="Q1328" s="218" t="s">
        <v>76</v>
      </c>
      <c r="R1328" s="237" t="s">
        <v>77</v>
      </c>
      <c r="S1328" s="237" t="s">
        <v>109</v>
      </c>
      <c r="T1328" s="247">
        <f>Y1328+V1328</f>
        <v>191300.38999999998</v>
      </c>
      <c r="U1328" s="247">
        <f>+T1328/2</f>
        <v>95650.194999999992</v>
      </c>
      <c r="V1328" s="223">
        <v>162605.32999999999</v>
      </c>
      <c r="W1328" s="246" t="s">
        <v>98</v>
      </c>
      <c r="X1328" s="251" t="s">
        <v>79</v>
      </c>
      <c r="Y1328" s="223">
        <v>28695.06</v>
      </c>
      <c r="Z1328" s="246" t="s">
        <v>98</v>
      </c>
      <c r="AA1328" s="246" t="s">
        <v>79</v>
      </c>
      <c r="AB1328" s="223">
        <v>16634.82</v>
      </c>
      <c r="AC1328" s="217" t="s">
        <v>149</v>
      </c>
      <c r="AD1328" s="223" t="s">
        <v>98</v>
      </c>
      <c r="AE1328" s="235">
        <f>+V1328+Y1328</f>
        <v>191300.38999999998</v>
      </c>
      <c r="AF1328" s="218" t="s">
        <v>79</v>
      </c>
      <c r="AG1328" s="217" t="s">
        <v>33</v>
      </c>
      <c r="AH1328" s="219" t="s">
        <v>166</v>
      </c>
      <c r="AI1328" s="219" t="s">
        <v>167</v>
      </c>
      <c r="AJ1328" s="254"/>
    </row>
    <row r="1329" spans="2:36" ht="68.650000000000006" customHeight="1" x14ac:dyDescent="0.2">
      <c r="B1329" s="215"/>
      <c r="C1329" s="385"/>
      <c r="D1329" s="215"/>
      <c r="E1329" s="215"/>
      <c r="F1329" s="238"/>
      <c r="G1329" s="238"/>
      <c r="H1329" s="215"/>
      <c r="I1329" s="218"/>
      <c r="J1329" s="11" t="s">
        <v>111</v>
      </c>
      <c r="K1329" s="7" t="s">
        <v>112</v>
      </c>
      <c r="L1329" s="7" t="s">
        <v>85</v>
      </c>
      <c r="M1329" s="7">
        <v>2</v>
      </c>
      <c r="N1329" s="217"/>
      <c r="O1329" s="265"/>
      <c r="P1329" s="218"/>
      <c r="Q1329" s="218"/>
      <c r="R1329" s="237"/>
      <c r="S1329" s="237"/>
      <c r="T1329" s="247"/>
      <c r="U1329" s="247"/>
      <c r="V1329" s="224"/>
      <c r="W1329" s="246"/>
      <c r="X1329" s="252"/>
      <c r="Y1329" s="224"/>
      <c r="Z1329" s="246"/>
      <c r="AA1329" s="246"/>
      <c r="AB1329" s="224"/>
      <c r="AC1329" s="217"/>
      <c r="AD1329" s="224"/>
      <c r="AE1329" s="235"/>
      <c r="AF1329" s="218"/>
      <c r="AG1329" s="217"/>
      <c r="AH1329" s="220"/>
      <c r="AI1329" s="220"/>
      <c r="AJ1329" s="255"/>
    </row>
    <row r="1330" spans="2:36" ht="68.650000000000006" customHeight="1" x14ac:dyDescent="0.2">
      <c r="B1330" s="216"/>
      <c r="C1330" s="386"/>
      <c r="D1330" s="216"/>
      <c r="E1330" s="216"/>
      <c r="F1330" s="238"/>
      <c r="G1330" s="238"/>
      <c r="H1330" s="216"/>
      <c r="I1330" s="218"/>
      <c r="J1330" s="11" t="s">
        <v>127</v>
      </c>
      <c r="K1330" s="7" t="s">
        <v>128</v>
      </c>
      <c r="L1330" s="7" t="s">
        <v>85</v>
      </c>
      <c r="M1330" s="63">
        <v>100</v>
      </c>
      <c r="N1330" s="217"/>
      <c r="O1330" s="265"/>
      <c r="P1330" s="218"/>
      <c r="Q1330" s="218"/>
      <c r="R1330" s="237"/>
      <c r="S1330" s="237"/>
      <c r="T1330" s="247"/>
      <c r="U1330" s="247"/>
      <c r="V1330" s="225"/>
      <c r="W1330" s="246"/>
      <c r="X1330" s="253"/>
      <c r="Y1330" s="225"/>
      <c r="Z1330" s="246"/>
      <c r="AA1330" s="246"/>
      <c r="AB1330" s="225"/>
      <c r="AC1330" s="217"/>
      <c r="AD1330" s="225"/>
      <c r="AE1330" s="235"/>
      <c r="AF1330" s="218"/>
      <c r="AG1330" s="217"/>
      <c r="AH1330" s="221"/>
      <c r="AI1330" s="221"/>
      <c r="AJ1330" s="256"/>
    </row>
    <row r="1331" spans="2:36" ht="89.25" x14ac:dyDescent="0.2">
      <c r="B1331" s="230" t="s">
        <v>872</v>
      </c>
      <c r="C1331" s="218" t="s">
        <v>1106</v>
      </c>
      <c r="D1331" s="218" t="s">
        <v>66</v>
      </c>
      <c r="E1331" s="230" t="s">
        <v>67</v>
      </c>
      <c r="F1331" s="238" t="s">
        <v>134</v>
      </c>
      <c r="G1331" s="238" t="s">
        <v>147</v>
      </c>
      <c r="H1331" s="230" t="s">
        <v>70</v>
      </c>
      <c r="I1331" s="218" t="s">
        <v>79</v>
      </c>
      <c r="J1331" s="72" t="s">
        <v>208</v>
      </c>
      <c r="K1331" s="22" t="s">
        <v>107</v>
      </c>
      <c r="L1331" s="22" t="s">
        <v>86</v>
      </c>
      <c r="M1331" s="22">
        <v>40</v>
      </c>
      <c r="N1331" s="217" t="s">
        <v>108</v>
      </c>
      <c r="O1331" s="265" t="s">
        <v>507</v>
      </c>
      <c r="P1331" s="218" t="s">
        <v>75</v>
      </c>
      <c r="Q1331" s="218" t="s">
        <v>76</v>
      </c>
      <c r="R1331" s="237" t="s">
        <v>77</v>
      </c>
      <c r="S1331" s="237" t="s">
        <v>109</v>
      </c>
      <c r="T1331" s="247">
        <f>Y1331+V1331</f>
        <v>100040.72</v>
      </c>
      <c r="U1331" s="247">
        <f>+T1331/M1332</f>
        <v>100040.72</v>
      </c>
      <c r="V1331" s="235">
        <v>85034.61</v>
      </c>
      <c r="W1331" s="246" t="s">
        <v>98</v>
      </c>
      <c r="X1331" s="251" t="s">
        <v>79</v>
      </c>
      <c r="Y1331" s="235">
        <v>15006.11</v>
      </c>
      <c r="Z1331" s="246" t="s">
        <v>98</v>
      </c>
      <c r="AA1331" s="246" t="s">
        <v>79</v>
      </c>
      <c r="AB1331" s="235" t="s">
        <v>874</v>
      </c>
      <c r="AC1331" s="217" t="s">
        <v>149</v>
      </c>
      <c r="AD1331" s="223" t="s">
        <v>98</v>
      </c>
      <c r="AE1331" s="235">
        <f>+V1331+Y1331</f>
        <v>100040.72</v>
      </c>
      <c r="AF1331" s="218" t="s">
        <v>79</v>
      </c>
      <c r="AG1331" s="217" t="s">
        <v>33</v>
      </c>
      <c r="AH1331" s="219" t="s">
        <v>166</v>
      </c>
      <c r="AI1331" s="219" t="s">
        <v>167</v>
      </c>
      <c r="AJ1331" s="254"/>
    </row>
    <row r="1332" spans="2:36" ht="68.650000000000006" customHeight="1" x14ac:dyDescent="0.2">
      <c r="B1332" s="215"/>
      <c r="C1332" s="218"/>
      <c r="D1332" s="218"/>
      <c r="E1332" s="215"/>
      <c r="F1332" s="238"/>
      <c r="G1332" s="238"/>
      <c r="H1332" s="215"/>
      <c r="I1332" s="218"/>
      <c r="J1332" s="11" t="s">
        <v>111</v>
      </c>
      <c r="K1332" s="7" t="s">
        <v>112</v>
      </c>
      <c r="L1332" s="7" t="s">
        <v>85</v>
      </c>
      <c r="M1332" s="7">
        <v>1</v>
      </c>
      <c r="N1332" s="217"/>
      <c r="O1332" s="265"/>
      <c r="P1332" s="218"/>
      <c r="Q1332" s="218"/>
      <c r="R1332" s="237"/>
      <c r="S1332" s="237"/>
      <c r="T1332" s="247"/>
      <c r="U1332" s="247"/>
      <c r="V1332" s="235"/>
      <c r="W1332" s="246"/>
      <c r="X1332" s="252"/>
      <c r="Y1332" s="235"/>
      <c r="Z1332" s="246"/>
      <c r="AA1332" s="246"/>
      <c r="AB1332" s="235"/>
      <c r="AC1332" s="217"/>
      <c r="AD1332" s="224"/>
      <c r="AE1332" s="235"/>
      <c r="AF1332" s="218"/>
      <c r="AG1332" s="217"/>
      <c r="AH1332" s="220"/>
      <c r="AI1332" s="220"/>
      <c r="AJ1332" s="255"/>
    </row>
    <row r="1333" spans="2:36" ht="68.650000000000006" customHeight="1" x14ac:dyDescent="0.2">
      <c r="B1333" s="215"/>
      <c r="C1333" s="218"/>
      <c r="D1333" s="218"/>
      <c r="E1333" s="216"/>
      <c r="F1333" s="238"/>
      <c r="G1333" s="238"/>
      <c r="H1333" s="216"/>
      <c r="I1333" s="218"/>
      <c r="J1333" s="11" t="s">
        <v>127</v>
      </c>
      <c r="K1333" s="7" t="s">
        <v>128</v>
      </c>
      <c r="L1333" s="7" t="s">
        <v>85</v>
      </c>
      <c r="M1333" s="63">
        <v>50</v>
      </c>
      <c r="N1333" s="217"/>
      <c r="O1333" s="265"/>
      <c r="P1333" s="218"/>
      <c r="Q1333" s="218"/>
      <c r="R1333" s="237"/>
      <c r="S1333" s="237"/>
      <c r="T1333" s="247"/>
      <c r="U1333" s="247"/>
      <c r="V1333" s="235"/>
      <c r="W1333" s="246"/>
      <c r="X1333" s="253"/>
      <c r="Y1333" s="235"/>
      <c r="Z1333" s="246"/>
      <c r="AA1333" s="246"/>
      <c r="AB1333" s="235"/>
      <c r="AC1333" s="217"/>
      <c r="AD1333" s="225"/>
      <c r="AE1333" s="235"/>
      <c r="AF1333" s="218"/>
      <c r="AG1333" s="217"/>
      <c r="AH1333" s="221"/>
      <c r="AI1333" s="221"/>
      <c r="AJ1333" s="256"/>
    </row>
    <row r="1334" spans="2:36" ht="68.650000000000006" customHeight="1" x14ac:dyDescent="0.2">
      <c r="B1334" s="299" t="s">
        <v>1133</v>
      </c>
      <c r="C1334" s="295" t="s">
        <v>1132</v>
      </c>
      <c r="D1334" s="295" t="s">
        <v>66</v>
      </c>
      <c r="E1334" s="257" t="s">
        <v>67</v>
      </c>
      <c r="F1334" s="289" t="s">
        <v>134</v>
      </c>
      <c r="G1334" s="289" t="s">
        <v>147</v>
      </c>
      <c r="H1334" s="257" t="s">
        <v>70</v>
      </c>
      <c r="I1334" s="281" t="s">
        <v>79</v>
      </c>
      <c r="J1334" s="59" t="s">
        <v>208</v>
      </c>
      <c r="K1334" s="60" t="s">
        <v>107</v>
      </c>
      <c r="L1334" s="60" t="s">
        <v>86</v>
      </c>
      <c r="M1334" s="60">
        <v>40</v>
      </c>
      <c r="N1334" s="294" t="s">
        <v>108</v>
      </c>
      <c r="O1334" s="295" t="s">
        <v>507</v>
      </c>
      <c r="P1334" s="281" t="s">
        <v>75</v>
      </c>
      <c r="Q1334" s="281" t="s">
        <v>76</v>
      </c>
      <c r="R1334" s="319" t="s">
        <v>77</v>
      </c>
      <c r="S1334" s="319" t="s">
        <v>109</v>
      </c>
      <c r="T1334" s="306">
        <f>Y1334+V1334</f>
        <v>100040.72</v>
      </c>
      <c r="U1334" s="306">
        <f>+T1334/M1335</f>
        <v>100040.72</v>
      </c>
      <c r="V1334" s="314">
        <v>85034.61</v>
      </c>
      <c r="W1334" s="313" t="s">
        <v>98</v>
      </c>
      <c r="X1334" s="323" t="s">
        <v>79</v>
      </c>
      <c r="Y1334" s="314">
        <v>15006.11</v>
      </c>
      <c r="Z1334" s="313" t="s">
        <v>98</v>
      </c>
      <c r="AA1334" s="313" t="s">
        <v>79</v>
      </c>
      <c r="AB1334" s="314" t="s">
        <v>875</v>
      </c>
      <c r="AC1334" s="294" t="s">
        <v>149</v>
      </c>
      <c r="AD1334" s="352" t="s">
        <v>98</v>
      </c>
      <c r="AE1334" s="314">
        <f>+V1334+Y1334</f>
        <v>100040.72</v>
      </c>
      <c r="AF1334" s="281" t="s">
        <v>79</v>
      </c>
      <c r="AG1334" s="294" t="s">
        <v>33</v>
      </c>
      <c r="AH1334" s="294" t="s">
        <v>251</v>
      </c>
      <c r="AI1334" s="294" t="s">
        <v>253</v>
      </c>
      <c r="AJ1334" s="355"/>
    </row>
    <row r="1335" spans="2:36" ht="68.650000000000006" customHeight="1" x14ac:dyDescent="0.2">
      <c r="B1335" s="300"/>
      <c r="C1335" s="295"/>
      <c r="D1335" s="295"/>
      <c r="E1335" s="258"/>
      <c r="F1335" s="289"/>
      <c r="G1335" s="289"/>
      <c r="H1335" s="258"/>
      <c r="I1335" s="281"/>
      <c r="J1335" s="20" t="s">
        <v>111</v>
      </c>
      <c r="K1335" s="27" t="s">
        <v>112</v>
      </c>
      <c r="L1335" s="27" t="s">
        <v>85</v>
      </c>
      <c r="M1335" s="27">
        <v>1</v>
      </c>
      <c r="N1335" s="294"/>
      <c r="O1335" s="295"/>
      <c r="P1335" s="281"/>
      <c r="Q1335" s="281"/>
      <c r="R1335" s="319"/>
      <c r="S1335" s="319"/>
      <c r="T1335" s="306"/>
      <c r="U1335" s="306"/>
      <c r="V1335" s="314"/>
      <c r="W1335" s="313"/>
      <c r="X1335" s="324"/>
      <c r="Y1335" s="314"/>
      <c r="Z1335" s="313"/>
      <c r="AA1335" s="313"/>
      <c r="AB1335" s="314"/>
      <c r="AC1335" s="294"/>
      <c r="AD1335" s="353"/>
      <c r="AE1335" s="314"/>
      <c r="AF1335" s="281"/>
      <c r="AG1335" s="294"/>
      <c r="AH1335" s="294"/>
      <c r="AI1335" s="294"/>
      <c r="AJ1335" s="356"/>
    </row>
    <row r="1336" spans="2:36" ht="68.650000000000006" customHeight="1" x14ac:dyDescent="0.2">
      <c r="B1336" s="301"/>
      <c r="C1336" s="295"/>
      <c r="D1336" s="295"/>
      <c r="E1336" s="259"/>
      <c r="F1336" s="289"/>
      <c r="G1336" s="289"/>
      <c r="H1336" s="259"/>
      <c r="I1336" s="281"/>
      <c r="J1336" s="20" t="s">
        <v>127</v>
      </c>
      <c r="K1336" s="27" t="s">
        <v>128</v>
      </c>
      <c r="L1336" s="27" t="s">
        <v>85</v>
      </c>
      <c r="M1336" s="61">
        <v>50</v>
      </c>
      <c r="N1336" s="294"/>
      <c r="O1336" s="295"/>
      <c r="P1336" s="281"/>
      <c r="Q1336" s="281"/>
      <c r="R1336" s="319"/>
      <c r="S1336" s="319"/>
      <c r="T1336" s="306"/>
      <c r="U1336" s="306"/>
      <c r="V1336" s="314"/>
      <c r="W1336" s="313"/>
      <c r="X1336" s="325"/>
      <c r="Y1336" s="314"/>
      <c r="Z1336" s="313"/>
      <c r="AA1336" s="313"/>
      <c r="AB1336" s="314"/>
      <c r="AC1336" s="294"/>
      <c r="AD1336" s="354"/>
      <c r="AE1336" s="314"/>
      <c r="AF1336" s="281"/>
      <c r="AG1336" s="294"/>
      <c r="AH1336" s="294"/>
      <c r="AI1336" s="294"/>
      <c r="AJ1336" s="305"/>
    </row>
    <row r="1337" spans="2:36" ht="68.650000000000006" customHeight="1" x14ac:dyDescent="0.2">
      <c r="B1337" s="230" t="s">
        <v>925</v>
      </c>
      <c r="C1337" s="230" t="s">
        <v>906</v>
      </c>
      <c r="D1337" s="218" t="s">
        <v>88</v>
      </c>
      <c r="E1337" s="291" t="s">
        <v>67</v>
      </c>
      <c r="F1337" s="291" t="s">
        <v>132</v>
      </c>
      <c r="G1337" s="238" t="s">
        <v>69</v>
      </c>
      <c r="H1337" s="230" t="s">
        <v>70</v>
      </c>
      <c r="I1337" s="230" t="s">
        <v>98</v>
      </c>
      <c r="J1337" s="11" t="s">
        <v>113</v>
      </c>
      <c r="K1337" s="29" t="s">
        <v>114</v>
      </c>
      <c r="L1337" s="7" t="s">
        <v>115</v>
      </c>
      <c r="M1337" s="14">
        <v>2</v>
      </c>
      <c r="N1337" s="219" t="s">
        <v>108</v>
      </c>
      <c r="O1337" s="230" t="s">
        <v>335</v>
      </c>
      <c r="P1337" s="219" t="s">
        <v>75</v>
      </c>
      <c r="Q1337" s="219" t="s">
        <v>76</v>
      </c>
      <c r="R1337" s="219" t="s">
        <v>77</v>
      </c>
      <c r="S1337" s="219" t="s">
        <v>109</v>
      </c>
      <c r="T1337" s="296">
        <f>+V1337+Y1337</f>
        <v>149800</v>
      </c>
      <c r="U1337" s="230">
        <f>+T1337/M1338</f>
        <v>149800</v>
      </c>
      <c r="V1337" s="235">
        <v>127330</v>
      </c>
      <c r="W1337" s="219" t="s">
        <v>98</v>
      </c>
      <c r="X1337" s="219" t="s">
        <v>98</v>
      </c>
      <c r="Y1337" s="235">
        <v>22470</v>
      </c>
      <c r="Z1337" s="219" t="s">
        <v>98</v>
      </c>
      <c r="AA1337" s="219" t="s">
        <v>98</v>
      </c>
      <c r="AB1337" s="235">
        <v>13026.09</v>
      </c>
      <c r="AC1337" s="219" t="s">
        <v>80</v>
      </c>
      <c r="AD1337" s="219" t="s">
        <v>98</v>
      </c>
      <c r="AE1337" s="223">
        <f>+V1337+Y1337</f>
        <v>149800</v>
      </c>
      <c r="AF1337" s="219" t="s">
        <v>98</v>
      </c>
      <c r="AG1337" s="219" t="s">
        <v>33</v>
      </c>
      <c r="AH1337" s="217" t="s">
        <v>160</v>
      </c>
      <c r="AI1337" s="217" t="s">
        <v>161</v>
      </c>
      <c r="AJ1337" s="219"/>
    </row>
    <row r="1338" spans="2:36" ht="68.650000000000006" customHeight="1" x14ac:dyDescent="0.2">
      <c r="B1338" s="215"/>
      <c r="C1338" s="215"/>
      <c r="D1338" s="218"/>
      <c r="E1338" s="238"/>
      <c r="F1338" s="238"/>
      <c r="G1338" s="238"/>
      <c r="H1338" s="215"/>
      <c r="I1338" s="215"/>
      <c r="J1338" s="11" t="s">
        <v>116</v>
      </c>
      <c r="K1338" s="29" t="s">
        <v>117</v>
      </c>
      <c r="L1338" s="7" t="s">
        <v>85</v>
      </c>
      <c r="M1338" s="14">
        <v>1</v>
      </c>
      <c r="N1338" s="220"/>
      <c r="O1338" s="215"/>
      <c r="P1338" s="220"/>
      <c r="Q1338" s="220"/>
      <c r="R1338" s="220"/>
      <c r="S1338" s="220"/>
      <c r="T1338" s="215"/>
      <c r="U1338" s="215"/>
      <c r="V1338" s="235"/>
      <c r="W1338" s="220"/>
      <c r="X1338" s="220"/>
      <c r="Y1338" s="235"/>
      <c r="Z1338" s="220"/>
      <c r="AA1338" s="220"/>
      <c r="AB1338" s="235"/>
      <c r="AC1338" s="220"/>
      <c r="AD1338" s="220"/>
      <c r="AE1338" s="220"/>
      <c r="AF1338" s="220"/>
      <c r="AG1338" s="220"/>
      <c r="AH1338" s="217"/>
      <c r="AI1338" s="217"/>
      <c r="AJ1338" s="220"/>
    </row>
    <row r="1339" spans="2:36" ht="68.650000000000006" customHeight="1" x14ac:dyDescent="0.2">
      <c r="B1339" s="215"/>
      <c r="C1339" s="215"/>
      <c r="D1339" s="218"/>
      <c r="E1339" s="238"/>
      <c r="F1339" s="238"/>
      <c r="G1339" s="238"/>
      <c r="H1339" s="215"/>
      <c r="I1339" s="215"/>
      <c r="J1339" s="11" t="s">
        <v>209</v>
      </c>
      <c r="K1339" s="29" t="s">
        <v>118</v>
      </c>
      <c r="L1339" s="7" t="s">
        <v>119</v>
      </c>
      <c r="M1339" s="14">
        <v>1</v>
      </c>
      <c r="N1339" s="220"/>
      <c r="O1339" s="215"/>
      <c r="P1339" s="220"/>
      <c r="Q1339" s="220"/>
      <c r="R1339" s="220"/>
      <c r="S1339" s="220"/>
      <c r="T1339" s="215"/>
      <c r="U1339" s="215"/>
      <c r="V1339" s="235"/>
      <c r="W1339" s="220"/>
      <c r="X1339" s="220"/>
      <c r="Y1339" s="235"/>
      <c r="Z1339" s="220"/>
      <c r="AA1339" s="220"/>
      <c r="AB1339" s="235"/>
      <c r="AC1339" s="220"/>
      <c r="AD1339" s="220"/>
      <c r="AE1339" s="220"/>
      <c r="AF1339" s="220"/>
      <c r="AG1339" s="220"/>
      <c r="AH1339" s="217"/>
      <c r="AI1339" s="217"/>
      <c r="AJ1339" s="220"/>
    </row>
    <row r="1340" spans="2:36" ht="68.650000000000006" customHeight="1" x14ac:dyDescent="0.2">
      <c r="B1340" s="216"/>
      <c r="C1340" s="216"/>
      <c r="D1340" s="218"/>
      <c r="E1340" s="238"/>
      <c r="F1340" s="290"/>
      <c r="G1340" s="238"/>
      <c r="H1340" s="216"/>
      <c r="I1340" s="216"/>
      <c r="J1340" s="11" t="s">
        <v>120</v>
      </c>
      <c r="K1340" s="29" t="s">
        <v>121</v>
      </c>
      <c r="L1340" s="7" t="s">
        <v>119</v>
      </c>
      <c r="M1340" s="7">
        <v>1</v>
      </c>
      <c r="N1340" s="221"/>
      <c r="O1340" s="216"/>
      <c r="P1340" s="221"/>
      <c r="Q1340" s="221"/>
      <c r="R1340" s="221"/>
      <c r="S1340" s="221"/>
      <c r="T1340" s="216"/>
      <c r="U1340" s="216"/>
      <c r="V1340" s="235"/>
      <c r="W1340" s="221"/>
      <c r="X1340" s="221"/>
      <c r="Y1340" s="235"/>
      <c r="Z1340" s="221"/>
      <c r="AA1340" s="221"/>
      <c r="AB1340" s="235"/>
      <c r="AC1340" s="221"/>
      <c r="AD1340" s="221"/>
      <c r="AE1340" s="221"/>
      <c r="AF1340" s="221"/>
      <c r="AG1340" s="221"/>
      <c r="AH1340" s="217"/>
      <c r="AI1340" s="217"/>
      <c r="AJ1340" s="221"/>
    </row>
    <row r="1341" spans="2:36" ht="131.1" customHeight="1" x14ac:dyDescent="0.2">
      <c r="B1341" s="16" t="s">
        <v>926</v>
      </c>
      <c r="C1341" s="230" t="s">
        <v>907</v>
      </c>
      <c r="D1341" s="16" t="s">
        <v>88</v>
      </c>
      <c r="E1341" s="230" t="s">
        <v>67</v>
      </c>
      <c r="F1341" s="238" t="s">
        <v>134</v>
      </c>
      <c r="G1341" s="238" t="s">
        <v>147</v>
      </c>
      <c r="H1341" s="230" t="s">
        <v>70</v>
      </c>
      <c r="I1341" s="218" t="s">
        <v>79</v>
      </c>
      <c r="J1341" s="72" t="s">
        <v>208</v>
      </c>
      <c r="K1341" s="22" t="s">
        <v>107</v>
      </c>
      <c r="L1341" s="22" t="s">
        <v>86</v>
      </c>
      <c r="M1341" s="22">
        <v>40</v>
      </c>
      <c r="N1341" s="217" t="s">
        <v>108</v>
      </c>
      <c r="O1341" s="230" t="s">
        <v>909</v>
      </c>
      <c r="P1341" s="218" t="s">
        <v>75</v>
      </c>
      <c r="Q1341" s="218" t="s">
        <v>76</v>
      </c>
      <c r="R1341" s="237" t="s">
        <v>77</v>
      </c>
      <c r="S1341" s="237" t="s">
        <v>109</v>
      </c>
      <c r="T1341" s="247">
        <f>Y1341+V1341</f>
        <v>300135</v>
      </c>
      <c r="U1341" s="247">
        <f>+T1341/M1342</f>
        <v>300135</v>
      </c>
      <c r="V1341" s="235">
        <v>255114.75</v>
      </c>
      <c r="W1341" s="246" t="s">
        <v>98</v>
      </c>
      <c r="X1341" s="251" t="s">
        <v>79</v>
      </c>
      <c r="Y1341" s="235">
        <v>45020.25</v>
      </c>
      <c r="Z1341" s="246" t="s">
        <v>98</v>
      </c>
      <c r="AA1341" s="251" t="s">
        <v>79</v>
      </c>
      <c r="AB1341" s="223">
        <v>26098.7</v>
      </c>
      <c r="AC1341" s="217" t="s">
        <v>149</v>
      </c>
      <c r="AD1341" s="223" t="s">
        <v>98</v>
      </c>
      <c r="AE1341" s="235">
        <f>+V1341+Y1341</f>
        <v>300135</v>
      </c>
      <c r="AF1341" s="218" t="s">
        <v>79</v>
      </c>
      <c r="AG1341" s="217" t="s">
        <v>33</v>
      </c>
      <c r="AH1341" s="217" t="s">
        <v>160</v>
      </c>
      <c r="AI1341" s="217" t="s">
        <v>161</v>
      </c>
      <c r="AJ1341" s="254"/>
    </row>
    <row r="1342" spans="2:36" ht="68.650000000000006" customHeight="1" x14ac:dyDescent="0.2">
      <c r="B1342" s="16"/>
      <c r="C1342" s="215"/>
      <c r="D1342" s="16"/>
      <c r="E1342" s="215"/>
      <c r="F1342" s="238"/>
      <c r="G1342" s="238"/>
      <c r="H1342" s="215"/>
      <c r="I1342" s="218"/>
      <c r="J1342" s="11" t="s">
        <v>111</v>
      </c>
      <c r="K1342" s="7" t="s">
        <v>112</v>
      </c>
      <c r="L1342" s="7" t="s">
        <v>85</v>
      </c>
      <c r="M1342" s="14">
        <v>1</v>
      </c>
      <c r="N1342" s="217"/>
      <c r="O1342" s="215"/>
      <c r="P1342" s="218"/>
      <c r="Q1342" s="218"/>
      <c r="R1342" s="237"/>
      <c r="S1342" s="237"/>
      <c r="T1342" s="247"/>
      <c r="U1342" s="247"/>
      <c r="V1342" s="235"/>
      <c r="W1342" s="246"/>
      <c r="X1342" s="252"/>
      <c r="Y1342" s="235"/>
      <c r="Z1342" s="246"/>
      <c r="AA1342" s="252"/>
      <c r="AB1342" s="224"/>
      <c r="AC1342" s="217"/>
      <c r="AD1342" s="224"/>
      <c r="AE1342" s="235"/>
      <c r="AF1342" s="218"/>
      <c r="AG1342" s="217"/>
      <c r="AH1342" s="217"/>
      <c r="AI1342" s="217"/>
      <c r="AJ1342" s="255"/>
    </row>
    <row r="1343" spans="2:36" ht="150.6" customHeight="1" x14ac:dyDescent="0.2">
      <c r="B1343" s="16"/>
      <c r="C1343" s="216"/>
      <c r="D1343" s="16"/>
      <c r="E1343" s="216"/>
      <c r="F1343" s="238"/>
      <c r="G1343" s="238"/>
      <c r="H1343" s="216"/>
      <c r="I1343" s="218"/>
      <c r="J1343" s="11" t="s">
        <v>127</v>
      </c>
      <c r="K1343" s="7" t="s">
        <v>128</v>
      </c>
      <c r="L1343" s="7" t="s">
        <v>85</v>
      </c>
      <c r="M1343" s="7">
        <v>150</v>
      </c>
      <c r="N1343" s="217"/>
      <c r="O1343" s="216"/>
      <c r="P1343" s="218"/>
      <c r="Q1343" s="218"/>
      <c r="R1343" s="237"/>
      <c r="S1343" s="237"/>
      <c r="T1343" s="247"/>
      <c r="U1343" s="247"/>
      <c r="V1343" s="235"/>
      <c r="W1343" s="246"/>
      <c r="X1343" s="253"/>
      <c r="Y1343" s="235"/>
      <c r="Z1343" s="246"/>
      <c r="AA1343" s="253"/>
      <c r="AB1343" s="225"/>
      <c r="AC1343" s="217"/>
      <c r="AD1343" s="225"/>
      <c r="AE1343" s="235"/>
      <c r="AF1343" s="218"/>
      <c r="AG1343" s="217"/>
      <c r="AH1343" s="217"/>
      <c r="AI1343" s="217"/>
      <c r="AJ1343" s="256"/>
    </row>
    <row r="1344" spans="2:36" ht="126.6" customHeight="1" x14ac:dyDescent="0.2">
      <c r="B1344" s="230" t="s">
        <v>927</v>
      </c>
      <c r="C1344" s="230" t="s">
        <v>908</v>
      </c>
      <c r="D1344" s="230" t="s">
        <v>66</v>
      </c>
      <c r="E1344" s="230" t="s">
        <v>67</v>
      </c>
      <c r="F1344" s="238" t="s">
        <v>134</v>
      </c>
      <c r="G1344" s="238" t="s">
        <v>147</v>
      </c>
      <c r="H1344" s="230" t="s">
        <v>70</v>
      </c>
      <c r="I1344" s="218" t="s">
        <v>79</v>
      </c>
      <c r="J1344" s="72" t="s">
        <v>208</v>
      </c>
      <c r="K1344" s="22" t="s">
        <v>107</v>
      </c>
      <c r="L1344" s="22" t="s">
        <v>86</v>
      </c>
      <c r="M1344" s="22">
        <v>40</v>
      </c>
      <c r="N1344" s="217" t="s">
        <v>108</v>
      </c>
      <c r="O1344" s="230" t="s">
        <v>909</v>
      </c>
      <c r="P1344" s="218" t="s">
        <v>75</v>
      </c>
      <c r="Q1344" s="218" t="s">
        <v>76</v>
      </c>
      <c r="R1344" s="237" t="s">
        <v>77</v>
      </c>
      <c r="S1344" s="237" t="s">
        <v>109</v>
      </c>
      <c r="T1344" s="247">
        <f>Y1344+V1344</f>
        <v>100045</v>
      </c>
      <c r="U1344" s="247">
        <f>+T1344/M1345</f>
        <v>100045</v>
      </c>
      <c r="V1344" s="235">
        <v>85038.25</v>
      </c>
      <c r="W1344" s="246" t="s">
        <v>98</v>
      </c>
      <c r="X1344" s="251" t="s">
        <v>79</v>
      </c>
      <c r="Y1344" s="235">
        <v>15006.75</v>
      </c>
      <c r="Z1344" s="246" t="s">
        <v>98</v>
      </c>
      <c r="AA1344" s="251" t="s">
        <v>79</v>
      </c>
      <c r="AB1344" s="223">
        <v>8699.57</v>
      </c>
      <c r="AC1344" s="217" t="s">
        <v>149</v>
      </c>
      <c r="AD1344" s="223" t="s">
        <v>98</v>
      </c>
      <c r="AE1344" s="235">
        <f>+V1344+Y1344</f>
        <v>100045</v>
      </c>
      <c r="AF1344" s="218" t="s">
        <v>79</v>
      </c>
      <c r="AG1344" s="217" t="s">
        <v>33</v>
      </c>
      <c r="AH1344" s="217" t="s">
        <v>248</v>
      </c>
      <c r="AI1344" s="217" t="s">
        <v>251</v>
      </c>
      <c r="AJ1344" s="254"/>
    </row>
    <row r="1345" spans="2:36" ht="68.650000000000006" customHeight="1" x14ac:dyDescent="0.2">
      <c r="B1345" s="215"/>
      <c r="C1345" s="215"/>
      <c r="D1345" s="215"/>
      <c r="E1345" s="215"/>
      <c r="F1345" s="238"/>
      <c r="G1345" s="238"/>
      <c r="H1345" s="215"/>
      <c r="I1345" s="218"/>
      <c r="J1345" s="11" t="s">
        <v>111</v>
      </c>
      <c r="K1345" s="7" t="s">
        <v>112</v>
      </c>
      <c r="L1345" s="7" t="s">
        <v>85</v>
      </c>
      <c r="M1345" s="7">
        <v>1</v>
      </c>
      <c r="N1345" s="217"/>
      <c r="O1345" s="215"/>
      <c r="P1345" s="218"/>
      <c r="Q1345" s="218"/>
      <c r="R1345" s="237"/>
      <c r="S1345" s="237"/>
      <c r="T1345" s="247"/>
      <c r="U1345" s="247"/>
      <c r="V1345" s="235"/>
      <c r="W1345" s="246"/>
      <c r="X1345" s="252"/>
      <c r="Y1345" s="235"/>
      <c r="Z1345" s="246"/>
      <c r="AA1345" s="252"/>
      <c r="AB1345" s="224"/>
      <c r="AC1345" s="217"/>
      <c r="AD1345" s="224"/>
      <c r="AE1345" s="235"/>
      <c r="AF1345" s="218"/>
      <c r="AG1345" s="217"/>
      <c r="AH1345" s="217"/>
      <c r="AI1345" s="217"/>
      <c r="AJ1345" s="255"/>
    </row>
    <row r="1346" spans="2:36" ht="143.65" customHeight="1" x14ac:dyDescent="0.2">
      <c r="B1346" s="216"/>
      <c r="C1346" s="216"/>
      <c r="D1346" s="216"/>
      <c r="E1346" s="216"/>
      <c r="F1346" s="238"/>
      <c r="G1346" s="238"/>
      <c r="H1346" s="216"/>
      <c r="I1346" s="218"/>
      <c r="J1346" s="11" t="s">
        <v>127</v>
      </c>
      <c r="K1346" s="7" t="s">
        <v>128</v>
      </c>
      <c r="L1346" s="7" t="s">
        <v>85</v>
      </c>
      <c r="M1346" s="63">
        <v>50</v>
      </c>
      <c r="N1346" s="217"/>
      <c r="O1346" s="216"/>
      <c r="P1346" s="218"/>
      <c r="Q1346" s="218"/>
      <c r="R1346" s="237"/>
      <c r="S1346" s="237"/>
      <c r="T1346" s="247"/>
      <c r="U1346" s="247"/>
      <c r="V1346" s="235"/>
      <c r="W1346" s="246"/>
      <c r="X1346" s="253"/>
      <c r="Y1346" s="235"/>
      <c r="Z1346" s="246"/>
      <c r="AA1346" s="253"/>
      <c r="AB1346" s="225"/>
      <c r="AC1346" s="217"/>
      <c r="AD1346" s="225"/>
      <c r="AE1346" s="235"/>
      <c r="AF1346" s="218"/>
      <c r="AG1346" s="217"/>
      <c r="AH1346" s="217"/>
      <c r="AI1346" s="217"/>
      <c r="AJ1346" s="256"/>
    </row>
    <row r="1347" spans="2:36" ht="68.650000000000006" customHeight="1" x14ac:dyDescent="0.2">
      <c r="B1347" s="230" t="s">
        <v>928</v>
      </c>
      <c r="C1347" s="230" t="s">
        <v>906</v>
      </c>
      <c r="D1347" s="230" t="s">
        <v>66</v>
      </c>
      <c r="E1347" s="291" t="s">
        <v>67</v>
      </c>
      <c r="F1347" s="291" t="s">
        <v>132</v>
      </c>
      <c r="G1347" s="238" t="s">
        <v>69</v>
      </c>
      <c r="H1347" s="230" t="s">
        <v>70</v>
      </c>
      <c r="I1347" s="230" t="s">
        <v>98</v>
      </c>
      <c r="J1347" s="11" t="s">
        <v>113</v>
      </c>
      <c r="K1347" s="29" t="s">
        <v>114</v>
      </c>
      <c r="L1347" s="7" t="s">
        <v>115</v>
      </c>
      <c r="M1347" s="14">
        <v>2</v>
      </c>
      <c r="N1347" s="219" t="s">
        <v>108</v>
      </c>
      <c r="O1347" s="230" t="s">
        <v>335</v>
      </c>
      <c r="P1347" s="219" t="s">
        <v>75</v>
      </c>
      <c r="Q1347" s="219" t="s">
        <v>76</v>
      </c>
      <c r="R1347" s="219" t="s">
        <v>77</v>
      </c>
      <c r="S1347" s="219" t="s">
        <v>109</v>
      </c>
      <c r="T1347" s="296">
        <f>+V1347+Y1347</f>
        <v>149800</v>
      </c>
      <c r="U1347" s="230">
        <f>+T1347/M1348</f>
        <v>149800</v>
      </c>
      <c r="V1347" s="235">
        <v>127330</v>
      </c>
      <c r="W1347" s="219" t="s">
        <v>98</v>
      </c>
      <c r="X1347" s="219" t="s">
        <v>98</v>
      </c>
      <c r="Y1347" s="235">
        <v>22470</v>
      </c>
      <c r="Z1347" s="219" t="s">
        <v>98</v>
      </c>
      <c r="AA1347" s="219" t="s">
        <v>98</v>
      </c>
      <c r="AB1347" s="235">
        <v>13026.09</v>
      </c>
      <c r="AC1347" s="219" t="s">
        <v>80</v>
      </c>
      <c r="AD1347" s="219" t="s">
        <v>98</v>
      </c>
      <c r="AE1347" s="223">
        <f>+V1347+Y1347</f>
        <v>149800</v>
      </c>
      <c r="AF1347" s="219" t="s">
        <v>98</v>
      </c>
      <c r="AG1347" s="219" t="s">
        <v>33</v>
      </c>
      <c r="AH1347" s="217" t="s">
        <v>160</v>
      </c>
      <c r="AI1347" s="217" t="s">
        <v>161</v>
      </c>
      <c r="AJ1347" s="219"/>
    </row>
    <row r="1348" spans="2:36" ht="68.650000000000006" customHeight="1" x14ac:dyDescent="0.2">
      <c r="B1348" s="215"/>
      <c r="C1348" s="215"/>
      <c r="D1348" s="215"/>
      <c r="E1348" s="238"/>
      <c r="F1348" s="238"/>
      <c r="G1348" s="238"/>
      <c r="H1348" s="215"/>
      <c r="I1348" s="215"/>
      <c r="J1348" s="11" t="s">
        <v>116</v>
      </c>
      <c r="K1348" s="29" t="s">
        <v>117</v>
      </c>
      <c r="L1348" s="7" t="s">
        <v>85</v>
      </c>
      <c r="M1348" s="14">
        <v>1</v>
      </c>
      <c r="N1348" s="220"/>
      <c r="O1348" s="215"/>
      <c r="P1348" s="220"/>
      <c r="Q1348" s="220"/>
      <c r="R1348" s="220"/>
      <c r="S1348" s="220"/>
      <c r="T1348" s="215"/>
      <c r="U1348" s="215"/>
      <c r="V1348" s="235"/>
      <c r="W1348" s="220"/>
      <c r="X1348" s="220"/>
      <c r="Y1348" s="235"/>
      <c r="Z1348" s="220"/>
      <c r="AA1348" s="220"/>
      <c r="AB1348" s="235"/>
      <c r="AC1348" s="220"/>
      <c r="AD1348" s="220"/>
      <c r="AE1348" s="220"/>
      <c r="AF1348" s="220"/>
      <c r="AG1348" s="220"/>
      <c r="AH1348" s="217"/>
      <c r="AI1348" s="217"/>
      <c r="AJ1348" s="220"/>
    </row>
    <row r="1349" spans="2:36" ht="68.650000000000006" customHeight="1" x14ac:dyDescent="0.2">
      <c r="B1349" s="215"/>
      <c r="C1349" s="215"/>
      <c r="D1349" s="215"/>
      <c r="E1349" s="238"/>
      <c r="F1349" s="238"/>
      <c r="G1349" s="238"/>
      <c r="H1349" s="215"/>
      <c r="I1349" s="215"/>
      <c r="J1349" s="11" t="s">
        <v>209</v>
      </c>
      <c r="K1349" s="29" t="s">
        <v>118</v>
      </c>
      <c r="L1349" s="7" t="s">
        <v>119</v>
      </c>
      <c r="M1349" s="14">
        <v>1</v>
      </c>
      <c r="N1349" s="220"/>
      <c r="O1349" s="215"/>
      <c r="P1349" s="220"/>
      <c r="Q1349" s="220"/>
      <c r="R1349" s="220"/>
      <c r="S1349" s="220"/>
      <c r="T1349" s="215"/>
      <c r="U1349" s="215"/>
      <c r="V1349" s="235"/>
      <c r="W1349" s="220"/>
      <c r="X1349" s="220"/>
      <c r="Y1349" s="235"/>
      <c r="Z1349" s="220"/>
      <c r="AA1349" s="220"/>
      <c r="AB1349" s="235"/>
      <c r="AC1349" s="220"/>
      <c r="AD1349" s="220"/>
      <c r="AE1349" s="220"/>
      <c r="AF1349" s="220"/>
      <c r="AG1349" s="220"/>
      <c r="AH1349" s="217"/>
      <c r="AI1349" s="217"/>
      <c r="AJ1349" s="220"/>
    </row>
    <row r="1350" spans="2:36" ht="68.650000000000006" customHeight="1" x14ac:dyDescent="0.2">
      <c r="B1350" s="216"/>
      <c r="C1350" s="216"/>
      <c r="D1350" s="216"/>
      <c r="E1350" s="238"/>
      <c r="F1350" s="290"/>
      <c r="G1350" s="238"/>
      <c r="H1350" s="216"/>
      <c r="I1350" s="216"/>
      <c r="J1350" s="11" t="s">
        <v>120</v>
      </c>
      <c r="K1350" s="29" t="s">
        <v>121</v>
      </c>
      <c r="L1350" s="7" t="s">
        <v>119</v>
      </c>
      <c r="M1350" s="7">
        <v>1</v>
      </c>
      <c r="N1350" s="221"/>
      <c r="O1350" s="216"/>
      <c r="P1350" s="221"/>
      <c r="Q1350" s="221"/>
      <c r="R1350" s="221"/>
      <c r="S1350" s="221"/>
      <c r="T1350" s="216"/>
      <c r="U1350" s="216"/>
      <c r="V1350" s="235"/>
      <c r="W1350" s="221"/>
      <c r="X1350" s="221"/>
      <c r="Y1350" s="235"/>
      <c r="Z1350" s="221"/>
      <c r="AA1350" s="221"/>
      <c r="AB1350" s="235"/>
      <c r="AC1350" s="221"/>
      <c r="AD1350" s="221"/>
      <c r="AE1350" s="221"/>
      <c r="AF1350" s="221"/>
      <c r="AG1350" s="221"/>
      <c r="AH1350" s="217"/>
      <c r="AI1350" s="217"/>
      <c r="AJ1350" s="221"/>
    </row>
    <row r="1351" spans="2:36" ht="133.5" customHeight="1" x14ac:dyDescent="0.2">
      <c r="B1351" s="230" t="s">
        <v>929</v>
      </c>
      <c r="C1351" s="230" t="s">
        <v>908</v>
      </c>
      <c r="D1351" s="230" t="s">
        <v>66</v>
      </c>
      <c r="E1351" s="230" t="s">
        <v>67</v>
      </c>
      <c r="F1351" s="238" t="s">
        <v>134</v>
      </c>
      <c r="G1351" s="238" t="s">
        <v>147</v>
      </c>
      <c r="H1351" s="230" t="s">
        <v>70</v>
      </c>
      <c r="I1351" s="218" t="s">
        <v>79</v>
      </c>
      <c r="J1351" s="72" t="s">
        <v>208</v>
      </c>
      <c r="K1351" s="22" t="s">
        <v>107</v>
      </c>
      <c r="L1351" s="22" t="s">
        <v>86</v>
      </c>
      <c r="M1351" s="22">
        <v>40</v>
      </c>
      <c r="N1351" s="217" t="s">
        <v>108</v>
      </c>
      <c r="O1351" s="230" t="s">
        <v>909</v>
      </c>
      <c r="P1351" s="218" t="s">
        <v>75</v>
      </c>
      <c r="Q1351" s="218" t="s">
        <v>76</v>
      </c>
      <c r="R1351" s="237" t="s">
        <v>77</v>
      </c>
      <c r="S1351" s="237" t="s">
        <v>109</v>
      </c>
      <c r="T1351" s="247">
        <f>Y1351+V1351</f>
        <v>100045</v>
      </c>
      <c r="U1351" s="247">
        <f>+T1351/M1352</f>
        <v>100045</v>
      </c>
      <c r="V1351" s="235">
        <v>85038.25</v>
      </c>
      <c r="W1351" s="246" t="s">
        <v>98</v>
      </c>
      <c r="X1351" s="251" t="s">
        <v>79</v>
      </c>
      <c r="Y1351" s="235">
        <v>15006.75</v>
      </c>
      <c r="Z1351" s="246" t="s">
        <v>98</v>
      </c>
      <c r="AA1351" s="251" t="s">
        <v>79</v>
      </c>
      <c r="AB1351" s="223">
        <v>8699.57</v>
      </c>
      <c r="AC1351" s="217" t="s">
        <v>149</v>
      </c>
      <c r="AD1351" s="223" t="s">
        <v>98</v>
      </c>
      <c r="AE1351" s="235">
        <f>+V1351+Y1351</f>
        <v>100045</v>
      </c>
      <c r="AF1351" s="218" t="s">
        <v>79</v>
      </c>
      <c r="AG1351" s="217" t="s">
        <v>33</v>
      </c>
      <c r="AH1351" s="217" t="s">
        <v>248</v>
      </c>
      <c r="AI1351" s="217" t="s">
        <v>251</v>
      </c>
      <c r="AJ1351" s="254"/>
    </row>
    <row r="1352" spans="2:36" ht="68.650000000000006" customHeight="1" x14ac:dyDescent="0.2">
      <c r="B1352" s="215"/>
      <c r="C1352" s="215"/>
      <c r="D1352" s="215"/>
      <c r="E1352" s="215"/>
      <c r="F1352" s="238"/>
      <c r="G1352" s="238"/>
      <c r="H1352" s="215"/>
      <c r="I1352" s="218"/>
      <c r="J1352" s="11" t="s">
        <v>111</v>
      </c>
      <c r="K1352" s="7" t="s">
        <v>112</v>
      </c>
      <c r="L1352" s="7" t="s">
        <v>85</v>
      </c>
      <c r="M1352" s="7">
        <v>1</v>
      </c>
      <c r="N1352" s="217"/>
      <c r="O1352" s="215"/>
      <c r="P1352" s="218"/>
      <c r="Q1352" s="218"/>
      <c r="R1352" s="237"/>
      <c r="S1352" s="237"/>
      <c r="T1352" s="247"/>
      <c r="U1352" s="247"/>
      <c r="V1352" s="235"/>
      <c r="W1352" s="246"/>
      <c r="X1352" s="252"/>
      <c r="Y1352" s="235"/>
      <c r="Z1352" s="246"/>
      <c r="AA1352" s="252"/>
      <c r="AB1352" s="224"/>
      <c r="AC1352" s="217"/>
      <c r="AD1352" s="224"/>
      <c r="AE1352" s="235"/>
      <c r="AF1352" s="218"/>
      <c r="AG1352" s="217"/>
      <c r="AH1352" s="217"/>
      <c r="AI1352" s="217"/>
      <c r="AJ1352" s="255"/>
    </row>
    <row r="1353" spans="2:36" ht="145.5" customHeight="1" x14ac:dyDescent="0.2">
      <c r="B1353" s="216"/>
      <c r="C1353" s="216"/>
      <c r="D1353" s="216"/>
      <c r="E1353" s="216"/>
      <c r="F1353" s="238"/>
      <c r="G1353" s="238"/>
      <c r="H1353" s="216"/>
      <c r="I1353" s="218"/>
      <c r="J1353" s="11" t="s">
        <v>127</v>
      </c>
      <c r="K1353" s="7" t="s">
        <v>128</v>
      </c>
      <c r="L1353" s="7" t="s">
        <v>85</v>
      </c>
      <c r="M1353" s="63">
        <v>50</v>
      </c>
      <c r="N1353" s="217"/>
      <c r="O1353" s="216"/>
      <c r="P1353" s="218"/>
      <c r="Q1353" s="218"/>
      <c r="R1353" s="237"/>
      <c r="S1353" s="237"/>
      <c r="T1353" s="247"/>
      <c r="U1353" s="247"/>
      <c r="V1353" s="235"/>
      <c r="W1353" s="246"/>
      <c r="X1353" s="253"/>
      <c r="Y1353" s="235"/>
      <c r="Z1353" s="246"/>
      <c r="AA1353" s="253"/>
      <c r="AB1353" s="225"/>
      <c r="AC1353" s="217"/>
      <c r="AD1353" s="225"/>
      <c r="AE1353" s="235"/>
      <c r="AF1353" s="218"/>
      <c r="AG1353" s="217"/>
      <c r="AH1353" s="217"/>
      <c r="AI1353" s="217"/>
      <c r="AJ1353" s="256"/>
    </row>
    <row r="1354" spans="2:36" ht="124.15" customHeight="1" x14ac:dyDescent="0.2">
      <c r="B1354" s="230" t="s">
        <v>930</v>
      </c>
      <c r="C1354" s="230" t="s">
        <v>908</v>
      </c>
      <c r="D1354" s="230" t="s">
        <v>66</v>
      </c>
      <c r="E1354" s="230" t="s">
        <v>67</v>
      </c>
      <c r="F1354" s="238" t="s">
        <v>134</v>
      </c>
      <c r="G1354" s="238" t="s">
        <v>147</v>
      </c>
      <c r="H1354" s="230" t="s">
        <v>70</v>
      </c>
      <c r="I1354" s="218" t="s">
        <v>79</v>
      </c>
      <c r="J1354" s="72" t="s">
        <v>208</v>
      </c>
      <c r="K1354" s="22" t="s">
        <v>107</v>
      </c>
      <c r="L1354" s="22" t="s">
        <v>86</v>
      </c>
      <c r="M1354" s="22">
        <v>40</v>
      </c>
      <c r="N1354" s="217" t="s">
        <v>108</v>
      </c>
      <c r="O1354" s="230" t="s">
        <v>909</v>
      </c>
      <c r="P1354" s="218" t="s">
        <v>75</v>
      </c>
      <c r="Q1354" s="218" t="s">
        <v>76</v>
      </c>
      <c r="R1354" s="237" t="s">
        <v>77</v>
      </c>
      <c r="S1354" s="237" t="s">
        <v>109</v>
      </c>
      <c r="T1354" s="247">
        <f>Y1354+V1354</f>
        <v>100045</v>
      </c>
      <c r="U1354" s="247">
        <f>+T1354/M1355</f>
        <v>100045</v>
      </c>
      <c r="V1354" s="235">
        <v>85038.25</v>
      </c>
      <c r="W1354" s="246" t="s">
        <v>98</v>
      </c>
      <c r="X1354" s="251" t="s">
        <v>79</v>
      </c>
      <c r="Y1354" s="235">
        <v>15006.75</v>
      </c>
      <c r="Z1354" s="246" t="s">
        <v>98</v>
      </c>
      <c r="AA1354" s="251" t="s">
        <v>79</v>
      </c>
      <c r="AB1354" s="223">
        <v>8699.56</v>
      </c>
      <c r="AC1354" s="217" t="s">
        <v>149</v>
      </c>
      <c r="AD1354" s="223" t="s">
        <v>98</v>
      </c>
      <c r="AE1354" s="235">
        <f>+V1354+Y1354</f>
        <v>100045</v>
      </c>
      <c r="AF1354" s="218" t="s">
        <v>79</v>
      </c>
      <c r="AG1354" s="217" t="s">
        <v>33</v>
      </c>
      <c r="AH1354" s="217" t="s">
        <v>166</v>
      </c>
      <c r="AI1354" s="217" t="s">
        <v>167</v>
      </c>
      <c r="AJ1354" s="254"/>
    </row>
    <row r="1355" spans="2:36" ht="68.650000000000006" customHeight="1" x14ac:dyDescent="0.2">
      <c r="B1355" s="215"/>
      <c r="C1355" s="215"/>
      <c r="D1355" s="215"/>
      <c r="E1355" s="215"/>
      <c r="F1355" s="238"/>
      <c r="G1355" s="238"/>
      <c r="H1355" s="215"/>
      <c r="I1355" s="218"/>
      <c r="J1355" s="11" t="s">
        <v>111</v>
      </c>
      <c r="K1355" s="7" t="s">
        <v>112</v>
      </c>
      <c r="L1355" s="7" t="s">
        <v>85</v>
      </c>
      <c r="M1355" s="7">
        <v>1</v>
      </c>
      <c r="N1355" s="217"/>
      <c r="O1355" s="215"/>
      <c r="P1355" s="218"/>
      <c r="Q1355" s="218"/>
      <c r="R1355" s="237"/>
      <c r="S1355" s="237"/>
      <c r="T1355" s="247"/>
      <c r="U1355" s="247"/>
      <c r="V1355" s="235"/>
      <c r="W1355" s="246"/>
      <c r="X1355" s="252"/>
      <c r="Y1355" s="235"/>
      <c r="Z1355" s="246"/>
      <c r="AA1355" s="252"/>
      <c r="AB1355" s="224"/>
      <c r="AC1355" s="217"/>
      <c r="AD1355" s="224"/>
      <c r="AE1355" s="235"/>
      <c r="AF1355" s="218"/>
      <c r="AG1355" s="217"/>
      <c r="AH1355" s="217"/>
      <c r="AI1355" s="217"/>
      <c r="AJ1355" s="255"/>
    </row>
    <row r="1356" spans="2:36" ht="140.65" customHeight="1" x14ac:dyDescent="0.2">
      <c r="B1356" s="216"/>
      <c r="C1356" s="216"/>
      <c r="D1356" s="216"/>
      <c r="E1356" s="216"/>
      <c r="F1356" s="238"/>
      <c r="G1356" s="238"/>
      <c r="H1356" s="216"/>
      <c r="I1356" s="218"/>
      <c r="J1356" s="11" t="s">
        <v>127</v>
      </c>
      <c r="K1356" s="7" t="s">
        <v>128</v>
      </c>
      <c r="L1356" s="7" t="s">
        <v>85</v>
      </c>
      <c r="M1356" s="63">
        <v>50</v>
      </c>
      <c r="N1356" s="217"/>
      <c r="O1356" s="216"/>
      <c r="P1356" s="218"/>
      <c r="Q1356" s="218"/>
      <c r="R1356" s="237"/>
      <c r="S1356" s="237"/>
      <c r="T1356" s="247"/>
      <c r="U1356" s="247"/>
      <c r="V1356" s="235"/>
      <c r="W1356" s="246"/>
      <c r="X1356" s="253"/>
      <c r="Y1356" s="235"/>
      <c r="Z1356" s="246"/>
      <c r="AA1356" s="253"/>
      <c r="AB1356" s="225"/>
      <c r="AC1356" s="217"/>
      <c r="AD1356" s="225"/>
      <c r="AE1356" s="235"/>
      <c r="AF1356" s="218"/>
      <c r="AG1356" s="217"/>
      <c r="AH1356" s="217"/>
      <c r="AI1356" s="217"/>
      <c r="AJ1356" s="256"/>
    </row>
    <row r="1357" spans="2:36" ht="68.650000000000006" customHeight="1" x14ac:dyDescent="0.2">
      <c r="B1357" s="230" t="s">
        <v>931</v>
      </c>
      <c r="C1357" s="230" t="s">
        <v>908</v>
      </c>
      <c r="D1357" s="230" t="s">
        <v>66</v>
      </c>
      <c r="E1357" s="230" t="s">
        <v>67</v>
      </c>
      <c r="F1357" s="238" t="s">
        <v>134</v>
      </c>
      <c r="G1357" s="238" t="s">
        <v>147</v>
      </c>
      <c r="H1357" s="230" t="s">
        <v>70</v>
      </c>
      <c r="I1357" s="218" t="s">
        <v>79</v>
      </c>
      <c r="J1357" s="72" t="s">
        <v>208</v>
      </c>
      <c r="K1357" s="22" t="s">
        <v>107</v>
      </c>
      <c r="L1357" s="22" t="s">
        <v>86</v>
      </c>
      <c r="M1357" s="22">
        <v>40</v>
      </c>
      <c r="N1357" s="217" t="s">
        <v>108</v>
      </c>
      <c r="O1357" s="230" t="s">
        <v>909</v>
      </c>
      <c r="P1357" s="218" t="s">
        <v>75</v>
      </c>
      <c r="Q1357" s="218" t="s">
        <v>76</v>
      </c>
      <c r="R1357" s="237" t="s">
        <v>77</v>
      </c>
      <c r="S1357" s="237" t="s">
        <v>109</v>
      </c>
      <c r="T1357" s="247">
        <f>Y1357+V1357</f>
        <v>100045</v>
      </c>
      <c r="U1357" s="247">
        <f>+T1357/M1358</f>
        <v>100045</v>
      </c>
      <c r="V1357" s="235">
        <v>85038.25</v>
      </c>
      <c r="W1357" s="246" t="s">
        <v>98</v>
      </c>
      <c r="X1357" s="251" t="s">
        <v>79</v>
      </c>
      <c r="Y1357" s="235">
        <v>15006.75</v>
      </c>
      <c r="Z1357" s="246" t="s">
        <v>98</v>
      </c>
      <c r="AA1357" s="251" t="s">
        <v>79</v>
      </c>
      <c r="AB1357" s="223">
        <v>8699.56</v>
      </c>
      <c r="AC1357" s="217" t="s">
        <v>149</v>
      </c>
      <c r="AD1357" s="223" t="s">
        <v>98</v>
      </c>
      <c r="AE1357" s="235">
        <f>+V1357+Y1357</f>
        <v>100045</v>
      </c>
      <c r="AF1357" s="218" t="s">
        <v>79</v>
      </c>
      <c r="AG1357" s="217" t="s">
        <v>33</v>
      </c>
      <c r="AH1357" s="217" t="s">
        <v>409</v>
      </c>
      <c r="AI1357" s="217" t="s">
        <v>516</v>
      </c>
      <c r="AJ1357" s="254"/>
    </row>
    <row r="1358" spans="2:36" ht="68.650000000000006" customHeight="1" x14ac:dyDescent="0.2">
      <c r="B1358" s="215"/>
      <c r="C1358" s="215"/>
      <c r="D1358" s="215"/>
      <c r="E1358" s="215"/>
      <c r="F1358" s="238"/>
      <c r="G1358" s="238"/>
      <c r="H1358" s="215"/>
      <c r="I1358" s="218"/>
      <c r="J1358" s="11" t="s">
        <v>111</v>
      </c>
      <c r="K1358" s="7" t="s">
        <v>112</v>
      </c>
      <c r="L1358" s="7" t="s">
        <v>85</v>
      </c>
      <c r="M1358" s="7">
        <v>1</v>
      </c>
      <c r="N1358" s="217"/>
      <c r="O1358" s="215"/>
      <c r="P1358" s="218"/>
      <c r="Q1358" s="218"/>
      <c r="R1358" s="237"/>
      <c r="S1358" s="237"/>
      <c r="T1358" s="247"/>
      <c r="U1358" s="247"/>
      <c r="V1358" s="235"/>
      <c r="W1358" s="246"/>
      <c r="X1358" s="252"/>
      <c r="Y1358" s="235"/>
      <c r="Z1358" s="246"/>
      <c r="AA1358" s="252"/>
      <c r="AB1358" s="224"/>
      <c r="AC1358" s="217"/>
      <c r="AD1358" s="224"/>
      <c r="AE1358" s="235"/>
      <c r="AF1358" s="218"/>
      <c r="AG1358" s="217"/>
      <c r="AH1358" s="217"/>
      <c r="AI1358" s="217"/>
      <c r="AJ1358" s="255"/>
    </row>
    <row r="1359" spans="2:36" ht="156" customHeight="1" x14ac:dyDescent="0.2">
      <c r="B1359" s="216"/>
      <c r="C1359" s="216"/>
      <c r="D1359" s="216"/>
      <c r="E1359" s="216"/>
      <c r="F1359" s="238"/>
      <c r="G1359" s="238"/>
      <c r="H1359" s="216"/>
      <c r="I1359" s="218"/>
      <c r="J1359" s="11" t="s">
        <v>127</v>
      </c>
      <c r="K1359" s="7" t="s">
        <v>128</v>
      </c>
      <c r="L1359" s="7" t="s">
        <v>85</v>
      </c>
      <c r="M1359" s="63">
        <v>50</v>
      </c>
      <c r="N1359" s="217"/>
      <c r="O1359" s="216"/>
      <c r="P1359" s="218"/>
      <c r="Q1359" s="218"/>
      <c r="R1359" s="237"/>
      <c r="S1359" s="237"/>
      <c r="T1359" s="247"/>
      <c r="U1359" s="247"/>
      <c r="V1359" s="235"/>
      <c r="W1359" s="246"/>
      <c r="X1359" s="253"/>
      <c r="Y1359" s="235"/>
      <c r="Z1359" s="246"/>
      <c r="AA1359" s="253"/>
      <c r="AB1359" s="225"/>
      <c r="AC1359" s="217"/>
      <c r="AD1359" s="225"/>
      <c r="AE1359" s="235"/>
      <c r="AF1359" s="218"/>
      <c r="AG1359" s="217"/>
      <c r="AH1359" s="217"/>
      <c r="AI1359" s="217"/>
      <c r="AJ1359" s="256"/>
    </row>
    <row r="1360" spans="2:36" ht="68.650000000000006" customHeight="1" x14ac:dyDescent="0.2">
      <c r="B1360" s="230" t="s">
        <v>1008</v>
      </c>
      <c r="C1360" s="230" t="s">
        <v>906</v>
      </c>
      <c r="D1360" s="230" t="s">
        <v>66</v>
      </c>
      <c r="E1360" s="291" t="s">
        <v>67</v>
      </c>
      <c r="F1360" s="291" t="s">
        <v>132</v>
      </c>
      <c r="G1360" s="238" t="s">
        <v>69</v>
      </c>
      <c r="H1360" s="230" t="s">
        <v>70</v>
      </c>
      <c r="I1360" s="230" t="s">
        <v>98</v>
      </c>
      <c r="J1360" s="11" t="s">
        <v>113</v>
      </c>
      <c r="K1360" s="29" t="s">
        <v>114</v>
      </c>
      <c r="L1360" s="7" t="s">
        <v>115</v>
      </c>
      <c r="M1360" s="14">
        <v>2</v>
      </c>
      <c r="N1360" s="219" t="s">
        <v>108</v>
      </c>
      <c r="O1360" s="230" t="s">
        <v>335</v>
      </c>
      <c r="P1360" s="219" t="s">
        <v>75</v>
      </c>
      <c r="Q1360" s="219" t="s">
        <v>76</v>
      </c>
      <c r="R1360" s="219" t="s">
        <v>77</v>
      </c>
      <c r="S1360" s="219" t="s">
        <v>109</v>
      </c>
      <c r="T1360" s="296">
        <f>+V1360+Y1360</f>
        <v>149800</v>
      </c>
      <c r="U1360" s="381">
        <f>+T1360/M1361</f>
        <v>74900</v>
      </c>
      <c r="V1360" s="235">
        <v>127330</v>
      </c>
      <c r="W1360" s="219" t="s">
        <v>98</v>
      </c>
      <c r="X1360" s="219" t="s">
        <v>98</v>
      </c>
      <c r="Y1360" s="235">
        <v>22470</v>
      </c>
      <c r="Z1360" s="219" t="s">
        <v>98</v>
      </c>
      <c r="AA1360" s="219" t="s">
        <v>98</v>
      </c>
      <c r="AB1360" s="235">
        <v>13026.09</v>
      </c>
      <c r="AC1360" s="219" t="s">
        <v>80</v>
      </c>
      <c r="AD1360" s="219" t="s">
        <v>98</v>
      </c>
      <c r="AE1360" s="223">
        <f>+V1360+Y1360</f>
        <v>149800</v>
      </c>
      <c r="AF1360" s="219" t="s">
        <v>98</v>
      </c>
      <c r="AG1360" s="219" t="s">
        <v>33</v>
      </c>
      <c r="AH1360" s="217" t="s">
        <v>248</v>
      </c>
      <c r="AI1360" s="217" t="s">
        <v>251</v>
      </c>
      <c r="AJ1360" s="219"/>
    </row>
    <row r="1361" spans="2:36" ht="68.650000000000006" customHeight="1" x14ac:dyDescent="0.2">
      <c r="B1361" s="215"/>
      <c r="C1361" s="215"/>
      <c r="D1361" s="215"/>
      <c r="E1361" s="238"/>
      <c r="F1361" s="238"/>
      <c r="G1361" s="238"/>
      <c r="H1361" s="215"/>
      <c r="I1361" s="215"/>
      <c r="J1361" s="11" t="s">
        <v>116</v>
      </c>
      <c r="K1361" s="29" t="s">
        <v>117</v>
      </c>
      <c r="L1361" s="7" t="s">
        <v>85</v>
      </c>
      <c r="M1361" s="14">
        <v>2</v>
      </c>
      <c r="N1361" s="220"/>
      <c r="O1361" s="215"/>
      <c r="P1361" s="220"/>
      <c r="Q1361" s="220"/>
      <c r="R1361" s="220"/>
      <c r="S1361" s="220"/>
      <c r="T1361" s="215"/>
      <c r="U1361" s="412"/>
      <c r="V1361" s="235"/>
      <c r="W1361" s="220"/>
      <c r="X1361" s="220"/>
      <c r="Y1361" s="235"/>
      <c r="Z1361" s="220"/>
      <c r="AA1361" s="220"/>
      <c r="AB1361" s="235"/>
      <c r="AC1361" s="220"/>
      <c r="AD1361" s="220"/>
      <c r="AE1361" s="220"/>
      <c r="AF1361" s="220"/>
      <c r="AG1361" s="220"/>
      <c r="AH1361" s="217"/>
      <c r="AI1361" s="217"/>
      <c r="AJ1361" s="220"/>
    </row>
    <row r="1362" spans="2:36" ht="68.650000000000006" customHeight="1" x14ac:dyDescent="0.2">
      <c r="B1362" s="215"/>
      <c r="C1362" s="215"/>
      <c r="D1362" s="215"/>
      <c r="E1362" s="238"/>
      <c r="F1362" s="238"/>
      <c r="G1362" s="238"/>
      <c r="H1362" s="215"/>
      <c r="I1362" s="215"/>
      <c r="J1362" s="11" t="s">
        <v>209</v>
      </c>
      <c r="K1362" s="29" t="s">
        <v>118</v>
      </c>
      <c r="L1362" s="7" t="s">
        <v>119</v>
      </c>
      <c r="M1362" s="14">
        <v>2</v>
      </c>
      <c r="N1362" s="220"/>
      <c r="O1362" s="215"/>
      <c r="P1362" s="220"/>
      <c r="Q1362" s="220"/>
      <c r="R1362" s="220"/>
      <c r="S1362" s="220"/>
      <c r="T1362" s="215"/>
      <c r="U1362" s="412"/>
      <c r="V1362" s="235"/>
      <c r="W1362" s="220"/>
      <c r="X1362" s="220"/>
      <c r="Y1362" s="235"/>
      <c r="Z1362" s="220"/>
      <c r="AA1362" s="220"/>
      <c r="AB1362" s="235"/>
      <c r="AC1362" s="220"/>
      <c r="AD1362" s="220"/>
      <c r="AE1362" s="220"/>
      <c r="AF1362" s="220"/>
      <c r="AG1362" s="220"/>
      <c r="AH1362" s="217"/>
      <c r="AI1362" s="217"/>
      <c r="AJ1362" s="220"/>
    </row>
    <row r="1363" spans="2:36" ht="68.650000000000006" customHeight="1" x14ac:dyDescent="0.2">
      <c r="B1363" s="216"/>
      <c r="C1363" s="216"/>
      <c r="D1363" s="216"/>
      <c r="E1363" s="238"/>
      <c r="F1363" s="290"/>
      <c r="G1363" s="238"/>
      <c r="H1363" s="216"/>
      <c r="I1363" s="216"/>
      <c r="J1363" s="11" t="s">
        <v>120</v>
      </c>
      <c r="K1363" s="29" t="s">
        <v>121</v>
      </c>
      <c r="L1363" s="7" t="s">
        <v>119</v>
      </c>
      <c r="M1363" s="7">
        <v>2</v>
      </c>
      <c r="N1363" s="221"/>
      <c r="O1363" s="216"/>
      <c r="P1363" s="221"/>
      <c r="Q1363" s="221"/>
      <c r="R1363" s="221"/>
      <c r="S1363" s="221"/>
      <c r="T1363" s="216"/>
      <c r="U1363" s="413"/>
      <c r="V1363" s="235"/>
      <c r="W1363" s="221"/>
      <c r="X1363" s="221"/>
      <c r="Y1363" s="235"/>
      <c r="Z1363" s="221"/>
      <c r="AA1363" s="221"/>
      <c r="AB1363" s="235"/>
      <c r="AC1363" s="221"/>
      <c r="AD1363" s="221"/>
      <c r="AE1363" s="221"/>
      <c r="AF1363" s="221"/>
      <c r="AG1363" s="221"/>
      <c r="AH1363" s="217"/>
      <c r="AI1363" s="217"/>
      <c r="AJ1363" s="221"/>
    </row>
    <row r="1364" spans="2:36" ht="68.650000000000006" customHeight="1" x14ac:dyDescent="0.2">
      <c r="B1364" s="218" t="s">
        <v>705</v>
      </c>
      <c r="C1364" s="218" t="s">
        <v>736</v>
      </c>
      <c r="D1364" s="218" t="s">
        <v>66</v>
      </c>
      <c r="E1364" s="238" t="s">
        <v>767</v>
      </c>
      <c r="F1364" s="238" t="s">
        <v>134</v>
      </c>
      <c r="G1364" s="238" t="s">
        <v>713</v>
      </c>
      <c r="H1364" s="230" t="s">
        <v>70</v>
      </c>
      <c r="I1364" s="218" t="s">
        <v>98</v>
      </c>
      <c r="J1364" s="423" t="s">
        <v>127</v>
      </c>
      <c r="K1364" s="265" t="s">
        <v>648</v>
      </c>
      <c r="L1364" s="265" t="s">
        <v>716</v>
      </c>
      <c r="M1364" s="218">
        <v>55</v>
      </c>
      <c r="N1364" s="307" t="s">
        <v>717</v>
      </c>
      <c r="O1364" s="238" t="s">
        <v>718</v>
      </c>
      <c r="P1364" s="230" t="s">
        <v>75</v>
      </c>
      <c r="Q1364" s="230" t="s">
        <v>76</v>
      </c>
      <c r="R1364" s="230" t="s">
        <v>77</v>
      </c>
      <c r="S1364" s="218" t="s">
        <v>109</v>
      </c>
      <c r="T1364" s="234">
        <f>+V1364+Y1364</f>
        <v>117699.96</v>
      </c>
      <c r="U1364" s="234">
        <f>+T1364/3</f>
        <v>39233.32</v>
      </c>
      <c r="V1364" s="229">
        <v>100044.96</v>
      </c>
      <c r="W1364" s="217" t="s">
        <v>98</v>
      </c>
      <c r="X1364" s="217" t="s">
        <v>98</v>
      </c>
      <c r="Y1364" s="297">
        <v>17655</v>
      </c>
      <c r="Z1364" s="217" t="s">
        <v>98</v>
      </c>
      <c r="AA1364" s="217" t="s">
        <v>98</v>
      </c>
      <c r="AB1364" s="297">
        <v>9543.24</v>
      </c>
      <c r="AC1364" s="217" t="s">
        <v>149</v>
      </c>
      <c r="AD1364" s="217" t="s">
        <v>98</v>
      </c>
      <c r="AE1364" s="229">
        <f>+V1364+Y1364</f>
        <v>117699.96</v>
      </c>
      <c r="AF1364" s="218" t="s">
        <v>98</v>
      </c>
      <c r="AG1364" s="217" t="s">
        <v>33</v>
      </c>
      <c r="AH1364" s="307" t="s">
        <v>157</v>
      </c>
      <c r="AI1364" s="217" t="s">
        <v>158</v>
      </c>
      <c r="AJ1364" s="218"/>
    </row>
    <row r="1365" spans="2:36" ht="68.650000000000006" customHeight="1" x14ac:dyDescent="0.2">
      <c r="B1365" s="218"/>
      <c r="C1365" s="218"/>
      <c r="D1365" s="218"/>
      <c r="E1365" s="238"/>
      <c r="F1365" s="238"/>
      <c r="G1365" s="238"/>
      <c r="H1365" s="215"/>
      <c r="I1365" s="218"/>
      <c r="J1365" s="423"/>
      <c r="K1365" s="265"/>
      <c r="L1365" s="265"/>
      <c r="M1365" s="218"/>
      <c r="N1365" s="307"/>
      <c r="O1365" s="238"/>
      <c r="P1365" s="215"/>
      <c r="Q1365" s="215"/>
      <c r="R1365" s="215"/>
      <c r="S1365" s="218"/>
      <c r="T1365" s="218"/>
      <c r="U1365" s="234"/>
      <c r="V1365" s="229"/>
      <c r="W1365" s="217"/>
      <c r="X1365" s="217"/>
      <c r="Y1365" s="297"/>
      <c r="Z1365" s="217"/>
      <c r="AA1365" s="217"/>
      <c r="AB1365" s="297"/>
      <c r="AC1365" s="217"/>
      <c r="AD1365" s="217"/>
      <c r="AE1365" s="217"/>
      <c r="AF1365" s="218"/>
      <c r="AG1365" s="217"/>
      <c r="AH1365" s="307"/>
      <c r="AI1365" s="217"/>
      <c r="AJ1365" s="218"/>
    </row>
    <row r="1366" spans="2:36" ht="24" customHeight="1" x14ac:dyDescent="0.2">
      <c r="B1366" s="218"/>
      <c r="C1366" s="218"/>
      <c r="D1366" s="218"/>
      <c r="E1366" s="238"/>
      <c r="F1366" s="238"/>
      <c r="G1366" s="238"/>
      <c r="H1366" s="216"/>
      <c r="I1366" s="218"/>
      <c r="J1366" s="423"/>
      <c r="K1366" s="265"/>
      <c r="L1366" s="265"/>
      <c r="M1366" s="218"/>
      <c r="N1366" s="307"/>
      <c r="O1366" s="238"/>
      <c r="P1366" s="216"/>
      <c r="Q1366" s="216"/>
      <c r="R1366" s="216"/>
      <c r="S1366" s="218"/>
      <c r="T1366" s="218"/>
      <c r="U1366" s="234"/>
      <c r="V1366" s="229"/>
      <c r="W1366" s="217"/>
      <c r="X1366" s="217"/>
      <c r="Y1366" s="297"/>
      <c r="Z1366" s="217"/>
      <c r="AA1366" s="217"/>
      <c r="AB1366" s="297"/>
      <c r="AC1366" s="217"/>
      <c r="AD1366" s="217"/>
      <c r="AE1366" s="217"/>
      <c r="AF1366" s="218"/>
      <c r="AG1366" s="217"/>
      <c r="AH1366" s="307"/>
      <c r="AI1366" s="217"/>
      <c r="AJ1366" s="218"/>
    </row>
    <row r="1367" spans="2:36" ht="122.65" customHeight="1" x14ac:dyDescent="0.2">
      <c r="B1367" s="218" t="s">
        <v>706</v>
      </c>
      <c r="C1367" s="218" t="s">
        <v>737</v>
      </c>
      <c r="D1367" s="218" t="s">
        <v>66</v>
      </c>
      <c r="E1367" s="238" t="s">
        <v>67</v>
      </c>
      <c r="F1367" s="239" t="s">
        <v>134</v>
      </c>
      <c r="G1367" s="379" t="s">
        <v>1007</v>
      </c>
      <c r="H1367" s="230" t="s">
        <v>70</v>
      </c>
      <c r="I1367" s="218" t="s">
        <v>98</v>
      </c>
      <c r="J1367" s="11" t="s">
        <v>719</v>
      </c>
      <c r="K1367" s="80" t="s">
        <v>720</v>
      </c>
      <c r="L1367" s="87" t="s">
        <v>721</v>
      </c>
      <c r="M1367" s="7">
        <v>40</v>
      </c>
      <c r="N1367" s="217" t="s">
        <v>717</v>
      </c>
      <c r="O1367" s="238" t="s">
        <v>1107</v>
      </c>
      <c r="P1367" s="230" t="s">
        <v>75</v>
      </c>
      <c r="Q1367" s="230" t="s">
        <v>76</v>
      </c>
      <c r="R1367" s="230" t="s">
        <v>77</v>
      </c>
      <c r="S1367" s="218" t="s">
        <v>109</v>
      </c>
      <c r="T1367" s="234">
        <f>+V1367+Y1367</f>
        <v>171199.98</v>
      </c>
      <c r="U1367" s="576">
        <f>+T1367/M1368</f>
        <v>57066.66</v>
      </c>
      <c r="V1367" s="229">
        <v>145519.98000000001</v>
      </c>
      <c r="W1367" s="217" t="s">
        <v>98</v>
      </c>
      <c r="X1367" s="217" t="s">
        <v>98</v>
      </c>
      <c r="Y1367" s="297">
        <v>25680</v>
      </c>
      <c r="Z1367" s="217" t="s">
        <v>98</v>
      </c>
      <c r="AA1367" s="217" t="s">
        <v>98</v>
      </c>
      <c r="AB1367" s="307">
        <v>13881.08</v>
      </c>
      <c r="AC1367" s="217" t="s">
        <v>149</v>
      </c>
      <c r="AD1367" s="217" t="s">
        <v>98</v>
      </c>
      <c r="AE1367" s="229">
        <f>+V1367+Y1367</f>
        <v>171199.98</v>
      </c>
      <c r="AF1367" s="218" t="s">
        <v>98</v>
      </c>
      <c r="AG1367" s="217" t="s">
        <v>33</v>
      </c>
      <c r="AH1367" s="307" t="s">
        <v>157</v>
      </c>
      <c r="AI1367" s="217" t="s">
        <v>704</v>
      </c>
      <c r="AJ1367" s="218"/>
    </row>
    <row r="1368" spans="2:36" ht="68.650000000000006" customHeight="1" x14ac:dyDescent="0.2">
      <c r="B1368" s="218"/>
      <c r="C1368" s="218"/>
      <c r="D1368" s="218"/>
      <c r="E1368" s="238"/>
      <c r="F1368" s="239"/>
      <c r="G1368" s="379"/>
      <c r="H1368" s="215"/>
      <c r="I1368" s="218"/>
      <c r="J1368" s="11" t="s">
        <v>111</v>
      </c>
      <c r="K1368" s="80" t="s">
        <v>722</v>
      </c>
      <c r="L1368" s="87" t="s">
        <v>716</v>
      </c>
      <c r="M1368" s="7">
        <v>3</v>
      </c>
      <c r="N1368" s="217"/>
      <c r="O1368" s="238"/>
      <c r="P1368" s="215"/>
      <c r="Q1368" s="215"/>
      <c r="R1368" s="215"/>
      <c r="S1368" s="218"/>
      <c r="T1368" s="218"/>
      <c r="U1368" s="218"/>
      <c r="V1368" s="229"/>
      <c r="W1368" s="217"/>
      <c r="X1368" s="217"/>
      <c r="Y1368" s="297"/>
      <c r="Z1368" s="217"/>
      <c r="AA1368" s="217"/>
      <c r="AB1368" s="307"/>
      <c r="AC1368" s="217"/>
      <c r="AD1368" s="217"/>
      <c r="AE1368" s="217"/>
      <c r="AF1368" s="218"/>
      <c r="AG1368" s="217"/>
      <c r="AH1368" s="307"/>
      <c r="AI1368" s="217"/>
      <c r="AJ1368" s="218"/>
    </row>
    <row r="1369" spans="2:36" ht="68.650000000000006" customHeight="1" x14ac:dyDescent="0.2">
      <c r="B1369" s="218"/>
      <c r="C1369" s="218"/>
      <c r="D1369" s="218"/>
      <c r="E1369" s="238"/>
      <c r="F1369" s="239"/>
      <c r="G1369" s="379"/>
      <c r="H1369" s="216"/>
      <c r="I1369" s="218"/>
      <c r="J1369" s="11" t="s">
        <v>127</v>
      </c>
      <c r="K1369" s="80" t="s">
        <v>648</v>
      </c>
      <c r="L1369" s="80" t="s">
        <v>723</v>
      </c>
      <c r="M1369" s="7">
        <v>80</v>
      </c>
      <c r="N1369" s="217"/>
      <c r="O1369" s="238"/>
      <c r="P1369" s="216"/>
      <c r="Q1369" s="216"/>
      <c r="R1369" s="216"/>
      <c r="S1369" s="218"/>
      <c r="T1369" s="218"/>
      <c r="U1369" s="218"/>
      <c r="V1369" s="229"/>
      <c r="W1369" s="217"/>
      <c r="X1369" s="217"/>
      <c r="Y1369" s="297"/>
      <c r="Z1369" s="217"/>
      <c r="AA1369" s="217"/>
      <c r="AB1369" s="307"/>
      <c r="AC1369" s="217"/>
      <c r="AD1369" s="217"/>
      <c r="AE1369" s="217"/>
      <c r="AF1369" s="218"/>
      <c r="AG1369" s="217"/>
      <c r="AH1369" s="307"/>
      <c r="AI1369" s="217"/>
      <c r="AJ1369" s="218"/>
    </row>
    <row r="1370" spans="2:36" ht="124.15" customHeight="1" x14ac:dyDescent="0.2">
      <c r="B1370" s="218" t="s">
        <v>707</v>
      </c>
      <c r="C1370" s="218" t="s">
        <v>738</v>
      </c>
      <c r="D1370" s="218" t="s">
        <v>66</v>
      </c>
      <c r="E1370" s="238" t="s">
        <v>67</v>
      </c>
      <c r="F1370" s="239" t="s">
        <v>134</v>
      </c>
      <c r="G1370" s="379" t="s">
        <v>1007</v>
      </c>
      <c r="H1370" s="230" t="s">
        <v>70</v>
      </c>
      <c r="I1370" s="218" t="s">
        <v>98</v>
      </c>
      <c r="J1370" s="11" t="s">
        <v>719</v>
      </c>
      <c r="K1370" s="80" t="s">
        <v>720</v>
      </c>
      <c r="L1370" s="87" t="s">
        <v>721</v>
      </c>
      <c r="M1370" s="7">
        <v>40</v>
      </c>
      <c r="N1370" s="217" t="s">
        <v>717</v>
      </c>
      <c r="O1370" s="238" t="s">
        <v>1108</v>
      </c>
      <c r="P1370" s="230" t="s">
        <v>75</v>
      </c>
      <c r="Q1370" s="230" t="s">
        <v>76</v>
      </c>
      <c r="R1370" s="230" t="s">
        <v>77</v>
      </c>
      <c r="S1370" s="218" t="s">
        <v>109</v>
      </c>
      <c r="T1370" s="234">
        <f>+V1370+Y1370</f>
        <v>64200.05</v>
      </c>
      <c r="U1370" s="234">
        <v>21400.01</v>
      </c>
      <c r="V1370" s="229">
        <v>54570.05</v>
      </c>
      <c r="W1370" s="217" t="s">
        <v>98</v>
      </c>
      <c r="X1370" s="217" t="s">
        <v>98</v>
      </c>
      <c r="Y1370" s="297">
        <v>9630</v>
      </c>
      <c r="Z1370" s="217" t="s">
        <v>98</v>
      </c>
      <c r="AA1370" s="217" t="s">
        <v>98</v>
      </c>
      <c r="AB1370" s="307">
        <v>5205.41</v>
      </c>
      <c r="AC1370" s="217" t="s">
        <v>149</v>
      </c>
      <c r="AD1370" s="217" t="s">
        <v>98</v>
      </c>
      <c r="AE1370" s="229">
        <f>+V1370+Y1370</f>
        <v>64200.05</v>
      </c>
      <c r="AF1370" s="218" t="s">
        <v>98</v>
      </c>
      <c r="AG1370" s="217" t="s">
        <v>33</v>
      </c>
      <c r="AH1370" s="217" t="s">
        <v>727</v>
      </c>
      <c r="AI1370" s="217" t="s">
        <v>158</v>
      </c>
      <c r="AJ1370" s="218"/>
    </row>
    <row r="1371" spans="2:36" ht="104.65" customHeight="1" x14ac:dyDescent="0.2">
      <c r="B1371" s="218"/>
      <c r="C1371" s="218"/>
      <c r="D1371" s="218"/>
      <c r="E1371" s="238"/>
      <c r="F1371" s="239"/>
      <c r="G1371" s="379"/>
      <c r="H1371" s="215"/>
      <c r="I1371" s="218"/>
      <c r="J1371" s="11" t="s">
        <v>111</v>
      </c>
      <c r="K1371" s="80" t="s">
        <v>722</v>
      </c>
      <c r="L1371" s="7" t="s">
        <v>85</v>
      </c>
      <c r="M1371" s="7">
        <v>3</v>
      </c>
      <c r="N1371" s="217"/>
      <c r="O1371" s="238"/>
      <c r="P1371" s="215"/>
      <c r="Q1371" s="215"/>
      <c r="R1371" s="215"/>
      <c r="S1371" s="218"/>
      <c r="T1371" s="218"/>
      <c r="U1371" s="234"/>
      <c r="V1371" s="229"/>
      <c r="W1371" s="217"/>
      <c r="X1371" s="217"/>
      <c r="Y1371" s="297"/>
      <c r="Z1371" s="217"/>
      <c r="AA1371" s="217"/>
      <c r="AB1371" s="307"/>
      <c r="AC1371" s="217"/>
      <c r="AD1371" s="217"/>
      <c r="AE1371" s="217"/>
      <c r="AF1371" s="218"/>
      <c r="AG1371" s="217"/>
      <c r="AH1371" s="217"/>
      <c r="AI1371" s="217"/>
      <c r="AJ1371" s="218"/>
    </row>
    <row r="1372" spans="2:36" ht="68.650000000000006" customHeight="1" x14ac:dyDescent="0.2">
      <c r="B1372" s="218"/>
      <c r="C1372" s="218"/>
      <c r="D1372" s="218"/>
      <c r="E1372" s="238"/>
      <c r="F1372" s="239"/>
      <c r="G1372" s="379"/>
      <c r="H1372" s="216"/>
      <c r="I1372" s="218"/>
      <c r="J1372" s="11" t="s">
        <v>127</v>
      </c>
      <c r="K1372" s="80" t="s">
        <v>648</v>
      </c>
      <c r="L1372" s="7" t="s">
        <v>85</v>
      </c>
      <c r="M1372" s="7">
        <v>30</v>
      </c>
      <c r="N1372" s="217"/>
      <c r="O1372" s="238"/>
      <c r="P1372" s="216"/>
      <c r="Q1372" s="216"/>
      <c r="R1372" s="216"/>
      <c r="S1372" s="218"/>
      <c r="T1372" s="218"/>
      <c r="U1372" s="234"/>
      <c r="V1372" s="229"/>
      <c r="W1372" s="217"/>
      <c r="X1372" s="217"/>
      <c r="Y1372" s="297"/>
      <c r="Z1372" s="217"/>
      <c r="AA1372" s="217"/>
      <c r="AB1372" s="307"/>
      <c r="AC1372" s="217"/>
      <c r="AD1372" s="217"/>
      <c r="AE1372" s="217"/>
      <c r="AF1372" s="218"/>
      <c r="AG1372" s="217"/>
      <c r="AH1372" s="217"/>
      <c r="AI1372" s="217"/>
      <c r="AJ1372" s="218"/>
    </row>
    <row r="1373" spans="2:36" ht="94.5" customHeight="1" x14ac:dyDescent="0.2">
      <c r="B1373" s="218" t="s">
        <v>708</v>
      </c>
      <c r="C1373" s="218" t="s">
        <v>739</v>
      </c>
      <c r="D1373" s="230" t="s">
        <v>66</v>
      </c>
      <c r="E1373" s="238" t="s">
        <v>67</v>
      </c>
      <c r="F1373" s="238" t="s">
        <v>132</v>
      </c>
      <c r="G1373" s="239" t="s">
        <v>714</v>
      </c>
      <c r="H1373" s="230" t="s">
        <v>70</v>
      </c>
      <c r="I1373" s="218" t="s">
        <v>98</v>
      </c>
      <c r="J1373" s="11" t="s">
        <v>113</v>
      </c>
      <c r="K1373" s="7" t="s">
        <v>114</v>
      </c>
      <c r="L1373" s="7" t="s">
        <v>115</v>
      </c>
      <c r="M1373" s="7">
        <v>2</v>
      </c>
      <c r="N1373" s="307" t="s">
        <v>717</v>
      </c>
      <c r="O1373" s="238" t="s">
        <v>724</v>
      </c>
      <c r="P1373" s="230" t="s">
        <v>75</v>
      </c>
      <c r="Q1373" s="230" t="s">
        <v>76</v>
      </c>
      <c r="R1373" s="230" t="s">
        <v>77</v>
      </c>
      <c r="S1373" s="218" t="s">
        <v>109</v>
      </c>
      <c r="T1373" s="234">
        <f>+V1373+Y1373</f>
        <v>151940</v>
      </c>
      <c r="U1373" s="594">
        <f>+T1373/M1374</f>
        <v>75970</v>
      </c>
      <c r="V1373" s="297">
        <v>129149</v>
      </c>
      <c r="W1373" s="217" t="s">
        <v>98</v>
      </c>
      <c r="X1373" s="217" t="s">
        <v>98</v>
      </c>
      <c r="Y1373" s="297">
        <v>22791</v>
      </c>
      <c r="Z1373" s="217" t="s">
        <v>98</v>
      </c>
      <c r="AA1373" s="217" t="s">
        <v>98</v>
      </c>
      <c r="AB1373" s="307">
        <v>12319.46</v>
      </c>
      <c r="AC1373" s="217" t="s">
        <v>80</v>
      </c>
      <c r="AD1373" s="217" t="s">
        <v>98</v>
      </c>
      <c r="AE1373" s="229">
        <f>+V1373+Y1373</f>
        <v>151940</v>
      </c>
      <c r="AF1373" s="218" t="s">
        <v>98</v>
      </c>
      <c r="AG1373" s="217" t="s">
        <v>33</v>
      </c>
      <c r="AH1373" s="217" t="s">
        <v>485</v>
      </c>
      <c r="AI1373" s="217" t="s">
        <v>230</v>
      </c>
      <c r="AJ1373" s="218"/>
    </row>
    <row r="1374" spans="2:36" ht="68.650000000000006" customHeight="1" x14ac:dyDescent="0.2">
      <c r="B1374" s="218"/>
      <c r="C1374" s="218"/>
      <c r="D1374" s="215"/>
      <c r="E1374" s="238"/>
      <c r="F1374" s="238"/>
      <c r="G1374" s="239"/>
      <c r="H1374" s="215"/>
      <c r="I1374" s="218"/>
      <c r="J1374" s="11" t="s">
        <v>116</v>
      </c>
      <c r="K1374" s="7" t="s">
        <v>117</v>
      </c>
      <c r="L1374" s="7" t="s">
        <v>85</v>
      </c>
      <c r="M1374" s="7">
        <v>2</v>
      </c>
      <c r="N1374" s="307"/>
      <c r="O1374" s="238"/>
      <c r="P1374" s="215"/>
      <c r="Q1374" s="215"/>
      <c r="R1374" s="215"/>
      <c r="S1374" s="218"/>
      <c r="T1374" s="218"/>
      <c r="U1374" s="265"/>
      <c r="V1374" s="297"/>
      <c r="W1374" s="217"/>
      <c r="X1374" s="217"/>
      <c r="Y1374" s="297"/>
      <c r="Z1374" s="217"/>
      <c r="AA1374" s="217"/>
      <c r="AB1374" s="307"/>
      <c r="AC1374" s="217"/>
      <c r="AD1374" s="217"/>
      <c r="AE1374" s="217"/>
      <c r="AF1374" s="218"/>
      <c r="AG1374" s="217"/>
      <c r="AH1374" s="217"/>
      <c r="AI1374" s="217"/>
      <c r="AJ1374" s="218"/>
    </row>
    <row r="1375" spans="2:36" ht="68.650000000000006" customHeight="1" x14ac:dyDescent="0.2">
      <c r="B1375" s="218"/>
      <c r="C1375" s="218"/>
      <c r="D1375" s="215"/>
      <c r="E1375" s="238"/>
      <c r="F1375" s="238"/>
      <c r="G1375" s="239"/>
      <c r="H1375" s="215"/>
      <c r="I1375" s="218"/>
      <c r="J1375" s="11" t="s">
        <v>209</v>
      </c>
      <c r="K1375" s="7" t="s">
        <v>118</v>
      </c>
      <c r="L1375" s="7" t="s">
        <v>119</v>
      </c>
      <c r="M1375" s="7">
        <v>2</v>
      </c>
      <c r="N1375" s="307"/>
      <c r="O1375" s="238"/>
      <c r="P1375" s="215"/>
      <c r="Q1375" s="215"/>
      <c r="R1375" s="215"/>
      <c r="S1375" s="218"/>
      <c r="T1375" s="218"/>
      <c r="U1375" s="265"/>
      <c r="V1375" s="297"/>
      <c r="W1375" s="217"/>
      <c r="X1375" s="217"/>
      <c r="Y1375" s="297"/>
      <c r="Z1375" s="217"/>
      <c r="AA1375" s="217"/>
      <c r="AB1375" s="307"/>
      <c r="AC1375" s="217"/>
      <c r="AD1375" s="217"/>
      <c r="AE1375" s="217"/>
      <c r="AF1375" s="218"/>
      <c r="AG1375" s="217"/>
      <c r="AH1375" s="217"/>
      <c r="AI1375" s="217"/>
      <c r="AJ1375" s="218"/>
    </row>
    <row r="1376" spans="2:36" ht="68.650000000000006" customHeight="1" x14ac:dyDescent="0.2">
      <c r="B1376" s="218"/>
      <c r="C1376" s="218"/>
      <c r="D1376" s="216"/>
      <c r="E1376" s="238"/>
      <c r="F1376" s="238"/>
      <c r="G1376" s="239"/>
      <c r="H1376" s="216"/>
      <c r="I1376" s="218"/>
      <c r="J1376" s="11" t="s">
        <v>120</v>
      </c>
      <c r="K1376" s="7" t="s">
        <v>121</v>
      </c>
      <c r="L1376" s="7" t="s">
        <v>119</v>
      </c>
      <c r="M1376" s="7">
        <v>2</v>
      </c>
      <c r="N1376" s="307"/>
      <c r="O1376" s="238"/>
      <c r="P1376" s="216"/>
      <c r="Q1376" s="216"/>
      <c r="R1376" s="216"/>
      <c r="S1376" s="218"/>
      <c r="T1376" s="218"/>
      <c r="U1376" s="265"/>
      <c r="V1376" s="297"/>
      <c r="W1376" s="217"/>
      <c r="X1376" s="217"/>
      <c r="Y1376" s="297"/>
      <c r="Z1376" s="217"/>
      <c r="AA1376" s="217"/>
      <c r="AB1376" s="307"/>
      <c r="AC1376" s="217"/>
      <c r="AD1376" s="217"/>
      <c r="AE1376" s="217"/>
      <c r="AF1376" s="218"/>
      <c r="AG1376" s="217"/>
      <c r="AH1376" s="217"/>
      <c r="AI1376" s="217"/>
      <c r="AJ1376" s="218"/>
    </row>
    <row r="1377" spans="2:36" ht="121.5" customHeight="1" x14ac:dyDescent="0.2">
      <c r="B1377" s="237" t="s">
        <v>709</v>
      </c>
      <c r="C1377" s="218" t="s">
        <v>1109</v>
      </c>
      <c r="D1377" s="218" t="s">
        <v>66</v>
      </c>
      <c r="E1377" s="238" t="s">
        <v>67</v>
      </c>
      <c r="F1377" s="239" t="s">
        <v>134</v>
      </c>
      <c r="G1377" s="379" t="s">
        <v>1007</v>
      </c>
      <c r="H1377" s="230" t="s">
        <v>70</v>
      </c>
      <c r="I1377" s="218" t="s">
        <v>98</v>
      </c>
      <c r="J1377" s="11" t="s">
        <v>719</v>
      </c>
      <c r="K1377" s="80" t="s">
        <v>720</v>
      </c>
      <c r="L1377" s="87" t="s">
        <v>725</v>
      </c>
      <c r="M1377" s="52">
        <v>40</v>
      </c>
      <c r="N1377" s="429" t="s">
        <v>717</v>
      </c>
      <c r="O1377" s="238" t="s">
        <v>726</v>
      </c>
      <c r="P1377" s="230" t="s">
        <v>75</v>
      </c>
      <c r="Q1377" s="230" t="s">
        <v>76</v>
      </c>
      <c r="R1377" s="230" t="s">
        <v>77</v>
      </c>
      <c r="S1377" s="218" t="s">
        <v>109</v>
      </c>
      <c r="T1377" s="234">
        <f>+V1377+Y1377</f>
        <v>126260.03</v>
      </c>
      <c r="U1377" s="234">
        <v>21043.33</v>
      </c>
      <c r="V1377" s="229">
        <v>107321.03</v>
      </c>
      <c r="W1377" s="217" t="s">
        <v>98</v>
      </c>
      <c r="X1377" s="217" t="s">
        <v>98</v>
      </c>
      <c r="Y1377" s="263">
        <v>18939</v>
      </c>
      <c r="Z1377" s="217" t="s">
        <v>98</v>
      </c>
      <c r="AA1377" s="217" t="s">
        <v>98</v>
      </c>
      <c r="AB1377" s="263">
        <v>10237.299999999999</v>
      </c>
      <c r="AC1377" s="217" t="s">
        <v>149</v>
      </c>
      <c r="AD1377" s="217" t="s">
        <v>98</v>
      </c>
      <c r="AE1377" s="229">
        <f>+V1377+Y1377</f>
        <v>126260.03</v>
      </c>
      <c r="AF1377" s="218" t="s">
        <v>98</v>
      </c>
      <c r="AG1377" s="217" t="s">
        <v>33</v>
      </c>
      <c r="AH1377" s="217" t="s">
        <v>248</v>
      </c>
      <c r="AI1377" s="217" t="s">
        <v>251</v>
      </c>
      <c r="AJ1377" s="218"/>
    </row>
    <row r="1378" spans="2:36" ht="71.650000000000006" customHeight="1" x14ac:dyDescent="0.2">
      <c r="B1378" s="237"/>
      <c r="C1378" s="218"/>
      <c r="D1378" s="218"/>
      <c r="E1378" s="238"/>
      <c r="F1378" s="239"/>
      <c r="G1378" s="379"/>
      <c r="H1378" s="215"/>
      <c r="I1378" s="218"/>
      <c r="J1378" s="11" t="s">
        <v>111</v>
      </c>
      <c r="K1378" s="80" t="s">
        <v>722</v>
      </c>
      <c r="L1378" s="7" t="s">
        <v>85</v>
      </c>
      <c r="M1378" s="52">
        <v>6</v>
      </c>
      <c r="N1378" s="429"/>
      <c r="O1378" s="238"/>
      <c r="P1378" s="215"/>
      <c r="Q1378" s="215"/>
      <c r="R1378" s="215"/>
      <c r="S1378" s="218"/>
      <c r="T1378" s="218"/>
      <c r="U1378" s="234"/>
      <c r="V1378" s="229"/>
      <c r="W1378" s="217"/>
      <c r="X1378" s="217"/>
      <c r="Y1378" s="263"/>
      <c r="Z1378" s="217"/>
      <c r="AA1378" s="217"/>
      <c r="AB1378" s="263"/>
      <c r="AC1378" s="217"/>
      <c r="AD1378" s="217"/>
      <c r="AE1378" s="217"/>
      <c r="AF1378" s="218"/>
      <c r="AG1378" s="217"/>
      <c r="AH1378" s="217"/>
      <c r="AI1378" s="217"/>
      <c r="AJ1378" s="218"/>
    </row>
    <row r="1379" spans="2:36" ht="68.650000000000006" customHeight="1" x14ac:dyDescent="0.2">
      <c r="B1379" s="237"/>
      <c r="C1379" s="218"/>
      <c r="D1379" s="218"/>
      <c r="E1379" s="238"/>
      <c r="F1379" s="239"/>
      <c r="G1379" s="379"/>
      <c r="H1379" s="216"/>
      <c r="I1379" s="218"/>
      <c r="J1379" s="11" t="s">
        <v>127</v>
      </c>
      <c r="K1379" s="80" t="s">
        <v>648</v>
      </c>
      <c r="L1379" s="7" t="s">
        <v>85</v>
      </c>
      <c r="M1379" s="52">
        <v>59</v>
      </c>
      <c r="N1379" s="429"/>
      <c r="O1379" s="238"/>
      <c r="P1379" s="216"/>
      <c r="Q1379" s="216"/>
      <c r="R1379" s="216"/>
      <c r="S1379" s="218"/>
      <c r="T1379" s="218"/>
      <c r="U1379" s="607"/>
      <c r="V1379" s="243"/>
      <c r="W1379" s="217"/>
      <c r="X1379" s="217"/>
      <c r="Y1379" s="263"/>
      <c r="Z1379" s="217"/>
      <c r="AA1379" s="217"/>
      <c r="AB1379" s="263"/>
      <c r="AC1379" s="217"/>
      <c r="AD1379" s="217"/>
      <c r="AE1379" s="217"/>
      <c r="AF1379" s="218"/>
      <c r="AG1379" s="217"/>
      <c r="AH1379" s="429"/>
      <c r="AI1379" s="429"/>
      <c r="AJ1379" s="218"/>
    </row>
    <row r="1380" spans="2:36" ht="68.650000000000006" customHeight="1" x14ac:dyDescent="0.2">
      <c r="B1380" s="237" t="s">
        <v>710</v>
      </c>
      <c r="C1380" s="218" t="s">
        <v>740</v>
      </c>
      <c r="D1380" s="218" t="s">
        <v>66</v>
      </c>
      <c r="E1380" s="238" t="s">
        <v>67</v>
      </c>
      <c r="F1380" s="238" t="s">
        <v>134</v>
      </c>
      <c r="G1380" s="238" t="s">
        <v>715</v>
      </c>
      <c r="H1380" s="230" t="s">
        <v>70</v>
      </c>
      <c r="I1380" s="218" t="s">
        <v>98</v>
      </c>
      <c r="J1380" s="423" t="s">
        <v>127</v>
      </c>
      <c r="K1380" s="265" t="s">
        <v>648</v>
      </c>
      <c r="L1380" s="218" t="s">
        <v>85</v>
      </c>
      <c r="M1380" s="237">
        <v>30</v>
      </c>
      <c r="N1380" s="429" t="s">
        <v>717</v>
      </c>
      <c r="O1380" s="239" t="s">
        <v>726</v>
      </c>
      <c r="P1380" s="230" t="s">
        <v>75</v>
      </c>
      <c r="Q1380" s="230" t="s">
        <v>76</v>
      </c>
      <c r="R1380" s="230" t="s">
        <v>77</v>
      </c>
      <c r="S1380" s="218" t="s">
        <v>109</v>
      </c>
      <c r="T1380" s="234">
        <f>+V1380+Y1380</f>
        <v>64200.05</v>
      </c>
      <c r="U1380" s="234">
        <v>32100.02</v>
      </c>
      <c r="V1380" s="229">
        <v>54570.05</v>
      </c>
      <c r="W1380" s="217" t="s">
        <v>98</v>
      </c>
      <c r="X1380" s="217" t="s">
        <v>98</v>
      </c>
      <c r="Y1380" s="263">
        <v>9630</v>
      </c>
      <c r="Z1380" s="217" t="s">
        <v>98</v>
      </c>
      <c r="AA1380" s="217" t="s">
        <v>98</v>
      </c>
      <c r="AB1380" s="264">
        <v>5205.41</v>
      </c>
      <c r="AC1380" s="217" t="s">
        <v>149</v>
      </c>
      <c r="AD1380" s="217" t="s">
        <v>98</v>
      </c>
      <c r="AE1380" s="229">
        <f>+V1380+Y1380</f>
        <v>64200.05</v>
      </c>
      <c r="AF1380" s="218" t="s">
        <v>98</v>
      </c>
      <c r="AG1380" s="217" t="s">
        <v>33</v>
      </c>
      <c r="AH1380" s="217" t="s">
        <v>728</v>
      </c>
      <c r="AI1380" s="217" t="s">
        <v>729</v>
      </c>
      <c r="AJ1380" s="218"/>
    </row>
    <row r="1381" spans="2:36" ht="68.650000000000006" customHeight="1" x14ac:dyDescent="0.2">
      <c r="B1381" s="237"/>
      <c r="C1381" s="218"/>
      <c r="D1381" s="218"/>
      <c r="E1381" s="238"/>
      <c r="F1381" s="238"/>
      <c r="G1381" s="238"/>
      <c r="H1381" s="216"/>
      <c r="I1381" s="218"/>
      <c r="J1381" s="423"/>
      <c r="K1381" s="265"/>
      <c r="L1381" s="218"/>
      <c r="M1381" s="237"/>
      <c r="N1381" s="429"/>
      <c r="O1381" s="239"/>
      <c r="P1381" s="216"/>
      <c r="Q1381" s="216"/>
      <c r="R1381" s="216"/>
      <c r="S1381" s="218"/>
      <c r="T1381" s="218"/>
      <c r="U1381" s="607"/>
      <c r="V1381" s="243"/>
      <c r="W1381" s="217"/>
      <c r="X1381" s="217"/>
      <c r="Y1381" s="263"/>
      <c r="Z1381" s="217"/>
      <c r="AA1381" s="217"/>
      <c r="AB1381" s="264"/>
      <c r="AC1381" s="217"/>
      <c r="AD1381" s="217"/>
      <c r="AE1381" s="217"/>
      <c r="AF1381" s="218"/>
      <c r="AG1381" s="217"/>
      <c r="AH1381" s="429"/>
      <c r="AI1381" s="429"/>
      <c r="AJ1381" s="218"/>
    </row>
    <row r="1382" spans="2:36" ht="68.650000000000006" customHeight="1" x14ac:dyDescent="0.2">
      <c r="B1382" s="237" t="s">
        <v>711</v>
      </c>
      <c r="C1382" s="606" t="s">
        <v>1110</v>
      </c>
      <c r="D1382" s="218" t="s">
        <v>66</v>
      </c>
      <c r="E1382" s="238" t="s">
        <v>67</v>
      </c>
      <c r="F1382" s="238" t="s">
        <v>134</v>
      </c>
      <c r="G1382" s="238" t="s">
        <v>715</v>
      </c>
      <c r="H1382" s="230" t="s">
        <v>70</v>
      </c>
      <c r="I1382" s="218" t="s">
        <v>98</v>
      </c>
      <c r="J1382" s="423" t="s">
        <v>127</v>
      </c>
      <c r="K1382" s="265" t="s">
        <v>648</v>
      </c>
      <c r="L1382" s="218" t="s">
        <v>85</v>
      </c>
      <c r="M1382" s="237">
        <v>3</v>
      </c>
      <c r="N1382" s="264" t="s">
        <v>717</v>
      </c>
      <c r="O1382" s="238" t="s">
        <v>1111</v>
      </c>
      <c r="P1382" s="230" t="s">
        <v>75</v>
      </c>
      <c r="Q1382" s="230" t="s">
        <v>76</v>
      </c>
      <c r="R1382" s="230" t="s">
        <v>77</v>
      </c>
      <c r="S1382" s="218" t="s">
        <v>109</v>
      </c>
      <c r="T1382" s="234">
        <f>+V1382+Y1382</f>
        <v>38519.96</v>
      </c>
      <c r="U1382" s="424" t="s">
        <v>98</v>
      </c>
      <c r="V1382" s="297">
        <v>32741.96</v>
      </c>
      <c r="W1382" s="217" t="s">
        <v>98</v>
      </c>
      <c r="X1382" s="217" t="s">
        <v>98</v>
      </c>
      <c r="Y1382" s="263">
        <v>5778</v>
      </c>
      <c r="Z1382" s="217" t="s">
        <v>98</v>
      </c>
      <c r="AA1382" s="217" t="s">
        <v>98</v>
      </c>
      <c r="AB1382" s="264">
        <v>3123.24</v>
      </c>
      <c r="AC1382" s="217" t="s">
        <v>149</v>
      </c>
      <c r="AD1382" s="217" t="s">
        <v>98</v>
      </c>
      <c r="AE1382" s="229">
        <f>+V1382+Y1382</f>
        <v>38519.96</v>
      </c>
      <c r="AF1382" s="218" t="s">
        <v>98</v>
      </c>
      <c r="AG1382" s="217" t="s">
        <v>33</v>
      </c>
      <c r="AH1382" s="217" t="s">
        <v>730</v>
      </c>
      <c r="AI1382" s="217" t="s">
        <v>408</v>
      </c>
      <c r="AJ1382" s="218"/>
    </row>
    <row r="1383" spans="2:36" ht="68.650000000000006" customHeight="1" x14ac:dyDescent="0.2">
      <c r="B1383" s="237"/>
      <c r="C1383" s="606"/>
      <c r="D1383" s="218"/>
      <c r="E1383" s="238"/>
      <c r="F1383" s="238"/>
      <c r="G1383" s="238"/>
      <c r="H1383" s="216"/>
      <c r="I1383" s="218"/>
      <c r="J1383" s="423"/>
      <c r="K1383" s="265"/>
      <c r="L1383" s="218"/>
      <c r="M1383" s="237"/>
      <c r="N1383" s="264"/>
      <c r="O1383" s="238"/>
      <c r="P1383" s="216"/>
      <c r="Q1383" s="216"/>
      <c r="R1383" s="216"/>
      <c r="S1383" s="218"/>
      <c r="T1383" s="218"/>
      <c r="U1383" s="424"/>
      <c r="V1383" s="263"/>
      <c r="W1383" s="217"/>
      <c r="X1383" s="217"/>
      <c r="Y1383" s="263"/>
      <c r="Z1383" s="217"/>
      <c r="AA1383" s="217"/>
      <c r="AB1383" s="264"/>
      <c r="AC1383" s="217"/>
      <c r="AD1383" s="217"/>
      <c r="AE1383" s="217"/>
      <c r="AF1383" s="218"/>
      <c r="AG1383" s="217"/>
      <c r="AH1383" s="429"/>
      <c r="AI1383" s="429"/>
      <c r="AJ1383" s="218"/>
    </row>
    <row r="1384" spans="2:36" ht="116.1" customHeight="1" x14ac:dyDescent="0.2">
      <c r="B1384" s="237" t="s">
        <v>712</v>
      </c>
      <c r="C1384" s="218" t="s">
        <v>741</v>
      </c>
      <c r="D1384" s="218" t="s">
        <v>66</v>
      </c>
      <c r="E1384" s="238" t="s">
        <v>67</v>
      </c>
      <c r="F1384" s="239" t="s">
        <v>134</v>
      </c>
      <c r="G1384" s="379" t="s">
        <v>1007</v>
      </c>
      <c r="H1384" s="230" t="s">
        <v>70</v>
      </c>
      <c r="I1384" s="218" t="s">
        <v>98</v>
      </c>
      <c r="J1384" s="11" t="s">
        <v>719</v>
      </c>
      <c r="K1384" s="80" t="s">
        <v>720</v>
      </c>
      <c r="L1384" s="87" t="s">
        <v>725</v>
      </c>
      <c r="M1384" s="52">
        <v>40</v>
      </c>
      <c r="N1384" s="217" t="s">
        <v>717</v>
      </c>
      <c r="O1384" s="218" t="s">
        <v>1112</v>
      </c>
      <c r="P1384" s="230" t="s">
        <v>75</v>
      </c>
      <c r="Q1384" s="230" t="s">
        <v>76</v>
      </c>
      <c r="R1384" s="230" t="s">
        <v>77</v>
      </c>
      <c r="S1384" s="218" t="s">
        <v>109</v>
      </c>
      <c r="T1384" s="234">
        <f>+V1384+Y1384</f>
        <v>117699.96</v>
      </c>
      <c r="U1384" s="234">
        <f>+T1384/M1385</f>
        <v>39233.32</v>
      </c>
      <c r="V1384" s="297">
        <v>100044.96</v>
      </c>
      <c r="W1384" s="217" t="s">
        <v>98</v>
      </c>
      <c r="X1384" s="217" t="s">
        <v>98</v>
      </c>
      <c r="Y1384" s="263">
        <v>17655</v>
      </c>
      <c r="Z1384" s="217" t="s">
        <v>98</v>
      </c>
      <c r="AA1384" s="217" t="s">
        <v>98</v>
      </c>
      <c r="AB1384" s="264">
        <v>9543.24</v>
      </c>
      <c r="AC1384" s="217" t="s">
        <v>149</v>
      </c>
      <c r="AD1384" s="217" t="s">
        <v>98</v>
      </c>
      <c r="AE1384" s="229">
        <f>+V1384+Y1384</f>
        <v>117699.96</v>
      </c>
      <c r="AF1384" s="218" t="s">
        <v>98</v>
      </c>
      <c r="AG1384" s="217" t="s">
        <v>33</v>
      </c>
      <c r="AH1384" s="217" t="s">
        <v>731</v>
      </c>
      <c r="AI1384" s="217" t="s">
        <v>409</v>
      </c>
      <c r="AJ1384" s="218"/>
    </row>
    <row r="1385" spans="2:36" ht="80.099999999999994" customHeight="1" x14ac:dyDescent="0.2">
      <c r="B1385" s="237"/>
      <c r="C1385" s="218"/>
      <c r="D1385" s="218"/>
      <c r="E1385" s="238"/>
      <c r="F1385" s="239"/>
      <c r="G1385" s="379"/>
      <c r="H1385" s="215"/>
      <c r="I1385" s="218"/>
      <c r="J1385" s="11" t="s">
        <v>111</v>
      </c>
      <c r="K1385" s="80" t="s">
        <v>722</v>
      </c>
      <c r="L1385" s="7" t="s">
        <v>85</v>
      </c>
      <c r="M1385" s="52">
        <v>3</v>
      </c>
      <c r="N1385" s="217"/>
      <c r="O1385" s="218"/>
      <c r="P1385" s="215"/>
      <c r="Q1385" s="215"/>
      <c r="R1385" s="215"/>
      <c r="S1385" s="218"/>
      <c r="T1385" s="218"/>
      <c r="U1385" s="234"/>
      <c r="V1385" s="297"/>
      <c r="W1385" s="217"/>
      <c r="X1385" s="217"/>
      <c r="Y1385" s="263"/>
      <c r="Z1385" s="217"/>
      <c r="AA1385" s="217"/>
      <c r="AB1385" s="264"/>
      <c r="AC1385" s="217"/>
      <c r="AD1385" s="217"/>
      <c r="AE1385" s="217"/>
      <c r="AF1385" s="218"/>
      <c r="AG1385" s="217"/>
      <c r="AH1385" s="217"/>
      <c r="AI1385" s="217"/>
      <c r="AJ1385" s="218"/>
    </row>
    <row r="1386" spans="2:36" ht="68.650000000000006" customHeight="1" x14ac:dyDescent="0.2">
      <c r="B1386" s="242"/>
      <c r="C1386" s="230"/>
      <c r="D1386" s="230"/>
      <c r="E1386" s="290"/>
      <c r="F1386" s="288"/>
      <c r="G1386" s="438"/>
      <c r="H1386" s="215"/>
      <c r="I1386" s="230"/>
      <c r="J1386" s="28" t="s">
        <v>127</v>
      </c>
      <c r="K1386" s="53" t="s">
        <v>648</v>
      </c>
      <c r="L1386" s="14" t="s">
        <v>85</v>
      </c>
      <c r="M1386" s="14">
        <v>55</v>
      </c>
      <c r="N1386" s="219"/>
      <c r="O1386" s="230"/>
      <c r="P1386" s="215"/>
      <c r="Q1386" s="215"/>
      <c r="R1386" s="215"/>
      <c r="S1386" s="230"/>
      <c r="T1386" s="230"/>
      <c r="U1386" s="381"/>
      <c r="V1386" s="316"/>
      <c r="W1386" s="219"/>
      <c r="X1386" s="219"/>
      <c r="Y1386" s="461"/>
      <c r="Z1386" s="219"/>
      <c r="AA1386" s="219"/>
      <c r="AB1386" s="360"/>
      <c r="AC1386" s="219"/>
      <c r="AD1386" s="219"/>
      <c r="AE1386" s="219"/>
      <c r="AF1386" s="230"/>
      <c r="AG1386" s="219"/>
      <c r="AH1386" s="219"/>
      <c r="AI1386" s="219"/>
      <c r="AJ1386" s="230"/>
    </row>
    <row r="1387" spans="2:36" ht="124.15" customHeight="1" x14ac:dyDescent="0.2">
      <c r="B1387" s="218" t="s">
        <v>1001</v>
      </c>
      <c r="C1387" s="218" t="s">
        <v>738</v>
      </c>
      <c r="D1387" s="218" t="s">
        <v>66</v>
      </c>
      <c r="E1387" s="238" t="s">
        <v>67</v>
      </c>
      <c r="F1387" s="239" t="s">
        <v>134</v>
      </c>
      <c r="G1387" s="379" t="s">
        <v>1007</v>
      </c>
      <c r="H1387" s="230" t="s">
        <v>70</v>
      </c>
      <c r="I1387" s="218" t="s">
        <v>98</v>
      </c>
      <c r="J1387" s="11" t="s">
        <v>719</v>
      </c>
      <c r="K1387" s="80" t="s">
        <v>720</v>
      </c>
      <c r="L1387" s="87" t="s">
        <v>721</v>
      </c>
      <c r="M1387" s="7">
        <v>40</v>
      </c>
      <c r="N1387" s="217" t="s">
        <v>717</v>
      </c>
      <c r="O1387" s="238" t="s">
        <v>1108</v>
      </c>
      <c r="P1387" s="230" t="s">
        <v>75</v>
      </c>
      <c r="Q1387" s="230" t="s">
        <v>76</v>
      </c>
      <c r="R1387" s="230" t="s">
        <v>77</v>
      </c>
      <c r="S1387" s="218" t="s">
        <v>109</v>
      </c>
      <c r="T1387" s="234">
        <f>+V1387+Y1387</f>
        <v>42807.63</v>
      </c>
      <c r="U1387" s="234">
        <f>+T1387/M1388</f>
        <v>21403.814999999999</v>
      </c>
      <c r="V1387" s="229">
        <v>36386.5</v>
      </c>
      <c r="W1387" s="217" t="s">
        <v>98</v>
      </c>
      <c r="X1387" s="217" t="s">
        <v>98</v>
      </c>
      <c r="Y1387" s="297">
        <v>6421.13</v>
      </c>
      <c r="Z1387" s="217" t="s">
        <v>98</v>
      </c>
      <c r="AA1387" s="217" t="s">
        <v>98</v>
      </c>
      <c r="AB1387" s="307">
        <v>3470.89</v>
      </c>
      <c r="AC1387" s="217" t="s">
        <v>149</v>
      </c>
      <c r="AD1387" s="217" t="s">
        <v>98</v>
      </c>
      <c r="AE1387" s="229">
        <f>+V1387+Y1387</f>
        <v>42807.63</v>
      </c>
      <c r="AF1387" s="218" t="s">
        <v>98</v>
      </c>
      <c r="AG1387" s="217" t="s">
        <v>33</v>
      </c>
      <c r="AH1387" s="217" t="s">
        <v>1002</v>
      </c>
      <c r="AI1387" s="217" t="s">
        <v>251</v>
      </c>
      <c r="AJ1387" s="218"/>
    </row>
    <row r="1388" spans="2:36" ht="104.65" customHeight="1" x14ac:dyDescent="0.2">
      <c r="B1388" s="218"/>
      <c r="C1388" s="218"/>
      <c r="D1388" s="218"/>
      <c r="E1388" s="238"/>
      <c r="F1388" s="239"/>
      <c r="G1388" s="379"/>
      <c r="H1388" s="215"/>
      <c r="I1388" s="218"/>
      <c r="J1388" s="11" t="s">
        <v>111</v>
      </c>
      <c r="K1388" s="80" t="s">
        <v>722</v>
      </c>
      <c r="L1388" s="7" t="s">
        <v>85</v>
      </c>
      <c r="M1388" s="7">
        <v>2</v>
      </c>
      <c r="N1388" s="217"/>
      <c r="O1388" s="238"/>
      <c r="P1388" s="215"/>
      <c r="Q1388" s="215"/>
      <c r="R1388" s="215"/>
      <c r="S1388" s="218"/>
      <c r="T1388" s="218"/>
      <c r="U1388" s="234"/>
      <c r="V1388" s="229"/>
      <c r="W1388" s="217"/>
      <c r="X1388" s="217"/>
      <c r="Y1388" s="297"/>
      <c r="Z1388" s="217"/>
      <c r="AA1388" s="217"/>
      <c r="AB1388" s="307"/>
      <c r="AC1388" s="217"/>
      <c r="AD1388" s="217"/>
      <c r="AE1388" s="217"/>
      <c r="AF1388" s="218"/>
      <c r="AG1388" s="217"/>
      <c r="AH1388" s="217"/>
      <c r="AI1388" s="217"/>
      <c r="AJ1388" s="218"/>
    </row>
    <row r="1389" spans="2:36" ht="68.650000000000006" customHeight="1" x14ac:dyDescent="0.2">
      <c r="B1389" s="218"/>
      <c r="C1389" s="218"/>
      <c r="D1389" s="218"/>
      <c r="E1389" s="238"/>
      <c r="F1389" s="239"/>
      <c r="G1389" s="379"/>
      <c r="H1389" s="216"/>
      <c r="I1389" s="218"/>
      <c r="J1389" s="11" t="s">
        <v>127</v>
      </c>
      <c r="K1389" s="80" t="s">
        <v>648</v>
      </c>
      <c r="L1389" s="7" t="s">
        <v>85</v>
      </c>
      <c r="M1389" s="7">
        <v>20</v>
      </c>
      <c r="N1389" s="217"/>
      <c r="O1389" s="238"/>
      <c r="P1389" s="216"/>
      <c r="Q1389" s="216"/>
      <c r="R1389" s="216"/>
      <c r="S1389" s="218"/>
      <c r="T1389" s="218"/>
      <c r="U1389" s="234"/>
      <c r="V1389" s="229"/>
      <c r="W1389" s="217"/>
      <c r="X1389" s="217"/>
      <c r="Y1389" s="297"/>
      <c r="Z1389" s="217"/>
      <c r="AA1389" s="217"/>
      <c r="AB1389" s="307"/>
      <c r="AC1389" s="217"/>
      <c r="AD1389" s="217"/>
      <c r="AE1389" s="217"/>
      <c r="AF1389" s="218"/>
      <c r="AG1389" s="217"/>
      <c r="AH1389" s="217"/>
      <c r="AI1389" s="217"/>
      <c r="AJ1389" s="218"/>
    </row>
    <row r="1390" spans="2:36" ht="68.650000000000006" customHeight="1" x14ac:dyDescent="0.2">
      <c r="B1390" s="372" t="s">
        <v>910</v>
      </c>
      <c r="C1390" s="265" t="s">
        <v>924</v>
      </c>
      <c r="D1390" s="582" t="s">
        <v>66</v>
      </c>
      <c r="E1390" s="238" t="s">
        <v>67</v>
      </c>
      <c r="F1390" s="239" t="s">
        <v>134</v>
      </c>
      <c r="G1390" s="379" t="s">
        <v>1007</v>
      </c>
      <c r="H1390" s="218" t="s">
        <v>70</v>
      </c>
      <c r="I1390" s="218" t="s">
        <v>98</v>
      </c>
      <c r="J1390" s="11" t="s">
        <v>719</v>
      </c>
      <c r="K1390" s="80" t="s">
        <v>720</v>
      </c>
      <c r="L1390" s="87" t="s">
        <v>725</v>
      </c>
      <c r="M1390" s="52">
        <v>40</v>
      </c>
      <c r="N1390" s="217" t="s">
        <v>717</v>
      </c>
      <c r="O1390" s="380" t="s">
        <v>588</v>
      </c>
      <c r="P1390" s="218" t="s">
        <v>75</v>
      </c>
      <c r="Q1390" s="218" t="s">
        <v>76</v>
      </c>
      <c r="R1390" s="218" t="s">
        <v>77</v>
      </c>
      <c r="S1390" s="218" t="s">
        <v>109</v>
      </c>
      <c r="T1390" s="234">
        <f>+V1390+Y1390</f>
        <v>237540</v>
      </c>
      <c r="U1390" s="234">
        <f>+T1390/M1391</f>
        <v>79180</v>
      </c>
      <c r="V1390" s="363">
        <v>201909</v>
      </c>
      <c r="W1390" s="217" t="s">
        <v>98</v>
      </c>
      <c r="X1390" s="217" t="s">
        <v>98</v>
      </c>
      <c r="Y1390" s="363">
        <v>35631</v>
      </c>
      <c r="Z1390" s="217" t="s">
        <v>98</v>
      </c>
      <c r="AA1390" s="217" t="s">
        <v>98</v>
      </c>
      <c r="AB1390" s="363">
        <v>19260</v>
      </c>
      <c r="AC1390" s="217" t="s">
        <v>149</v>
      </c>
      <c r="AD1390" s="217" t="s">
        <v>98</v>
      </c>
      <c r="AE1390" s="229">
        <f>+V1390+Y1390</f>
        <v>237540</v>
      </c>
      <c r="AF1390" s="218" t="s">
        <v>98</v>
      </c>
      <c r="AG1390" s="217" t="s">
        <v>33</v>
      </c>
      <c r="AH1390" s="421" t="s">
        <v>176</v>
      </c>
      <c r="AI1390" s="388" t="s">
        <v>179</v>
      </c>
      <c r="AJ1390" s="218"/>
    </row>
    <row r="1391" spans="2:36" ht="68.650000000000006" customHeight="1" x14ac:dyDescent="0.2">
      <c r="B1391" s="373"/>
      <c r="C1391" s="374"/>
      <c r="D1391" s="373"/>
      <c r="E1391" s="238"/>
      <c r="F1391" s="239"/>
      <c r="G1391" s="379"/>
      <c r="H1391" s="218"/>
      <c r="I1391" s="218"/>
      <c r="J1391" s="11" t="s">
        <v>111</v>
      </c>
      <c r="K1391" s="80" t="s">
        <v>722</v>
      </c>
      <c r="L1391" s="7" t="s">
        <v>85</v>
      </c>
      <c r="M1391" s="87">
        <v>3</v>
      </c>
      <c r="N1391" s="217"/>
      <c r="O1391" s="374"/>
      <c r="P1391" s="218"/>
      <c r="Q1391" s="218"/>
      <c r="R1391" s="218"/>
      <c r="S1391" s="218"/>
      <c r="T1391" s="218"/>
      <c r="U1391" s="234"/>
      <c r="V1391" s="364"/>
      <c r="W1391" s="217"/>
      <c r="X1391" s="217"/>
      <c r="Y1391" s="364"/>
      <c r="Z1391" s="217"/>
      <c r="AA1391" s="217"/>
      <c r="AB1391" s="364"/>
      <c r="AC1391" s="217"/>
      <c r="AD1391" s="217"/>
      <c r="AE1391" s="217"/>
      <c r="AF1391" s="218"/>
      <c r="AG1391" s="217"/>
      <c r="AH1391" s="389"/>
      <c r="AI1391" s="389"/>
      <c r="AJ1391" s="218"/>
    </row>
    <row r="1392" spans="2:36" ht="68.650000000000006" customHeight="1" x14ac:dyDescent="0.2">
      <c r="B1392" s="373"/>
      <c r="C1392" s="374"/>
      <c r="D1392" s="373"/>
      <c r="E1392" s="238"/>
      <c r="F1392" s="239"/>
      <c r="G1392" s="379"/>
      <c r="H1392" s="218"/>
      <c r="I1392" s="218"/>
      <c r="J1392" s="11" t="s">
        <v>127</v>
      </c>
      <c r="K1392" s="80" t="s">
        <v>648</v>
      </c>
      <c r="L1392" s="7" t="s">
        <v>85</v>
      </c>
      <c r="M1392" s="87">
        <v>111</v>
      </c>
      <c r="N1392" s="217"/>
      <c r="O1392" s="374"/>
      <c r="P1392" s="218"/>
      <c r="Q1392" s="218"/>
      <c r="R1392" s="218"/>
      <c r="S1392" s="218"/>
      <c r="T1392" s="218"/>
      <c r="U1392" s="234"/>
      <c r="V1392" s="364"/>
      <c r="W1392" s="217"/>
      <c r="X1392" s="217"/>
      <c r="Y1392" s="364"/>
      <c r="Z1392" s="217"/>
      <c r="AA1392" s="217"/>
      <c r="AB1392" s="364"/>
      <c r="AC1392" s="217"/>
      <c r="AD1392" s="217"/>
      <c r="AE1392" s="217"/>
      <c r="AF1392" s="218"/>
      <c r="AG1392" s="217"/>
      <c r="AH1392" s="389"/>
      <c r="AI1392" s="389"/>
      <c r="AJ1392" s="218"/>
    </row>
    <row r="1393" spans="2:36" ht="68.650000000000006" customHeight="1" x14ac:dyDescent="0.2">
      <c r="B1393" s="218" t="s">
        <v>980</v>
      </c>
      <c r="C1393" s="265" t="s">
        <v>922</v>
      </c>
      <c r="D1393" s="239" t="s">
        <v>66</v>
      </c>
      <c r="E1393" s="238" t="s">
        <v>67</v>
      </c>
      <c r="F1393" s="239" t="s">
        <v>134</v>
      </c>
      <c r="G1393" s="379" t="s">
        <v>1007</v>
      </c>
      <c r="H1393" s="218" t="s">
        <v>70</v>
      </c>
      <c r="I1393" s="218" t="s">
        <v>98</v>
      </c>
      <c r="J1393" s="11" t="s">
        <v>719</v>
      </c>
      <c r="K1393" s="80" t="s">
        <v>720</v>
      </c>
      <c r="L1393" s="87" t="s">
        <v>725</v>
      </c>
      <c r="M1393" s="52">
        <v>40</v>
      </c>
      <c r="N1393" s="217" t="s">
        <v>717</v>
      </c>
      <c r="O1393" s="265" t="s">
        <v>588</v>
      </c>
      <c r="P1393" s="218" t="s">
        <v>75</v>
      </c>
      <c r="Q1393" s="218" t="s">
        <v>76</v>
      </c>
      <c r="R1393" s="218" t="s">
        <v>77</v>
      </c>
      <c r="S1393" s="218" t="s">
        <v>109</v>
      </c>
      <c r="T1393" s="234">
        <f>+V1393+Y1393</f>
        <v>57067</v>
      </c>
      <c r="U1393" s="234">
        <f>+T1393/M1394</f>
        <v>57067</v>
      </c>
      <c r="V1393" s="263">
        <v>48507</v>
      </c>
      <c r="W1393" s="217" t="s">
        <v>98</v>
      </c>
      <c r="X1393" s="217" t="s">
        <v>98</v>
      </c>
      <c r="Y1393" s="263">
        <v>8560</v>
      </c>
      <c r="Z1393" s="217" t="s">
        <v>98</v>
      </c>
      <c r="AA1393" s="217" t="s">
        <v>98</v>
      </c>
      <c r="AB1393" s="263">
        <v>4627</v>
      </c>
      <c r="AC1393" s="217" t="s">
        <v>149</v>
      </c>
      <c r="AD1393" s="217" t="s">
        <v>98</v>
      </c>
      <c r="AE1393" s="229">
        <f>+V1393+Y1393</f>
        <v>57067</v>
      </c>
      <c r="AF1393" s="218" t="s">
        <v>98</v>
      </c>
      <c r="AG1393" s="217" t="s">
        <v>33</v>
      </c>
      <c r="AH1393" s="421" t="s">
        <v>176</v>
      </c>
      <c r="AI1393" s="388" t="s">
        <v>179</v>
      </c>
      <c r="AJ1393" s="218"/>
    </row>
    <row r="1394" spans="2:36" ht="68.650000000000006" customHeight="1" x14ac:dyDescent="0.2">
      <c r="B1394" s="373"/>
      <c r="C1394" s="374"/>
      <c r="D1394" s="373"/>
      <c r="E1394" s="238"/>
      <c r="F1394" s="239"/>
      <c r="G1394" s="379"/>
      <c r="H1394" s="218"/>
      <c r="I1394" s="218"/>
      <c r="J1394" s="11" t="s">
        <v>111</v>
      </c>
      <c r="K1394" s="80" t="s">
        <v>722</v>
      </c>
      <c r="L1394" s="7" t="s">
        <v>85</v>
      </c>
      <c r="M1394" s="87">
        <v>1</v>
      </c>
      <c r="N1394" s="217"/>
      <c r="O1394" s="374"/>
      <c r="P1394" s="218"/>
      <c r="Q1394" s="218"/>
      <c r="R1394" s="218"/>
      <c r="S1394" s="218"/>
      <c r="T1394" s="218"/>
      <c r="U1394" s="234"/>
      <c r="V1394" s="364"/>
      <c r="W1394" s="217"/>
      <c r="X1394" s="217"/>
      <c r="Y1394" s="364"/>
      <c r="Z1394" s="217"/>
      <c r="AA1394" s="217"/>
      <c r="AB1394" s="364"/>
      <c r="AC1394" s="217"/>
      <c r="AD1394" s="217"/>
      <c r="AE1394" s="217"/>
      <c r="AF1394" s="218"/>
      <c r="AG1394" s="217"/>
      <c r="AH1394" s="389"/>
      <c r="AI1394" s="389"/>
      <c r="AJ1394" s="218"/>
    </row>
    <row r="1395" spans="2:36" ht="68.650000000000006" customHeight="1" x14ac:dyDescent="0.2">
      <c r="B1395" s="373"/>
      <c r="C1395" s="374"/>
      <c r="D1395" s="373"/>
      <c r="E1395" s="238"/>
      <c r="F1395" s="239"/>
      <c r="G1395" s="379"/>
      <c r="H1395" s="218"/>
      <c r="I1395" s="218"/>
      <c r="J1395" s="11" t="s">
        <v>127</v>
      </c>
      <c r="K1395" s="80" t="s">
        <v>648</v>
      </c>
      <c r="L1395" s="7" t="s">
        <v>85</v>
      </c>
      <c r="M1395" s="52">
        <v>26</v>
      </c>
      <c r="N1395" s="217"/>
      <c r="O1395" s="374"/>
      <c r="P1395" s="218"/>
      <c r="Q1395" s="218"/>
      <c r="R1395" s="218"/>
      <c r="S1395" s="218"/>
      <c r="T1395" s="218"/>
      <c r="U1395" s="234"/>
      <c r="V1395" s="364"/>
      <c r="W1395" s="217"/>
      <c r="X1395" s="217"/>
      <c r="Y1395" s="364"/>
      <c r="Z1395" s="217"/>
      <c r="AA1395" s="217"/>
      <c r="AB1395" s="364"/>
      <c r="AC1395" s="217"/>
      <c r="AD1395" s="217"/>
      <c r="AE1395" s="217"/>
      <c r="AF1395" s="218"/>
      <c r="AG1395" s="217"/>
      <c r="AH1395" s="389"/>
      <c r="AI1395" s="389"/>
      <c r="AJ1395" s="218"/>
    </row>
    <row r="1396" spans="2:36" ht="68.650000000000006" customHeight="1" x14ac:dyDescent="0.2">
      <c r="B1396" s="443" t="s">
        <v>911</v>
      </c>
      <c r="C1396" s="380" t="s">
        <v>923</v>
      </c>
      <c r="D1396" s="380" t="s">
        <v>66</v>
      </c>
      <c r="E1396" s="238" t="s">
        <v>67</v>
      </c>
      <c r="F1396" s="239" t="s">
        <v>134</v>
      </c>
      <c r="G1396" s="379" t="s">
        <v>1007</v>
      </c>
      <c r="H1396" s="218" t="s">
        <v>70</v>
      </c>
      <c r="I1396" s="218" t="s">
        <v>98</v>
      </c>
      <c r="J1396" s="11" t="s">
        <v>719</v>
      </c>
      <c r="K1396" s="80" t="s">
        <v>720</v>
      </c>
      <c r="L1396" s="87" t="s">
        <v>725</v>
      </c>
      <c r="M1396" s="52">
        <v>40</v>
      </c>
      <c r="N1396" s="217" t="s">
        <v>717</v>
      </c>
      <c r="O1396" s="380" t="s">
        <v>591</v>
      </c>
      <c r="P1396" s="218" t="s">
        <v>75</v>
      </c>
      <c r="Q1396" s="218" t="s">
        <v>76</v>
      </c>
      <c r="R1396" s="218" t="s">
        <v>77</v>
      </c>
      <c r="S1396" s="218" t="s">
        <v>109</v>
      </c>
      <c r="T1396" s="234">
        <f>+V1396+Y1396</f>
        <v>107000</v>
      </c>
      <c r="U1396" s="234">
        <f>+T1396/M1397</f>
        <v>107000</v>
      </c>
      <c r="V1396" s="595">
        <v>90950</v>
      </c>
      <c r="W1396" s="217" t="s">
        <v>98</v>
      </c>
      <c r="X1396" s="217" t="s">
        <v>98</v>
      </c>
      <c r="Y1396" s="595">
        <v>16050</v>
      </c>
      <c r="Z1396" s="217" t="s">
        <v>98</v>
      </c>
      <c r="AA1396" s="217" t="s">
        <v>98</v>
      </c>
      <c r="AB1396" s="595">
        <v>8675.68</v>
      </c>
      <c r="AC1396" s="217" t="s">
        <v>149</v>
      </c>
      <c r="AD1396" s="217" t="s">
        <v>98</v>
      </c>
      <c r="AE1396" s="229">
        <f>+V1396+Y1396</f>
        <v>107000</v>
      </c>
      <c r="AF1396" s="218" t="s">
        <v>98</v>
      </c>
      <c r="AG1396" s="217" t="s">
        <v>33</v>
      </c>
      <c r="AH1396" s="608" t="s">
        <v>981</v>
      </c>
      <c r="AI1396" s="309" t="s">
        <v>247</v>
      </c>
      <c r="AJ1396" s="230"/>
    </row>
    <row r="1397" spans="2:36" ht="68.650000000000006" customHeight="1" x14ac:dyDescent="0.2">
      <c r="B1397" s="443"/>
      <c r="C1397" s="380"/>
      <c r="D1397" s="380"/>
      <c r="E1397" s="238"/>
      <c r="F1397" s="239"/>
      <c r="G1397" s="379"/>
      <c r="H1397" s="218"/>
      <c r="I1397" s="218"/>
      <c r="J1397" s="11" t="s">
        <v>111</v>
      </c>
      <c r="K1397" s="80" t="s">
        <v>722</v>
      </c>
      <c r="L1397" s="7" t="s">
        <v>85</v>
      </c>
      <c r="M1397" s="87">
        <v>1</v>
      </c>
      <c r="N1397" s="217"/>
      <c r="O1397" s="380"/>
      <c r="P1397" s="218"/>
      <c r="Q1397" s="218"/>
      <c r="R1397" s="218"/>
      <c r="S1397" s="218"/>
      <c r="T1397" s="218"/>
      <c r="U1397" s="234"/>
      <c r="V1397" s="596"/>
      <c r="W1397" s="217"/>
      <c r="X1397" s="217"/>
      <c r="Y1397" s="596"/>
      <c r="Z1397" s="217"/>
      <c r="AA1397" s="217"/>
      <c r="AB1397" s="596"/>
      <c r="AC1397" s="217"/>
      <c r="AD1397" s="217"/>
      <c r="AE1397" s="217"/>
      <c r="AF1397" s="218"/>
      <c r="AG1397" s="217"/>
      <c r="AH1397" s="310"/>
      <c r="AI1397" s="310"/>
      <c r="AJ1397" s="215"/>
    </row>
    <row r="1398" spans="2:36" ht="68.650000000000006" customHeight="1" x14ac:dyDescent="0.2">
      <c r="B1398" s="443"/>
      <c r="C1398" s="380"/>
      <c r="D1398" s="380"/>
      <c r="E1398" s="238"/>
      <c r="F1398" s="239"/>
      <c r="G1398" s="379"/>
      <c r="H1398" s="218"/>
      <c r="I1398" s="218"/>
      <c r="J1398" s="11" t="s">
        <v>127</v>
      </c>
      <c r="K1398" s="80" t="s">
        <v>648</v>
      </c>
      <c r="L1398" s="7" t="s">
        <v>85</v>
      </c>
      <c r="M1398" s="87">
        <v>50</v>
      </c>
      <c r="N1398" s="217"/>
      <c r="O1398" s="380"/>
      <c r="P1398" s="218"/>
      <c r="Q1398" s="218"/>
      <c r="R1398" s="218"/>
      <c r="S1398" s="218"/>
      <c r="T1398" s="218"/>
      <c r="U1398" s="234"/>
      <c r="V1398" s="597"/>
      <c r="W1398" s="217"/>
      <c r="X1398" s="217"/>
      <c r="Y1398" s="597"/>
      <c r="Z1398" s="217"/>
      <c r="AA1398" s="217"/>
      <c r="AB1398" s="597"/>
      <c r="AC1398" s="217"/>
      <c r="AD1398" s="217"/>
      <c r="AE1398" s="217"/>
      <c r="AF1398" s="218"/>
      <c r="AG1398" s="217"/>
      <c r="AH1398" s="311"/>
      <c r="AI1398" s="311"/>
      <c r="AJ1398" s="216"/>
    </row>
    <row r="1399" spans="2:36" ht="68.650000000000006" customHeight="1" x14ac:dyDescent="0.2">
      <c r="B1399" s="443" t="s">
        <v>912</v>
      </c>
      <c r="C1399" s="380" t="s">
        <v>922</v>
      </c>
      <c r="D1399" s="582" t="s">
        <v>66</v>
      </c>
      <c r="E1399" s="238" t="s">
        <v>67</v>
      </c>
      <c r="F1399" s="239" t="s">
        <v>134</v>
      </c>
      <c r="G1399" s="379" t="s">
        <v>1007</v>
      </c>
      <c r="H1399" s="218" t="s">
        <v>70</v>
      </c>
      <c r="I1399" s="218" t="s">
        <v>98</v>
      </c>
      <c r="J1399" s="11" t="s">
        <v>719</v>
      </c>
      <c r="K1399" s="80" t="s">
        <v>720</v>
      </c>
      <c r="L1399" s="87" t="s">
        <v>725</v>
      </c>
      <c r="M1399" s="52">
        <v>40</v>
      </c>
      <c r="N1399" s="217" t="s">
        <v>717</v>
      </c>
      <c r="O1399" s="380" t="s">
        <v>588</v>
      </c>
      <c r="P1399" s="218" t="s">
        <v>75</v>
      </c>
      <c r="Q1399" s="218" t="s">
        <v>76</v>
      </c>
      <c r="R1399" s="218" t="s">
        <v>77</v>
      </c>
      <c r="S1399" s="218" t="s">
        <v>109</v>
      </c>
      <c r="T1399" s="234">
        <f>+V1399+Y1399</f>
        <v>171200</v>
      </c>
      <c r="U1399" s="234">
        <f>+T1399/M1400</f>
        <v>85600</v>
      </c>
      <c r="V1399" s="390">
        <v>145520</v>
      </c>
      <c r="W1399" s="217" t="s">
        <v>98</v>
      </c>
      <c r="X1399" s="217" t="s">
        <v>98</v>
      </c>
      <c r="Y1399" s="598">
        <v>25680</v>
      </c>
      <c r="Z1399" s="217" t="s">
        <v>98</v>
      </c>
      <c r="AA1399" s="217" t="s">
        <v>98</v>
      </c>
      <c r="AB1399" s="390">
        <v>13881.08</v>
      </c>
      <c r="AC1399" s="217" t="s">
        <v>149</v>
      </c>
      <c r="AD1399" s="217" t="s">
        <v>98</v>
      </c>
      <c r="AE1399" s="229">
        <f>+V1399+Y1399</f>
        <v>171200</v>
      </c>
      <c r="AF1399" s="218" t="s">
        <v>98</v>
      </c>
      <c r="AG1399" s="217" t="s">
        <v>33</v>
      </c>
      <c r="AH1399" s="309" t="s">
        <v>295</v>
      </c>
      <c r="AI1399" s="309" t="s">
        <v>247</v>
      </c>
      <c r="AJ1399" s="218"/>
    </row>
    <row r="1400" spans="2:36" ht="68.650000000000006" customHeight="1" x14ac:dyDescent="0.2">
      <c r="B1400" s="443"/>
      <c r="C1400" s="374"/>
      <c r="D1400" s="373"/>
      <c r="E1400" s="238"/>
      <c r="F1400" s="239"/>
      <c r="G1400" s="379"/>
      <c r="H1400" s="218"/>
      <c r="I1400" s="218"/>
      <c r="J1400" s="11" t="s">
        <v>111</v>
      </c>
      <c r="K1400" s="80" t="s">
        <v>722</v>
      </c>
      <c r="L1400" s="7" t="s">
        <v>85</v>
      </c>
      <c r="M1400" s="52">
        <v>2</v>
      </c>
      <c r="N1400" s="217"/>
      <c r="O1400" s="374"/>
      <c r="P1400" s="218"/>
      <c r="Q1400" s="218"/>
      <c r="R1400" s="218"/>
      <c r="S1400" s="218"/>
      <c r="T1400" s="218"/>
      <c r="U1400" s="234"/>
      <c r="V1400" s="364"/>
      <c r="W1400" s="217"/>
      <c r="X1400" s="217"/>
      <c r="Y1400" s="364"/>
      <c r="Z1400" s="217"/>
      <c r="AA1400" s="217"/>
      <c r="AB1400" s="364"/>
      <c r="AC1400" s="217"/>
      <c r="AD1400" s="217"/>
      <c r="AE1400" s="217"/>
      <c r="AF1400" s="218"/>
      <c r="AG1400" s="217"/>
      <c r="AH1400" s="310"/>
      <c r="AI1400" s="310"/>
      <c r="AJ1400" s="218"/>
    </row>
    <row r="1401" spans="2:36" ht="68.650000000000006" customHeight="1" x14ac:dyDescent="0.2">
      <c r="B1401" s="443"/>
      <c r="C1401" s="374"/>
      <c r="D1401" s="373"/>
      <c r="E1401" s="238"/>
      <c r="F1401" s="239"/>
      <c r="G1401" s="379"/>
      <c r="H1401" s="218"/>
      <c r="I1401" s="218"/>
      <c r="J1401" s="11" t="s">
        <v>127</v>
      </c>
      <c r="K1401" s="80" t="s">
        <v>648</v>
      </c>
      <c r="L1401" s="7" t="s">
        <v>85</v>
      </c>
      <c r="M1401" s="52">
        <v>80</v>
      </c>
      <c r="N1401" s="217"/>
      <c r="O1401" s="374"/>
      <c r="P1401" s="218"/>
      <c r="Q1401" s="218"/>
      <c r="R1401" s="218"/>
      <c r="S1401" s="218"/>
      <c r="T1401" s="218"/>
      <c r="U1401" s="234"/>
      <c r="V1401" s="364"/>
      <c r="W1401" s="217"/>
      <c r="X1401" s="217"/>
      <c r="Y1401" s="364"/>
      <c r="Z1401" s="217"/>
      <c r="AA1401" s="217"/>
      <c r="AB1401" s="364"/>
      <c r="AC1401" s="217"/>
      <c r="AD1401" s="217"/>
      <c r="AE1401" s="217"/>
      <c r="AF1401" s="218"/>
      <c r="AG1401" s="217"/>
      <c r="AH1401" s="311"/>
      <c r="AI1401" s="311"/>
      <c r="AJ1401" s="218"/>
    </row>
    <row r="1402" spans="2:36" ht="68.650000000000006" customHeight="1" x14ac:dyDescent="0.2">
      <c r="B1402" s="443" t="s">
        <v>913</v>
      </c>
      <c r="C1402" s="380" t="s">
        <v>921</v>
      </c>
      <c r="D1402" s="380" t="s">
        <v>66</v>
      </c>
      <c r="E1402" s="238" t="s">
        <v>67</v>
      </c>
      <c r="F1402" s="239" t="s">
        <v>134</v>
      </c>
      <c r="G1402" s="379" t="s">
        <v>1007</v>
      </c>
      <c r="H1402" s="218" t="s">
        <v>70</v>
      </c>
      <c r="I1402" s="218" t="s">
        <v>98</v>
      </c>
      <c r="J1402" s="11" t="s">
        <v>719</v>
      </c>
      <c r="K1402" s="80" t="s">
        <v>720</v>
      </c>
      <c r="L1402" s="87" t="s">
        <v>725</v>
      </c>
      <c r="M1402" s="52">
        <v>40</v>
      </c>
      <c r="N1402" s="217" t="s">
        <v>717</v>
      </c>
      <c r="O1402" s="380" t="s">
        <v>917</v>
      </c>
      <c r="P1402" s="218" t="s">
        <v>75</v>
      </c>
      <c r="Q1402" s="218" t="s">
        <v>76</v>
      </c>
      <c r="R1402" s="218" t="s">
        <v>77</v>
      </c>
      <c r="S1402" s="218" t="s">
        <v>109</v>
      </c>
      <c r="T1402" s="234">
        <f>+V1402+Y1402</f>
        <v>132680</v>
      </c>
      <c r="U1402" s="234">
        <f>+T1402/M1403</f>
        <v>132680</v>
      </c>
      <c r="V1402" s="390">
        <v>112778</v>
      </c>
      <c r="W1402" s="217" t="s">
        <v>98</v>
      </c>
      <c r="X1402" s="217" t="s">
        <v>98</v>
      </c>
      <c r="Y1402" s="390">
        <v>19902</v>
      </c>
      <c r="Z1402" s="217" t="s">
        <v>98</v>
      </c>
      <c r="AA1402" s="217" t="s">
        <v>98</v>
      </c>
      <c r="AB1402" s="390">
        <v>10757.84</v>
      </c>
      <c r="AC1402" s="217" t="s">
        <v>149</v>
      </c>
      <c r="AD1402" s="217" t="s">
        <v>98</v>
      </c>
      <c r="AE1402" s="229">
        <f>+V1402+Y1402</f>
        <v>132680</v>
      </c>
      <c r="AF1402" s="218" t="s">
        <v>98</v>
      </c>
      <c r="AG1402" s="217" t="s">
        <v>33</v>
      </c>
      <c r="AH1402" s="388" t="s">
        <v>295</v>
      </c>
      <c r="AI1402" s="388" t="s">
        <v>247</v>
      </c>
      <c r="AJ1402" s="218"/>
    </row>
    <row r="1403" spans="2:36" ht="68.650000000000006" customHeight="1" x14ac:dyDescent="0.2">
      <c r="B1403" s="373"/>
      <c r="C1403" s="374"/>
      <c r="D1403" s="373"/>
      <c r="E1403" s="238"/>
      <c r="F1403" s="239"/>
      <c r="G1403" s="379"/>
      <c r="H1403" s="218"/>
      <c r="I1403" s="218"/>
      <c r="J1403" s="11" t="s">
        <v>111</v>
      </c>
      <c r="K1403" s="80" t="s">
        <v>722</v>
      </c>
      <c r="L1403" s="7" t="s">
        <v>85</v>
      </c>
      <c r="M1403" s="87">
        <v>1</v>
      </c>
      <c r="N1403" s="217"/>
      <c r="O1403" s="374"/>
      <c r="P1403" s="218"/>
      <c r="Q1403" s="218"/>
      <c r="R1403" s="218"/>
      <c r="S1403" s="218"/>
      <c r="T1403" s="218"/>
      <c r="U1403" s="234"/>
      <c r="V1403" s="364"/>
      <c r="W1403" s="217"/>
      <c r="X1403" s="217"/>
      <c r="Y1403" s="364"/>
      <c r="Z1403" s="217"/>
      <c r="AA1403" s="217"/>
      <c r="AB1403" s="364"/>
      <c r="AC1403" s="217"/>
      <c r="AD1403" s="217"/>
      <c r="AE1403" s="217"/>
      <c r="AF1403" s="218"/>
      <c r="AG1403" s="217"/>
      <c r="AH1403" s="389"/>
      <c r="AI1403" s="389"/>
      <c r="AJ1403" s="218"/>
    </row>
    <row r="1404" spans="2:36" ht="68.650000000000006" customHeight="1" x14ac:dyDescent="0.2">
      <c r="B1404" s="373"/>
      <c r="C1404" s="374"/>
      <c r="D1404" s="373"/>
      <c r="E1404" s="238"/>
      <c r="F1404" s="239"/>
      <c r="G1404" s="379"/>
      <c r="H1404" s="218"/>
      <c r="I1404" s="218"/>
      <c r="J1404" s="11" t="s">
        <v>127</v>
      </c>
      <c r="K1404" s="80" t="s">
        <v>648</v>
      </c>
      <c r="L1404" s="7" t="s">
        <v>85</v>
      </c>
      <c r="M1404" s="87">
        <v>62</v>
      </c>
      <c r="N1404" s="217"/>
      <c r="O1404" s="374"/>
      <c r="P1404" s="218"/>
      <c r="Q1404" s="218"/>
      <c r="R1404" s="218"/>
      <c r="S1404" s="218"/>
      <c r="T1404" s="218"/>
      <c r="U1404" s="234"/>
      <c r="V1404" s="364"/>
      <c r="W1404" s="217"/>
      <c r="X1404" s="217"/>
      <c r="Y1404" s="364"/>
      <c r="Z1404" s="217"/>
      <c r="AA1404" s="217"/>
      <c r="AB1404" s="364"/>
      <c r="AC1404" s="217"/>
      <c r="AD1404" s="217"/>
      <c r="AE1404" s="217"/>
      <c r="AF1404" s="218"/>
      <c r="AG1404" s="217"/>
      <c r="AH1404" s="389"/>
      <c r="AI1404" s="389"/>
      <c r="AJ1404" s="218"/>
    </row>
    <row r="1405" spans="2:36" s="157" customFormat="1" ht="68.650000000000006" customHeight="1" x14ac:dyDescent="0.2">
      <c r="B1405" s="589" t="s">
        <v>1113</v>
      </c>
      <c r="C1405" s="579" t="s">
        <v>920</v>
      </c>
      <c r="D1405" s="579" t="s">
        <v>66</v>
      </c>
      <c r="E1405" s="289" t="s">
        <v>67</v>
      </c>
      <c r="F1405" s="289" t="s">
        <v>132</v>
      </c>
      <c r="G1405" s="382" t="s">
        <v>714</v>
      </c>
      <c r="H1405" s="281" t="s">
        <v>70</v>
      </c>
      <c r="I1405" s="281" t="s">
        <v>98</v>
      </c>
      <c r="J1405" s="20" t="s">
        <v>113</v>
      </c>
      <c r="K1405" s="27" t="s">
        <v>114</v>
      </c>
      <c r="L1405" s="27" t="s">
        <v>115</v>
      </c>
      <c r="M1405" s="27">
        <v>1</v>
      </c>
      <c r="N1405" s="304" t="s">
        <v>717</v>
      </c>
      <c r="O1405" s="579" t="s">
        <v>932</v>
      </c>
      <c r="P1405" s="281" t="s">
        <v>75</v>
      </c>
      <c r="Q1405" s="281" t="s">
        <v>76</v>
      </c>
      <c r="R1405" s="281" t="s">
        <v>77</v>
      </c>
      <c r="S1405" s="281" t="s">
        <v>109</v>
      </c>
      <c r="T1405" s="366">
        <f>+V1405+Y1405</f>
        <v>75970</v>
      </c>
      <c r="U1405" s="391">
        <f>+T1405/M1406</f>
        <v>75970</v>
      </c>
      <c r="V1405" s="392">
        <v>64574.5</v>
      </c>
      <c r="W1405" s="294" t="s">
        <v>98</v>
      </c>
      <c r="X1405" s="294" t="s">
        <v>98</v>
      </c>
      <c r="Y1405" s="392">
        <v>11395.5</v>
      </c>
      <c r="Z1405" s="294" t="s">
        <v>98</v>
      </c>
      <c r="AA1405" s="294" t="s">
        <v>98</v>
      </c>
      <c r="AB1405" s="392">
        <v>6159.73</v>
      </c>
      <c r="AC1405" s="294" t="s">
        <v>80</v>
      </c>
      <c r="AD1405" s="294" t="s">
        <v>98</v>
      </c>
      <c r="AE1405" s="320">
        <f>+V1405+Y1405</f>
        <v>75970</v>
      </c>
      <c r="AF1405" s="281" t="s">
        <v>98</v>
      </c>
      <c r="AG1405" s="294" t="s">
        <v>33</v>
      </c>
      <c r="AH1405" s="453" t="s">
        <v>248</v>
      </c>
      <c r="AI1405" s="453" t="s">
        <v>253</v>
      </c>
      <c r="AJ1405" s="281"/>
    </row>
    <row r="1406" spans="2:36" s="157" customFormat="1" ht="68.650000000000006" customHeight="1" x14ac:dyDescent="0.2">
      <c r="B1406" s="581"/>
      <c r="C1406" s="580"/>
      <c r="D1406" s="581"/>
      <c r="E1406" s="289"/>
      <c r="F1406" s="289"/>
      <c r="G1406" s="382"/>
      <c r="H1406" s="281"/>
      <c r="I1406" s="281"/>
      <c r="J1406" s="20" t="s">
        <v>116</v>
      </c>
      <c r="K1406" s="27" t="s">
        <v>117</v>
      </c>
      <c r="L1406" s="27" t="s">
        <v>85</v>
      </c>
      <c r="M1406" s="27">
        <v>1</v>
      </c>
      <c r="N1406" s="304"/>
      <c r="O1406" s="580"/>
      <c r="P1406" s="281"/>
      <c r="Q1406" s="281"/>
      <c r="R1406" s="281"/>
      <c r="S1406" s="281"/>
      <c r="T1406" s="281"/>
      <c r="U1406" s="295"/>
      <c r="V1406" s="393"/>
      <c r="W1406" s="294"/>
      <c r="X1406" s="294"/>
      <c r="Y1406" s="393"/>
      <c r="Z1406" s="294"/>
      <c r="AA1406" s="294"/>
      <c r="AB1406" s="393"/>
      <c r="AC1406" s="294"/>
      <c r="AD1406" s="294"/>
      <c r="AE1406" s="294"/>
      <c r="AF1406" s="281"/>
      <c r="AG1406" s="294"/>
      <c r="AH1406" s="454"/>
      <c r="AI1406" s="454"/>
      <c r="AJ1406" s="281"/>
    </row>
    <row r="1407" spans="2:36" s="157" customFormat="1" ht="68.650000000000006" customHeight="1" x14ac:dyDescent="0.2">
      <c r="B1407" s="581"/>
      <c r="C1407" s="580"/>
      <c r="D1407" s="581"/>
      <c r="E1407" s="289"/>
      <c r="F1407" s="289"/>
      <c r="G1407" s="382"/>
      <c r="H1407" s="281"/>
      <c r="I1407" s="281"/>
      <c r="J1407" s="20" t="s">
        <v>209</v>
      </c>
      <c r="K1407" s="27" t="s">
        <v>118</v>
      </c>
      <c r="L1407" s="27" t="s">
        <v>119</v>
      </c>
      <c r="M1407" s="27">
        <v>1</v>
      </c>
      <c r="N1407" s="304"/>
      <c r="O1407" s="580"/>
      <c r="P1407" s="281"/>
      <c r="Q1407" s="281"/>
      <c r="R1407" s="281"/>
      <c r="S1407" s="281"/>
      <c r="T1407" s="281"/>
      <c r="U1407" s="295"/>
      <c r="V1407" s="393"/>
      <c r="W1407" s="294"/>
      <c r="X1407" s="294"/>
      <c r="Y1407" s="393"/>
      <c r="Z1407" s="294"/>
      <c r="AA1407" s="294"/>
      <c r="AB1407" s="393"/>
      <c r="AC1407" s="294"/>
      <c r="AD1407" s="294"/>
      <c r="AE1407" s="294"/>
      <c r="AF1407" s="281"/>
      <c r="AG1407" s="294"/>
      <c r="AH1407" s="454"/>
      <c r="AI1407" s="454"/>
      <c r="AJ1407" s="281"/>
    </row>
    <row r="1408" spans="2:36" s="157" customFormat="1" ht="68.650000000000006" customHeight="1" x14ac:dyDescent="0.2">
      <c r="B1408" s="581"/>
      <c r="C1408" s="580"/>
      <c r="D1408" s="581"/>
      <c r="E1408" s="289"/>
      <c r="F1408" s="289"/>
      <c r="G1408" s="382"/>
      <c r="H1408" s="281"/>
      <c r="I1408" s="281"/>
      <c r="J1408" s="20" t="s">
        <v>120</v>
      </c>
      <c r="K1408" s="27" t="s">
        <v>121</v>
      </c>
      <c r="L1408" s="27" t="s">
        <v>119</v>
      </c>
      <c r="M1408" s="27">
        <v>1</v>
      </c>
      <c r="N1408" s="304"/>
      <c r="O1408" s="580"/>
      <c r="P1408" s="281"/>
      <c r="Q1408" s="281"/>
      <c r="R1408" s="281"/>
      <c r="S1408" s="281"/>
      <c r="T1408" s="281"/>
      <c r="U1408" s="295"/>
      <c r="V1408" s="393"/>
      <c r="W1408" s="294"/>
      <c r="X1408" s="294"/>
      <c r="Y1408" s="393"/>
      <c r="Z1408" s="294"/>
      <c r="AA1408" s="294"/>
      <c r="AB1408" s="393"/>
      <c r="AC1408" s="294"/>
      <c r="AD1408" s="294"/>
      <c r="AE1408" s="294"/>
      <c r="AF1408" s="281"/>
      <c r="AG1408" s="294"/>
      <c r="AH1408" s="454"/>
      <c r="AI1408" s="454"/>
      <c r="AJ1408" s="281"/>
    </row>
    <row r="1409" spans="2:36" ht="136.5" customHeight="1" x14ac:dyDescent="0.2">
      <c r="B1409" s="237" t="s">
        <v>914</v>
      </c>
      <c r="C1409" s="265" t="s">
        <v>919</v>
      </c>
      <c r="D1409" s="239" t="s">
        <v>66</v>
      </c>
      <c r="E1409" s="238" t="s">
        <v>67</v>
      </c>
      <c r="F1409" s="239" t="s">
        <v>134</v>
      </c>
      <c r="G1409" s="379" t="s">
        <v>1007</v>
      </c>
      <c r="H1409" s="218" t="s">
        <v>70</v>
      </c>
      <c r="I1409" s="218" t="s">
        <v>98</v>
      </c>
      <c r="J1409" s="11" t="s">
        <v>719</v>
      </c>
      <c r="K1409" s="80" t="s">
        <v>720</v>
      </c>
      <c r="L1409" s="87" t="s">
        <v>725</v>
      </c>
      <c r="M1409" s="52">
        <v>40</v>
      </c>
      <c r="N1409" s="217" t="s">
        <v>717</v>
      </c>
      <c r="O1409" s="265" t="s">
        <v>918</v>
      </c>
      <c r="P1409" s="218" t="s">
        <v>75</v>
      </c>
      <c r="Q1409" s="218" t="s">
        <v>76</v>
      </c>
      <c r="R1409" s="218" t="s">
        <v>77</v>
      </c>
      <c r="S1409" s="218" t="s">
        <v>109</v>
      </c>
      <c r="T1409" s="234">
        <f>+V1409+Y1409</f>
        <v>25680</v>
      </c>
      <c r="U1409" s="234">
        <f>+T1409/2</f>
        <v>12840</v>
      </c>
      <c r="V1409" s="263">
        <v>21828</v>
      </c>
      <c r="W1409" s="217" t="s">
        <v>98</v>
      </c>
      <c r="X1409" s="217" t="s">
        <v>98</v>
      </c>
      <c r="Y1409" s="263">
        <v>3852</v>
      </c>
      <c r="Z1409" s="217" t="s">
        <v>98</v>
      </c>
      <c r="AA1409" s="217" t="s">
        <v>98</v>
      </c>
      <c r="AB1409" s="263">
        <v>4164.32</v>
      </c>
      <c r="AC1409" s="217" t="s">
        <v>149</v>
      </c>
      <c r="AD1409" s="217" t="s">
        <v>98</v>
      </c>
      <c r="AE1409" s="229">
        <f>+V1409+Y1409</f>
        <v>25680</v>
      </c>
      <c r="AF1409" s="218" t="s">
        <v>98</v>
      </c>
      <c r="AG1409" s="217" t="s">
        <v>33</v>
      </c>
      <c r="AH1409" s="394" t="s">
        <v>161</v>
      </c>
      <c r="AI1409" s="394" t="s">
        <v>295</v>
      </c>
      <c r="AJ1409" s="218"/>
    </row>
    <row r="1410" spans="2:36" ht="68.650000000000006" customHeight="1" x14ac:dyDescent="0.2">
      <c r="B1410" s="373"/>
      <c r="C1410" s="374"/>
      <c r="D1410" s="373"/>
      <c r="E1410" s="238"/>
      <c r="F1410" s="239"/>
      <c r="G1410" s="379"/>
      <c r="H1410" s="218"/>
      <c r="I1410" s="218"/>
      <c r="J1410" s="11" t="s">
        <v>127</v>
      </c>
      <c r="K1410" s="80" t="s">
        <v>648</v>
      </c>
      <c r="L1410" s="7" t="s">
        <v>85</v>
      </c>
      <c r="M1410" s="7">
        <v>2</v>
      </c>
      <c r="N1410" s="217"/>
      <c r="O1410" s="374"/>
      <c r="P1410" s="218"/>
      <c r="Q1410" s="218"/>
      <c r="R1410" s="218"/>
      <c r="S1410" s="218"/>
      <c r="T1410" s="218"/>
      <c r="U1410" s="234"/>
      <c r="V1410" s="364"/>
      <c r="W1410" s="217"/>
      <c r="X1410" s="217"/>
      <c r="Y1410" s="364"/>
      <c r="Z1410" s="217"/>
      <c r="AA1410" s="217"/>
      <c r="AB1410" s="364"/>
      <c r="AC1410" s="217"/>
      <c r="AD1410" s="217"/>
      <c r="AE1410" s="217"/>
      <c r="AF1410" s="218"/>
      <c r="AG1410" s="217"/>
      <c r="AH1410" s="389"/>
      <c r="AI1410" s="389"/>
      <c r="AJ1410" s="218"/>
    </row>
    <row r="1411" spans="2:36" ht="68.650000000000006" customHeight="1" x14ac:dyDescent="0.2">
      <c r="B1411" s="443" t="s">
        <v>915</v>
      </c>
      <c r="C1411" s="380" t="s">
        <v>920</v>
      </c>
      <c r="D1411" s="380" t="s">
        <v>66</v>
      </c>
      <c r="E1411" s="238" t="s">
        <v>67</v>
      </c>
      <c r="F1411" s="238" t="s">
        <v>132</v>
      </c>
      <c r="G1411" s="239" t="s">
        <v>714</v>
      </c>
      <c r="H1411" s="218" t="s">
        <v>70</v>
      </c>
      <c r="I1411" s="218" t="s">
        <v>98</v>
      </c>
      <c r="J1411" s="11" t="s">
        <v>113</v>
      </c>
      <c r="K1411" s="7" t="s">
        <v>114</v>
      </c>
      <c r="L1411" s="7" t="s">
        <v>115</v>
      </c>
      <c r="M1411" s="7">
        <v>2</v>
      </c>
      <c r="N1411" s="307" t="s">
        <v>717</v>
      </c>
      <c r="O1411" s="380" t="s">
        <v>932</v>
      </c>
      <c r="P1411" s="218" t="s">
        <v>75</v>
      </c>
      <c r="Q1411" s="218" t="s">
        <v>76</v>
      </c>
      <c r="R1411" s="218" t="s">
        <v>77</v>
      </c>
      <c r="S1411" s="218" t="s">
        <v>109</v>
      </c>
      <c r="T1411" s="234">
        <f>+V1411+Y1411</f>
        <v>151940</v>
      </c>
      <c r="U1411" s="594">
        <f>+T1411/M1412</f>
        <v>50646.666666666664</v>
      </c>
      <c r="V1411" s="390">
        <v>129149</v>
      </c>
      <c r="W1411" s="217" t="s">
        <v>98</v>
      </c>
      <c r="X1411" s="217" t="s">
        <v>98</v>
      </c>
      <c r="Y1411" s="390">
        <v>22791</v>
      </c>
      <c r="Z1411" s="217" t="s">
        <v>98</v>
      </c>
      <c r="AA1411" s="217" t="s">
        <v>98</v>
      </c>
      <c r="AB1411" s="390">
        <v>12319.46</v>
      </c>
      <c r="AC1411" s="217" t="s">
        <v>80</v>
      </c>
      <c r="AD1411" s="217" t="s">
        <v>98</v>
      </c>
      <c r="AE1411" s="229">
        <f>+V1411+Y1411</f>
        <v>151940</v>
      </c>
      <c r="AF1411" s="218" t="s">
        <v>98</v>
      </c>
      <c r="AG1411" s="217" t="s">
        <v>33</v>
      </c>
      <c r="AH1411" s="388" t="s">
        <v>251</v>
      </c>
      <c r="AI1411" s="388" t="s">
        <v>166</v>
      </c>
      <c r="AJ1411" s="218"/>
    </row>
    <row r="1412" spans="2:36" ht="68.650000000000006" customHeight="1" x14ac:dyDescent="0.2">
      <c r="B1412" s="373"/>
      <c r="C1412" s="374"/>
      <c r="D1412" s="373"/>
      <c r="E1412" s="238"/>
      <c r="F1412" s="238"/>
      <c r="G1412" s="239"/>
      <c r="H1412" s="218"/>
      <c r="I1412" s="218"/>
      <c r="J1412" s="11" t="s">
        <v>116</v>
      </c>
      <c r="K1412" s="7" t="s">
        <v>117</v>
      </c>
      <c r="L1412" s="7" t="s">
        <v>85</v>
      </c>
      <c r="M1412" s="7">
        <v>3</v>
      </c>
      <c r="N1412" s="307"/>
      <c r="O1412" s="374"/>
      <c r="P1412" s="218"/>
      <c r="Q1412" s="218"/>
      <c r="R1412" s="218"/>
      <c r="S1412" s="218"/>
      <c r="T1412" s="218"/>
      <c r="U1412" s="265"/>
      <c r="V1412" s="364"/>
      <c r="W1412" s="217"/>
      <c r="X1412" s="217"/>
      <c r="Y1412" s="364"/>
      <c r="Z1412" s="217"/>
      <c r="AA1412" s="217"/>
      <c r="AB1412" s="364"/>
      <c r="AC1412" s="217"/>
      <c r="AD1412" s="217"/>
      <c r="AE1412" s="217"/>
      <c r="AF1412" s="218"/>
      <c r="AG1412" s="217"/>
      <c r="AH1412" s="389"/>
      <c r="AI1412" s="389"/>
      <c r="AJ1412" s="218"/>
    </row>
    <row r="1413" spans="2:36" ht="68.650000000000006" customHeight="1" x14ac:dyDescent="0.2">
      <c r="B1413" s="373"/>
      <c r="C1413" s="374"/>
      <c r="D1413" s="373"/>
      <c r="E1413" s="238"/>
      <c r="F1413" s="238"/>
      <c r="G1413" s="239"/>
      <c r="H1413" s="218"/>
      <c r="I1413" s="218"/>
      <c r="J1413" s="11" t="s">
        <v>209</v>
      </c>
      <c r="K1413" s="7" t="s">
        <v>118</v>
      </c>
      <c r="L1413" s="7" t="s">
        <v>119</v>
      </c>
      <c r="M1413" s="7">
        <v>3</v>
      </c>
      <c r="N1413" s="307"/>
      <c r="O1413" s="374"/>
      <c r="P1413" s="218"/>
      <c r="Q1413" s="218"/>
      <c r="R1413" s="218"/>
      <c r="S1413" s="218"/>
      <c r="T1413" s="218"/>
      <c r="U1413" s="265"/>
      <c r="V1413" s="364"/>
      <c r="W1413" s="217"/>
      <c r="X1413" s="217"/>
      <c r="Y1413" s="364"/>
      <c r="Z1413" s="217"/>
      <c r="AA1413" s="217"/>
      <c r="AB1413" s="364"/>
      <c r="AC1413" s="217"/>
      <c r="AD1413" s="217"/>
      <c r="AE1413" s="217"/>
      <c r="AF1413" s="218"/>
      <c r="AG1413" s="217"/>
      <c r="AH1413" s="389"/>
      <c r="AI1413" s="389"/>
      <c r="AJ1413" s="218"/>
    </row>
    <row r="1414" spans="2:36" ht="68.650000000000006" customHeight="1" x14ac:dyDescent="0.2">
      <c r="B1414" s="373"/>
      <c r="C1414" s="374"/>
      <c r="D1414" s="373"/>
      <c r="E1414" s="238"/>
      <c r="F1414" s="238"/>
      <c r="G1414" s="239"/>
      <c r="H1414" s="218"/>
      <c r="I1414" s="218"/>
      <c r="J1414" s="11" t="s">
        <v>120</v>
      </c>
      <c r="K1414" s="7" t="s">
        <v>121</v>
      </c>
      <c r="L1414" s="7" t="s">
        <v>119</v>
      </c>
      <c r="M1414" s="7">
        <v>3</v>
      </c>
      <c r="N1414" s="307"/>
      <c r="O1414" s="374"/>
      <c r="P1414" s="218"/>
      <c r="Q1414" s="218"/>
      <c r="R1414" s="218"/>
      <c r="S1414" s="218"/>
      <c r="T1414" s="218"/>
      <c r="U1414" s="265"/>
      <c r="V1414" s="364"/>
      <c r="W1414" s="217"/>
      <c r="X1414" s="217"/>
      <c r="Y1414" s="364"/>
      <c r="Z1414" s="217"/>
      <c r="AA1414" s="217"/>
      <c r="AB1414" s="364"/>
      <c r="AC1414" s="217"/>
      <c r="AD1414" s="217"/>
      <c r="AE1414" s="217"/>
      <c r="AF1414" s="218"/>
      <c r="AG1414" s="217"/>
      <c r="AH1414" s="389"/>
      <c r="AI1414" s="389"/>
      <c r="AJ1414" s="218"/>
    </row>
    <row r="1415" spans="2:36" ht="126" customHeight="1" x14ac:dyDescent="0.2">
      <c r="B1415" s="583" t="s">
        <v>916</v>
      </c>
      <c r="C1415" s="586" t="s">
        <v>919</v>
      </c>
      <c r="D1415" s="586" t="s">
        <v>66</v>
      </c>
      <c r="E1415" s="230" t="s">
        <v>67</v>
      </c>
      <c r="F1415" s="384" t="s">
        <v>134</v>
      </c>
      <c r="G1415" s="219" t="s">
        <v>1007</v>
      </c>
      <c r="H1415" s="230" t="s">
        <v>70</v>
      </c>
      <c r="I1415" s="418" t="s">
        <v>98</v>
      </c>
      <c r="J1415" s="11" t="s">
        <v>719</v>
      </c>
      <c r="K1415" s="80" t="s">
        <v>720</v>
      </c>
      <c r="L1415" s="87" t="s">
        <v>725</v>
      </c>
      <c r="M1415" s="117">
        <v>40</v>
      </c>
      <c r="N1415" s="219" t="s">
        <v>717</v>
      </c>
      <c r="O1415" s="586" t="s">
        <v>918</v>
      </c>
      <c r="P1415" s="230" t="s">
        <v>75</v>
      </c>
      <c r="Q1415" s="230" t="s">
        <v>76</v>
      </c>
      <c r="R1415" s="230" t="s">
        <v>77</v>
      </c>
      <c r="S1415" s="230" t="s">
        <v>109</v>
      </c>
      <c r="T1415" s="381">
        <f>+V1415+Y1415</f>
        <v>51360</v>
      </c>
      <c r="U1415" s="381">
        <f>+T1415/1</f>
        <v>51360</v>
      </c>
      <c r="V1415" s="595">
        <v>43656</v>
      </c>
      <c r="W1415" s="219" t="s">
        <v>98</v>
      </c>
      <c r="X1415" s="219" t="s">
        <v>98</v>
      </c>
      <c r="Y1415" s="595">
        <v>7704</v>
      </c>
      <c r="Z1415" s="219" t="s">
        <v>98</v>
      </c>
      <c r="AA1415" s="219" t="s">
        <v>98</v>
      </c>
      <c r="AB1415" s="595">
        <v>4164.32</v>
      </c>
      <c r="AC1415" s="219" t="s">
        <v>149</v>
      </c>
      <c r="AD1415" s="219" t="s">
        <v>98</v>
      </c>
      <c r="AE1415" s="226">
        <f>+V1415+Y1415</f>
        <v>51360</v>
      </c>
      <c r="AF1415" s="230" t="s">
        <v>98</v>
      </c>
      <c r="AG1415" s="219" t="s">
        <v>33</v>
      </c>
      <c r="AH1415" s="309" t="s">
        <v>295</v>
      </c>
      <c r="AI1415" s="309" t="s">
        <v>247</v>
      </c>
      <c r="AJ1415" s="230"/>
    </row>
    <row r="1416" spans="2:36" ht="68.650000000000006" customHeight="1" x14ac:dyDescent="0.2">
      <c r="B1416" s="584"/>
      <c r="C1416" s="587"/>
      <c r="D1416" s="587"/>
      <c r="E1416" s="215"/>
      <c r="F1416" s="385"/>
      <c r="G1416" s="220"/>
      <c r="H1416" s="215"/>
      <c r="I1416" s="419"/>
      <c r="J1416" s="11" t="s">
        <v>127</v>
      </c>
      <c r="K1416" s="80" t="s">
        <v>648</v>
      </c>
      <c r="L1416" s="7" t="s">
        <v>85</v>
      </c>
      <c r="M1416" s="29">
        <v>4</v>
      </c>
      <c r="N1416" s="220"/>
      <c r="O1416" s="587"/>
      <c r="P1416" s="215"/>
      <c r="Q1416" s="215"/>
      <c r="R1416" s="215"/>
      <c r="S1416" s="215"/>
      <c r="T1416" s="412"/>
      <c r="U1416" s="412"/>
      <c r="V1416" s="596"/>
      <c r="W1416" s="220"/>
      <c r="X1416" s="220"/>
      <c r="Y1416" s="596"/>
      <c r="Z1416" s="220"/>
      <c r="AA1416" s="220"/>
      <c r="AB1416" s="596"/>
      <c r="AC1416" s="220"/>
      <c r="AD1416" s="220"/>
      <c r="AE1416" s="227"/>
      <c r="AF1416" s="215"/>
      <c r="AG1416" s="220"/>
      <c r="AH1416" s="310"/>
      <c r="AI1416" s="310"/>
      <c r="AJ1416" s="215"/>
    </row>
    <row r="1417" spans="2:36" ht="68.650000000000006" customHeight="1" thickBot="1" x14ac:dyDescent="0.25">
      <c r="B1417" s="585"/>
      <c r="C1417" s="588"/>
      <c r="D1417" s="588"/>
      <c r="E1417" s="216"/>
      <c r="F1417" s="386"/>
      <c r="G1417" s="221"/>
      <c r="H1417" s="216"/>
      <c r="I1417" s="578"/>
      <c r="J1417" s="174" t="s">
        <v>982</v>
      </c>
      <c r="K1417" s="174" t="s">
        <v>112</v>
      </c>
      <c r="L1417" s="198" t="s">
        <v>85</v>
      </c>
      <c r="M1417" s="199">
        <v>1</v>
      </c>
      <c r="N1417" s="221"/>
      <c r="O1417" s="588"/>
      <c r="P1417" s="216"/>
      <c r="Q1417" s="216"/>
      <c r="R1417" s="216"/>
      <c r="S1417" s="216"/>
      <c r="T1417" s="413"/>
      <c r="U1417" s="413"/>
      <c r="V1417" s="597"/>
      <c r="W1417" s="221"/>
      <c r="X1417" s="221"/>
      <c r="Y1417" s="597"/>
      <c r="Z1417" s="221"/>
      <c r="AA1417" s="221"/>
      <c r="AB1417" s="597"/>
      <c r="AC1417" s="221"/>
      <c r="AD1417" s="221"/>
      <c r="AE1417" s="228"/>
      <c r="AF1417" s="216"/>
      <c r="AG1417" s="221"/>
      <c r="AH1417" s="311"/>
      <c r="AI1417" s="311"/>
      <c r="AJ1417" s="216"/>
    </row>
    <row r="1418" spans="2:36" ht="68.650000000000006" customHeight="1" x14ac:dyDescent="0.2">
      <c r="B1418" s="372" t="s">
        <v>983</v>
      </c>
      <c r="C1418" s="265" t="s">
        <v>924</v>
      </c>
      <c r="D1418" s="582" t="s">
        <v>66</v>
      </c>
      <c r="E1418" s="238" t="s">
        <v>67</v>
      </c>
      <c r="F1418" s="239" t="s">
        <v>134</v>
      </c>
      <c r="G1418" s="379" t="s">
        <v>1007</v>
      </c>
      <c r="H1418" s="218" t="s">
        <v>70</v>
      </c>
      <c r="I1418" s="218" t="s">
        <v>98</v>
      </c>
      <c r="J1418" s="11" t="s">
        <v>719</v>
      </c>
      <c r="K1418" s="80" t="s">
        <v>720</v>
      </c>
      <c r="L1418" s="87" t="s">
        <v>725</v>
      </c>
      <c r="M1418" s="52">
        <v>40</v>
      </c>
      <c r="N1418" s="217" t="s">
        <v>717</v>
      </c>
      <c r="O1418" s="380" t="s">
        <v>588</v>
      </c>
      <c r="P1418" s="218" t="s">
        <v>75</v>
      </c>
      <c r="Q1418" s="218" t="s">
        <v>76</v>
      </c>
      <c r="R1418" s="218" t="s">
        <v>77</v>
      </c>
      <c r="S1418" s="218" t="s">
        <v>109</v>
      </c>
      <c r="T1418" s="234">
        <f>+V1418+Y1418</f>
        <v>158360</v>
      </c>
      <c r="U1418" s="234">
        <f>+T1418/M1419</f>
        <v>79180</v>
      </c>
      <c r="V1418" s="363">
        <v>134606</v>
      </c>
      <c r="W1418" s="217" t="s">
        <v>98</v>
      </c>
      <c r="X1418" s="217" t="s">
        <v>98</v>
      </c>
      <c r="Y1418" s="363">
        <v>23754</v>
      </c>
      <c r="Z1418" s="217" t="s">
        <v>98</v>
      </c>
      <c r="AA1418" s="217" t="s">
        <v>98</v>
      </c>
      <c r="AB1418" s="363">
        <v>12840</v>
      </c>
      <c r="AC1418" s="217" t="s">
        <v>149</v>
      </c>
      <c r="AD1418" s="217" t="s">
        <v>98</v>
      </c>
      <c r="AE1418" s="229">
        <f>+V1418+Y1418</f>
        <v>158360</v>
      </c>
      <c r="AF1418" s="218" t="s">
        <v>98</v>
      </c>
      <c r="AG1418" s="217" t="s">
        <v>33</v>
      </c>
      <c r="AH1418" s="421" t="s">
        <v>295</v>
      </c>
      <c r="AI1418" s="388" t="s">
        <v>247</v>
      </c>
      <c r="AJ1418" s="218"/>
    </row>
    <row r="1419" spans="2:36" ht="68.650000000000006" customHeight="1" x14ac:dyDescent="0.2">
      <c r="B1419" s="373"/>
      <c r="C1419" s="374"/>
      <c r="D1419" s="373"/>
      <c r="E1419" s="238"/>
      <c r="F1419" s="239"/>
      <c r="G1419" s="379"/>
      <c r="H1419" s="218"/>
      <c r="I1419" s="218"/>
      <c r="J1419" s="11" t="s">
        <v>111</v>
      </c>
      <c r="K1419" s="80" t="s">
        <v>722</v>
      </c>
      <c r="L1419" s="7" t="s">
        <v>85</v>
      </c>
      <c r="M1419" s="87">
        <v>2</v>
      </c>
      <c r="N1419" s="217"/>
      <c r="O1419" s="374"/>
      <c r="P1419" s="218"/>
      <c r="Q1419" s="218"/>
      <c r="R1419" s="218"/>
      <c r="S1419" s="218"/>
      <c r="T1419" s="218"/>
      <c r="U1419" s="234"/>
      <c r="V1419" s="364"/>
      <c r="W1419" s="217"/>
      <c r="X1419" s="217"/>
      <c r="Y1419" s="364"/>
      <c r="Z1419" s="217"/>
      <c r="AA1419" s="217"/>
      <c r="AB1419" s="364"/>
      <c r="AC1419" s="217"/>
      <c r="AD1419" s="217"/>
      <c r="AE1419" s="217"/>
      <c r="AF1419" s="218"/>
      <c r="AG1419" s="217"/>
      <c r="AH1419" s="389"/>
      <c r="AI1419" s="389"/>
      <c r="AJ1419" s="218"/>
    </row>
    <row r="1420" spans="2:36" ht="68.650000000000006" customHeight="1" x14ac:dyDescent="0.2">
      <c r="B1420" s="373"/>
      <c r="C1420" s="374"/>
      <c r="D1420" s="373"/>
      <c r="E1420" s="238"/>
      <c r="F1420" s="239"/>
      <c r="G1420" s="379"/>
      <c r="H1420" s="218"/>
      <c r="I1420" s="218"/>
      <c r="J1420" s="11" t="s">
        <v>127</v>
      </c>
      <c r="K1420" s="80" t="s">
        <v>648</v>
      </c>
      <c r="L1420" s="7" t="s">
        <v>85</v>
      </c>
      <c r="M1420" s="87">
        <v>74</v>
      </c>
      <c r="N1420" s="217"/>
      <c r="O1420" s="374"/>
      <c r="P1420" s="218"/>
      <c r="Q1420" s="218"/>
      <c r="R1420" s="218"/>
      <c r="S1420" s="218"/>
      <c r="T1420" s="218"/>
      <c r="U1420" s="234"/>
      <c r="V1420" s="364"/>
      <c r="W1420" s="217"/>
      <c r="X1420" s="217"/>
      <c r="Y1420" s="364"/>
      <c r="Z1420" s="217"/>
      <c r="AA1420" s="217"/>
      <c r="AB1420" s="364"/>
      <c r="AC1420" s="217"/>
      <c r="AD1420" s="217"/>
      <c r="AE1420" s="217"/>
      <c r="AF1420" s="218"/>
      <c r="AG1420" s="217"/>
      <c r="AH1420" s="389"/>
      <c r="AI1420" s="389"/>
      <c r="AJ1420" s="218"/>
    </row>
    <row r="1421" spans="2:36" ht="68.650000000000006" customHeight="1" x14ac:dyDescent="0.2">
      <c r="B1421" s="425" t="s">
        <v>878</v>
      </c>
      <c r="C1421" s="385" t="s">
        <v>884</v>
      </c>
      <c r="D1421" s="425" t="s">
        <v>88</v>
      </c>
      <c r="E1421" s="291" t="s">
        <v>67</v>
      </c>
      <c r="F1421" s="444" t="s">
        <v>134</v>
      </c>
      <c r="G1421" s="442" t="s">
        <v>1007</v>
      </c>
      <c r="H1421" s="215" t="s">
        <v>70</v>
      </c>
      <c r="I1421" s="216" t="s">
        <v>98</v>
      </c>
      <c r="J1421" s="72" t="s">
        <v>719</v>
      </c>
      <c r="K1421" s="55" t="s">
        <v>720</v>
      </c>
      <c r="L1421" s="88" t="s">
        <v>725</v>
      </c>
      <c r="M1421" s="49">
        <v>40</v>
      </c>
      <c r="N1421" s="221" t="s">
        <v>717</v>
      </c>
      <c r="O1421" s="336" t="s">
        <v>892</v>
      </c>
      <c r="P1421" s="215" t="s">
        <v>75</v>
      </c>
      <c r="Q1421" s="215" t="s">
        <v>76</v>
      </c>
      <c r="R1421" s="215" t="s">
        <v>77</v>
      </c>
      <c r="S1421" s="216" t="s">
        <v>109</v>
      </c>
      <c r="T1421" s="413">
        <f>+V1421+Y1421</f>
        <v>126221.37</v>
      </c>
      <c r="U1421" s="413" t="s">
        <v>98</v>
      </c>
      <c r="V1421" s="224">
        <v>107288.16</v>
      </c>
      <c r="W1421" s="221" t="s">
        <v>98</v>
      </c>
      <c r="X1421" s="221" t="s">
        <v>98</v>
      </c>
      <c r="Y1421" s="224">
        <v>18933.21</v>
      </c>
      <c r="Z1421" s="221" t="s">
        <v>98</v>
      </c>
      <c r="AA1421" s="221" t="s">
        <v>98</v>
      </c>
      <c r="AB1421" s="599" t="s">
        <v>891</v>
      </c>
      <c r="AC1421" s="221" t="s">
        <v>149</v>
      </c>
      <c r="AD1421" s="221" t="s">
        <v>98</v>
      </c>
      <c r="AE1421" s="228">
        <f>+V1421+Y1421</f>
        <v>126221.37</v>
      </c>
      <c r="AF1421" s="216" t="s">
        <v>98</v>
      </c>
      <c r="AG1421" s="221" t="s">
        <v>33</v>
      </c>
      <c r="AH1421" s="336" t="s">
        <v>1114</v>
      </c>
      <c r="AI1421" s="336" t="s">
        <v>160</v>
      </c>
      <c r="AJ1421" s="216"/>
    </row>
    <row r="1422" spans="2:36" ht="68.650000000000006" customHeight="1" x14ac:dyDescent="0.2">
      <c r="B1422" s="425"/>
      <c r="C1422" s="385"/>
      <c r="D1422" s="425"/>
      <c r="E1422" s="238"/>
      <c r="F1422" s="239"/>
      <c r="G1422" s="379"/>
      <c r="H1422" s="215"/>
      <c r="I1422" s="218"/>
      <c r="J1422" s="11" t="s">
        <v>111</v>
      </c>
      <c r="K1422" s="80" t="s">
        <v>722</v>
      </c>
      <c r="L1422" s="7" t="s">
        <v>85</v>
      </c>
      <c r="M1422" s="52">
        <v>3</v>
      </c>
      <c r="N1422" s="217"/>
      <c r="O1422" s="336"/>
      <c r="P1422" s="215"/>
      <c r="Q1422" s="215"/>
      <c r="R1422" s="215"/>
      <c r="S1422" s="218"/>
      <c r="T1422" s="218"/>
      <c r="U1422" s="234"/>
      <c r="V1422" s="422"/>
      <c r="W1422" s="217"/>
      <c r="X1422" s="217"/>
      <c r="Y1422" s="422"/>
      <c r="Z1422" s="217"/>
      <c r="AA1422" s="217"/>
      <c r="AB1422" s="600"/>
      <c r="AC1422" s="217"/>
      <c r="AD1422" s="217"/>
      <c r="AE1422" s="217"/>
      <c r="AF1422" s="218"/>
      <c r="AG1422" s="217"/>
      <c r="AH1422" s="336"/>
      <c r="AI1422" s="336"/>
      <c r="AJ1422" s="218"/>
    </row>
    <row r="1423" spans="2:36" ht="68.650000000000006" customHeight="1" x14ac:dyDescent="0.2">
      <c r="B1423" s="426"/>
      <c r="C1423" s="386"/>
      <c r="D1423" s="426"/>
      <c r="E1423" s="238"/>
      <c r="F1423" s="239"/>
      <c r="G1423" s="379"/>
      <c r="H1423" s="216"/>
      <c r="I1423" s="218"/>
      <c r="J1423" s="11" t="s">
        <v>127</v>
      </c>
      <c r="K1423" s="80" t="s">
        <v>648</v>
      </c>
      <c r="L1423" s="7" t="s">
        <v>85</v>
      </c>
      <c r="M1423" s="7">
        <v>120</v>
      </c>
      <c r="N1423" s="217"/>
      <c r="O1423" s="337"/>
      <c r="P1423" s="216"/>
      <c r="Q1423" s="216"/>
      <c r="R1423" s="216"/>
      <c r="S1423" s="218"/>
      <c r="T1423" s="218"/>
      <c r="U1423" s="234"/>
      <c r="V1423" s="341"/>
      <c r="W1423" s="217"/>
      <c r="X1423" s="217"/>
      <c r="Y1423" s="341"/>
      <c r="Z1423" s="217"/>
      <c r="AA1423" s="217"/>
      <c r="AB1423" s="601"/>
      <c r="AC1423" s="217"/>
      <c r="AD1423" s="217"/>
      <c r="AE1423" s="217"/>
      <c r="AF1423" s="218"/>
      <c r="AG1423" s="217"/>
      <c r="AH1423" s="337"/>
      <c r="AI1423" s="337"/>
      <c r="AJ1423" s="218"/>
    </row>
    <row r="1424" spans="2:36" ht="68.650000000000006" customHeight="1" x14ac:dyDescent="0.2">
      <c r="B1424" s="242" t="s">
        <v>879</v>
      </c>
      <c r="C1424" s="384" t="s">
        <v>885</v>
      </c>
      <c r="D1424" s="106" t="s">
        <v>88</v>
      </c>
      <c r="E1424" s="238" t="s">
        <v>67</v>
      </c>
      <c r="F1424" s="239" t="s">
        <v>134</v>
      </c>
      <c r="G1424" s="379" t="s">
        <v>1007</v>
      </c>
      <c r="H1424" s="230" t="s">
        <v>70</v>
      </c>
      <c r="I1424" s="218" t="s">
        <v>98</v>
      </c>
      <c r="J1424" s="11" t="s">
        <v>719</v>
      </c>
      <c r="K1424" s="80" t="s">
        <v>720</v>
      </c>
      <c r="L1424" s="87" t="s">
        <v>725</v>
      </c>
      <c r="M1424" s="52">
        <v>40</v>
      </c>
      <c r="N1424" s="217" t="s">
        <v>717</v>
      </c>
      <c r="O1424" s="335" t="s">
        <v>892</v>
      </c>
      <c r="P1424" s="230" t="s">
        <v>75</v>
      </c>
      <c r="Q1424" s="230" t="s">
        <v>76</v>
      </c>
      <c r="R1424" s="230" t="s">
        <v>77</v>
      </c>
      <c r="S1424" s="218" t="s">
        <v>109</v>
      </c>
      <c r="T1424" s="234">
        <f>+V1424+Y1424</f>
        <v>48150</v>
      </c>
      <c r="U1424" s="234" t="s">
        <v>98</v>
      </c>
      <c r="V1424" s="278">
        <v>40927.5</v>
      </c>
      <c r="W1424" s="217" t="s">
        <v>98</v>
      </c>
      <c r="X1424" s="217" t="s">
        <v>98</v>
      </c>
      <c r="Y1424" s="278">
        <v>7222.5</v>
      </c>
      <c r="Z1424" s="217" t="s">
        <v>98</v>
      </c>
      <c r="AA1424" s="217" t="s">
        <v>98</v>
      </c>
      <c r="AB1424" s="278">
        <v>27246.92</v>
      </c>
      <c r="AC1424" s="217" t="s">
        <v>149</v>
      </c>
      <c r="AD1424" s="217" t="s">
        <v>98</v>
      </c>
      <c r="AE1424" s="229">
        <f>+V1424+Y1424</f>
        <v>48150</v>
      </c>
      <c r="AF1424" s="218" t="s">
        <v>98</v>
      </c>
      <c r="AG1424" s="217" t="s">
        <v>33</v>
      </c>
      <c r="AH1424" s="335" t="s">
        <v>1114</v>
      </c>
      <c r="AI1424" s="335" t="s">
        <v>160</v>
      </c>
      <c r="AJ1424" s="218"/>
    </row>
    <row r="1425" spans="2:36" ht="68.650000000000006" customHeight="1" x14ac:dyDescent="0.2">
      <c r="B1425" s="274"/>
      <c r="C1425" s="385"/>
      <c r="D1425" s="118"/>
      <c r="E1425" s="238"/>
      <c r="F1425" s="239"/>
      <c r="G1425" s="379"/>
      <c r="H1425" s="215"/>
      <c r="I1425" s="218"/>
      <c r="J1425" s="11" t="s">
        <v>111</v>
      </c>
      <c r="K1425" s="80" t="s">
        <v>722</v>
      </c>
      <c r="L1425" s="7" t="s">
        <v>85</v>
      </c>
      <c r="M1425" s="52">
        <v>2</v>
      </c>
      <c r="N1425" s="217"/>
      <c r="O1425" s="336"/>
      <c r="P1425" s="215"/>
      <c r="Q1425" s="215"/>
      <c r="R1425" s="215"/>
      <c r="S1425" s="218"/>
      <c r="T1425" s="218"/>
      <c r="U1425" s="234"/>
      <c r="V1425" s="279"/>
      <c r="W1425" s="217"/>
      <c r="X1425" s="217"/>
      <c r="Y1425" s="279"/>
      <c r="Z1425" s="217"/>
      <c r="AA1425" s="217"/>
      <c r="AB1425" s="279"/>
      <c r="AC1425" s="217"/>
      <c r="AD1425" s="217"/>
      <c r="AE1425" s="217"/>
      <c r="AF1425" s="218"/>
      <c r="AG1425" s="217"/>
      <c r="AH1425" s="336"/>
      <c r="AI1425" s="336"/>
      <c r="AJ1425" s="218"/>
    </row>
    <row r="1426" spans="2:36" ht="68.650000000000006" customHeight="1" x14ac:dyDescent="0.2">
      <c r="B1426" s="236"/>
      <c r="C1426" s="386"/>
      <c r="D1426" s="88"/>
      <c r="E1426" s="238"/>
      <c r="F1426" s="239"/>
      <c r="G1426" s="379"/>
      <c r="H1426" s="216"/>
      <c r="I1426" s="218"/>
      <c r="J1426" s="11" t="s">
        <v>127</v>
      </c>
      <c r="K1426" s="80" t="s">
        <v>648</v>
      </c>
      <c r="L1426" s="7" t="s">
        <v>85</v>
      </c>
      <c r="M1426" s="7">
        <v>120</v>
      </c>
      <c r="N1426" s="217"/>
      <c r="O1426" s="337"/>
      <c r="P1426" s="216"/>
      <c r="Q1426" s="216"/>
      <c r="R1426" s="216"/>
      <c r="S1426" s="218"/>
      <c r="T1426" s="218"/>
      <c r="U1426" s="234"/>
      <c r="V1426" s="280"/>
      <c r="W1426" s="217"/>
      <c r="X1426" s="217"/>
      <c r="Y1426" s="280"/>
      <c r="Z1426" s="217"/>
      <c r="AA1426" s="217"/>
      <c r="AB1426" s="280"/>
      <c r="AC1426" s="217"/>
      <c r="AD1426" s="217"/>
      <c r="AE1426" s="217"/>
      <c r="AF1426" s="218"/>
      <c r="AG1426" s="217"/>
      <c r="AH1426" s="337"/>
      <c r="AI1426" s="337"/>
      <c r="AJ1426" s="218"/>
    </row>
    <row r="1427" spans="2:36" ht="68.650000000000006" customHeight="1" x14ac:dyDescent="0.2">
      <c r="B1427" s="242" t="s">
        <v>880</v>
      </c>
      <c r="C1427" s="230" t="s">
        <v>886</v>
      </c>
      <c r="D1427" s="430" t="s">
        <v>88</v>
      </c>
      <c r="E1427" s="238" t="s">
        <v>67</v>
      </c>
      <c r="F1427" s="239" t="s">
        <v>134</v>
      </c>
      <c r="G1427" s="379" t="s">
        <v>1007</v>
      </c>
      <c r="H1427" s="230" t="s">
        <v>70</v>
      </c>
      <c r="I1427" s="218" t="s">
        <v>98</v>
      </c>
      <c r="J1427" s="11" t="s">
        <v>719</v>
      </c>
      <c r="K1427" s="80" t="s">
        <v>720</v>
      </c>
      <c r="L1427" s="87" t="s">
        <v>725</v>
      </c>
      <c r="M1427" s="52">
        <v>40</v>
      </c>
      <c r="N1427" s="217" t="s">
        <v>717</v>
      </c>
      <c r="O1427" s="335" t="s">
        <v>1115</v>
      </c>
      <c r="P1427" s="230" t="s">
        <v>75</v>
      </c>
      <c r="Q1427" s="230" t="s">
        <v>76</v>
      </c>
      <c r="R1427" s="230" t="s">
        <v>77</v>
      </c>
      <c r="S1427" s="218" t="s">
        <v>109</v>
      </c>
      <c r="T1427" s="234">
        <f>+V1427+Y1427</f>
        <v>71422.47</v>
      </c>
      <c r="U1427" s="234" t="s">
        <v>98</v>
      </c>
      <c r="V1427" s="278">
        <v>60709.11</v>
      </c>
      <c r="W1427" s="217" t="s">
        <v>98</v>
      </c>
      <c r="X1427" s="217" t="s">
        <v>98</v>
      </c>
      <c r="Y1427" s="278">
        <v>10713.36</v>
      </c>
      <c r="Z1427" s="217" t="s">
        <v>98</v>
      </c>
      <c r="AA1427" s="217" t="s">
        <v>98</v>
      </c>
      <c r="AB1427" s="278">
        <v>12603.96</v>
      </c>
      <c r="AC1427" s="217" t="s">
        <v>149</v>
      </c>
      <c r="AD1427" s="217" t="s">
        <v>98</v>
      </c>
      <c r="AE1427" s="229">
        <f>+V1427+Y1427</f>
        <v>71422.47</v>
      </c>
      <c r="AF1427" s="218" t="s">
        <v>98</v>
      </c>
      <c r="AG1427" s="217" t="s">
        <v>33</v>
      </c>
      <c r="AH1427" s="335" t="s">
        <v>1114</v>
      </c>
      <c r="AI1427" s="335" t="s">
        <v>160</v>
      </c>
      <c r="AJ1427" s="218"/>
    </row>
    <row r="1428" spans="2:36" ht="68.650000000000006" customHeight="1" x14ac:dyDescent="0.2">
      <c r="B1428" s="274"/>
      <c r="C1428" s="385"/>
      <c r="D1428" s="425"/>
      <c r="E1428" s="238"/>
      <c r="F1428" s="239"/>
      <c r="G1428" s="379"/>
      <c r="H1428" s="215"/>
      <c r="I1428" s="218"/>
      <c r="J1428" s="11" t="s">
        <v>111</v>
      </c>
      <c r="K1428" s="80" t="s">
        <v>722</v>
      </c>
      <c r="L1428" s="7" t="s">
        <v>85</v>
      </c>
      <c r="M1428" s="52">
        <v>3</v>
      </c>
      <c r="N1428" s="217"/>
      <c r="O1428" s="336"/>
      <c r="P1428" s="215"/>
      <c r="Q1428" s="215"/>
      <c r="R1428" s="215"/>
      <c r="S1428" s="218"/>
      <c r="T1428" s="218"/>
      <c r="U1428" s="234"/>
      <c r="V1428" s="279"/>
      <c r="W1428" s="217"/>
      <c r="X1428" s="217"/>
      <c r="Y1428" s="279"/>
      <c r="Z1428" s="217"/>
      <c r="AA1428" s="217"/>
      <c r="AB1428" s="279"/>
      <c r="AC1428" s="217"/>
      <c r="AD1428" s="217"/>
      <c r="AE1428" s="217"/>
      <c r="AF1428" s="218"/>
      <c r="AG1428" s="217"/>
      <c r="AH1428" s="336"/>
      <c r="AI1428" s="336"/>
      <c r="AJ1428" s="218"/>
    </row>
    <row r="1429" spans="2:36" ht="68.650000000000006" customHeight="1" x14ac:dyDescent="0.2">
      <c r="B1429" s="274"/>
      <c r="C1429" s="385"/>
      <c r="D1429" s="426"/>
      <c r="E1429" s="238"/>
      <c r="F1429" s="239"/>
      <c r="G1429" s="379"/>
      <c r="H1429" s="216"/>
      <c r="I1429" s="218"/>
      <c r="J1429" s="11" t="s">
        <v>127</v>
      </c>
      <c r="K1429" s="80" t="s">
        <v>648</v>
      </c>
      <c r="L1429" s="7" t="s">
        <v>85</v>
      </c>
      <c r="M1429" s="7">
        <v>24</v>
      </c>
      <c r="N1429" s="217"/>
      <c r="O1429" s="337"/>
      <c r="P1429" s="216"/>
      <c r="Q1429" s="216"/>
      <c r="R1429" s="216"/>
      <c r="S1429" s="218"/>
      <c r="T1429" s="218"/>
      <c r="U1429" s="234"/>
      <c r="V1429" s="280"/>
      <c r="W1429" s="217"/>
      <c r="X1429" s="217"/>
      <c r="Y1429" s="280"/>
      <c r="Z1429" s="217"/>
      <c r="AA1429" s="217"/>
      <c r="AB1429" s="280"/>
      <c r="AC1429" s="217"/>
      <c r="AD1429" s="217"/>
      <c r="AE1429" s="217"/>
      <c r="AF1429" s="218"/>
      <c r="AG1429" s="217"/>
      <c r="AH1429" s="337"/>
      <c r="AI1429" s="337"/>
      <c r="AJ1429" s="218"/>
    </row>
    <row r="1430" spans="2:36" ht="68.650000000000006" customHeight="1" x14ac:dyDescent="0.2">
      <c r="B1430" s="230" t="s">
        <v>1116</v>
      </c>
      <c r="C1430" s="299" t="s">
        <v>887</v>
      </c>
      <c r="D1430" s="436" t="s">
        <v>88</v>
      </c>
      <c r="E1430" s="289" t="s">
        <v>67</v>
      </c>
      <c r="F1430" s="382" t="s">
        <v>134</v>
      </c>
      <c r="G1430" s="428" t="s">
        <v>1117</v>
      </c>
      <c r="H1430" s="257" t="s">
        <v>70</v>
      </c>
      <c r="I1430" s="281" t="s">
        <v>98</v>
      </c>
      <c r="J1430" s="20" t="s">
        <v>719</v>
      </c>
      <c r="K1430" s="74" t="s">
        <v>720</v>
      </c>
      <c r="L1430" s="91" t="s">
        <v>725</v>
      </c>
      <c r="M1430" s="58">
        <v>40</v>
      </c>
      <c r="N1430" s="294" t="s">
        <v>717</v>
      </c>
      <c r="O1430" s="439" t="s">
        <v>892</v>
      </c>
      <c r="P1430" s="257" t="s">
        <v>75</v>
      </c>
      <c r="Q1430" s="257" t="s">
        <v>76</v>
      </c>
      <c r="R1430" s="257" t="s">
        <v>77</v>
      </c>
      <c r="S1430" s="281" t="s">
        <v>109</v>
      </c>
      <c r="T1430" s="366">
        <f>+V1430+Y1430</f>
        <v>85674.87</v>
      </c>
      <c r="U1430" s="366" t="s">
        <v>98</v>
      </c>
      <c r="V1430" s="433">
        <v>72823.649999999994</v>
      </c>
      <c r="W1430" s="294" t="s">
        <v>98</v>
      </c>
      <c r="X1430" s="294" t="s">
        <v>98</v>
      </c>
      <c r="Y1430" s="119">
        <v>12851.22</v>
      </c>
      <c r="Z1430" s="294" t="s">
        <v>98</v>
      </c>
      <c r="AA1430" s="294" t="s">
        <v>98</v>
      </c>
      <c r="AB1430" s="433">
        <v>14130</v>
      </c>
      <c r="AC1430" s="294" t="s">
        <v>149</v>
      </c>
      <c r="AD1430" s="294" t="s">
        <v>98</v>
      </c>
      <c r="AE1430" s="320">
        <f>+V1430+Y1430</f>
        <v>85674.87</v>
      </c>
      <c r="AF1430" s="281" t="s">
        <v>98</v>
      </c>
      <c r="AG1430" s="294" t="s">
        <v>33</v>
      </c>
      <c r="AH1430" s="439" t="s">
        <v>176</v>
      </c>
      <c r="AI1430" s="439" t="s">
        <v>161</v>
      </c>
      <c r="AJ1430" s="281"/>
    </row>
    <row r="1431" spans="2:36" ht="68.650000000000006" customHeight="1" x14ac:dyDescent="0.2">
      <c r="B1431" s="274"/>
      <c r="C1431" s="300"/>
      <c r="D1431" s="437"/>
      <c r="E1431" s="289"/>
      <c r="F1431" s="382"/>
      <c r="G1431" s="428"/>
      <c r="H1431" s="258"/>
      <c r="I1431" s="281"/>
      <c r="J1431" s="20" t="s">
        <v>111</v>
      </c>
      <c r="K1431" s="74" t="s">
        <v>722</v>
      </c>
      <c r="L1431" s="27" t="s">
        <v>85</v>
      </c>
      <c r="M1431" s="58">
        <v>2</v>
      </c>
      <c r="N1431" s="294"/>
      <c r="O1431" s="440"/>
      <c r="P1431" s="258"/>
      <c r="Q1431" s="258"/>
      <c r="R1431" s="258"/>
      <c r="S1431" s="281"/>
      <c r="T1431" s="281"/>
      <c r="U1431" s="366"/>
      <c r="V1431" s="434"/>
      <c r="W1431" s="294"/>
      <c r="X1431" s="294"/>
      <c r="Y1431" s="120"/>
      <c r="Z1431" s="294"/>
      <c r="AA1431" s="294"/>
      <c r="AB1431" s="434"/>
      <c r="AC1431" s="294"/>
      <c r="AD1431" s="294"/>
      <c r="AE1431" s="294"/>
      <c r="AF1431" s="281"/>
      <c r="AG1431" s="294"/>
      <c r="AH1431" s="440"/>
      <c r="AI1431" s="440"/>
      <c r="AJ1431" s="281"/>
    </row>
    <row r="1432" spans="2:36" ht="68.650000000000006" customHeight="1" x14ac:dyDescent="0.2">
      <c r="B1432" s="236"/>
      <c r="C1432" s="301"/>
      <c r="D1432" s="605"/>
      <c r="E1432" s="289"/>
      <c r="F1432" s="382"/>
      <c r="G1432" s="428"/>
      <c r="H1432" s="259"/>
      <c r="I1432" s="281"/>
      <c r="J1432" s="20" t="s">
        <v>127</v>
      </c>
      <c r="K1432" s="74" t="s">
        <v>648</v>
      </c>
      <c r="L1432" s="27" t="s">
        <v>85</v>
      </c>
      <c r="M1432" s="27">
        <v>260</v>
      </c>
      <c r="N1432" s="294"/>
      <c r="O1432" s="441"/>
      <c r="P1432" s="259"/>
      <c r="Q1432" s="259"/>
      <c r="R1432" s="259"/>
      <c r="S1432" s="281"/>
      <c r="T1432" s="281"/>
      <c r="U1432" s="366"/>
      <c r="V1432" s="435"/>
      <c r="W1432" s="294"/>
      <c r="X1432" s="294"/>
      <c r="Y1432" s="121"/>
      <c r="Z1432" s="294"/>
      <c r="AA1432" s="294"/>
      <c r="AB1432" s="435"/>
      <c r="AC1432" s="294"/>
      <c r="AD1432" s="294"/>
      <c r="AE1432" s="294"/>
      <c r="AF1432" s="281"/>
      <c r="AG1432" s="294"/>
      <c r="AH1432" s="441"/>
      <c r="AI1432" s="441"/>
      <c r="AJ1432" s="281"/>
    </row>
    <row r="1433" spans="2:36" ht="68.650000000000006" customHeight="1" x14ac:dyDescent="0.2">
      <c r="B1433" s="242" t="s">
        <v>881</v>
      </c>
      <c r="C1433" s="384" t="s">
        <v>888</v>
      </c>
      <c r="D1433" s="118" t="s">
        <v>88</v>
      </c>
      <c r="E1433" s="238" t="s">
        <v>67</v>
      </c>
      <c r="F1433" s="239" t="s">
        <v>134</v>
      </c>
      <c r="G1433" s="379" t="s">
        <v>1007</v>
      </c>
      <c r="H1433" s="230" t="s">
        <v>70</v>
      </c>
      <c r="I1433" s="218" t="s">
        <v>98</v>
      </c>
      <c r="J1433" s="11" t="s">
        <v>719</v>
      </c>
      <c r="K1433" s="80" t="s">
        <v>720</v>
      </c>
      <c r="L1433" s="87" t="s">
        <v>725</v>
      </c>
      <c r="M1433" s="52">
        <v>40</v>
      </c>
      <c r="N1433" s="217" t="s">
        <v>717</v>
      </c>
      <c r="O1433" s="122" t="s">
        <v>1025</v>
      </c>
      <c r="P1433" s="230" t="s">
        <v>75</v>
      </c>
      <c r="Q1433" s="230" t="s">
        <v>76</v>
      </c>
      <c r="R1433" s="230" t="s">
        <v>77</v>
      </c>
      <c r="S1433" s="218" t="s">
        <v>109</v>
      </c>
      <c r="T1433" s="234">
        <f>+V1433+Y1433</f>
        <v>47914.07</v>
      </c>
      <c r="U1433" s="234" t="s">
        <v>98</v>
      </c>
      <c r="V1433" s="360">
        <v>40726.959999999999</v>
      </c>
      <c r="W1433" s="217" t="s">
        <v>98</v>
      </c>
      <c r="X1433" s="217" t="s">
        <v>98</v>
      </c>
      <c r="Y1433" s="89">
        <v>7187.11</v>
      </c>
      <c r="Z1433" s="217" t="s">
        <v>98</v>
      </c>
      <c r="AA1433" s="217" t="s">
        <v>98</v>
      </c>
      <c r="AB1433" s="89">
        <v>7902.26</v>
      </c>
      <c r="AC1433" s="217" t="s">
        <v>149</v>
      </c>
      <c r="AD1433" s="217" t="s">
        <v>98</v>
      </c>
      <c r="AE1433" s="229">
        <f>+V1433+Y1433</f>
        <v>47914.07</v>
      </c>
      <c r="AF1433" s="218" t="s">
        <v>98</v>
      </c>
      <c r="AG1433" s="217" t="s">
        <v>33</v>
      </c>
      <c r="AH1433" s="335" t="s">
        <v>176</v>
      </c>
      <c r="AI1433" s="335" t="s">
        <v>161</v>
      </c>
      <c r="AJ1433" s="218"/>
    </row>
    <row r="1434" spans="2:36" ht="68.650000000000006" customHeight="1" x14ac:dyDescent="0.2">
      <c r="B1434" s="274"/>
      <c r="C1434" s="385"/>
      <c r="D1434" s="118"/>
      <c r="E1434" s="238"/>
      <c r="F1434" s="239"/>
      <c r="G1434" s="379"/>
      <c r="H1434" s="215"/>
      <c r="I1434" s="218"/>
      <c r="J1434" s="11" t="s">
        <v>111</v>
      </c>
      <c r="K1434" s="80" t="s">
        <v>722</v>
      </c>
      <c r="L1434" s="7" t="s">
        <v>85</v>
      </c>
      <c r="M1434" s="52">
        <v>1</v>
      </c>
      <c r="N1434" s="217"/>
      <c r="O1434" s="336"/>
      <c r="P1434" s="215"/>
      <c r="Q1434" s="215"/>
      <c r="R1434" s="215"/>
      <c r="S1434" s="218"/>
      <c r="T1434" s="218"/>
      <c r="U1434" s="234"/>
      <c r="V1434" s="361"/>
      <c r="W1434" s="217"/>
      <c r="X1434" s="217"/>
      <c r="Y1434" s="89"/>
      <c r="Z1434" s="217"/>
      <c r="AA1434" s="217"/>
      <c r="AB1434" s="89"/>
      <c r="AC1434" s="217"/>
      <c r="AD1434" s="217"/>
      <c r="AE1434" s="217"/>
      <c r="AF1434" s="218"/>
      <c r="AG1434" s="217"/>
      <c r="AH1434" s="336"/>
      <c r="AI1434" s="336"/>
      <c r="AJ1434" s="218"/>
    </row>
    <row r="1435" spans="2:36" ht="68.650000000000006" customHeight="1" x14ac:dyDescent="0.2">
      <c r="B1435" s="236"/>
      <c r="C1435" s="386"/>
      <c r="D1435" s="118"/>
      <c r="E1435" s="238"/>
      <c r="F1435" s="239"/>
      <c r="G1435" s="379"/>
      <c r="H1435" s="216"/>
      <c r="I1435" s="218"/>
      <c r="J1435" s="11" t="s">
        <v>127</v>
      </c>
      <c r="K1435" s="80" t="s">
        <v>648</v>
      </c>
      <c r="L1435" s="7" t="s">
        <v>85</v>
      </c>
      <c r="M1435" s="7">
        <v>16</v>
      </c>
      <c r="N1435" s="217"/>
      <c r="O1435" s="337"/>
      <c r="P1435" s="216"/>
      <c r="Q1435" s="216"/>
      <c r="R1435" s="216"/>
      <c r="S1435" s="218"/>
      <c r="T1435" s="218"/>
      <c r="U1435" s="234"/>
      <c r="V1435" s="362"/>
      <c r="W1435" s="217"/>
      <c r="X1435" s="217"/>
      <c r="Y1435" s="89"/>
      <c r="Z1435" s="217"/>
      <c r="AA1435" s="217"/>
      <c r="AB1435" s="89"/>
      <c r="AC1435" s="217"/>
      <c r="AD1435" s="217"/>
      <c r="AE1435" s="217"/>
      <c r="AF1435" s="218"/>
      <c r="AG1435" s="217"/>
      <c r="AH1435" s="337"/>
      <c r="AI1435" s="337"/>
      <c r="AJ1435" s="218"/>
    </row>
    <row r="1436" spans="2:36" ht="68.650000000000006" customHeight="1" x14ac:dyDescent="0.2">
      <c r="B1436" s="242" t="s">
        <v>882</v>
      </c>
      <c r="C1436" s="384" t="s">
        <v>887</v>
      </c>
      <c r="D1436" s="106" t="s">
        <v>88</v>
      </c>
      <c r="E1436" s="238" t="s">
        <v>67</v>
      </c>
      <c r="F1436" s="239" t="s">
        <v>134</v>
      </c>
      <c r="G1436" s="379" t="s">
        <v>1007</v>
      </c>
      <c r="H1436" s="230" t="s">
        <v>70</v>
      </c>
      <c r="I1436" s="218" t="s">
        <v>98</v>
      </c>
      <c r="J1436" s="11" t="s">
        <v>719</v>
      </c>
      <c r="K1436" s="80" t="s">
        <v>720</v>
      </c>
      <c r="L1436" s="87" t="s">
        <v>725</v>
      </c>
      <c r="M1436" s="52">
        <v>40</v>
      </c>
      <c r="N1436" s="217" t="s">
        <v>717</v>
      </c>
      <c r="O1436" s="335" t="s">
        <v>892</v>
      </c>
      <c r="P1436" s="230" t="s">
        <v>75</v>
      </c>
      <c r="Q1436" s="230" t="s">
        <v>76</v>
      </c>
      <c r="R1436" s="230" t="s">
        <v>77</v>
      </c>
      <c r="S1436" s="218" t="s">
        <v>109</v>
      </c>
      <c r="T1436" s="234">
        <f>+V1436+Y1436</f>
        <v>199908.03</v>
      </c>
      <c r="U1436" s="234" t="s">
        <v>98</v>
      </c>
      <c r="V1436" s="85">
        <v>169921.85</v>
      </c>
      <c r="W1436" s="217" t="s">
        <v>98</v>
      </c>
      <c r="X1436" s="217" t="s">
        <v>98</v>
      </c>
      <c r="Y1436" s="85">
        <v>29986.18</v>
      </c>
      <c r="Z1436" s="217" t="s">
        <v>98</v>
      </c>
      <c r="AA1436" s="217" t="s">
        <v>98</v>
      </c>
      <c r="AB1436" s="85">
        <v>32970</v>
      </c>
      <c r="AC1436" s="217" t="s">
        <v>149</v>
      </c>
      <c r="AD1436" s="217" t="s">
        <v>98</v>
      </c>
      <c r="AE1436" s="229">
        <f>+V1436+Y1436</f>
        <v>199908.03</v>
      </c>
      <c r="AF1436" s="218" t="s">
        <v>98</v>
      </c>
      <c r="AG1436" s="217" t="s">
        <v>33</v>
      </c>
      <c r="AH1436" s="335" t="s">
        <v>176</v>
      </c>
      <c r="AI1436" s="335" t="s">
        <v>161</v>
      </c>
      <c r="AJ1436" s="218"/>
    </row>
    <row r="1437" spans="2:36" ht="68.650000000000006" customHeight="1" x14ac:dyDescent="0.2">
      <c r="B1437" s="274"/>
      <c r="C1437" s="385"/>
      <c r="D1437" s="123"/>
      <c r="E1437" s="238"/>
      <c r="F1437" s="239"/>
      <c r="G1437" s="379"/>
      <c r="H1437" s="215"/>
      <c r="I1437" s="218"/>
      <c r="J1437" s="11" t="s">
        <v>111</v>
      </c>
      <c r="K1437" s="80" t="s">
        <v>722</v>
      </c>
      <c r="L1437" s="7" t="s">
        <v>85</v>
      </c>
      <c r="M1437" s="52">
        <v>6</v>
      </c>
      <c r="N1437" s="217"/>
      <c r="O1437" s="336"/>
      <c r="P1437" s="215"/>
      <c r="Q1437" s="215"/>
      <c r="R1437" s="215"/>
      <c r="S1437" s="218"/>
      <c r="T1437" s="218"/>
      <c r="U1437" s="234"/>
      <c r="V1437" s="124"/>
      <c r="W1437" s="217"/>
      <c r="X1437" s="217"/>
      <c r="Y1437" s="124"/>
      <c r="Z1437" s="217"/>
      <c r="AA1437" s="217"/>
      <c r="AB1437" s="86"/>
      <c r="AC1437" s="217"/>
      <c r="AD1437" s="217"/>
      <c r="AE1437" s="217"/>
      <c r="AF1437" s="218"/>
      <c r="AG1437" s="217"/>
      <c r="AH1437" s="336"/>
      <c r="AI1437" s="336"/>
      <c r="AJ1437" s="218"/>
    </row>
    <row r="1438" spans="2:36" ht="68.650000000000006" customHeight="1" x14ac:dyDescent="0.2">
      <c r="B1438" s="236"/>
      <c r="C1438" s="386"/>
      <c r="D1438" s="125"/>
      <c r="E1438" s="238"/>
      <c r="F1438" s="239"/>
      <c r="G1438" s="379"/>
      <c r="H1438" s="216"/>
      <c r="I1438" s="218"/>
      <c r="J1438" s="11" t="s">
        <v>127</v>
      </c>
      <c r="K1438" s="80" t="s">
        <v>648</v>
      </c>
      <c r="L1438" s="7" t="s">
        <v>85</v>
      </c>
      <c r="M1438" s="7">
        <v>460</v>
      </c>
      <c r="N1438" s="217"/>
      <c r="O1438" s="337"/>
      <c r="P1438" s="216"/>
      <c r="Q1438" s="216"/>
      <c r="R1438" s="216"/>
      <c r="S1438" s="218"/>
      <c r="T1438" s="218"/>
      <c r="U1438" s="234"/>
      <c r="V1438" s="126"/>
      <c r="W1438" s="217"/>
      <c r="X1438" s="217"/>
      <c r="Y1438" s="126"/>
      <c r="Z1438" s="217"/>
      <c r="AA1438" s="217"/>
      <c r="AB1438" s="84"/>
      <c r="AC1438" s="217"/>
      <c r="AD1438" s="217"/>
      <c r="AE1438" s="217"/>
      <c r="AF1438" s="218"/>
      <c r="AG1438" s="217"/>
      <c r="AH1438" s="337"/>
      <c r="AI1438" s="337"/>
      <c r="AJ1438" s="218"/>
    </row>
    <row r="1439" spans="2:36" ht="68.650000000000006" customHeight="1" x14ac:dyDescent="0.2">
      <c r="B1439" s="257" t="s">
        <v>1184</v>
      </c>
      <c r="C1439" s="299" t="s">
        <v>889</v>
      </c>
      <c r="D1439" s="436" t="s">
        <v>88</v>
      </c>
      <c r="E1439" s="289" t="s">
        <v>67</v>
      </c>
      <c r="F1439" s="289" t="s">
        <v>132</v>
      </c>
      <c r="G1439" s="382" t="s">
        <v>714</v>
      </c>
      <c r="H1439" s="257" t="s">
        <v>70</v>
      </c>
      <c r="I1439" s="281" t="s">
        <v>98</v>
      </c>
      <c r="J1439" s="20" t="s">
        <v>113</v>
      </c>
      <c r="K1439" s="27" t="s">
        <v>114</v>
      </c>
      <c r="L1439" s="27" t="s">
        <v>115</v>
      </c>
      <c r="M1439" s="27">
        <v>2</v>
      </c>
      <c r="N1439" s="304" t="s">
        <v>717</v>
      </c>
      <c r="O1439" s="439" t="s">
        <v>1183</v>
      </c>
      <c r="P1439" s="257" t="s">
        <v>75</v>
      </c>
      <c r="Q1439" s="257" t="s">
        <v>76</v>
      </c>
      <c r="R1439" s="257" t="s">
        <v>77</v>
      </c>
      <c r="S1439" s="281" t="s">
        <v>109</v>
      </c>
      <c r="T1439" s="366">
        <f>+V1439+Y1439</f>
        <v>141240</v>
      </c>
      <c r="U1439" s="391" t="s">
        <v>98</v>
      </c>
      <c r="V1439" s="433">
        <v>120054</v>
      </c>
      <c r="W1439" s="320" t="s">
        <v>98</v>
      </c>
      <c r="X1439" s="320" t="s">
        <v>98</v>
      </c>
      <c r="Y1439" s="433">
        <v>21186</v>
      </c>
      <c r="Z1439" s="294" t="s">
        <v>98</v>
      </c>
      <c r="AA1439" s="294" t="s">
        <v>98</v>
      </c>
      <c r="AB1439" s="549">
        <v>48293.94</v>
      </c>
      <c r="AC1439" s="294" t="s">
        <v>80</v>
      </c>
      <c r="AD1439" s="294" t="s">
        <v>98</v>
      </c>
      <c r="AE1439" s="320">
        <f>+V1439+Y1439</f>
        <v>141240</v>
      </c>
      <c r="AF1439" s="281" t="s">
        <v>98</v>
      </c>
      <c r="AG1439" s="294" t="s">
        <v>33</v>
      </c>
      <c r="AH1439" s="439" t="s">
        <v>728</v>
      </c>
      <c r="AI1439" s="439" t="s">
        <v>254</v>
      </c>
      <c r="AJ1439" s="281"/>
    </row>
    <row r="1440" spans="2:36" ht="85.15" customHeight="1" x14ac:dyDescent="0.2">
      <c r="B1440" s="346"/>
      <c r="C1440" s="300"/>
      <c r="D1440" s="437"/>
      <c r="E1440" s="289"/>
      <c r="F1440" s="289"/>
      <c r="G1440" s="382"/>
      <c r="H1440" s="258"/>
      <c r="I1440" s="281"/>
      <c r="J1440" s="20" t="s">
        <v>116</v>
      </c>
      <c r="K1440" s="27" t="s">
        <v>117</v>
      </c>
      <c r="L1440" s="27" t="s">
        <v>85</v>
      </c>
      <c r="M1440" s="27">
        <v>2</v>
      </c>
      <c r="N1440" s="304"/>
      <c r="O1440" s="440"/>
      <c r="P1440" s="258"/>
      <c r="Q1440" s="258"/>
      <c r="R1440" s="258"/>
      <c r="S1440" s="281"/>
      <c r="T1440" s="281"/>
      <c r="U1440" s="295"/>
      <c r="V1440" s="434"/>
      <c r="W1440" s="320"/>
      <c r="X1440" s="320"/>
      <c r="Y1440" s="434"/>
      <c r="Z1440" s="294"/>
      <c r="AA1440" s="294"/>
      <c r="AB1440" s="550"/>
      <c r="AC1440" s="294"/>
      <c r="AD1440" s="294"/>
      <c r="AE1440" s="294"/>
      <c r="AF1440" s="281"/>
      <c r="AG1440" s="294"/>
      <c r="AH1440" s="440"/>
      <c r="AI1440" s="440"/>
      <c r="AJ1440" s="281"/>
    </row>
    <row r="1441" spans="2:36" ht="68.650000000000006" customHeight="1" x14ac:dyDescent="0.2">
      <c r="B1441" s="346"/>
      <c r="C1441" s="300"/>
      <c r="D1441" s="437"/>
      <c r="E1441" s="289"/>
      <c r="F1441" s="289"/>
      <c r="G1441" s="382"/>
      <c r="H1441" s="258"/>
      <c r="I1441" s="281"/>
      <c r="J1441" s="20" t="s">
        <v>209</v>
      </c>
      <c r="K1441" s="27" t="s">
        <v>118</v>
      </c>
      <c r="L1441" s="27" t="s">
        <v>119</v>
      </c>
      <c r="M1441" s="27">
        <v>2</v>
      </c>
      <c r="N1441" s="304"/>
      <c r="O1441" s="440"/>
      <c r="P1441" s="258"/>
      <c r="Q1441" s="258"/>
      <c r="R1441" s="258"/>
      <c r="S1441" s="281"/>
      <c r="T1441" s="281"/>
      <c r="U1441" s="295"/>
      <c r="V1441" s="434"/>
      <c r="W1441" s="320"/>
      <c r="X1441" s="320"/>
      <c r="Y1441" s="434"/>
      <c r="Z1441" s="294"/>
      <c r="AA1441" s="294"/>
      <c r="AB1441" s="550"/>
      <c r="AC1441" s="294"/>
      <c r="AD1441" s="294"/>
      <c r="AE1441" s="294"/>
      <c r="AF1441" s="281"/>
      <c r="AG1441" s="294"/>
      <c r="AH1441" s="440"/>
      <c r="AI1441" s="440"/>
      <c r="AJ1441" s="281"/>
    </row>
    <row r="1442" spans="2:36" ht="68.650000000000006" customHeight="1" x14ac:dyDescent="0.2">
      <c r="B1442" s="346"/>
      <c r="C1442" s="301"/>
      <c r="D1442" s="195"/>
      <c r="E1442" s="289"/>
      <c r="F1442" s="289"/>
      <c r="G1442" s="382"/>
      <c r="H1442" s="259"/>
      <c r="I1442" s="281"/>
      <c r="J1442" s="20" t="s">
        <v>120</v>
      </c>
      <c r="K1442" s="27" t="s">
        <v>121</v>
      </c>
      <c r="L1442" s="27" t="s">
        <v>119</v>
      </c>
      <c r="M1442" s="27">
        <v>2</v>
      </c>
      <c r="N1442" s="304"/>
      <c r="O1442" s="441"/>
      <c r="P1442" s="259"/>
      <c r="Q1442" s="259"/>
      <c r="R1442" s="259"/>
      <c r="S1442" s="281"/>
      <c r="T1442" s="281"/>
      <c r="U1442" s="295"/>
      <c r="V1442" s="435"/>
      <c r="W1442" s="320"/>
      <c r="X1442" s="320"/>
      <c r="Y1442" s="191"/>
      <c r="Z1442" s="294"/>
      <c r="AA1442" s="294"/>
      <c r="AB1442" s="192"/>
      <c r="AC1442" s="294"/>
      <c r="AD1442" s="294"/>
      <c r="AE1442" s="294"/>
      <c r="AF1442" s="281"/>
      <c r="AG1442" s="294"/>
      <c r="AH1442" s="194"/>
      <c r="AI1442" s="194"/>
      <c r="AJ1442" s="281"/>
    </row>
    <row r="1443" spans="2:36" ht="68.650000000000006" customHeight="1" x14ac:dyDescent="0.2">
      <c r="B1443" s="242" t="s">
        <v>883</v>
      </c>
      <c r="C1443" s="384" t="s">
        <v>884</v>
      </c>
      <c r="D1443" s="106" t="s">
        <v>88</v>
      </c>
      <c r="E1443" s="238" t="s">
        <v>67</v>
      </c>
      <c r="F1443" s="239" t="s">
        <v>134</v>
      </c>
      <c r="G1443" s="379" t="s">
        <v>1007</v>
      </c>
      <c r="H1443" s="230" t="s">
        <v>70</v>
      </c>
      <c r="I1443" s="218" t="s">
        <v>98</v>
      </c>
      <c r="J1443" s="11" t="s">
        <v>719</v>
      </c>
      <c r="K1443" s="80" t="s">
        <v>720</v>
      </c>
      <c r="L1443" s="87" t="s">
        <v>725</v>
      </c>
      <c r="M1443" s="52">
        <v>40</v>
      </c>
      <c r="N1443" s="217" t="s">
        <v>717</v>
      </c>
      <c r="O1443" s="335" t="s">
        <v>892</v>
      </c>
      <c r="P1443" s="230" t="s">
        <v>75</v>
      </c>
      <c r="Q1443" s="230" t="s">
        <v>76</v>
      </c>
      <c r="R1443" s="230" t="s">
        <v>77</v>
      </c>
      <c r="S1443" s="218" t="s">
        <v>109</v>
      </c>
      <c r="T1443" s="234">
        <f>+V1443+Y1443</f>
        <v>147258.28999999998</v>
      </c>
      <c r="U1443" s="234" t="s">
        <v>98</v>
      </c>
      <c r="V1443" s="472">
        <v>125169.54</v>
      </c>
      <c r="W1443" s="217" t="s">
        <v>98</v>
      </c>
      <c r="X1443" s="217" t="s">
        <v>98</v>
      </c>
      <c r="Y1443" s="472">
        <v>22088.75</v>
      </c>
      <c r="Z1443" s="217" t="s">
        <v>98</v>
      </c>
      <c r="AA1443" s="217" t="s">
        <v>98</v>
      </c>
      <c r="AB1443" s="472">
        <v>30849.14</v>
      </c>
      <c r="AC1443" s="217" t="s">
        <v>149</v>
      </c>
      <c r="AD1443" s="217" t="s">
        <v>98</v>
      </c>
      <c r="AE1443" s="229">
        <f>+V1443+Y1443</f>
        <v>147258.28999999998</v>
      </c>
      <c r="AF1443" s="218" t="s">
        <v>98</v>
      </c>
      <c r="AG1443" s="217" t="s">
        <v>33</v>
      </c>
      <c r="AH1443" s="335" t="s">
        <v>295</v>
      </c>
      <c r="AI1443" s="335" t="s">
        <v>356</v>
      </c>
      <c r="AJ1443" s="218"/>
    </row>
    <row r="1444" spans="2:36" ht="68.650000000000006" customHeight="1" x14ac:dyDescent="0.2">
      <c r="B1444" s="274"/>
      <c r="C1444" s="385"/>
      <c r="D1444" s="118"/>
      <c r="E1444" s="238"/>
      <c r="F1444" s="239"/>
      <c r="G1444" s="379"/>
      <c r="H1444" s="215"/>
      <c r="I1444" s="218"/>
      <c r="J1444" s="11" t="s">
        <v>111</v>
      </c>
      <c r="K1444" s="80" t="s">
        <v>722</v>
      </c>
      <c r="L1444" s="7" t="s">
        <v>85</v>
      </c>
      <c r="M1444" s="52">
        <v>5</v>
      </c>
      <c r="N1444" s="217"/>
      <c r="O1444" s="336"/>
      <c r="P1444" s="215"/>
      <c r="Q1444" s="215"/>
      <c r="R1444" s="215"/>
      <c r="S1444" s="218"/>
      <c r="T1444" s="218"/>
      <c r="U1444" s="234"/>
      <c r="V1444" s="279"/>
      <c r="W1444" s="217"/>
      <c r="X1444" s="217"/>
      <c r="Y1444" s="279"/>
      <c r="Z1444" s="217"/>
      <c r="AA1444" s="217"/>
      <c r="AB1444" s="279"/>
      <c r="AC1444" s="217"/>
      <c r="AD1444" s="217"/>
      <c r="AE1444" s="217"/>
      <c r="AF1444" s="218"/>
      <c r="AG1444" s="217"/>
      <c r="AH1444" s="336"/>
      <c r="AI1444" s="336"/>
      <c r="AJ1444" s="218"/>
    </row>
    <row r="1445" spans="2:36" ht="68.650000000000006" customHeight="1" x14ac:dyDescent="0.2">
      <c r="B1445" s="236"/>
      <c r="C1445" s="386"/>
      <c r="D1445" s="88"/>
      <c r="E1445" s="238"/>
      <c r="F1445" s="239"/>
      <c r="G1445" s="379"/>
      <c r="H1445" s="216"/>
      <c r="I1445" s="218"/>
      <c r="J1445" s="11" t="s">
        <v>127</v>
      </c>
      <c r="K1445" s="80" t="s">
        <v>648</v>
      </c>
      <c r="L1445" s="7" t="s">
        <v>85</v>
      </c>
      <c r="M1445" s="7">
        <v>212</v>
      </c>
      <c r="N1445" s="217"/>
      <c r="O1445" s="337"/>
      <c r="P1445" s="216"/>
      <c r="Q1445" s="216"/>
      <c r="R1445" s="216"/>
      <c r="S1445" s="218"/>
      <c r="T1445" s="218"/>
      <c r="U1445" s="234"/>
      <c r="V1445" s="280"/>
      <c r="W1445" s="217"/>
      <c r="X1445" s="217"/>
      <c r="Y1445" s="280"/>
      <c r="Z1445" s="217"/>
      <c r="AA1445" s="217"/>
      <c r="AB1445" s="280"/>
      <c r="AC1445" s="217"/>
      <c r="AD1445" s="217"/>
      <c r="AE1445" s="217"/>
      <c r="AF1445" s="218"/>
      <c r="AG1445" s="217"/>
      <c r="AH1445" s="337"/>
      <c r="AI1445" s="337"/>
      <c r="AJ1445" s="218"/>
    </row>
    <row r="1446" spans="2:36" ht="68.650000000000006" customHeight="1" x14ac:dyDescent="0.2">
      <c r="B1446" s="242" t="s">
        <v>974</v>
      </c>
      <c r="C1446" s="230" t="s">
        <v>886</v>
      </c>
      <c r="D1446" s="430" t="s">
        <v>88</v>
      </c>
      <c r="E1446" s="238" t="s">
        <v>67</v>
      </c>
      <c r="F1446" s="239" t="s">
        <v>134</v>
      </c>
      <c r="G1446" s="379" t="s">
        <v>1007</v>
      </c>
      <c r="H1446" s="230" t="s">
        <v>70</v>
      </c>
      <c r="I1446" s="218" t="s">
        <v>98</v>
      </c>
      <c r="J1446" s="11" t="s">
        <v>719</v>
      </c>
      <c r="K1446" s="80" t="s">
        <v>720</v>
      </c>
      <c r="L1446" s="87" t="s">
        <v>725</v>
      </c>
      <c r="M1446" s="52">
        <v>40</v>
      </c>
      <c r="N1446" s="217" t="s">
        <v>717</v>
      </c>
      <c r="O1446" s="335" t="s">
        <v>1115</v>
      </c>
      <c r="P1446" s="230" t="s">
        <v>75</v>
      </c>
      <c r="Q1446" s="230" t="s">
        <v>76</v>
      </c>
      <c r="R1446" s="230" t="s">
        <v>77</v>
      </c>
      <c r="S1446" s="218" t="s">
        <v>109</v>
      </c>
      <c r="T1446" s="234">
        <f>+V1446+Y1446</f>
        <v>47614.98</v>
      </c>
      <c r="U1446" s="234" t="s">
        <v>98</v>
      </c>
      <c r="V1446" s="278">
        <v>40472.720000000001</v>
      </c>
      <c r="W1446" s="217" t="s">
        <v>98</v>
      </c>
      <c r="X1446" s="217" t="s">
        <v>98</v>
      </c>
      <c r="Y1446" s="278">
        <v>7142.26</v>
      </c>
      <c r="Z1446" s="217" t="s">
        <v>98</v>
      </c>
      <c r="AA1446" s="217" t="s">
        <v>98</v>
      </c>
      <c r="AB1446" s="278">
        <v>8402.6299999999992</v>
      </c>
      <c r="AC1446" s="217" t="s">
        <v>149</v>
      </c>
      <c r="AD1446" s="217" t="s">
        <v>98</v>
      </c>
      <c r="AE1446" s="229">
        <f>+V1446+Y1446</f>
        <v>47614.98</v>
      </c>
      <c r="AF1446" s="218" t="s">
        <v>98</v>
      </c>
      <c r="AG1446" s="217" t="s">
        <v>33</v>
      </c>
      <c r="AH1446" s="335" t="s">
        <v>1118</v>
      </c>
      <c r="AI1446" s="335" t="s">
        <v>356</v>
      </c>
      <c r="AJ1446" s="218"/>
    </row>
    <row r="1447" spans="2:36" ht="68.650000000000006" customHeight="1" x14ac:dyDescent="0.2">
      <c r="B1447" s="274"/>
      <c r="C1447" s="385"/>
      <c r="D1447" s="425"/>
      <c r="E1447" s="238"/>
      <c r="F1447" s="239"/>
      <c r="G1447" s="379"/>
      <c r="H1447" s="215"/>
      <c r="I1447" s="218"/>
      <c r="J1447" s="11" t="s">
        <v>111</v>
      </c>
      <c r="K1447" s="80" t="s">
        <v>722</v>
      </c>
      <c r="L1447" s="7" t="s">
        <v>85</v>
      </c>
      <c r="M1447" s="52">
        <v>2</v>
      </c>
      <c r="N1447" s="217"/>
      <c r="O1447" s="336"/>
      <c r="P1447" s="215"/>
      <c r="Q1447" s="215"/>
      <c r="R1447" s="215"/>
      <c r="S1447" s="218"/>
      <c r="T1447" s="218"/>
      <c r="U1447" s="234"/>
      <c r="V1447" s="279"/>
      <c r="W1447" s="217"/>
      <c r="X1447" s="217"/>
      <c r="Y1447" s="279"/>
      <c r="Z1447" s="217"/>
      <c r="AA1447" s="217"/>
      <c r="AB1447" s="279"/>
      <c r="AC1447" s="217"/>
      <c r="AD1447" s="217"/>
      <c r="AE1447" s="217"/>
      <c r="AF1447" s="218"/>
      <c r="AG1447" s="217"/>
      <c r="AH1447" s="336"/>
      <c r="AI1447" s="336"/>
      <c r="AJ1447" s="218"/>
    </row>
    <row r="1448" spans="2:36" ht="68.650000000000006" customHeight="1" x14ac:dyDescent="0.2">
      <c r="B1448" s="236"/>
      <c r="C1448" s="386"/>
      <c r="D1448" s="426"/>
      <c r="E1448" s="238"/>
      <c r="F1448" s="239"/>
      <c r="G1448" s="379"/>
      <c r="H1448" s="216"/>
      <c r="I1448" s="218"/>
      <c r="J1448" s="11" t="s">
        <v>127</v>
      </c>
      <c r="K1448" s="80" t="s">
        <v>648</v>
      </c>
      <c r="L1448" s="7" t="s">
        <v>85</v>
      </c>
      <c r="M1448" s="7">
        <v>16</v>
      </c>
      <c r="N1448" s="217"/>
      <c r="O1448" s="337"/>
      <c r="P1448" s="216"/>
      <c r="Q1448" s="216"/>
      <c r="R1448" s="216"/>
      <c r="S1448" s="218"/>
      <c r="T1448" s="218"/>
      <c r="U1448" s="234"/>
      <c r="V1448" s="280"/>
      <c r="W1448" s="217"/>
      <c r="X1448" s="217"/>
      <c r="Y1448" s="280"/>
      <c r="Z1448" s="217"/>
      <c r="AA1448" s="217"/>
      <c r="AB1448" s="280"/>
      <c r="AC1448" s="217"/>
      <c r="AD1448" s="217"/>
      <c r="AE1448" s="217"/>
      <c r="AF1448" s="218"/>
      <c r="AG1448" s="217"/>
      <c r="AH1448" s="337"/>
      <c r="AI1448" s="337"/>
      <c r="AJ1448" s="218"/>
    </row>
    <row r="1449" spans="2:36" ht="76.5" x14ac:dyDescent="0.2">
      <c r="B1449" s="242" t="s">
        <v>975</v>
      </c>
      <c r="C1449" s="384" t="s">
        <v>885</v>
      </c>
      <c r="D1449" s="106" t="s">
        <v>88</v>
      </c>
      <c r="E1449" s="238" t="s">
        <v>67</v>
      </c>
      <c r="F1449" s="239" t="s">
        <v>134</v>
      </c>
      <c r="G1449" s="379" t="s">
        <v>1007</v>
      </c>
      <c r="H1449" s="230" t="s">
        <v>70</v>
      </c>
      <c r="I1449" s="218" t="s">
        <v>98</v>
      </c>
      <c r="J1449" s="11" t="s">
        <v>719</v>
      </c>
      <c r="K1449" s="80" t="s">
        <v>720</v>
      </c>
      <c r="L1449" s="87" t="s">
        <v>725</v>
      </c>
      <c r="M1449" s="52">
        <v>40</v>
      </c>
      <c r="N1449" s="217" t="s">
        <v>717</v>
      </c>
      <c r="O1449" s="335" t="s">
        <v>892</v>
      </c>
      <c r="P1449" s="230" t="s">
        <v>75</v>
      </c>
      <c r="Q1449" s="230" t="s">
        <v>76</v>
      </c>
      <c r="R1449" s="230" t="s">
        <v>77</v>
      </c>
      <c r="S1449" s="218" t="s">
        <v>109</v>
      </c>
      <c r="T1449" s="234">
        <f>+V1449+Y1449</f>
        <v>48150</v>
      </c>
      <c r="U1449" s="234" t="s">
        <v>98</v>
      </c>
      <c r="V1449" s="278">
        <v>40927.5</v>
      </c>
      <c r="W1449" s="217" t="s">
        <v>98</v>
      </c>
      <c r="X1449" s="217" t="s">
        <v>98</v>
      </c>
      <c r="Y1449" s="278">
        <v>7222.5</v>
      </c>
      <c r="Z1449" s="217" t="s">
        <v>98</v>
      </c>
      <c r="AA1449" s="217" t="s">
        <v>98</v>
      </c>
      <c r="AB1449" s="278">
        <v>27246.92</v>
      </c>
      <c r="AC1449" s="217" t="s">
        <v>149</v>
      </c>
      <c r="AD1449" s="217" t="s">
        <v>98</v>
      </c>
      <c r="AE1449" s="229">
        <f>+V1449+Y1449</f>
        <v>48150</v>
      </c>
      <c r="AF1449" s="218" t="s">
        <v>98</v>
      </c>
      <c r="AG1449" s="217" t="s">
        <v>33</v>
      </c>
      <c r="AH1449" s="335" t="s">
        <v>976</v>
      </c>
      <c r="AI1449" s="335" t="s">
        <v>356</v>
      </c>
      <c r="AJ1449" s="218"/>
    </row>
    <row r="1450" spans="2:36" ht="68.650000000000006" customHeight="1" x14ac:dyDescent="0.2">
      <c r="B1450" s="274"/>
      <c r="C1450" s="385"/>
      <c r="D1450" s="118"/>
      <c r="E1450" s="238"/>
      <c r="F1450" s="239"/>
      <c r="G1450" s="379"/>
      <c r="H1450" s="215"/>
      <c r="I1450" s="218"/>
      <c r="J1450" s="11" t="s">
        <v>111</v>
      </c>
      <c r="K1450" s="80" t="s">
        <v>722</v>
      </c>
      <c r="L1450" s="7" t="s">
        <v>85</v>
      </c>
      <c r="M1450" s="52">
        <v>2</v>
      </c>
      <c r="N1450" s="217"/>
      <c r="O1450" s="336"/>
      <c r="P1450" s="215"/>
      <c r="Q1450" s="215"/>
      <c r="R1450" s="215"/>
      <c r="S1450" s="218"/>
      <c r="T1450" s="218"/>
      <c r="U1450" s="234"/>
      <c r="V1450" s="279"/>
      <c r="W1450" s="217"/>
      <c r="X1450" s="217"/>
      <c r="Y1450" s="279"/>
      <c r="Z1450" s="217"/>
      <c r="AA1450" s="217"/>
      <c r="AB1450" s="279"/>
      <c r="AC1450" s="217"/>
      <c r="AD1450" s="217"/>
      <c r="AE1450" s="217"/>
      <c r="AF1450" s="218"/>
      <c r="AG1450" s="217"/>
      <c r="AH1450" s="336"/>
      <c r="AI1450" s="336"/>
      <c r="AJ1450" s="218"/>
    </row>
    <row r="1451" spans="2:36" ht="68.650000000000006" customHeight="1" x14ac:dyDescent="0.2">
      <c r="B1451" s="236"/>
      <c r="C1451" s="386"/>
      <c r="D1451" s="88"/>
      <c r="E1451" s="238"/>
      <c r="F1451" s="239"/>
      <c r="G1451" s="379"/>
      <c r="H1451" s="216"/>
      <c r="I1451" s="218"/>
      <c r="J1451" s="11" t="s">
        <v>127</v>
      </c>
      <c r="K1451" s="80" t="s">
        <v>648</v>
      </c>
      <c r="L1451" s="7" t="s">
        <v>85</v>
      </c>
      <c r="M1451" s="7">
        <v>120</v>
      </c>
      <c r="N1451" s="217"/>
      <c r="O1451" s="337"/>
      <c r="P1451" s="216"/>
      <c r="Q1451" s="216"/>
      <c r="R1451" s="216"/>
      <c r="S1451" s="218"/>
      <c r="T1451" s="218"/>
      <c r="U1451" s="234"/>
      <c r="V1451" s="280"/>
      <c r="W1451" s="217"/>
      <c r="X1451" s="217"/>
      <c r="Y1451" s="280"/>
      <c r="Z1451" s="217"/>
      <c r="AA1451" s="217"/>
      <c r="AB1451" s="280"/>
      <c r="AC1451" s="217"/>
      <c r="AD1451" s="217"/>
      <c r="AE1451" s="217"/>
      <c r="AF1451" s="218"/>
      <c r="AG1451" s="217"/>
      <c r="AH1451" s="337"/>
      <c r="AI1451" s="337"/>
      <c r="AJ1451" s="218"/>
    </row>
    <row r="1452" spans="2:36" ht="85.15" customHeight="1" x14ac:dyDescent="0.2">
      <c r="B1452" s="242" t="s">
        <v>977</v>
      </c>
      <c r="C1452" s="384" t="s">
        <v>887</v>
      </c>
      <c r="D1452" s="106" t="s">
        <v>88</v>
      </c>
      <c r="E1452" s="238" t="s">
        <v>67</v>
      </c>
      <c r="F1452" s="239" t="s">
        <v>134</v>
      </c>
      <c r="G1452" s="379" t="s">
        <v>1007</v>
      </c>
      <c r="H1452" s="230" t="s">
        <v>70</v>
      </c>
      <c r="I1452" s="218" t="s">
        <v>98</v>
      </c>
      <c r="J1452" s="11" t="s">
        <v>719</v>
      </c>
      <c r="K1452" s="80" t="s">
        <v>720</v>
      </c>
      <c r="L1452" s="87" t="s">
        <v>725</v>
      </c>
      <c r="M1452" s="52">
        <v>40</v>
      </c>
      <c r="N1452" s="217" t="s">
        <v>717</v>
      </c>
      <c r="O1452" s="335" t="s">
        <v>892</v>
      </c>
      <c r="P1452" s="230" t="s">
        <v>75</v>
      </c>
      <c r="Q1452" s="230" t="s">
        <v>76</v>
      </c>
      <c r="R1452" s="230" t="s">
        <v>77</v>
      </c>
      <c r="S1452" s="218" t="s">
        <v>109</v>
      </c>
      <c r="T1452" s="234">
        <f>+V1452+Y1452</f>
        <v>99954.01</v>
      </c>
      <c r="U1452" s="234" t="s">
        <v>98</v>
      </c>
      <c r="V1452" s="85">
        <v>84960.92</v>
      </c>
      <c r="W1452" s="217" t="s">
        <v>98</v>
      </c>
      <c r="X1452" s="217" t="s">
        <v>98</v>
      </c>
      <c r="Y1452" s="85">
        <v>14993.09</v>
      </c>
      <c r="Z1452" s="217" t="s">
        <v>98</v>
      </c>
      <c r="AA1452" s="217" t="s">
        <v>98</v>
      </c>
      <c r="AB1452" s="85">
        <v>16485</v>
      </c>
      <c r="AC1452" s="217" t="s">
        <v>149</v>
      </c>
      <c r="AD1452" s="217" t="s">
        <v>98</v>
      </c>
      <c r="AE1452" s="229">
        <f>+V1452+Y1452</f>
        <v>99954.01</v>
      </c>
      <c r="AF1452" s="218" t="s">
        <v>98</v>
      </c>
      <c r="AG1452" s="217" t="s">
        <v>33</v>
      </c>
      <c r="AH1452" s="335" t="s">
        <v>295</v>
      </c>
      <c r="AI1452" s="335" t="s">
        <v>356</v>
      </c>
      <c r="AJ1452" s="218"/>
    </row>
    <row r="1453" spans="2:36" ht="68.650000000000006" customHeight="1" x14ac:dyDescent="0.2">
      <c r="B1453" s="274"/>
      <c r="C1453" s="385"/>
      <c r="D1453" s="123"/>
      <c r="E1453" s="238"/>
      <c r="F1453" s="239"/>
      <c r="G1453" s="379"/>
      <c r="H1453" s="215"/>
      <c r="I1453" s="218"/>
      <c r="J1453" s="11" t="s">
        <v>111</v>
      </c>
      <c r="K1453" s="80" t="s">
        <v>722</v>
      </c>
      <c r="L1453" s="7" t="s">
        <v>85</v>
      </c>
      <c r="M1453" s="52">
        <v>3</v>
      </c>
      <c r="N1453" s="217"/>
      <c r="O1453" s="336"/>
      <c r="P1453" s="215"/>
      <c r="Q1453" s="215"/>
      <c r="R1453" s="215"/>
      <c r="S1453" s="218"/>
      <c r="T1453" s="218"/>
      <c r="U1453" s="234"/>
      <c r="V1453" s="124"/>
      <c r="W1453" s="217"/>
      <c r="X1453" s="217"/>
      <c r="Y1453" s="124"/>
      <c r="Z1453" s="217"/>
      <c r="AA1453" s="217"/>
      <c r="AB1453" s="86"/>
      <c r="AC1453" s="217"/>
      <c r="AD1453" s="217"/>
      <c r="AE1453" s="217"/>
      <c r="AF1453" s="218"/>
      <c r="AG1453" s="217"/>
      <c r="AH1453" s="336"/>
      <c r="AI1453" s="336"/>
      <c r="AJ1453" s="218"/>
    </row>
    <row r="1454" spans="2:36" ht="68.650000000000006" customHeight="1" x14ac:dyDescent="0.2">
      <c r="B1454" s="236"/>
      <c r="C1454" s="386"/>
      <c r="D1454" s="125"/>
      <c r="E1454" s="238"/>
      <c r="F1454" s="239"/>
      <c r="G1454" s="379"/>
      <c r="H1454" s="216"/>
      <c r="I1454" s="218"/>
      <c r="J1454" s="11" t="s">
        <v>127</v>
      </c>
      <c r="K1454" s="80" t="s">
        <v>648</v>
      </c>
      <c r="L1454" s="7" t="s">
        <v>85</v>
      </c>
      <c r="M1454" s="7">
        <v>230</v>
      </c>
      <c r="N1454" s="217"/>
      <c r="O1454" s="337"/>
      <c r="P1454" s="216"/>
      <c r="Q1454" s="216"/>
      <c r="R1454" s="216"/>
      <c r="S1454" s="218"/>
      <c r="T1454" s="218"/>
      <c r="U1454" s="234"/>
      <c r="V1454" s="126"/>
      <c r="W1454" s="217"/>
      <c r="X1454" s="217"/>
      <c r="Y1454" s="126"/>
      <c r="Z1454" s="217"/>
      <c r="AA1454" s="217"/>
      <c r="AB1454" s="84"/>
      <c r="AC1454" s="217"/>
      <c r="AD1454" s="217"/>
      <c r="AE1454" s="217"/>
      <c r="AF1454" s="218"/>
      <c r="AG1454" s="217"/>
      <c r="AH1454" s="337"/>
      <c r="AI1454" s="337"/>
      <c r="AJ1454" s="218"/>
    </row>
    <row r="1455" spans="2:36" ht="68.650000000000006" customHeight="1" x14ac:dyDescent="0.2">
      <c r="B1455" s="242" t="s">
        <v>978</v>
      </c>
      <c r="C1455" s="384" t="s">
        <v>884</v>
      </c>
      <c r="D1455" s="106" t="s">
        <v>88</v>
      </c>
      <c r="E1455" s="238" t="s">
        <v>67</v>
      </c>
      <c r="F1455" s="239" t="s">
        <v>134</v>
      </c>
      <c r="G1455" s="379" t="s">
        <v>1007</v>
      </c>
      <c r="H1455" s="230" t="s">
        <v>70</v>
      </c>
      <c r="I1455" s="218" t="s">
        <v>98</v>
      </c>
      <c r="J1455" s="11" t="s">
        <v>719</v>
      </c>
      <c r="K1455" s="80" t="s">
        <v>720</v>
      </c>
      <c r="L1455" s="87" t="s">
        <v>725</v>
      </c>
      <c r="M1455" s="52">
        <v>40</v>
      </c>
      <c r="N1455" s="217" t="s">
        <v>717</v>
      </c>
      <c r="O1455" s="335" t="s">
        <v>892</v>
      </c>
      <c r="P1455" s="230" t="s">
        <v>75</v>
      </c>
      <c r="Q1455" s="230" t="s">
        <v>76</v>
      </c>
      <c r="R1455" s="230" t="s">
        <v>77</v>
      </c>
      <c r="S1455" s="218" t="s">
        <v>109</v>
      </c>
      <c r="T1455" s="234">
        <f>+V1455+Y1455</f>
        <v>226497.1</v>
      </c>
      <c r="U1455" s="234" t="s">
        <v>98</v>
      </c>
      <c r="V1455" s="472">
        <v>192522.54</v>
      </c>
      <c r="W1455" s="217" t="s">
        <v>98</v>
      </c>
      <c r="X1455" s="217" t="s">
        <v>98</v>
      </c>
      <c r="Y1455" s="472">
        <v>33974.559999999998</v>
      </c>
      <c r="Z1455" s="217" t="s">
        <v>98</v>
      </c>
      <c r="AA1455" s="217" t="s">
        <v>98</v>
      </c>
      <c r="AB1455" s="472">
        <v>47450.37</v>
      </c>
      <c r="AC1455" s="217" t="s">
        <v>149</v>
      </c>
      <c r="AD1455" s="217" t="s">
        <v>98</v>
      </c>
      <c r="AE1455" s="229">
        <f>+V1455+Y1455</f>
        <v>226497.1</v>
      </c>
      <c r="AF1455" s="218" t="s">
        <v>98</v>
      </c>
      <c r="AG1455" s="217" t="s">
        <v>33</v>
      </c>
      <c r="AH1455" s="335" t="s">
        <v>166</v>
      </c>
      <c r="AI1455" s="335" t="s">
        <v>167</v>
      </c>
      <c r="AJ1455" s="218"/>
    </row>
    <row r="1456" spans="2:36" ht="71.650000000000006" customHeight="1" x14ac:dyDescent="0.2">
      <c r="B1456" s="274"/>
      <c r="C1456" s="385"/>
      <c r="D1456" s="118"/>
      <c r="E1456" s="238"/>
      <c r="F1456" s="239"/>
      <c r="G1456" s="379"/>
      <c r="H1456" s="215"/>
      <c r="I1456" s="218"/>
      <c r="J1456" s="11" t="s">
        <v>111</v>
      </c>
      <c r="K1456" s="80" t="s">
        <v>722</v>
      </c>
      <c r="L1456" s="7" t="s">
        <v>85</v>
      </c>
      <c r="M1456" s="52">
        <v>7</v>
      </c>
      <c r="N1456" s="217"/>
      <c r="O1456" s="336"/>
      <c r="P1456" s="215"/>
      <c r="Q1456" s="215"/>
      <c r="R1456" s="215"/>
      <c r="S1456" s="218"/>
      <c r="T1456" s="218"/>
      <c r="U1456" s="234"/>
      <c r="V1456" s="279"/>
      <c r="W1456" s="217"/>
      <c r="X1456" s="217"/>
      <c r="Y1456" s="279"/>
      <c r="Z1456" s="217"/>
      <c r="AA1456" s="217"/>
      <c r="AB1456" s="279"/>
      <c r="AC1456" s="217"/>
      <c r="AD1456" s="217"/>
      <c r="AE1456" s="217"/>
      <c r="AF1456" s="218"/>
      <c r="AG1456" s="217"/>
      <c r="AH1456" s="336"/>
      <c r="AI1456" s="336"/>
      <c r="AJ1456" s="218"/>
    </row>
    <row r="1457" spans="2:36" ht="68.650000000000006" customHeight="1" x14ac:dyDescent="0.2">
      <c r="B1457" s="236"/>
      <c r="C1457" s="386"/>
      <c r="D1457" s="88"/>
      <c r="E1457" s="238"/>
      <c r="F1457" s="239"/>
      <c r="G1457" s="379"/>
      <c r="H1457" s="216"/>
      <c r="I1457" s="218"/>
      <c r="J1457" s="11" t="s">
        <v>127</v>
      </c>
      <c r="K1457" s="80" t="s">
        <v>648</v>
      </c>
      <c r="L1457" s="7" t="s">
        <v>85</v>
      </c>
      <c r="M1457" s="7">
        <v>315</v>
      </c>
      <c r="N1457" s="217"/>
      <c r="O1457" s="337"/>
      <c r="P1457" s="216"/>
      <c r="Q1457" s="216"/>
      <c r="R1457" s="216"/>
      <c r="S1457" s="218"/>
      <c r="T1457" s="218"/>
      <c r="U1457" s="234"/>
      <c r="V1457" s="280"/>
      <c r="W1457" s="217"/>
      <c r="X1457" s="217"/>
      <c r="Y1457" s="280"/>
      <c r="Z1457" s="217"/>
      <c r="AA1457" s="217"/>
      <c r="AB1457" s="280"/>
      <c r="AC1457" s="217"/>
      <c r="AD1457" s="217"/>
      <c r="AE1457" s="217"/>
      <c r="AF1457" s="218"/>
      <c r="AG1457" s="217"/>
      <c r="AH1457" s="337"/>
      <c r="AI1457" s="337"/>
      <c r="AJ1457" s="218"/>
    </row>
    <row r="1458" spans="2:36" ht="68.650000000000006" customHeight="1" x14ac:dyDescent="0.2">
      <c r="B1458" s="242" t="s">
        <v>1024</v>
      </c>
      <c r="C1458" s="384" t="s">
        <v>889</v>
      </c>
      <c r="D1458" s="430" t="s">
        <v>88</v>
      </c>
      <c r="E1458" s="238" t="s">
        <v>67</v>
      </c>
      <c r="F1458" s="238" t="s">
        <v>132</v>
      </c>
      <c r="G1458" s="239" t="s">
        <v>714</v>
      </c>
      <c r="H1458" s="230" t="s">
        <v>70</v>
      </c>
      <c r="I1458" s="218" t="s">
        <v>98</v>
      </c>
      <c r="J1458" s="11" t="s">
        <v>113</v>
      </c>
      <c r="K1458" s="7" t="s">
        <v>114</v>
      </c>
      <c r="L1458" s="7" t="s">
        <v>115</v>
      </c>
      <c r="M1458" s="7">
        <v>4</v>
      </c>
      <c r="N1458" s="307" t="s">
        <v>717</v>
      </c>
      <c r="O1458" s="335" t="s">
        <v>1025</v>
      </c>
      <c r="P1458" s="230" t="s">
        <v>75</v>
      </c>
      <c r="Q1458" s="230" t="s">
        <v>76</v>
      </c>
      <c r="R1458" s="230" t="s">
        <v>77</v>
      </c>
      <c r="S1458" s="218" t="s">
        <v>109</v>
      </c>
      <c r="T1458" s="234">
        <f>+V1458+Y1458</f>
        <v>211860</v>
      </c>
      <c r="U1458" s="594" t="s">
        <v>98</v>
      </c>
      <c r="V1458" s="266">
        <v>180081</v>
      </c>
      <c r="W1458" s="229" t="s">
        <v>98</v>
      </c>
      <c r="X1458" s="229" t="s">
        <v>98</v>
      </c>
      <c r="Y1458" s="266">
        <v>31779</v>
      </c>
      <c r="Z1458" s="217" t="s">
        <v>98</v>
      </c>
      <c r="AA1458" s="217" t="s">
        <v>98</v>
      </c>
      <c r="AB1458" s="278">
        <v>72440.899999999994</v>
      </c>
      <c r="AC1458" s="217" t="s">
        <v>80</v>
      </c>
      <c r="AD1458" s="217" t="s">
        <v>98</v>
      </c>
      <c r="AE1458" s="229">
        <f>+V1458+Y1458</f>
        <v>211860</v>
      </c>
      <c r="AF1458" s="218" t="s">
        <v>98</v>
      </c>
      <c r="AG1458" s="217" t="s">
        <v>33</v>
      </c>
      <c r="AH1458" s="335" t="s">
        <v>1185</v>
      </c>
      <c r="AI1458" s="335" t="s">
        <v>167</v>
      </c>
      <c r="AJ1458" s="218"/>
    </row>
    <row r="1459" spans="2:36" ht="85.15" customHeight="1" x14ac:dyDescent="0.2">
      <c r="B1459" s="274"/>
      <c r="C1459" s="385"/>
      <c r="D1459" s="425"/>
      <c r="E1459" s="238"/>
      <c r="F1459" s="238"/>
      <c r="G1459" s="239"/>
      <c r="H1459" s="215"/>
      <c r="I1459" s="218"/>
      <c r="J1459" s="11" t="s">
        <v>116</v>
      </c>
      <c r="K1459" s="7" t="s">
        <v>117</v>
      </c>
      <c r="L1459" s="7" t="s">
        <v>85</v>
      </c>
      <c r="M1459" s="7">
        <v>4</v>
      </c>
      <c r="N1459" s="307"/>
      <c r="O1459" s="336"/>
      <c r="P1459" s="215"/>
      <c r="Q1459" s="215"/>
      <c r="R1459" s="215"/>
      <c r="S1459" s="218"/>
      <c r="T1459" s="218"/>
      <c r="U1459" s="265"/>
      <c r="V1459" s="267"/>
      <c r="W1459" s="229"/>
      <c r="X1459" s="229"/>
      <c r="Y1459" s="267"/>
      <c r="Z1459" s="217"/>
      <c r="AA1459" s="217"/>
      <c r="AB1459" s="279"/>
      <c r="AC1459" s="217"/>
      <c r="AD1459" s="217"/>
      <c r="AE1459" s="217"/>
      <c r="AF1459" s="218"/>
      <c r="AG1459" s="217"/>
      <c r="AH1459" s="336"/>
      <c r="AI1459" s="336"/>
      <c r="AJ1459" s="218"/>
    </row>
    <row r="1460" spans="2:36" ht="68.650000000000006" customHeight="1" x14ac:dyDescent="0.2">
      <c r="B1460" s="274"/>
      <c r="C1460" s="385"/>
      <c r="D1460" s="425"/>
      <c r="E1460" s="238"/>
      <c r="F1460" s="238"/>
      <c r="G1460" s="239"/>
      <c r="H1460" s="215"/>
      <c r="I1460" s="218"/>
      <c r="J1460" s="11" t="s">
        <v>209</v>
      </c>
      <c r="K1460" s="7" t="s">
        <v>118</v>
      </c>
      <c r="L1460" s="7" t="s">
        <v>119</v>
      </c>
      <c r="M1460" s="7">
        <v>4</v>
      </c>
      <c r="N1460" s="307"/>
      <c r="O1460" s="336"/>
      <c r="P1460" s="215"/>
      <c r="Q1460" s="215"/>
      <c r="R1460" s="215"/>
      <c r="S1460" s="218"/>
      <c r="T1460" s="218"/>
      <c r="U1460" s="265"/>
      <c r="V1460" s="267"/>
      <c r="W1460" s="229"/>
      <c r="X1460" s="229"/>
      <c r="Y1460" s="267"/>
      <c r="Z1460" s="217"/>
      <c r="AA1460" s="217"/>
      <c r="AB1460" s="279"/>
      <c r="AC1460" s="217"/>
      <c r="AD1460" s="217"/>
      <c r="AE1460" s="217"/>
      <c r="AF1460" s="218"/>
      <c r="AG1460" s="217"/>
      <c r="AH1460" s="336"/>
      <c r="AI1460" s="336"/>
      <c r="AJ1460" s="218"/>
    </row>
    <row r="1461" spans="2:36" ht="68.650000000000006" customHeight="1" x14ac:dyDescent="0.2">
      <c r="B1461" s="274"/>
      <c r="C1461" s="386"/>
      <c r="D1461" s="118"/>
      <c r="E1461" s="238"/>
      <c r="F1461" s="238"/>
      <c r="G1461" s="239"/>
      <c r="H1461" s="216"/>
      <c r="I1461" s="218"/>
      <c r="J1461" s="11" t="s">
        <v>120</v>
      </c>
      <c r="K1461" s="7" t="s">
        <v>121</v>
      </c>
      <c r="L1461" s="7" t="s">
        <v>119</v>
      </c>
      <c r="M1461" s="7">
        <v>4</v>
      </c>
      <c r="N1461" s="307"/>
      <c r="O1461" s="337"/>
      <c r="P1461" s="216"/>
      <c r="Q1461" s="216"/>
      <c r="R1461" s="216"/>
      <c r="S1461" s="218"/>
      <c r="T1461" s="218"/>
      <c r="U1461" s="265"/>
      <c r="V1461" s="268"/>
      <c r="W1461" s="229"/>
      <c r="X1461" s="229"/>
      <c r="Y1461" s="86"/>
      <c r="Z1461" s="217"/>
      <c r="AA1461" s="217"/>
      <c r="AB1461" s="170"/>
      <c r="AC1461" s="217"/>
      <c r="AD1461" s="217"/>
      <c r="AE1461" s="217"/>
      <c r="AF1461" s="218"/>
      <c r="AG1461" s="217"/>
      <c r="AH1461" s="81"/>
      <c r="AI1461" s="81"/>
      <c r="AJ1461" s="218"/>
    </row>
    <row r="1462" spans="2:36" ht="76.5" x14ac:dyDescent="0.2">
      <c r="B1462" s="242" t="s">
        <v>1186</v>
      </c>
      <c r="C1462" s="384" t="s">
        <v>885</v>
      </c>
      <c r="D1462" s="106" t="s">
        <v>88</v>
      </c>
      <c r="E1462" s="238" t="s">
        <v>67</v>
      </c>
      <c r="F1462" s="239" t="s">
        <v>134</v>
      </c>
      <c r="G1462" s="379" t="s">
        <v>1007</v>
      </c>
      <c r="H1462" s="230" t="s">
        <v>70</v>
      </c>
      <c r="I1462" s="218" t="s">
        <v>98</v>
      </c>
      <c r="J1462" s="11" t="s">
        <v>719</v>
      </c>
      <c r="K1462" s="80" t="s">
        <v>720</v>
      </c>
      <c r="L1462" s="87" t="s">
        <v>725</v>
      </c>
      <c r="M1462" s="52">
        <v>40</v>
      </c>
      <c r="N1462" s="217" t="s">
        <v>717</v>
      </c>
      <c r="O1462" s="335" t="s">
        <v>892</v>
      </c>
      <c r="P1462" s="230" t="s">
        <v>75</v>
      </c>
      <c r="Q1462" s="230" t="s">
        <v>76</v>
      </c>
      <c r="R1462" s="230" t="s">
        <v>77</v>
      </c>
      <c r="S1462" s="218" t="s">
        <v>109</v>
      </c>
      <c r="T1462" s="234">
        <f>+V1462+Y1462</f>
        <v>28150</v>
      </c>
      <c r="U1462" s="234" t="s">
        <v>98</v>
      </c>
      <c r="V1462" s="278">
        <v>23927.5</v>
      </c>
      <c r="W1462" s="217" t="s">
        <v>98</v>
      </c>
      <c r="X1462" s="217" t="s">
        <v>98</v>
      </c>
      <c r="Y1462" s="278">
        <v>4222.5</v>
      </c>
      <c r="Z1462" s="217" t="s">
        <v>98</v>
      </c>
      <c r="AA1462" s="217" t="s">
        <v>98</v>
      </c>
      <c r="AB1462" s="278">
        <v>15928.42</v>
      </c>
      <c r="AC1462" s="217" t="s">
        <v>149</v>
      </c>
      <c r="AD1462" s="217" t="s">
        <v>98</v>
      </c>
      <c r="AE1462" s="229">
        <f>+V1462+Y1462</f>
        <v>28150</v>
      </c>
      <c r="AF1462" s="218" t="s">
        <v>98</v>
      </c>
      <c r="AG1462" s="217" t="s">
        <v>33</v>
      </c>
      <c r="AH1462" s="335" t="s">
        <v>1187</v>
      </c>
      <c r="AI1462" s="335" t="s">
        <v>167</v>
      </c>
      <c r="AJ1462" s="218"/>
    </row>
    <row r="1463" spans="2:36" ht="68.650000000000006" customHeight="1" x14ac:dyDescent="0.2">
      <c r="B1463" s="274"/>
      <c r="C1463" s="385"/>
      <c r="D1463" s="118"/>
      <c r="E1463" s="238"/>
      <c r="F1463" s="239"/>
      <c r="G1463" s="379"/>
      <c r="H1463" s="215"/>
      <c r="I1463" s="218"/>
      <c r="J1463" s="11" t="s">
        <v>111</v>
      </c>
      <c r="K1463" s="80" t="s">
        <v>722</v>
      </c>
      <c r="L1463" s="7" t="s">
        <v>85</v>
      </c>
      <c r="M1463" s="52">
        <v>1</v>
      </c>
      <c r="N1463" s="217"/>
      <c r="O1463" s="336"/>
      <c r="P1463" s="215"/>
      <c r="Q1463" s="215"/>
      <c r="R1463" s="215"/>
      <c r="S1463" s="218"/>
      <c r="T1463" s="218"/>
      <c r="U1463" s="234"/>
      <c r="V1463" s="279"/>
      <c r="W1463" s="217"/>
      <c r="X1463" s="217"/>
      <c r="Y1463" s="279"/>
      <c r="Z1463" s="217"/>
      <c r="AA1463" s="217"/>
      <c r="AB1463" s="279"/>
      <c r="AC1463" s="217"/>
      <c r="AD1463" s="217"/>
      <c r="AE1463" s="217"/>
      <c r="AF1463" s="218"/>
      <c r="AG1463" s="217"/>
      <c r="AH1463" s="336"/>
      <c r="AI1463" s="336"/>
      <c r="AJ1463" s="218"/>
    </row>
    <row r="1464" spans="2:36" ht="68.650000000000006" customHeight="1" x14ac:dyDescent="0.2">
      <c r="B1464" s="236"/>
      <c r="C1464" s="386"/>
      <c r="D1464" s="88"/>
      <c r="E1464" s="238"/>
      <c r="F1464" s="239"/>
      <c r="G1464" s="379"/>
      <c r="H1464" s="216"/>
      <c r="I1464" s="218"/>
      <c r="J1464" s="11" t="s">
        <v>127</v>
      </c>
      <c r="K1464" s="80" t="s">
        <v>648</v>
      </c>
      <c r="L1464" s="7" t="s">
        <v>85</v>
      </c>
      <c r="M1464" s="7">
        <v>60</v>
      </c>
      <c r="N1464" s="217"/>
      <c r="O1464" s="337"/>
      <c r="P1464" s="216"/>
      <c r="Q1464" s="216"/>
      <c r="R1464" s="216"/>
      <c r="S1464" s="218"/>
      <c r="T1464" s="218"/>
      <c r="U1464" s="234"/>
      <c r="V1464" s="280"/>
      <c r="W1464" s="217"/>
      <c r="X1464" s="217"/>
      <c r="Y1464" s="280"/>
      <c r="Z1464" s="217"/>
      <c r="AA1464" s="217"/>
      <c r="AB1464" s="280"/>
      <c r="AC1464" s="217"/>
      <c r="AD1464" s="217"/>
      <c r="AE1464" s="217"/>
      <c r="AF1464" s="218"/>
      <c r="AG1464" s="217"/>
      <c r="AH1464" s="337"/>
      <c r="AI1464" s="337"/>
      <c r="AJ1464" s="218"/>
    </row>
    <row r="1465" spans="2:36" ht="68.650000000000006" customHeight="1" x14ac:dyDescent="0.2">
      <c r="B1465" s="230" t="s">
        <v>1119</v>
      </c>
      <c r="C1465" s="257" t="s">
        <v>790</v>
      </c>
      <c r="D1465" s="257" t="s">
        <v>66</v>
      </c>
      <c r="E1465" s="289" t="s">
        <v>67</v>
      </c>
      <c r="F1465" s="289" t="s">
        <v>132</v>
      </c>
      <c r="G1465" s="382" t="s">
        <v>714</v>
      </c>
      <c r="H1465" s="257" t="s">
        <v>70</v>
      </c>
      <c r="I1465" s="281" t="s">
        <v>98</v>
      </c>
      <c r="J1465" s="20" t="s">
        <v>113</v>
      </c>
      <c r="K1465" s="27" t="s">
        <v>114</v>
      </c>
      <c r="L1465" s="27" t="s">
        <v>115</v>
      </c>
      <c r="M1465" s="27">
        <v>3</v>
      </c>
      <c r="N1465" s="304" t="s">
        <v>717</v>
      </c>
      <c r="O1465" s="257" t="s">
        <v>798</v>
      </c>
      <c r="P1465" s="257" t="s">
        <v>75</v>
      </c>
      <c r="Q1465" s="257" t="s">
        <v>76</v>
      </c>
      <c r="R1465" s="257" t="s">
        <v>77</v>
      </c>
      <c r="S1465" s="281" t="s">
        <v>109</v>
      </c>
      <c r="T1465" s="366">
        <f>+V1465+Y1465</f>
        <v>227910</v>
      </c>
      <c r="U1465" s="391">
        <f>+T1465/M1466</f>
        <v>227910</v>
      </c>
      <c r="V1465" s="314">
        <v>193723.5</v>
      </c>
      <c r="W1465" s="294" t="s">
        <v>98</v>
      </c>
      <c r="X1465" s="294" t="s">
        <v>98</v>
      </c>
      <c r="Y1465" s="314">
        <v>34186.5</v>
      </c>
      <c r="Z1465" s="294" t="s">
        <v>98</v>
      </c>
      <c r="AA1465" s="294" t="s">
        <v>98</v>
      </c>
      <c r="AB1465" s="314">
        <v>19818.259999999998</v>
      </c>
      <c r="AC1465" s="294" t="s">
        <v>80</v>
      </c>
      <c r="AD1465" s="294" t="s">
        <v>98</v>
      </c>
      <c r="AE1465" s="320">
        <f>+V1465+Y1465</f>
        <v>227910</v>
      </c>
      <c r="AF1465" s="281" t="s">
        <v>98</v>
      </c>
      <c r="AG1465" s="294" t="s">
        <v>33</v>
      </c>
      <c r="AH1465" s="260" t="s">
        <v>157</v>
      </c>
      <c r="AI1465" s="260" t="s">
        <v>158</v>
      </c>
      <c r="AJ1465" s="281"/>
    </row>
    <row r="1466" spans="2:36" ht="129" customHeight="1" x14ac:dyDescent="0.2">
      <c r="B1466" s="215"/>
      <c r="C1466" s="258"/>
      <c r="D1466" s="258"/>
      <c r="E1466" s="289"/>
      <c r="F1466" s="289"/>
      <c r="G1466" s="382"/>
      <c r="H1466" s="258"/>
      <c r="I1466" s="281"/>
      <c r="J1466" s="20" t="s">
        <v>116</v>
      </c>
      <c r="K1466" s="27" t="s">
        <v>117</v>
      </c>
      <c r="L1466" s="27" t="s">
        <v>85</v>
      </c>
      <c r="M1466" s="27">
        <v>1</v>
      </c>
      <c r="N1466" s="304"/>
      <c r="O1466" s="258"/>
      <c r="P1466" s="258"/>
      <c r="Q1466" s="258"/>
      <c r="R1466" s="258"/>
      <c r="S1466" s="281"/>
      <c r="T1466" s="281"/>
      <c r="U1466" s="295"/>
      <c r="V1466" s="314"/>
      <c r="W1466" s="294"/>
      <c r="X1466" s="294"/>
      <c r="Y1466" s="314"/>
      <c r="Z1466" s="294"/>
      <c r="AA1466" s="294"/>
      <c r="AB1466" s="314"/>
      <c r="AC1466" s="294"/>
      <c r="AD1466" s="294"/>
      <c r="AE1466" s="294"/>
      <c r="AF1466" s="281"/>
      <c r="AG1466" s="294"/>
      <c r="AH1466" s="261"/>
      <c r="AI1466" s="261"/>
      <c r="AJ1466" s="281"/>
    </row>
    <row r="1467" spans="2:36" ht="68.650000000000006" customHeight="1" x14ac:dyDescent="0.2">
      <c r="B1467" s="215"/>
      <c r="C1467" s="258"/>
      <c r="D1467" s="258"/>
      <c r="E1467" s="289"/>
      <c r="F1467" s="289"/>
      <c r="G1467" s="382"/>
      <c r="H1467" s="258"/>
      <c r="I1467" s="281"/>
      <c r="J1467" s="20" t="s">
        <v>209</v>
      </c>
      <c r="K1467" s="27" t="s">
        <v>118</v>
      </c>
      <c r="L1467" s="27" t="s">
        <v>119</v>
      </c>
      <c r="M1467" s="27">
        <v>1</v>
      </c>
      <c r="N1467" s="304"/>
      <c r="O1467" s="258"/>
      <c r="P1467" s="258"/>
      <c r="Q1467" s="258"/>
      <c r="R1467" s="258"/>
      <c r="S1467" s="281"/>
      <c r="T1467" s="281"/>
      <c r="U1467" s="295"/>
      <c r="V1467" s="314"/>
      <c r="W1467" s="294"/>
      <c r="X1467" s="294"/>
      <c r="Y1467" s="314"/>
      <c r="Z1467" s="294"/>
      <c r="AA1467" s="294"/>
      <c r="AB1467" s="314"/>
      <c r="AC1467" s="294"/>
      <c r="AD1467" s="294"/>
      <c r="AE1467" s="294"/>
      <c r="AF1467" s="281"/>
      <c r="AG1467" s="294"/>
      <c r="AH1467" s="261"/>
      <c r="AI1467" s="261"/>
      <c r="AJ1467" s="281"/>
    </row>
    <row r="1468" spans="2:36" ht="68.650000000000006" customHeight="1" x14ac:dyDescent="0.2">
      <c r="B1468" s="216"/>
      <c r="C1468" s="259"/>
      <c r="D1468" s="259"/>
      <c r="E1468" s="289"/>
      <c r="F1468" s="289"/>
      <c r="G1468" s="382"/>
      <c r="H1468" s="259"/>
      <c r="I1468" s="281"/>
      <c r="J1468" s="20" t="s">
        <v>120</v>
      </c>
      <c r="K1468" s="27" t="s">
        <v>121</v>
      </c>
      <c r="L1468" s="27" t="s">
        <v>119</v>
      </c>
      <c r="M1468" s="27">
        <v>1</v>
      </c>
      <c r="N1468" s="304"/>
      <c r="O1468" s="259"/>
      <c r="P1468" s="259"/>
      <c r="Q1468" s="259"/>
      <c r="R1468" s="259"/>
      <c r="S1468" s="281"/>
      <c r="T1468" s="281"/>
      <c r="U1468" s="295"/>
      <c r="V1468" s="314"/>
      <c r="W1468" s="294"/>
      <c r="X1468" s="294"/>
      <c r="Y1468" s="314"/>
      <c r="Z1468" s="294"/>
      <c r="AA1468" s="294"/>
      <c r="AB1468" s="314"/>
      <c r="AC1468" s="294"/>
      <c r="AD1468" s="294"/>
      <c r="AE1468" s="294"/>
      <c r="AF1468" s="281"/>
      <c r="AG1468" s="294"/>
      <c r="AH1468" s="262"/>
      <c r="AI1468" s="262"/>
      <c r="AJ1468" s="281"/>
    </row>
    <row r="1469" spans="2:36" ht="133.15" customHeight="1" x14ac:dyDescent="0.2">
      <c r="B1469" s="230" t="s">
        <v>795</v>
      </c>
      <c r="C1469" s="230" t="s">
        <v>791</v>
      </c>
      <c r="D1469" s="230" t="s">
        <v>66</v>
      </c>
      <c r="E1469" s="250" t="s">
        <v>67</v>
      </c>
      <c r="F1469" s="239" t="s">
        <v>134</v>
      </c>
      <c r="G1469" s="379" t="s">
        <v>1007</v>
      </c>
      <c r="H1469" s="230" t="s">
        <v>70</v>
      </c>
      <c r="I1469" s="218" t="s">
        <v>98</v>
      </c>
      <c r="J1469" s="11" t="s">
        <v>719</v>
      </c>
      <c r="K1469" s="80" t="s">
        <v>720</v>
      </c>
      <c r="L1469" s="87" t="s">
        <v>725</v>
      </c>
      <c r="M1469" s="52">
        <v>40</v>
      </c>
      <c r="N1469" s="217" t="s">
        <v>717</v>
      </c>
      <c r="O1469" s="230" t="s">
        <v>799</v>
      </c>
      <c r="P1469" s="230" t="s">
        <v>75</v>
      </c>
      <c r="Q1469" s="230" t="s">
        <v>76</v>
      </c>
      <c r="R1469" s="230" t="s">
        <v>77</v>
      </c>
      <c r="S1469" s="218" t="s">
        <v>109</v>
      </c>
      <c r="T1469" s="234">
        <f>+V1469+Y1469</f>
        <v>134884.21000000002</v>
      </c>
      <c r="U1469" s="234">
        <f>+T1469/2</f>
        <v>67442.10500000001</v>
      </c>
      <c r="V1469" s="224">
        <v>114651.57</v>
      </c>
      <c r="W1469" s="217" t="s">
        <v>98</v>
      </c>
      <c r="X1469" s="217" t="s">
        <v>98</v>
      </c>
      <c r="Y1469" s="224">
        <v>20232.64</v>
      </c>
      <c r="Z1469" s="217" t="s">
        <v>98</v>
      </c>
      <c r="AA1469" s="217" t="s">
        <v>98</v>
      </c>
      <c r="AB1469" s="422">
        <v>11729.06</v>
      </c>
      <c r="AC1469" s="217" t="s">
        <v>149</v>
      </c>
      <c r="AD1469" s="217" t="s">
        <v>98</v>
      </c>
      <c r="AE1469" s="229">
        <f>+V1469+Y1469</f>
        <v>134884.21000000002</v>
      </c>
      <c r="AF1469" s="218" t="s">
        <v>98</v>
      </c>
      <c r="AG1469" s="217" t="s">
        <v>33</v>
      </c>
      <c r="AH1469" s="278" t="s">
        <v>157</v>
      </c>
      <c r="AI1469" s="278" t="s">
        <v>158</v>
      </c>
      <c r="AJ1469" s="218"/>
    </row>
    <row r="1470" spans="2:36" ht="68.650000000000006" customHeight="1" x14ac:dyDescent="0.2">
      <c r="B1470" s="215"/>
      <c r="C1470" s="215"/>
      <c r="D1470" s="215"/>
      <c r="E1470" s="250"/>
      <c r="F1470" s="239"/>
      <c r="G1470" s="379"/>
      <c r="H1470" s="215"/>
      <c r="I1470" s="218"/>
      <c r="J1470" s="11" t="s">
        <v>111</v>
      </c>
      <c r="K1470" s="80" t="s">
        <v>722</v>
      </c>
      <c r="L1470" s="7" t="s">
        <v>85</v>
      </c>
      <c r="M1470" s="52">
        <v>1</v>
      </c>
      <c r="N1470" s="217"/>
      <c r="O1470" s="215"/>
      <c r="P1470" s="215"/>
      <c r="Q1470" s="215"/>
      <c r="R1470" s="215"/>
      <c r="S1470" s="218"/>
      <c r="T1470" s="218"/>
      <c r="U1470" s="234"/>
      <c r="V1470" s="224"/>
      <c r="W1470" s="217"/>
      <c r="X1470" s="217"/>
      <c r="Y1470" s="224"/>
      <c r="Z1470" s="217"/>
      <c r="AA1470" s="217"/>
      <c r="AB1470" s="422"/>
      <c r="AC1470" s="217"/>
      <c r="AD1470" s="217"/>
      <c r="AE1470" s="217"/>
      <c r="AF1470" s="218"/>
      <c r="AG1470" s="217"/>
      <c r="AH1470" s="279"/>
      <c r="AI1470" s="279"/>
      <c r="AJ1470" s="218"/>
    </row>
    <row r="1471" spans="2:36" ht="68.650000000000006" customHeight="1" x14ac:dyDescent="0.2">
      <c r="B1471" s="216"/>
      <c r="C1471" s="216"/>
      <c r="D1471" s="216"/>
      <c r="E1471" s="291"/>
      <c r="F1471" s="239"/>
      <c r="G1471" s="379"/>
      <c r="H1471" s="216"/>
      <c r="I1471" s="218"/>
      <c r="J1471" s="11" t="s">
        <v>127</v>
      </c>
      <c r="K1471" s="80" t="s">
        <v>648</v>
      </c>
      <c r="L1471" s="7" t="s">
        <v>85</v>
      </c>
      <c r="M1471" s="7">
        <v>83</v>
      </c>
      <c r="N1471" s="217"/>
      <c r="O1471" s="216"/>
      <c r="P1471" s="216"/>
      <c r="Q1471" s="216"/>
      <c r="R1471" s="216"/>
      <c r="S1471" s="218"/>
      <c r="T1471" s="218"/>
      <c r="U1471" s="234"/>
      <c r="V1471" s="225"/>
      <c r="W1471" s="217"/>
      <c r="X1471" s="217"/>
      <c r="Y1471" s="225"/>
      <c r="Z1471" s="217"/>
      <c r="AA1471" s="217"/>
      <c r="AB1471" s="341"/>
      <c r="AC1471" s="217"/>
      <c r="AD1471" s="217"/>
      <c r="AE1471" s="217"/>
      <c r="AF1471" s="218"/>
      <c r="AG1471" s="217"/>
      <c r="AH1471" s="280"/>
      <c r="AI1471" s="280"/>
      <c r="AJ1471" s="218"/>
    </row>
    <row r="1472" spans="2:36" ht="122.1" customHeight="1" x14ac:dyDescent="0.2">
      <c r="B1472" s="230" t="s">
        <v>794</v>
      </c>
      <c r="C1472" s="230" t="s">
        <v>791</v>
      </c>
      <c r="D1472" s="230" t="s">
        <v>66</v>
      </c>
      <c r="E1472" s="290" t="s">
        <v>67</v>
      </c>
      <c r="F1472" s="239" t="s">
        <v>134</v>
      </c>
      <c r="G1472" s="379" t="s">
        <v>1007</v>
      </c>
      <c r="H1472" s="230" t="s">
        <v>70</v>
      </c>
      <c r="I1472" s="218" t="s">
        <v>98</v>
      </c>
      <c r="J1472" s="11" t="s">
        <v>719</v>
      </c>
      <c r="K1472" s="80" t="s">
        <v>720</v>
      </c>
      <c r="L1472" s="87" t="s">
        <v>725</v>
      </c>
      <c r="M1472" s="52">
        <v>40</v>
      </c>
      <c r="N1472" s="217" t="s">
        <v>717</v>
      </c>
      <c r="O1472" s="230" t="s">
        <v>799</v>
      </c>
      <c r="P1472" s="230" t="s">
        <v>75</v>
      </c>
      <c r="Q1472" s="230" t="s">
        <v>76</v>
      </c>
      <c r="R1472" s="230" t="s">
        <v>77</v>
      </c>
      <c r="S1472" s="218" t="s">
        <v>109</v>
      </c>
      <c r="T1472" s="234">
        <f>+V1472+Y1472</f>
        <v>213451.18</v>
      </c>
      <c r="U1472" s="234" t="s">
        <v>98</v>
      </c>
      <c r="V1472" s="235">
        <v>181433.52</v>
      </c>
      <c r="W1472" s="217" t="s">
        <v>98</v>
      </c>
      <c r="X1472" s="217" t="s">
        <v>98</v>
      </c>
      <c r="Y1472" s="235">
        <v>32017.66</v>
      </c>
      <c r="Z1472" s="217" t="s">
        <v>98</v>
      </c>
      <c r="AA1472" s="217" t="s">
        <v>98</v>
      </c>
      <c r="AB1472" s="235">
        <v>18561.91</v>
      </c>
      <c r="AC1472" s="217" t="s">
        <v>149</v>
      </c>
      <c r="AD1472" s="217" t="s">
        <v>98</v>
      </c>
      <c r="AE1472" s="229">
        <f>+V1472+Y1472</f>
        <v>213451.18</v>
      </c>
      <c r="AF1472" s="218" t="s">
        <v>98</v>
      </c>
      <c r="AG1472" s="217" t="s">
        <v>33</v>
      </c>
      <c r="AH1472" s="219" t="s">
        <v>160</v>
      </c>
      <c r="AI1472" s="219" t="s">
        <v>161</v>
      </c>
      <c r="AJ1472" s="218"/>
    </row>
    <row r="1473" spans="2:36" ht="68.650000000000006" customHeight="1" x14ac:dyDescent="0.2">
      <c r="B1473" s="215"/>
      <c r="C1473" s="215"/>
      <c r="D1473" s="215"/>
      <c r="E1473" s="250"/>
      <c r="F1473" s="239"/>
      <c r="G1473" s="379"/>
      <c r="H1473" s="215"/>
      <c r="I1473" s="218"/>
      <c r="J1473" s="11" t="s">
        <v>111</v>
      </c>
      <c r="K1473" s="80" t="s">
        <v>722</v>
      </c>
      <c r="L1473" s="7" t="s">
        <v>85</v>
      </c>
      <c r="M1473" s="52">
        <v>1</v>
      </c>
      <c r="N1473" s="217"/>
      <c r="O1473" s="215"/>
      <c r="P1473" s="215"/>
      <c r="Q1473" s="215"/>
      <c r="R1473" s="215"/>
      <c r="S1473" s="218"/>
      <c r="T1473" s="218"/>
      <c r="U1473" s="234"/>
      <c r="V1473" s="235"/>
      <c r="W1473" s="217"/>
      <c r="X1473" s="217"/>
      <c r="Y1473" s="235"/>
      <c r="Z1473" s="217"/>
      <c r="AA1473" s="217"/>
      <c r="AB1473" s="235"/>
      <c r="AC1473" s="217"/>
      <c r="AD1473" s="217"/>
      <c r="AE1473" s="217"/>
      <c r="AF1473" s="218"/>
      <c r="AG1473" s="217"/>
      <c r="AH1473" s="220"/>
      <c r="AI1473" s="220"/>
      <c r="AJ1473" s="218"/>
    </row>
    <row r="1474" spans="2:36" ht="68.650000000000006" customHeight="1" x14ac:dyDescent="0.2">
      <c r="B1474" s="215"/>
      <c r="C1474" s="215"/>
      <c r="D1474" s="215"/>
      <c r="E1474" s="250"/>
      <c r="F1474" s="239"/>
      <c r="G1474" s="379"/>
      <c r="H1474" s="216"/>
      <c r="I1474" s="218"/>
      <c r="J1474" s="11" t="s">
        <v>127</v>
      </c>
      <c r="K1474" s="80" t="s">
        <v>648</v>
      </c>
      <c r="L1474" s="7" t="s">
        <v>85</v>
      </c>
      <c r="M1474" s="7">
        <v>101</v>
      </c>
      <c r="N1474" s="217"/>
      <c r="O1474" s="216"/>
      <c r="P1474" s="216"/>
      <c r="Q1474" s="216"/>
      <c r="R1474" s="216"/>
      <c r="S1474" s="218"/>
      <c r="T1474" s="218"/>
      <c r="U1474" s="234"/>
      <c r="V1474" s="235"/>
      <c r="W1474" s="217"/>
      <c r="X1474" s="217"/>
      <c r="Y1474" s="235"/>
      <c r="Z1474" s="217"/>
      <c r="AA1474" s="217"/>
      <c r="AB1474" s="235"/>
      <c r="AC1474" s="217"/>
      <c r="AD1474" s="217"/>
      <c r="AE1474" s="217"/>
      <c r="AF1474" s="218"/>
      <c r="AG1474" s="217"/>
      <c r="AH1474" s="221"/>
      <c r="AI1474" s="221"/>
      <c r="AJ1474" s="218"/>
    </row>
    <row r="1475" spans="2:36" ht="138" customHeight="1" x14ac:dyDescent="0.2">
      <c r="B1475" s="257" t="s">
        <v>1120</v>
      </c>
      <c r="C1475" s="257" t="s">
        <v>792</v>
      </c>
      <c r="D1475" s="257" t="s">
        <v>66</v>
      </c>
      <c r="E1475" s="293" t="s">
        <v>67</v>
      </c>
      <c r="F1475" s="382" t="s">
        <v>134</v>
      </c>
      <c r="G1475" s="428" t="s">
        <v>1117</v>
      </c>
      <c r="H1475" s="257" t="s">
        <v>70</v>
      </c>
      <c r="I1475" s="281" t="s">
        <v>98</v>
      </c>
      <c r="J1475" s="20" t="s">
        <v>719</v>
      </c>
      <c r="K1475" s="74" t="s">
        <v>720</v>
      </c>
      <c r="L1475" s="91" t="s">
        <v>725</v>
      </c>
      <c r="M1475" s="58">
        <v>40</v>
      </c>
      <c r="N1475" s="294" t="s">
        <v>717</v>
      </c>
      <c r="O1475" s="257" t="s">
        <v>799</v>
      </c>
      <c r="P1475" s="257" t="s">
        <v>75</v>
      </c>
      <c r="Q1475" s="257" t="s">
        <v>76</v>
      </c>
      <c r="R1475" s="257" t="s">
        <v>77</v>
      </c>
      <c r="S1475" s="281" t="s">
        <v>109</v>
      </c>
      <c r="T1475" s="366">
        <f>+V1475+Y1475</f>
        <v>149800</v>
      </c>
      <c r="U1475" s="366">
        <f>+T1475/M1476</f>
        <v>149800</v>
      </c>
      <c r="V1475" s="314">
        <v>127330</v>
      </c>
      <c r="W1475" s="294" t="s">
        <v>98</v>
      </c>
      <c r="X1475" s="294" t="s">
        <v>98</v>
      </c>
      <c r="Y1475" s="352">
        <v>22470</v>
      </c>
      <c r="Z1475" s="294" t="s">
        <v>98</v>
      </c>
      <c r="AA1475" s="294" t="s">
        <v>98</v>
      </c>
      <c r="AB1475" s="352">
        <v>13026.09</v>
      </c>
      <c r="AC1475" s="294" t="s">
        <v>149</v>
      </c>
      <c r="AD1475" s="294" t="s">
        <v>98</v>
      </c>
      <c r="AE1475" s="320">
        <f>+V1475+Y1475</f>
        <v>149800</v>
      </c>
      <c r="AF1475" s="281" t="s">
        <v>98</v>
      </c>
      <c r="AG1475" s="294" t="s">
        <v>33</v>
      </c>
      <c r="AH1475" s="260" t="s">
        <v>160</v>
      </c>
      <c r="AI1475" s="260" t="s">
        <v>161</v>
      </c>
      <c r="AJ1475" s="281"/>
    </row>
    <row r="1476" spans="2:36" ht="68.650000000000006" customHeight="1" x14ac:dyDescent="0.2">
      <c r="B1476" s="258"/>
      <c r="C1476" s="258"/>
      <c r="D1476" s="258"/>
      <c r="E1476" s="292"/>
      <c r="F1476" s="382"/>
      <c r="G1476" s="428"/>
      <c r="H1476" s="258"/>
      <c r="I1476" s="281"/>
      <c r="J1476" s="20" t="s">
        <v>111</v>
      </c>
      <c r="K1476" s="74" t="s">
        <v>722</v>
      </c>
      <c r="L1476" s="27" t="s">
        <v>85</v>
      </c>
      <c r="M1476" s="58">
        <v>1</v>
      </c>
      <c r="N1476" s="294"/>
      <c r="O1476" s="258"/>
      <c r="P1476" s="258"/>
      <c r="Q1476" s="258"/>
      <c r="R1476" s="258"/>
      <c r="S1476" s="281"/>
      <c r="T1476" s="281"/>
      <c r="U1476" s="366"/>
      <c r="V1476" s="353"/>
      <c r="W1476" s="294"/>
      <c r="X1476" s="294"/>
      <c r="Y1476" s="353"/>
      <c r="Z1476" s="294"/>
      <c r="AA1476" s="294"/>
      <c r="AB1476" s="353"/>
      <c r="AC1476" s="294"/>
      <c r="AD1476" s="294"/>
      <c r="AE1476" s="294"/>
      <c r="AF1476" s="281"/>
      <c r="AG1476" s="294"/>
      <c r="AH1476" s="261"/>
      <c r="AI1476" s="261"/>
      <c r="AJ1476" s="281"/>
    </row>
    <row r="1477" spans="2:36" ht="68.650000000000006" customHeight="1" x14ac:dyDescent="0.2">
      <c r="B1477" s="259"/>
      <c r="C1477" s="259"/>
      <c r="D1477" s="259"/>
      <c r="E1477" s="321"/>
      <c r="F1477" s="382"/>
      <c r="G1477" s="428"/>
      <c r="H1477" s="259"/>
      <c r="I1477" s="281"/>
      <c r="J1477" s="20" t="s">
        <v>127</v>
      </c>
      <c r="K1477" s="74" t="s">
        <v>648</v>
      </c>
      <c r="L1477" s="27" t="s">
        <v>85</v>
      </c>
      <c r="M1477" s="27">
        <v>59</v>
      </c>
      <c r="N1477" s="294"/>
      <c r="O1477" s="259"/>
      <c r="P1477" s="259"/>
      <c r="Q1477" s="259"/>
      <c r="R1477" s="259"/>
      <c r="S1477" s="281"/>
      <c r="T1477" s="281"/>
      <c r="U1477" s="366"/>
      <c r="V1477" s="354"/>
      <c r="W1477" s="294"/>
      <c r="X1477" s="294"/>
      <c r="Y1477" s="354"/>
      <c r="Z1477" s="294"/>
      <c r="AA1477" s="294"/>
      <c r="AB1477" s="354"/>
      <c r="AC1477" s="294"/>
      <c r="AD1477" s="294"/>
      <c r="AE1477" s="294"/>
      <c r="AF1477" s="281"/>
      <c r="AG1477" s="294"/>
      <c r="AH1477" s="262"/>
      <c r="AI1477" s="262"/>
      <c r="AJ1477" s="281"/>
    </row>
    <row r="1478" spans="2:36" ht="125.1" customHeight="1" x14ac:dyDescent="0.2">
      <c r="B1478" s="230" t="s">
        <v>796</v>
      </c>
      <c r="C1478" s="230" t="s">
        <v>791</v>
      </c>
      <c r="D1478" s="230" t="s">
        <v>66</v>
      </c>
      <c r="E1478" s="290" t="s">
        <v>67</v>
      </c>
      <c r="F1478" s="239" t="s">
        <v>134</v>
      </c>
      <c r="G1478" s="379" t="s">
        <v>1007</v>
      </c>
      <c r="H1478" s="230" t="s">
        <v>70</v>
      </c>
      <c r="I1478" s="218" t="s">
        <v>98</v>
      </c>
      <c r="J1478" s="11" t="s">
        <v>719</v>
      </c>
      <c r="K1478" s="80" t="s">
        <v>720</v>
      </c>
      <c r="L1478" s="87" t="s">
        <v>725</v>
      </c>
      <c r="M1478" s="52">
        <v>40</v>
      </c>
      <c r="N1478" s="217" t="s">
        <v>717</v>
      </c>
      <c r="O1478" s="230" t="s">
        <v>799</v>
      </c>
      <c r="P1478" s="230" t="s">
        <v>75</v>
      </c>
      <c r="Q1478" s="230" t="s">
        <v>76</v>
      </c>
      <c r="R1478" s="230" t="s">
        <v>77</v>
      </c>
      <c r="S1478" s="218" t="s">
        <v>109</v>
      </c>
      <c r="T1478" s="234">
        <f>+V1478+Y1478</f>
        <v>183774.53</v>
      </c>
      <c r="U1478" s="234">
        <f>+T1478/M1479</f>
        <v>183774.53</v>
      </c>
      <c r="V1478" s="224">
        <v>156208.38</v>
      </c>
      <c r="W1478" s="217" t="s">
        <v>98</v>
      </c>
      <c r="X1478" s="217" t="s">
        <v>98</v>
      </c>
      <c r="Y1478" s="223">
        <v>27566.15</v>
      </c>
      <c r="Z1478" s="217" t="s">
        <v>98</v>
      </c>
      <c r="AA1478" s="217" t="s">
        <v>98</v>
      </c>
      <c r="AB1478" s="223">
        <v>15980.39</v>
      </c>
      <c r="AC1478" s="217" t="s">
        <v>149</v>
      </c>
      <c r="AD1478" s="217" t="s">
        <v>98</v>
      </c>
      <c r="AE1478" s="229">
        <f>+V1478+Y1478</f>
        <v>183774.53</v>
      </c>
      <c r="AF1478" s="218" t="s">
        <v>98</v>
      </c>
      <c r="AG1478" s="217" t="s">
        <v>33</v>
      </c>
      <c r="AH1478" s="219" t="s">
        <v>254</v>
      </c>
      <c r="AI1478" s="219" t="s">
        <v>166</v>
      </c>
      <c r="AJ1478" s="218"/>
    </row>
    <row r="1479" spans="2:36" ht="68.650000000000006" customHeight="1" x14ac:dyDescent="0.2">
      <c r="B1479" s="215"/>
      <c r="C1479" s="215"/>
      <c r="D1479" s="215"/>
      <c r="E1479" s="250"/>
      <c r="F1479" s="239"/>
      <c r="G1479" s="379"/>
      <c r="H1479" s="215"/>
      <c r="I1479" s="218"/>
      <c r="J1479" s="11" t="s">
        <v>111</v>
      </c>
      <c r="K1479" s="80" t="s">
        <v>722</v>
      </c>
      <c r="L1479" s="7" t="s">
        <v>85</v>
      </c>
      <c r="M1479" s="52">
        <v>1</v>
      </c>
      <c r="N1479" s="217"/>
      <c r="O1479" s="215"/>
      <c r="P1479" s="215"/>
      <c r="Q1479" s="215"/>
      <c r="R1479" s="215"/>
      <c r="S1479" s="218"/>
      <c r="T1479" s="218"/>
      <c r="U1479" s="234"/>
      <c r="V1479" s="224"/>
      <c r="W1479" s="217"/>
      <c r="X1479" s="217"/>
      <c r="Y1479" s="224"/>
      <c r="Z1479" s="217"/>
      <c r="AA1479" s="217"/>
      <c r="AB1479" s="224"/>
      <c r="AC1479" s="217"/>
      <c r="AD1479" s="217"/>
      <c r="AE1479" s="217"/>
      <c r="AF1479" s="218"/>
      <c r="AG1479" s="217"/>
      <c r="AH1479" s="220"/>
      <c r="AI1479" s="220"/>
      <c r="AJ1479" s="218"/>
    </row>
    <row r="1480" spans="2:36" ht="68.650000000000006" customHeight="1" x14ac:dyDescent="0.2">
      <c r="B1480" s="216"/>
      <c r="C1480" s="216"/>
      <c r="D1480" s="216"/>
      <c r="E1480" s="291"/>
      <c r="F1480" s="239"/>
      <c r="G1480" s="379"/>
      <c r="H1480" s="216"/>
      <c r="I1480" s="218"/>
      <c r="J1480" s="11" t="s">
        <v>127</v>
      </c>
      <c r="K1480" s="80" t="s">
        <v>648</v>
      </c>
      <c r="L1480" s="7" t="s">
        <v>85</v>
      </c>
      <c r="M1480" s="7">
        <v>86</v>
      </c>
      <c r="N1480" s="217"/>
      <c r="O1480" s="216"/>
      <c r="P1480" s="216"/>
      <c r="Q1480" s="216"/>
      <c r="R1480" s="216"/>
      <c r="S1480" s="218"/>
      <c r="T1480" s="218"/>
      <c r="U1480" s="234"/>
      <c r="V1480" s="225"/>
      <c r="W1480" s="217"/>
      <c r="X1480" s="217"/>
      <c r="Y1480" s="225"/>
      <c r="Z1480" s="217"/>
      <c r="AA1480" s="217"/>
      <c r="AB1480" s="225"/>
      <c r="AC1480" s="217"/>
      <c r="AD1480" s="217"/>
      <c r="AE1480" s="217"/>
      <c r="AF1480" s="218"/>
      <c r="AG1480" s="217"/>
      <c r="AH1480" s="221"/>
      <c r="AI1480" s="221"/>
      <c r="AJ1480" s="218"/>
    </row>
    <row r="1481" spans="2:36" ht="68.650000000000006" customHeight="1" x14ac:dyDescent="0.2">
      <c r="B1481" s="230" t="s">
        <v>797</v>
      </c>
      <c r="C1481" s="230" t="s">
        <v>793</v>
      </c>
      <c r="D1481" s="230" t="s">
        <v>66</v>
      </c>
      <c r="E1481" s="290" t="s">
        <v>67</v>
      </c>
      <c r="F1481" s="239" t="s">
        <v>134</v>
      </c>
      <c r="G1481" s="379" t="s">
        <v>1007</v>
      </c>
      <c r="H1481" s="230" t="s">
        <v>70</v>
      </c>
      <c r="I1481" s="218" t="s">
        <v>98</v>
      </c>
      <c r="J1481" s="11" t="s">
        <v>719</v>
      </c>
      <c r="K1481" s="80" t="s">
        <v>720</v>
      </c>
      <c r="L1481" s="87" t="s">
        <v>725</v>
      </c>
      <c r="M1481" s="52">
        <v>40</v>
      </c>
      <c r="N1481" s="217" t="s">
        <v>717</v>
      </c>
      <c r="O1481" s="230" t="s">
        <v>799</v>
      </c>
      <c r="P1481" s="230" t="s">
        <v>75</v>
      </c>
      <c r="Q1481" s="230" t="s">
        <v>76</v>
      </c>
      <c r="R1481" s="230" t="s">
        <v>77</v>
      </c>
      <c r="S1481" s="218" t="s">
        <v>109</v>
      </c>
      <c r="T1481" s="234">
        <f>+V1481+Y1481</f>
        <v>200021.3</v>
      </c>
      <c r="U1481" s="234">
        <f>+T1481/M1482</f>
        <v>200021.3</v>
      </c>
      <c r="V1481" s="223">
        <v>170018.11</v>
      </c>
      <c r="W1481" s="217" t="s">
        <v>98</v>
      </c>
      <c r="X1481" s="217" t="s">
        <v>98</v>
      </c>
      <c r="Y1481" s="223">
        <v>30003.19</v>
      </c>
      <c r="Z1481" s="217" t="s">
        <v>98</v>
      </c>
      <c r="AA1481" s="217" t="s">
        <v>98</v>
      </c>
      <c r="AB1481" s="223">
        <v>17393.150000000001</v>
      </c>
      <c r="AC1481" s="217" t="s">
        <v>149</v>
      </c>
      <c r="AD1481" s="217" t="s">
        <v>98</v>
      </c>
      <c r="AE1481" s="229">
        <f>+V1481+Y1481</f>
        <v>200021.3</v>
      </c>
      <c r="AF1481" s="218" t="s">
        <v>98</v>
      </c>
      <c r="AG1481" s="217" t="s">
        <v>33</v>
      </c>
      <c r="AH1481" s="217" t="s">
        <v>800</v>
      </c>
      <c r="AI1481" s="217" t="s">
        <v>166</v>
      </c>
      <c r="AJ1481" s="218"/>
    </row>
    <row r="1482" spans="2:36" ht="71.650000000000006" customHeight="1" x14ac:dyDescent="0.2">
      <c r="B1482" s="215"/>
      <c r="C1482" s="215"/>
      <c r="D1482" s="215"/>
      <c r="E1482" s="250"/>
      <c r="F1482" s="239"/>
      <c r="G1482" s="379"/>
      <c r="H1482" s="215"/>
      <c r="I1482" s="218"/>
      <c r="J1482" s="11" t="s">
        <v>111</v>
      </c>
      <c r="K1482" s="80" t="s">
        <v>722</v>
      </c>
      <c r="L1482" s="7" t="s">
        <v>85</v>
      </c>
      <c r="M1482" s="52">
        <v>1</v>
      </c>
      <c r="N1482" s="217"/>
      <c r="O1482" s="215"/>
      <c r="P1482" s="215"/>
      <c r="Q1482" s="215"/>
      <c r="R1482" s="215"/>
      <c r="S1482" s="218"/>
      <c r="T1482" s="218"/>
      <c r="U1482" s="234"/>
      <c r="V1482" s="224"/>
      <c r="W1482" s="217"/>
      <c r="X1482" s="217"/>
      <c r="Y1482" s="224"/>
      <c r="Z1482" s="217"/>
      <c r="AA1482" s="217"/>
      <c r="AB1482" s="224"/>
      <c r="AC1482" s="217"/>
      <c r="AD1482" s="217"/>
      <c r="AE1482" s="217"/>
      <c r="AF1482" s="218"/>
      <c r="AG1482" s="217"/>
      <c r="AH1482" s="217"/>
      <c r="AI1482" s="217"/>
      <c r="AJ1482" s="218"/>
    </row>
    <row r="1483" spans="2:36" ht="68.650000000000006" customHeight="1" x14ac:dyDescent="0.2">
      <c r="B1483" s="215"/>
      <c r="C1483" s="215"/>
      <c r="D1483" s="215"/>
      <c r="E1483" s="250"/>
      <c r="F1483" s="288"/>
      <c r="G1483" s="438"/>
      <c r="H1483" s="216"/>
      <c r="I1483" s="230"/>
      <c r="J1483" s="28" t="s">
        <v>127</v>
      </c>
      <c r="K1483" s="53" t="s">
        <v>648</v>
      </c>
      <c r="L1483" s="14" t="s">
        <v>85</v>
      </c>
      <c r="M1483" s="14">
        <v>95</v>
      </c>
      <c r="N1483" s="219"/>
      <c r="O1483" s="215"/>
      <c r="P1483" s="215"/>
      <c r="Q1483" s="215"/>
      <c r="R1483" s="215"/>
      <c r="S1483" s="230"/>
      <c r="T1483" s="230"/>
      <c r="U1483" s="381"/>
      <c r="V1483" s="224"/>
      <c r="W1483" s="219"/>
      <c r="X1483" s="219"/>
      <c r="Y1483" s="224"/>
      <c r="Z1483" s="219"/>
      <c r="AA1483" s="219"/>
      <c r="AB1483" s="224"/>
      <c r="AC1483" s="219"/>
      <c r="AD1483" s="219"/>
      <c r="AE1483" s="219"/>
      <c r="AF1483" s="230"/>
      <c r="AG1483" s="219"/>
      <c r="AH1483" s="217"/>
      <c r="AI1483" s="217"/>
      <c r="AJ1483" s="230"/>
    </row>
    <row r="1484" spans="2:36" ht="68.650000000000006" customHeight="1" x14ac:dyDescent="0.2">
      <c r="B1484" s="230" t="s">
        <v>957</v>
      </c>
      <c r="C1484" s="230" t="s">
        <v>790</v>
      </c>
      <c r="D1484" s="230" t="s">
        <v>66</v>
      </c>
      <c r="E1484" s="238" t="s">
        <v>67</v>
      </c>
      <c r="F1484" s="238" t="s">
        <v>132</v>
      </c>
      <c r="G1484" s="239" t="s">
        <v>714</v>
      </c>
      <c r="H1484" s="230" t="s">
        <v>70</v>
      </c>
      <c r="I1484" s="218" t="s">
        <v>98</v>
      </c>
      <c r="J1484" s="11" t="s">
        <v>113</v>
      </c>
      <c r="K1484" s="7" t="s">
        <v>114</v>
      </c>
      <c r="L1484" s="7" t="s">
        <v>115</v>
      </c>
      <c r="M1484" s="7">
        <v>3</v>
      </c>
      <c r="N1484" s="307" t="s">
        <v>717</v>
      </c>
      <c r="O1484" s="230" t="s">
        <v>798</v>
      </c>
      <c r="P1484" s="230" t="s">
        <v>75</v>
      </c>
      <c r="Q1484" s="230" t="s">
        <v>76</v>
      </c>
      <c r="R1484" s="230" t="s">
        <v>77</v>
      </c>
      <c r="S1484" s="218" t="s">
        <v>109</v>
      </c>
      <c r="T1484" s="234">
        <f>+V1484+Y1484</f>
        <v>227910</v>
      </c>
      <c r="U1484" s="594">
        <f>+T1484/M1485</f>
        <v>227910</v>
      </c>
      <c r="V1484" s="235">
        <v>193723.5</v>
      </c>
      <c r="W1484" s="217" t="s">
        <v>98</v>
      </c>
      <c r="X1484" s="217" t="s">
        <v>98</v>
      </c>
      <c r="Y1484" s="235">
        <v>34186.5</v>
      </c>
      <c r="Z1484" s="217" t="s">
        <v>98</v>
      </c>
      <c r="AA1484" s="217" t="s">
        <v>98</v>
      </c>
      <c r="AB1484" s="235">
        <v>19818.259999999998</v>
      </c>
      <c r="AC1484" s="217" t="s">
        <v>80</v>
      </c>
      <c r="AD1484" s="217" t="s">
        <v>98</v>
      </c>
      <c r="AE1484" s="229">
        <f>+V1484+Y1484</f>
        <v>227910</v>
      </c>
      <c r="AF1484" s="218" t="s">
        <v>98</v>
      </c>
      <c r="AG1484" s="217" t="s">
        <v>33</v>
      </c>
      <c r="AH1484" s="219" t="s">
        <v>160</v>
      </c>
      <c r="AI1484" s="219" t="s">
        <v>161</v>
      </c>
      <c r="AJ1484" s="218"/>
    </row>
    <row r="1485" spans="2:36" ht="68.650000000000006" customHeight="1" x14ac:dyDescent="0.2">
      <c r="B1485" s="215"/>
      <c r="C1485" s="215"/>
      <c r="D1485" s="215"/>
      <c r="E1485" s="238"/>
      <c r="F1485" s="238"/>
      <c r="G1485" s="239"/>
      <c r="H1485" s="215"/>
      <c r="I1485" s="218"/>
      <c r="J1485" s="11" t="s">
        <v>116</v>
      </c>
      <c r="K1485" s="7" t="s">
        <v>117</v>
      </c>
      <c r="L1485" s="7" t="s">
        <v>85</v>
      </c>
      <c r="M1485" s="7">
        <v>1</v>
      </c>
      <c r="N1485" s="307"/>
      <c r="O1485" s="215"/>
      <c r="P1485" s="215"/>
      <c r="Q1485" s="215"/>
      <c r="R1485" s="215"/>
      <c r="S1485" s="218"/>
      <c r="T1485" s="218"/>
      <c r="U1485" s="265"/>
      <c r="V1485" s="235"/>
      <c r="W1485" s="217"/>
      <c r="X1485" s="217"/>
      <c r="Y1485" s="235"/>
      <c r="Z1485" s="217"/>
      <c r="AA1485" s="217"/>
      <c r="AB1485" s="235"/>
      <c r="AC1485" s="217"/>
      <c r="AD1485" s="217"/>
      <c r="AE1485" s="217"/>
      <c r="AF1485" s="218"/>
      <c r="AG1485" s="217"/>
      <c r="AH1485" s="220"/>
      <c r="AI1485" s="220"/>
      <c r="AJ1485" s="218"/>
    </row>
    <row r="1486" spans="2:36" ht="68.650000000000006" customHeight="1" x14ac:dyDescent="0.2">
      <c r="B1486" s="215"/>
      <c r="C1486" s="215"/>
      <c r="D1486" s="215"/>
      <c r="E1486" s="238"/>
      <c r="F1486" s="238"/>
      <c r="G1486" s="239"/>
      <c r="H1486" s="215"/>
      <c r="I1486" s="218"/>
      <c r="J1486" s="11" t="s">
        <v>209</v>
      </c>
      <c r="K1486" s="7" t="s">
        <v>118</v>
      </c>
      <c r="L1486" s="7" t="s">
        <v>119</v>
      </c>
      <c r="M1486" s="7">
        <v>1</v>
      </c>
      <c r="N1486" s="307"/>
      <c r="O1486" s="215"/>
      <c r="P1486" s="215"/>
      <c r="Q1486" s="215"/>
      <c r="R1486" s="215"/>
      <c r="S1486" s="218"/>
      <c r="T1486" s="218"/>
      <c r="U1486" s="265"/>
      <c r="V1486" s="235"/>
      <c r="W1486" s="217"/>
      <c r="X1486" s="217"/>
      <c r="Y1486" s="235"/>
      <c r="Z1486" s="217"/>
      <c r="AA1486" s="217"/>
      <c r="AB1486" s="235"/>
      <c r="AC1486" s="217"/>
      <c r="AD1486" s="217"/>
      <c r="AE1486" s="217"/>
      <c r="AF1486" s="218"/>
      <c r="AG1486" s="217"/>
      <c r="AH1486" s="220"/>
      <c r="AI1486" s="220"/>
      <c r="AJ1486" s="218"/>
    </row>
    <row r="1487" spans="2:36" ht="68.650000000000006" customHeight="1" x14ac:dyDescent="0.2">
      <c r="B1487" s="216"/>
      <c r="C1487" s="216"/>
      <c r="D1487" s="216"/>
      <c r="E1487" s="238"/>
      <c r="F1487" s="238"/>
      <c r="G1487" s="239"/>
      <c r="H1487" s="216"/>
      <c r="I1487" s="218"/>
      <c r="J1487" s="11" t="s">
        <v>120</v>
      </c>
      <c r="K1487" s="7" t="s">
        <v>121</v>
      </c>
      <c r="L1487" s="7" t="s">
        <v>119</v>
      </c>
      <c r="M1487" s="7">
        <v>1</v>
      </c>
      <c r="N1487" s="307"/>
      <c r="O1487" s="216"/>
      <c r="P1487" s="216"/>
      <c r="Q1487" s="216"/>
      <c r="R1487" s="216"/>
      <c r="S1487" s="218"/>
      <c r="T1487" s="218"/>
      <c r="U1487" s="265"/>
      <c r="V1487" s="235"/>
      <c r="W1487" s="217"/>
      <c r="X1487" s="217"/>
      <c r="Y1487" s="235"/>
      <c r="Z1487" s="217"/>
      <c r="AA1487" s="217"/>
      <c r="AB1487" s="235"/>
      <c r="AC1487" s="217"/>
      <c r="AD1487" s="217"/>
      <c r="AE1487" s="217"/>
      <c r="AF1487" s="218"/>
      <c r="AG1487" s="217"/>
      <c r="AH1487" s="221"/>
      <c r="AI1487" s="221"/>
      <c r="AJ1487" s="218"/>
    </row>
    <row r="1488" spans="2:36" ht="96.6" customHeight="1" x14ac:dyDescent="0.2">
      <c r="B1488" s="230" t="s">
        <v>986</v>
      </c>
      <c r="C1488" s="230" t="s">
        <v>793</v>
      </c>
      <c r="D1488" s="230" t="s">
        <v>66</v>
      </c>
      <c r="E1488" s="290" t="s">
        <v>67</v>
      </c>
      <c r="F1488" s="239" t="s">
        <v>134</v>
      </c>
      <c r="G1488" s="379" t="s">
        <v>1007</v>
      </c>
      <c r="H1488" s="230" t="s">
        <v>70</v>
      </c>
      <c r="I1488" s="218" t="s">
        <v>98</v>
      </c>
      <c r="J1488" s="11" t="s">
        <v>719</v>
      </c>
      <c r="K1488" s="80" t="s">
        <v>720</v>
      </c>
      <c r="L1488" s="87" t="s">
        <v>725</v>
      </c>
      <c r="M1488" s="52">
        <v>40</v>
      </c>
      <c r="N1488" s="217" t="s">
        <v>717</v>
      </c>
      <c r="O1488" s="230" t="s">
        <v>799</v>
      </c>
      <c r="P1488" s="230" t="s">
        <v>75</v>
      </c>
      <c r="Q1488" s="230" t="s">
        <v>76</v>
      </c>
      <c r="R1488" s="230" t="s">
        <v>77</v>
      </c>
      <c r="S1488" s="218" t="s">
        <v>109</v>
      </c>
      <c r="T1488" s="234">
        <f>+V1488+Y1488</f>
        <v>149800</v>
      </c>
      <c r="U1488" s="234">
        <f>+T1488/M1489</f>
        <v>149800</v>
      </c>
      <c r="V1488" s="223">
        <v>127330</v>
      </c>
      <c r="W1488" s="217" t="s">
        <v>98</v>
      </c>
      <c r="X1488" s="217" t="s">
        <v>98</v>
      </c>
      <c r="Y1488" s="223">
        <v>22470</v>
      </c>
      <c r="Z1488" s="217" t="s">
        <v>98</v>
      </c>
      <c r="AA1488" s="217" t="s">
        <v>98</v>
      </c>
      <c r="AB1488" s="223">
        <v>13026.09</v>
      </c>
      <c r="AC1488" s="217" t="s">
        <v>149</v>
      </c>
      <c r="AD1488" s="217" t="s">
        <v>98</v>
      </c>
      <c r="AE1488" s="229">
        <f>+V1488+Y1488</f>
        <v>149800</v>
      </c>
      <c r="AF1488" s="218" t="s">
        <v>98</v>
      </c>
      <c r="AG1488" s="217" t="s">
        <v>33</v>
      </c>
      <c r="AH1488" s="217" t="s">
        <v>356</v>
      </c>
      <c r="AI1488" s="217" t="s">
        <v>247</v>
      </c>
      <c r="AJ1488" s="218"/>
    </row>
    <row r="1489" spans="2:36" ht="71.650000000000006" customHeight="1" x14ac:dyDescent="0.2">
      <c r="B1489" s="215"/>
      <c r="C1489" s="215"/>
      <c r="D1489" s="215"/>
      <c r="E1489" s="250"/>
      <c r="F1489" s="239"/>
      <c r="G1489" s="379"/>
      <c r="H1489" s="215"/>
      <c r="I1489" s="218"/>
      <c r="J1489" s="11" t="s">
        <v>111</v>
      </c>
      <c r="K1489" s="80" t="s">
        <v>722</v>
      </c>
      <c r="L1489" s="7" t="s">
        <v>85</v>
      </c>
      <c r="M1489" s="52">
        <v>1</v>
      </c>
      <c r="N1489" s="217"/>
      <c r="O1489" s="215"/>
      <c r="P1489" s="215"/>
      <c r="Q1489" s="215"/>
      <c r="R1489" s="215"/>
      <c r="S1489" s="218"/>
      <c r="T1489" s="218"/>
      <c r="U1489" s="234"/>
      <c r="V1489" s="224"/>
      <c r="W1489" s="217"/>
      <c r="X1489" s="217"/>
      <c r="Y1489" s="224"/>
      <c r="Z1489" s="217"/>
      <c r="AA1489" s="217"/>
      <c r="AB1489" s="224"/>
      <c r="AC1489" s="217"/>
      <c r="AD1489" s="217"/>
      <c r="AE1489" s="217"/>
      <c r="AF1489" s="218"/>
      <c r="AG1489" s="217"/>
      <c r="AH1489" s="217"/>
      <c r="AI1489" s="217"/>
      <c r="AJ1489" s="218"/>
    </row>
    <row r="1490" spans="2:36" ht="53.1" customHeight="1" x14ac:dyDescent="0.2">
      <c r="B1490" s="216"/>
      <c r="C1490" s="216"/>
      <c r="D1490" s="216"/>
      <c r="E1490" s="291"/>
      <c r="F1490" s="239"/>
      <c r="G1490" s="379"/>
      <c r="H1490" s="216"/>
      <c r="I1490" s="218"/>
      <c r="J1490" s="11" t="s">
        <v>127</v>
      </c>
      <c r="K1490" s="80" t="s">
        <v>648</v>
      </c>
      <c r="L1490" s="7" t="s">
        <v>85</v>
      </c>
      <c r="M1490" s="7">
        <v>70</v>
      </c>
      <c r="N1490" s="217"/>
      <c r="O1490" s="216"/>
      <c r="P1490" s="216"/>
      <c r="Q1490" s="216"/>
      <c r="R1490" s="216"/>
      <c r="S1490" s="218"/>
      <c r="T1490" s="218"/>
      <c r="U1490" s="234"/>
      <c r="V1490" s="225"/>
      <c r="W1490" s="217"/>
      <c r="X1490" s="217"/>
      <c r="Y1490" s="225"/>
      <c r="Z1490" s="217"/>
      <c r="AA1490" s="217"/>
      <c r="AB1490" s="225"/>
      <c r="AC1490" s="217"/>
      <c r="AD1490" s="217"/>
      <c r="AE1490" s="217"/>
      <c r="AF1490" s="218"/>
      <c r="AG1490" s="217"/>
      <c r="AH1490" s="217"/>
      <c r="AI1490" s="217"/>
      <c r="AJ1490" s="218"/>
    </row>
    <row r="1491" spans="2:36" ht="125.1" customHeight="1" x14ac:dyDescent="0.2">
      <c r="B1491" s="230" t="s">
        <v>987</v>
      </c>
      <c r="C1491" s="230" t="s">
        <v>791</v>
      </c>
      <c r="D1491" s="230" t="s">
        <v>66</v>
      </c>
      <c r="E1491" s="290" t="s">
        <v>67</v>
      </c>
      <c r="F1491" s="239" t="s">
        <v>134</v>
      </c>
      <c r="G1491" s="379" t="s">
        <v>1007</v>
      </c>
      <c r="H1491" s="230" t="s">
        <v>70</v>
      </c>
      <c r="I1491" s="218" t="s">
        <v>98</v>
      </c>
      <c r="J1491" s="11" t="s">
        <v>719</v>
      </c>
      <c r="K1491" s="80" t="s">
        <v>720</v>
      </c>
      <c r="L1491" s="87" t="s">
        <v>725</v>
      </c>
      <c r="M1491" s="52">
        <v>40</v>
      </c>
      <c r="N1491" s="217" t="s">
        <v>717</v>
      </c>
      <c r="O1491" s="230" t="s">
        <v>799</v>
      </c>
      <c r="P1491" s="230" t="s">
        <v>75</v>
      </c>
      <c r="Q1491" s="230" t="s">
        <v>76</v>
      </c>
      <c r="R1491" s="230" t="s">
        <v>77</v>
      </c>
      <c r="S1491" s="218" t="s">
        <v>109</v>
      </c>
      <c r="T1491" s="234">
        <f>+V1491+Y1491</f>
        <v>73392.06</v>
      </c>
      <c r="U1491" s="234" t="s">
        <v>98</v>
      </c>
      <c r="V1491" s="224">
        <v>62383.26</v>
      </c>
      <c r="W1491" s="217" t="s">
        <v>98</v>
      </c>
      <c r="X1491" s="217" t="s">
        <v>98</v>
      </c>
      <c r="Y1491" s="223">
        <v>11008.8</v>
      </c>
      <c r="Z1491" s="217" t="s">
        <v>98</v>
      </c>
      <c r="AA1491" s="217" t="s">
        <v>98</v>
      </c>
      <c r="AB1491" s="223">
        <v>6382.24</v>
      </c>
      <c r="AC1491" s="217" t="s">
        <v>149</v>
      </c>
      <c r="AD1491" s="217" t="s">
        <v>98</v>
      </c>
      <c r="AE1491" s="229">
        <f>+V1491+Y1491</f>
        <v>73392.06</v>
      </c>
      <c r="AF1491" s="218" t="s">
        <v>98</v>
      </c>
      <c r="AG1491" s="217" t="s">
        <v>33</v>
      </c>
      <c r="AH1491" s="219" t="s">
        <v>356</v>
      </c>
      <c r="AI1491" s="219" t="s">
        <v>247</v>
      </c>
      <c r="AJ1491" s="218"/>
    </row>
    <row r="1492" spans="2:36" ht="68.650000000000006" customHeight="1" x14ac:dyDescent="0.2">
      <c r="B1492" s="215"/>
      <c r="C1492" s="215"/>
      <c r="D1492" s="215"/>
      <c r="E1492" s="250"/>
      <c r="F1492" s="239"/>
      <c r="G1492" s="379"/>
      <c r="H1492" s="215"/>
      <c r="I1492" s="218"/>
      <c r="J1492" s="11" t="s">
        <v>111</v>
      </c>
      <c r="K1492" s="80" t="s">
        <v>722</v>
      </c>
      <c r="L1492" s="7" t="s">
        <v>85</v>
      </c>
      <c r="M1492" s="52">
        <v>1</v>
      </c>
      <c r="N1492" s="217"/>
      <c r="O1492" s="215"/>
      <c r="P1492" s="215"/>
      <c r="Q1492" s="215"/>
      <c r="R1492" s="215"/>
      <c r="S1492" s="218"/>
      <c r="T1492" s="218"/>
      <c r="U1492" s="234"/>
      <c r="V1492" s="224"/>
      <c r="W1492" s="217"/>
      <c r="X1492" s="217"/>
      <c r="Y1492" s="224"/>
      <c r="Z1492" s="217"/>
      <c r="AA1492" s="217"/>
      <c r="AB1492" s="224"/>
      <c r="AC1492" s="217"/>
      <c r="AD1492" s="217"/>
      <c r="AE1492" s="217"/>
      <c r="AF1492" s="218"/>
      <c r="AG1492" s="217"/>
      <c r="AH1492" s="220"/>
      <c r="AI1492" s="220"/>
      <c r="AJ1492" s="218"/>
    </row>
    <row r="1493" spans="2:36" ht="68.650000000000006" customHeight="1" x14ac:dyDescent="0.2">
      <c r="B1493" s="216"/>
      <c r="C1493" s="216"/>
      <c r="D1493" s="216"/>
      <c r="E1493" s="291"/>
      <c r="F1493" s="239"/>
      <c r="G1493" s="379"/>
      <c r="H1493" s="216"/>
      <c r="I1493" s="218"/>
      <c r="J1493" s="11" t="s">
        <v>127</v>
      </c>
      <c r="K1493" s="80" t="s">
        <v>648</v>
      </c>
      <c r="L1493" s="7" t="s">
        <v>85</v>
      </c>
      <c r="M1493" s="7">
        <v>35</v>
      </c>
      <c r="N1493" s="217"/>
      <c r="O1493" s="216"/>
      <c r="P1493" s="216"/>
      <c r="Q1493" s="216"/>
      <c r="R1493" s="216"/>
      <c r="S1493" s="218"/>
      <c r="T1493" s="218"/>
      <c r="U1493" s="234"/>
      <c r="V1493" s="225"/>
      <c r="W1493" s="217"/>
      <c r="X1493" s="217"/>
      <c r="Y1493" s="225"/>
      <c r="Z1493" s="217"/>
      <c r="AA1493" s="217"/>
      <c r="AB1493" s="225"/>
      <c r="AC1493" s="217"/>
      <c r="AD1493" s="217"/>
      <c r="AE1493" s="217"/>
      <c r="AF1493" s="218"/>
      <c r="AG1493" s="217"/>
      <c r="AH1493" s="221"/>
      <c r="AI1493" s="221"/>
      <c r="AJ1493" s="218"/>
    </row>
    <row r="1494" spans="2:36" ht="68.650000000000006" customHeight="1" x14ac:dyDescent="0.2">
      <c r="B1494" s="237" t="s">
        <v>893</v>
      </c>
      <c r="C1494" s="230" t="s">
        <v>894</v>
      </c>
      <c r="D1494" s="230" t="s">
        <v>88</v>
      </c>
      <c r="E1494" s="290" t="s">
        <v>67</v>
      </c>
      <c r="F1494" s="239" t="s">
        <v>134</v>
      </c>
      <c r="G1494" s="379" t="s">
        <v>1007</v>
      </c>
      <c r="H1494" s="230" t="s">
        <v>70</v>
      </c>
      <c r="I1494" s="218" t="s">
        <v>98</v>
      </c>
      <c r="J1494" s="11" t="s">
        <v>719</v>
      </c>
      <c r="K1494" s="80" t="s">
        <v>720</v>
      </c>
      <c r="L1494" s="87" t="s">
        <v>725</v>
      </c>
      <c r="M1494" s="52">
        <v>40</v>
      </c>
      <c r="N1494" s="217" t="s">
        <v>717</v>
      </c>
      <c r="O1494" s="230" t="s">
        <v>288</v>
      </c>
      <c r="P1494" s="230" t="s">
        <v>75</v>
      </c>
      <c r="Q1494" s="230" t="s">
        <v>76</v>
      </c>
      <c r="R1494" s="230" t="s">
        <v>77</v>
      </c>
      <c r="S1494" s="218" t="s">
        <v>109</v>
      </c>
      <c r="T1494" s="234">
        <f>+V1494+Y1494</f>
        <v>370000</v>
      </c>
      <c r="U1494" s="234" t="s">
        <v>98</v>
      </c>
      <c r="V1494" s="217">
        <v>314500</v>
      </c>
      <c r="W1494" s="217" t="s">
        <v>98</v>
      </c>
      <c r="X1494" s="217" t="s">
        <v>98</v>
      </c>
      <c r="Y1494" s="219">
        <v>55500</v>
      </c>
      <c r="Z1494" s="217" t="s">
        <v>98</v>
      </c>
      <c r="AA1494" s="217" t="s">
        <v>98</v>
      </c>
      <c r="AB1494" s="219">
        <v>30000</v>
      </c>
      <c r="AC1494" s="217" t="s">
        <v>149</v>
      </c>
      <c r="AD1494" s="217" t="s">
        <v>98</v>
      </c>
      <c r="AE1494" s="229">
        <f>+V1494+Y1494</f>
        <v>370000</v>
      </c>
      <c r="AF1494" s="218" t="s">
        <v>98</v>
      </c>
      <c r="AG1494" s="217" t="s">
        <v>33</v>
      </c>
      <c r="AH1494" s="219" t="s">
        <v>176</v>
      </c>
      <c r="AI1494" s="219" t="s">
        <v>943</v>
      </c>
      <c r="AJ1494" s="218"/>
    </row>
    <row r="1495" spans="2:36" ht="68.650000000000006" customHeight="1" x14ac:dyDescent="0.2">
      <c r="B1495" s="237"/>
      <c r="C1495" s="215"/>
      <c r="D1495" s="215"/>
      <c r="E1495" s="250"/>
      <c r="F1495" s="239"/>
      <c r="G1495" s="379"/>
      <c r="H1495" s="215"/>
      <c r="I1495" s="218"/>
      <c r="J1495" s="11" t="s">
        <v>111</v>
      </c>
      <c r="K1495" s="80" t="s">
        <v>722</v>
      </c>
      <c r="L1495" s="7" t="s">
        <v>85</v>
      </c>
      <c r="M1495" s="52">
        <v>4</v>
      </c>
      <c r="N1495" s="217"/>
      <c r="O1495" s="215"/>
      <c r="P1495" s="215"/>
      <c r="Q1495" s="215"/>
      <c r="R1495" s="215"/>
      <c r="S1495" s="218"/>
      <c r="T1495" s="218"/>
      <c r="U1495" s="234"/>
      <c r="V1495" s="217"/>
      <c r="W1495" s="217"/>
      <c r="X1495" s="217"/>
      <c r="Y1495" s="220"/>
      <c r="Z1495" s="217"/>
      <c r="AA1495" s="217"/>
      <c r="AB1495" s="220"/>
      <c r="AC1495" s="217"/>
      <c r="AD1495" s="217"/>
      <c r="AE1495" s="217"/>
      <c r="AF1495" s="218"/>
      <c r="AG1495" s="217"/>
      <c r="AH1495" s="220"/>
      <c r="AI1495" s="220"/>
      <c r="AJ1495" s="218"/>
    </row>
    <row r="1496" spans="2:36" ht="68.650000000000006" customHeight="1" x14ac:dyDescent="0.2">
      <c r="B1496" s="237"/>
      <c r="C1496" s="216"/>
      <c r="D1496" s="216"/>
      <c r="E1496" s="250"/>
      <c r="F1496" s="288"/>
      <c r="G1496" s="438"/>
      <c r="H1496" s="216"/>
      <c r="I1496" s="230"/>
      <c r="J1496" s="28" t="s">
        <v>127</v>
      </c>
      <c r="K1496" s="53" t="s">
        <v>648</v>
      </c>
      <c r="L1496" s="14" t="s">
        <v>85</v>
      </c>
      <c r="M1496" s="7">
        <v>175</v>
      </c>
      <c r="N1496" s="219"/>
      <c r="O1496" s="215"/>
      <c r="P1496" s="215"/>
      <c r="Q1496" s="215"/>
      <c r="R1496" s="215"/>
      <c r="S1496" s="230"/>
      <c r="T1496" s="230"/>
      <c r="U1496" s="381"/>
      <c r="V1496" s="217"/>
      <c r="W1496" s="219"/>
      <c r="X1496" s="219"/>
      <c r="Y1496" s="220"/>
      <c r="Z1496" s="219"/>
      <c r="AA1496" s="219"/>
      <c r="AB1496" s="220"/>
      <c r="AC1496" s="219"/>
      <c r="AD1496" s="219"/>
      <c r="AE1496" s="219"/>
      <c r="AF1496" s="230"/>
      <c r="AG1496" s="219"/>
      <c r="AH1496" s="220"/>
      <c r="AI1496" s="220"/>
      <c r="AJ1496" s="230"/>
    </row>
    <row r="1497" spans="2:36" ht="68.650000000000006" customHeight="1" x14ac:dyDescent="0.2">
      <c r="B1497" s="236" t="s">
        <v>895</v>
      </c>
      <c r="C1497" s="218" t="s">
        <v>896</v>
      </c>
      <c r="D1497" s="230" t="s">
        <v>66</v>
      </c>
      <c r="E1497" s="230" t="s">
        <v>67</v>
      </c>
      <c r="F1497" s="238" t="s">
        <v>132</v>
      </c>
      <c r="G1497" s="239" t="s">
        <v>714</v>
      </c>
      <c r="H1497" s="230" t="s">
        <v>70</v>
      </c>
      <c r="I1497" s="218" t="s">
        <v>98</v>
      </c>
      <c r="J1497" s="11" t="s">
        <v>113</v>
      </c>
      <c r="K1497" s="7" t="s">
        <v>114</v>
      </c>
      <c r="L1497" s="7" t="s">
        <v>115</v>
      </c>
      <c r="M1497" s="7">
        <v>5</v>
      </c>
      <c r="N1497" s="307" t="s">
        <v>717</v>
      </c>
      <c r="O1497" s="230" t="s">
        <v>293</v>
      </c>
      <c r="P1497" s="230" t="s">
        <v>75</v>
      </c>
      <c r="Q1497" s="230" t="s">
        <v>76</v>
      </c>
      <c r="R1497" s="230" t="s">
        <v>77</v>
      </c>
      <c r="S1497" s="218" t="s">
        <v>109</v>
      </c>
      <c r="T1497" s="234">
        <f>+V1497+Y1497</f>
        <v>255000</v>
      </c>
      <c r="U1497" s="594" t="s">
        <v>98</v>
      </c>
      <c r="V1497" s="217">
        <v>216750</v>
      </c>
      <c r="W1497" s="217" t="s">
        <v>98</v>
      </c>
      <c r="X1497" s="217" t="s">
        <v>98</v>
      </c>
      <c r="Y1497" s="219">
        <v>38250</v>
      </c>
      <c r="Z1497" s="217" t="s">
        <v>98</v>
      </c>
      <c r="AA1497" s="217" t="s">
        <v>98</v>
      </c>
      <c r="AB1497" s="219">
        <v>45000</v>
      </c>
      <c r="AC1497" s="217" t="s">
        <v>80</v>
      </c>
      <c r="AD1497" s="217" t="s">
        <v>98</v>
      </c>
      <c r="AE1497" s="229">
        <f>+V1497+Y1497</f>
        <v>255000</v>
      </c>
      <c r="AF1497" s="218" t="s">
        <v>98</v>
      </c>
      <c r="AG1497" s="217" t="s">
        <v>33</v>
      </c>
      <c r="AH1497" s="219" t="s">
        <v>160</v>
      </c>
      <c r="AI1497" s="219" t="s">
        <v>179</v>
      </c>
      <c r="AJ1497" s="218"/>
    </row>
    <row r="1498" spans="2:36" ht="68.650000000000006" customHeight="1" x14ac:dyDescent="0.2">
      <c r="B1498" s="236"/>
      <c r="C1498" s="218"/>
      <c r="D1498" s="215"/>
      <c r="E1498" s="215"/>
      <c r="F1498" s="238"/>
      <c r="G1498" s="239"/>
      <c r="H1498" s="215"/>
      <c r="I1498" s="218"/>
      <c r="J1498" s="11" t="s">
        <v>116</v>
      </c>
      <c r="K1498" s="7" t="s">
        <v>117</v>
      </c>
      <c r="L1498" s="7" t="s">
        <v>85</v>
      </c>
      <c r="M1498" s="7">
        <v>5</v>
      </c>
      <c r="N1498" s="307"/>
      <c r="O1498" s="215"/>
      <c r="P1498" s="215"/>
      <c r="Q1498" s="215"/>
      <c r="R1498" s="215"/>
      <c r="S1498" s="218"/>
      <c r="T1498" s="218"/>
      <c r="U1498" s="265"/>
      <c r="V1498" s="217"/>
      <c r="W1498" s="217"/>
      <c r="X1498" s="217"/>
      <c r="Y1498" s="220"/>
      <c r="Z1498" s="217"/>
      <c r="AA1498" s="217"/>
      <c r="AB1498" s="220"/>
      <c r="AC1498" s="217"/>
      <c r="AD1498" s="217"/>
      <c r="AE1498" s="217"/>
      <c r="AF1498" s="218"/>
      <c r="AG1498" s="217"/>
      <c r="AH1498" s="220"/>
      <c r="AI1498" s="220"/>
      <c r="AJ1498" s="218"/>
    </row>
    <row r="1499" spans="2:36" ht="68.650000000000006" customHeight="1" x14ac:dyDescent="0.2">
      <c r="B1499" s="237"/>
      <c r="C1499" s="218"/>
      <c r="D1499" s="215"/>
      <c r="E1499" s="215"/>
      <c r="F1499" s="238"/>
      <c r="G1499" s="239"/>
      <c r="H1499" s="215"/>
      <c r="I1499" s="218"/>
      <c r="J1499" s="11" t="s">
        <v>209</v>
      </c>
      <c r="K1499" s="7" t="s">
        <v>118</v>
      </c>
      <c r="L1499" s="7" t="s">
        <v>119</v>
      </c>
      <c r="M1499" s="7">
        <v>5</v>
      </c>
      <c r="N1499" s="307"/>
      <c r="O1499" s="215"/>
      <c r="P1499" s="215"/>
      <c r="Q1499" s="215"/>
      <c r="R1499" s="215"/>
      <c r="S1499" s="218"/>
      <c r="T1499" s="218"/>
      <c r="U1499" s="265"/>
      <c r="V1499" s="217"/>
      <c r="W1499" s="217"/>
      <c r="X1499" s="217"/>
      <c r="Y1499" s="220"/>
      <c r="Z1499" s="217"/>
      <c r="AA1499" s="217"/>
      <c r="AB1499" s="220"/>
      <c r="AC1499" s="217"/>
      <c r="AD1499" s="217"/>
      <c r="AE1499" s="217"/>
      <c r="AF1499" s="218"/>
      <c r="AG1499" s="217"/>
      <c r="AH1499" s="220"/>
      <c r="AI1499" s="220"/>
      <c r="AJ1499" s="218"/>
    </row>
    <row r="1500" spans="2:36" ht="68.650000000000006" customHeight="1" x14ac:dyDescent="0.2">
      <c r="B1500" s="237"/>
      <c r="C1500" s="218"/>
      <c r="D1500" s="216"/>
      <c r="E1500" s="216"/>
      <c r="F1500" s="238"/>
      <c r="G1500" s="239"/>
      <c r="H1500" s="216"/>
      <c r="I1500" s="218"/>
      <c r="J1500" s="11" t="s">
        <v>120</v>
      </c>
      <c r="K1500" s="7" t="s">
        <v>121</v>
      </c>
      <c r="L1500" s="7" t="s">
        <v>119</v>
      </c>
      <c r="M1500" s="7">
        <v>5</v>
      </c>
      <c r="N1500" s="307"/>
      <c r="O1500" s="216"/>
      <c r="P1500" s="216"/>
      <c r="Q1500" s="216"/>
      <c r="R1500" s="216"/>
      <c r="S1500" s="218"/>
      <c r="T1500" s="218"/>
      <c r="U1500" s="265"/>
      <c r="V1500" s="217"/>
      <c r="W1500" s="217"/>
      <c r="X1500" s="217"/>
      <c r="Y1500" s="221"/>
      <c r="Z1500" s="217"/>
      <c r="AA1500" s="217"/>
      <c r="AB1500" s="221"/>
      <c r="AC1500" s="217"/>
      <c r="AD1500" s="217"/>
      <c r="AE1500" s="217"/>
      <c r="AF1500" s="218"/>
      <c r="AG1500" s="217"/>
      <c r="AH1500" s="221"/>
      <c r="AI1500" s="221"/>
      <c r="AJ1500" s="218"/>
    </row>
    <row r="1501" spans="2:36" ht="76.5" x14ac:dyDescent="0.2">
      <c r="B1501" s="445" t="s">
        <v>897</v>
      </c>
      <c r="C1501" s="231" t="s">
        <v>898</v>
      </c>
      <c r="D1501" s="448" t="s">
        <v>88</v>
      </c>
      <c r="E1501" s="290" t="s">
        <v>67</v>
      </c>
      <c r="F1501" s="239" t="s">
        <v>134</v>
      </c>
      <c r="G1501" s="379" t="s">
        <v>1007</v>
      </c>
      <c r="H1501" s="230" t="s">
        <v>70</v>
      </c>
      <c r="I1501" s="218" t="s">
        <v>98</v>
      </c>
      <c r="J1501" s="11" t="s">
        <v>719</v>
      </c>
      <c r="K1501" s="80" t="s">
        <v>720</v>
      </c>
      <c r="L1501" s="87" t="s">
        <v>725</v>
      </c>
      <c r="M1501" s="52">
        <v>40</v>
      </c>
      <c r="N1501" s="217" t="s">
        <v>717</v>
      </c>
      <c r="O1501" s="231" t="s">
        <v>288</v>
      </c>
      <c r="P1501" s="230" t="s">
        <v>75</v>
      </c>
      <c r="Q1501" s="230" t="s">
        <v>76</v>
      </c>
      <c r="R1501" s="230" t="s">
        <v>77</v>
      </c>
      <c r="S1501" s="218" t="s">
        <v>109</v>
      </c>
      <c r="T1501" s="234">
        <f>+V1501+Y1501</f>
        <v>277500</v>
      </c>
      <c r="U1501" s="234" t="s">
        <v>98</v>
      </c>
      <c r="V1501" s="414">
        <v>235875</v>
      </c>
      <c r="W1501" s="217" t="s">
        <v>98</v>
      </c>
      <c r="X1501" s="217" t="s">
        <v>98</v>
      </c>
      <c r="Y1501" s="414">
        <v>41625</v>
      </c>
      <c r="Z1501" s="217" t="s">
        <v>98</v>
      </c>
      <c r="AA1501" s="217" t="s">
        <v>98</v>
      </c>
      <c r="AB1501" s="414">
        <v>22500</v>
      </c>
      <c r="AC1501" s="217" t="s">
        <v>149</v>
      </c>
      <c r="AD1501" s="217" t="s">
        <v>98</v>
      </c>
      <c r="AE1501" s="229">
        <f>+V1501+Y1501</f>
        <v>277500</v>
      </c>
      <c r="AF1501" s="218" t="s">
        <v>98</v>
      </c>
      <c r="AG1501" s="217" t="s">
        <v>33</v>
      </c>
      <c r="AH1501" s="602" t="s">
        <v>295</v>
      </c>
      <c r="AI1501" s="602" t="s">
        <v>356</v>
      </c>
      <c r="AJ1501" s="218"/>
    </row>
    <row r="1502" spans="2:36" ht="68.650000000000006" customHeight="1" x14ac:dyDescent="0.2">
      <c r="B1502" s="446"/>
      <c r="C1502" s="232"/>
      <c r="D1502" s="449"/>
      <c r="E1502" s="250"/>
      <c r="F1502" s="239"/>
      <c r="G1502" s="379"/>
      <c r="H1502" s="215"/>
      <c r="I1502" s="218"/>
      <c r="J1502" s="11" t="s">
        <v>111</v>
      </c>
      <c r="K1502" s="80" t="s">
        <v>722</v>
      </c>
      <c r="L1502" s="7" t="s">
        <v>85</v>
      </c>
      <c r="M1502" s="127">
        <v>1</v>
      </c>
      <c r="N1502" s="217"/>
      <c r="O1502" s="232"/>
      <c r="P1502" s="215"/>
      <c r="Q1502" s="215"/>
      <c r="R1502" s="215"/>
      <c r="S1502" s="218"/>
      <c r="T1502" s="218"/>
      <c r="U1502" s="234"/>
      <c r="V1502" s="415"/>
      <c r="W1502" s="217"/>
      <c r="X1502" s="217"/>
      <c r="Y1502" s="415"/>
      <c r="Z1502" s="217"/>
      <c r="AA1502" s="217"/>
      <c r="AB1502" s="415"/>
      <c r="AC1502" s="217"/>
      <c r="AD1502" s="217"/>
      <c r="AE1502" s="217"/>
      <c r="AF1502" s="218"/>
      <c r="AG1502" s="217"/>
      <c r="AH1502" s="603"/>
      <c r="AI1502" s="603"/>
      <c r="AJ1502" s="218"/>
    </row>
    <row r="1503" spans="2:36" ht="68.650000000000006" customHeight="1" x14ac:dyDescent="0.2">
      <c r="B1503" s="447"/>
      <c r="C1503" s="233"/>
      <c r="D1503" s="450"/>
      <c r="E1503" s="250"/>
      <c r="F1503" s="288"/>
      <c r="G1503" s="438"/>
      <c r="H1503" s="216"/>
      <c r="I1503" s="230"/>
      <c r="J1503" s="28" t="s">
        <v>127</v>
      </c>
      <c r="K1503" s="53" t="s">
        <v>648</v>
      </c>
      <c r="L1503" s="14" t="s">
        <v>85</v>
      </c>
      <c r="M1503" s="127">
        <v>130</v>
      </c>
      <c r="N1503" s="219"/>
      <c r="O1503" s="233"/>
      <c r="P1503" s="215"/>
      <c r="Q1503" s="215"/>
      <c r="R1503" s="215"/>
      <c r="S1503" s="230"/>
      <c r="T1503" s="230"/>
      <c r="U1503" s="381"/>
      <c r="V1503" s="416"/>
      <c r="W1503" s="219"/>
      <c r="X1503" s="219"/>
      <c r="Y1503" s="416"/>
      <c r="Z1503" s="219"/>
      <c r="AA1503" s="219"/>
      <c r="AB1503" s="416"/>
      <c r="AC1503" s="219"/>
      <c r="AD1503" s="219"/>
      <c r="AE1503" s="219"/>
      <c r="AF1503" s="230"/>
      <c r="AG1503" s="219"/>
      <c r="AH1503" s="604"/>
      <c r="AI1503" s="604"/>
      <c r="AJ1503" s="230"/>
    </row>
    <row r="1504" spans="2:36" ht="68.650000000000006" customHeight="1" x14ac:dyDescent="0.2">
      <c r="B1504" s="236" t="s">
        <v>1021</v>
      </c>
      <c r="C1504" s="218" t="s">
        <v>896</v>
      </c>
      <c r="D1504" s="230" t="s">
        <v>66</v>
      </c>
      <c r="E1504" s="230" t="s">
        <v>67</v>
      </c>
      <c r="F1504" s="238" t="s">
        <v>132</v>
      </c>
      <c r="G1504" s="239" t="s">
        <v>714</v>
      </c>
      <c r="H1504" s="230" t="s">
        <v>70</v>
      </c>
      <c r="I1504" s="218" t="s">
        <v>98</v>
      </c>
      <c r="J1504" s="11" t="s">
        <v>113</v>
      </c>
      <c r="K1504" s="7" t="s">
        <v>114</v>
      </c>
      <c r="L1504" s="7" t="s">
        <v>115</v>
      </c>
      <c r="M1504" s="7">
        <v>2</v>
      </c>
      <c r="N1504" s="307" t="s">
        <v>717</v>
      </c>
      <c r="O1504" s="230" t="s">
        <v>293</v>
      </c>
      <c r="P1504" s="230" t="s">
        <v>75</v>
      </c>
      <c r="Q1504" s="230" t="s">
        <v>76</v>
      </c>
      <c r="R1504" s="230" t="s">
        <v>77</v>
      </c>
      <c r="S1504" s="218" t="s">
        <v>109</v>
      </c>
      <c r="T1504" s="234">
        <f>+V1504+Y1504</f>
        <v>102000</v>
      </c>
      <c r="U1504" s="432" t="s">
        <v>98</v>
      </c>
      <c r="V1504" s="229">
        <v>86700</v>
      </c>
      <c r="W1504" s="229" t="s">
        <v>98</v>
      </c>
      <c r="X1504" s="229" t="s">
        <v>98</v>
      </c>
      <c r="Y1504" s="226">
        <v>15300</v>
      </c>
      <c r="Z1504" s="229" t="s">
        <v>98</v>
      </c>
      <c r="AA1504" s="229" t="s">
        <v>98</v>
      </c>
      <c r="AB1504" s="226">
        <v>18000</v>
      </c>
      <c r="AC1504" s="217" t="s">
        <v>80</v>
      </c>
      <c r="AD1504" s="217" t="s">
        <v>98</v>
      </c>
      <c r="AE1504" s="229">
        <f>+V1504+Y1504</f>
        <v>102000</v>
      </c>
      <c r="AF1504" s="218" t="s">
        <v>98</v>
      </c>
      <c r="AG1504" s="217" t="s">
        <v>33</v>
      </c>
      <c r="AH1504" s="219" t="s">
        <v>251</v>
      </c>
      <c r="AI1504" s="219" t="s">
        <v>253</v>
      </c>
      <c r="AJ1504" s="218"/>
    </row>
    <row r="1505" spans="2:36" ht="68.650000000000006" customHeight="1" x14ac:dyDescent="0.2">
      <c r="B1505" s="236"/>
      <c r="C1505" s="218"/>
      <c r="D1505" s="215"/>
      <c r="E1505" s="215"/>
      <c r="F1505" s="238"/>
      <c r="G1505" s="239"/>
      <c r="H1505" s="215"/>
      <c r="I1505" s="218"/>
      <c r="J1505" s="11" t="s">
        <v>116</v>
      </c>
      <c r="K1505" s="7" t="s">
        <v>117</v>
      </c>
      <c r="L1505" s="7" t="s">
        <v>85</v>
      </c>
      <c r="M1505" s="7">
        <v>2</v>
      </c>
      <c r="N1505" s="307"/>
      <c r="O1505" s="215"/>
      <c r="P1505" s="215"/>
      <c r="Q1505" s="215"/>
      <c r="R1505" s="215"/>
      <c r="S1505" s="218"/>
      <c r="T1505" s="234"/>
      <c r="U1505" s="432"/>
      <c r="V1505" s="229"/>
      <c r="W1505" s="229"/>
      <c r="X1505" s="229"/>
      <c r="Y1505" s="227"/>
      <c r="Z1505" s="229"/>
      <c r="AA1505" s="229"/>
      <c r="AB1505" s="227"/>
      <c r="AC1505" s="217"/>
      <c r="AD1505" s="217"/>
      <c r="AE1505" s="217"/>
      <c r="AF1505" s="218"/>
      <c r="AG1505" s="217"/>
      <c r="AH1505" s="220"/>
      <c r="AI1505" s="220"/>
      <c r="AJ1505" s="218"/>
    </row>
    <row r="1506" spans="2:36" ht="68.650000000000006" customHeight="1" x14ac:dyDescent="0.2">
      <c r="B1506" s="237"/>
      <c r="C1506" s="218"/>
      <c r="D1506" s="215"/>
      <c r="E1506" s="215"/>
      <c r="F1506" s="238"/>
      <c r="G1506" s="239"/>
      <c r="H1506" s="215"/>
      <c r="I1506" s="218"/>
      <c r="J1506" s="11" t="s">
        <v>209</v>
      </c>
      <c r="K1506" s="7" t="s">
        <v>118</v>
      </c>
      <c r="L1506" s="7" t="s">
        <v>119</v>
      </c>
      <c r="M1506" s="7">
        <v>2</v>
      </c>
      <c r="N1506" s="307"/>
      <c r="O1506" s="215"/>
      <c r="P1506" s="215"/>
      <c r="Q1506" s="215"/>
      <c r="R1506" s="215"/>
      <c r="S1506" s="218"/>
      <c r="T1506" s="234"/>
      <c r="U1506" s="432"/>
      <c r="V1506" s="229"/>
      <c r="W1506" s="229"/>
      <c r="X1506" s="229"/>
      <c r="Y1506" s="227"/>
      <c r="Z1506" s="229"/>
      <c r="AA1506" s="229"/>
      <c r="AB1506" s="227"/>
      <c r="AC1506" s="217"/>
      <c r="AD1506" s="217"/>
      <c r="AE1506" s="217"/>
      <c r="AF1506" s="218"/>
      <c r="AG1506" s="217"/>
      <c r="AH1506" s="220"/>
      <c r="AI1506" s="220"/>
      <c r="AJ1506" s="218"/>
    </row>
    <row r="1507" spans="2:36" ht="68.650000000000006" customHeight="1" x14ac:dyDescent="0.2">
      <c r="B1507" s="237"/>
      <c r="C1507" s="218"/>
      <c r="D1507" s="216"/>
      <c r="E1507" s="216"/>
      <c r="F1507" s="238"/>
      <c r="G1507" s="239"/>
      <c r="H1507" s="216"/>
      <c r="I1507" s="218"/>
      <c r="J1507" s="11" t="s">
        <v>120</v>
      </c>
      <c r="K1507" s="7" t="s">
        <v>121</v>
      </c>
      <c r="L1507" s="7" t="s">
        <v>119</v>
      </c>
      <c r="M1507" s="7">
        <v>2</v>
      </c>
      <c r="N1507" s="307"/>
      <c r="O1507" s="216"/>
      <c r="P1507" s="216"/>
      <c r="Q1507" s="216"/>
      <c r="R1507" s="216"/>
      <c r="S1507" s="218"/>
      <c r="T1507" s="234"/>
      <c r="U1507" s="432"/>
      <c r="V1507" s="229"/>
      <c r="W1507" s="229"/>
      <c r="X1507" s="229"/>
      <c r="Y1507" s="228"/>
      <c r="Z1507" s="229"/>
      <c r="AA1507" s="229"/>
      <c r="AB1507" s="228"/>
      <c r="AC1507" s="217"/>
      <c r="AD1507" s="217"/>
      <c r="AE1507" s="217"/>
      <c r="AF1507" s="218"/>
      <c r="AG1507" s="217"/>
      <c r="AH1507" s="221"/>
      <c r="AI1507" s="221"/>
      <c r="AJ1507" s="218"/>
    </row>
    <row r="1508" spans="2:36" ht="68.650000000000006" customHeight="1" x14ac:dyDescent="0.2">
      <c r="B1508" s="236" t="s">
        <v>1174</v>
      </c>
      <c r="C1508" s="218" t="s">
        <v>896</v>
      </c>
      <c r="D1508" s="230" t="s">
        <v>66</v>
      </c>
      <c r="E1508" s="230" t="s">
        <v>67</v>
      </c>
      <c r="F1508" s="238" t="s">
        <v>132</v>
      </c>
      <c r="G1508" s="239" t="s">
        <v>714</v>
      </c>
      <c r="H1508" s="230" t="s">
        <v>70</v>
      </c>
      <c r="I1508" s="218" t="s">
        <v>98</v>
      </c>
      <c r="J1508" s="11" t="s">
        <v>113</v>
      </c>
      <c r="K1508" s="7" t="s">
        <v>114</v>
      </c>
      <c r="L1508" s="7" t="s">
        <v>115</v>
      </c>
      <c r="M1508" s="7">
        <v>3</v>
      </c>
      <c r="N1508" s="307" t="s">
        <v>717</v>
      </c>
      <c r="O1508" s="230" t="s">
        <v>293</v>
      </c>
      <c r="P1508" s="230" t="s">
        <v>75</v>
      </c>
      <c r="Q1508" s="230" t="s">
        <v>76</v>
      </c>
      <c r="R1508" s="230" t="s">
        <v>77</v>
      </c>
      <c r="S1508" s="218" t="s">
        <v>109</v>
      </c>
      <c r="T1508" s="234">
        <f>+V1508+Y1508</f>
        <v>153086.39999999999</v>
      </c>
      <c r="U1508" s="594" t="s">
        <v>98</v>
      </c>
      <c r="V1508" s="217">
        <v>130123.45</v>
      </c>
      <c r="W1508" s="217" t="s">
        <v>98</v>
      </c>
      <c r="X1508" s="217" t="s">
        <v>98</v>
      </c>
      <c r="Y1508" s="219">
        <v>22962.95</v>
      </c>
      <c r="Z1508" s="217" t="s">
        <v>98</v>
      </c>
      <c r="AA1508" s="217" t="s">
        <v>98</v>
      </c>
      <c r="AB1508" s="219">
        <v>27015.25</v>
      </c>
      <c r="AC1508" s="217" t="s">
        <v>80</v>
      </c>
      <c r="AD1508" s="217" t="s">
        <v>98</v>
      </c>
      <c r="AE1508" s="229">
        <f>+V1508+Y1508</f>
        <v>153086.39999999999</v>
      </c>
      <c r="AF1508" s="218" t="s">
        <v>98</v>
      </c>
      <c r="AG1508" s="217" t="s">
        <v>33</v>
      </c>
      <c r="AH1508" s="219" t="s">
        <v>166</v>
      </c>
      <c r="AI1508" s="219" t="s">
        <v>167</v>
      </c>
      <c r="AJ1508" s="218"/>
    </row>
    <row r="1509" spans="2:36" ht="68.650000000000006" customHeight="1" x14ac:dyDescent="0.2">
      <c r="B1509" s="236"/>
      <c r="C1509" s="218"/>
      <c r="D1509" s="215"/>
      <c r="E1509" s="215"/>
      <c r="F1509" s="238"/>
      <c r="G1509" s="239"/>
      <c r="H1509" s="215"/>
      <c r="I1509" s="218"/>
      <c r="J1509" s="11" t="s">
        <v>116</v>
      </c>
      <c r="K1509" s="7" t="s">
        <v>117</v>
      </c>
      <c r="L1509" s="7" t="s">
        <v>85</v>
      </c>
      <c r="M1509" s="7">
        <v>3</v>
      </c>
      <c r="N1509" s="307"/>
      <c r="O1509" s="215"/>
      <c r="P1509" s="215"/>
      <c r="Q1509" s="215"/>
      <c r="R1509" s="215"/>
      <c r="S1509" s="218"/>
      <c r="T1509" s="218"/>
      <c r="U1509" s="265"/>
      <c r="V1509" s="217"/>
      <c r="W1509" s="217"/>
      <c r="X1509" s="217"/>
      <c r="Y1509" s="220"/>
      <c r="Z1509" s="217"/>
      <c r="AA1509" s="217"/>
      <c r="AB1509" s="220"/>
      <c r="AC1509" s="217"/>
      <c r="AD1509" s="217"/>
      <c r="AE1509" s="217"/>
      <c r="AF1509" s="218"/>
      <c r="AG1509" s="217"/>
      <c r="AH1509" s="220"/>
      <c r="AI1509" s="220"/>
      <c r="AJ1509" s="218"/>
    </row>
    <row r="1510" spans="2:36" ht="68.650000000000006" customHeight="1" x14ac:dyDescent="0.2">
      <c r="B1510" s="237"/>
      <c r="C1510" s="218"/>
      <c r="D1510" s="215"/>
      <c r="E1510" s="215"/>
      <c r="F1510" s="238"/>
      <c r="G1510" s="239"/>
      <c r="H1510" s="215"/>
      <c r="I1510" s="218"/>
      <c r="J1510" s="11" t="s">
        <v>209</v>
      </c>
      <c r="K1510" s="7" t="s">
        <v>118</v>
      </c>
      <c r="L1510" s="7" t="s">
        <v>119</v>
      </c>
      <c r="M1510" s="7">
        <v>3</v>
      </c>
      <c r="N1510" s="307"/>
      <c r="O1510" s="215"/>
      <c r="P1510" s="215"/>
      <c r="Q1510" s="215"/>
      <c r="R1510" s="215"/>
      <c r="S1510" s="218"/>
      <c r="T1510" s="218"/>
      <c r="U1510" s="265"/>
      <c r="V1510" s="217"/>
      <c r="W1510" s="217"/>
      <c r="X1510" s="217"/>
      <c r="Y1510" s="220"/>
      <c r="Z1510" s="217"/>
      <c r="AA1510" s="217"/>
      <c r="AB1510" s="220"/>
      <c r="AC1510" s="217"/>
      <c r="AD1510" s="217"/>
      <c r="AE1510" s="217"/>
      <c r="AF1510" s="218"/>
      <c r="AG1510" s="217"/>
      <c r="AH1510" s="220"/>
      <c r="AI1510" s="220"/>
      <c r="AJ1510" s="218"/>
    </row>
    <row r="1511" spans="2:36" ht="68.650000000000006" customHeight="1" x14ac:dyDescent="0.2">
      <c r="B1511" s="237"/>
      <c r="C1511" s="218"/>
      <c r="D1511" s="216"/>
      <c r="E1511" s="216"/>
      <c r="F1511" s="238"/>
      <c r="G1511" s="239"/>
      <c r="H1511" s="216"/>
      <c r="I1511" s="218"/>
      <c r="J1511" s="11" t="s">
        <v>120</v>
      </c>
      <c r="K1511" s="7" t="s">
        <v>121</v>
      </c>
      <c r="L1511" s="7" t="s">
        <v>119</v>
      </c>
      <c r="M1511" s="7">
        <v>3</v>
      </c>
      <c r="N1511" s="307"/>
      <c r="O1511" s="216"/>
      <c r="P1511" s="216"/>
      <c r="Q1511" s="216"/>
      <c r="R1511" s="216"/>
      <c r="S1511" s="218"/>
      <c r="T1511" s="218"/>
      <c r="U1511" s="265"/>
      <c r="V1511" s="217"/>
      <c r="W1511" s="217"/>
      <c r="X1511" s="217"/>
      <c r="Y1511" s="221"/>
      <c r="Z1511" s="217"/>
      <c r="AA1511" s="217"/>
      <c r="AB1511" s="221"/>
      <c r="AC1511" s="217"/>
      <c r="AD1511" s="217"/>
      <c r="AE1511" s="217"/>
      <c r="AF1511" s="218"/>
      <c r="AG1511" s="217"/>
      <c r="AH1511" s="221"/>
      <c r="AI1511" s="221"/>
      <c r="AJ1511" s="218"/>
    </row>
    <row r="1512" spans="2:36" ht="68.650000000000006" customHeight="1" x14ac:dyDescent="0.2">
      <c r="B1512" s="237" t="s">
        <v>1175</v>
      </c>
      <c r="C1512" s="230" t="s">
        <v>894</v>
      </c>
      <c r="D1512" s="230" t="s">
        <v>88</v>
      </c>
      <c r="E1512" s="290" t="s">
        <v>67</v>
      </c>
      <c r="F1512" s="239" t="s">
        <v>134</v>
      </c>
      <c r="G1512" s="379" t="s">
        <v>1007</v>
      </c>
      <c r="H1512" s="230" t="s">
        <v>70</v>
      </c>
      <c r="I1512" s="218" t="s">
        <v>98</v>
      </c>
      <c r="J1512" s="11" t="s">
        <v>719</v>
      </c>
      <c r="K1512" s="80" t="s">
        <v>720</v>
      </c>
      <c r="L1512" s="87" t="s">
        <v>725</v>
      </c>
      <c r="M1512" s="52">
        <v>40</v>
      </c>
      <c r="N1512" s="217" t="s">
        <v>717</v>
      </c>
      <c r="O1512" s="230" t="s">
        <v>288</v>
      </c>
      <c r="P1512" s="230" t="s">
        <v>75</v>
      </c>
      <c r="Q1512" s="230" t="s">
        <v>76</v>
      </c>
      <c r="R1512" s="230" t="s">
        <v>77</v>
      </c>
      <c r="S1512" s="218" t="s">
        <v>109</v>
      </c>
      <c r="T1512" s="234">
        <f>+V1512+Y1512</f>
        <v>122009.23999999999</v>
      </c>
      <c r="U1512" s="234" t="s">
        <v>98</v>
      </c>
      <c r="V1512" s="217">
        <v>103707.87</v>
      </c>
      <c r="W1512" s="217" t="s">
        <v>98</v>
      </c>
      <c r="X1512" s="217" t="s">
        <v>98</v>
      </c>
      <c r="Y1512" s="219">
        <v>18301.37</v>
      </c>
      <c r="Z1512" s="217" t="s">
        <v>98</v>
      </c>
      <c r="AA1512" s="217" t="s">
        <v>98</v>
      </c>
      <c r="AB1512" s="219">
        <v>9892.64</v>
      </c>
      <c r="AC1512" s="217" t="s">
        <v>149</v>
      </c>
      <c r="AD1512" s="217" t="s">
        <v>98</v>
      </c>
      <c r="AE1512" s="229">
        <f>+V1512+Y1512</f>
        <v>122009.23999999999</v>
      </c>
      <c r="AF1512" s="218" t="s">
        <v>98</v>
      </c>
      <c r="AG1512" s="217" t="s">
        <v>33</v>
      </c>
      <c r="AH1512" s="219" t="s">
        <v>166</v>
      </c>
      <c r="AI1512" s="219" t="s">
        <v>1176</v>
      </c>
      <c r="AJ1512" s="218"/>
    </row>
    <row r="1513" spans="2:36" ht="68.650000000000006" customHeight="1" x14ac:dyDescent="0.2">
      <c r="B1513" s="237"/>
      <c r="C1513" s="215"/>
      <c r="D1513" s="215"/>
      <c r="E1513" s="250"/>
      <c r="F1513" s="239"/>
      <c r="G1513" s="379"/>
      <c r="H1513" s="215"/>
      <c r="I1513" s="218"/>
      <c r="J1513" s="11" t="s">
        <v>111</v>
      </c>
      <c r="K1513" s="80" t="s">
        <v>722</v>
      </c>
      <c r="L1513" s="7" t="s">
        <v>85</v>
      </c>
      <c r="M1513" s="52">
        <v>2</v>
      </c>
      <c r="N1513" s="217"/>
      <c r="O1513" s="215"/>
      <c r="P1513" s="215"/>
      <c r="Q1513" s="215"/>
      <c r="R1513" s="215"/>
      <c r="S1513" s="218"/>
      <c r="T1513" s="218"/>
      <c r="U1513" s="234"/>
      <c r="V1513" s="217"/>
      <c r="W1513" s="217"/>
      <c r="X1513" s="217"/>
      <c r="Y1513" s="220"/>
      <c r="Z1513" s="217"/>
      <c r="AA1513" s="217"/>
      <c r="AB1513" s="220"/>
      <c r="AC1513" s="217"/>
      <c r="AD1513" s="217"/>
      <c r="AE1513" s="217"/>
      <c r="AF1513" s="218"/>
      <c r="AG1513" s="217"/>
      <c r="AH1513" s="220"/>
      <c r="AI1513" s="220"/>
      <c r="AJ1513" s="218"/>
    </row>
    <row r="1514" spans="2:36" ht="68.650000000000006" customHeight="1" x14ac:dyDescent="0.2">
      <c r="B1514" s="237"/>
      <c r="C1514" s="216"/>
      <c r="D1514" s="216"/>
      <c r="E1514" s="250"/>
      <c r="F1514" s="288"/>
      <c r="G1514" s="438"/>
      <c r="H1514" s="216"/>
      <c r="I1514" s="230"/>
      <c r="J1514" s="28" t="s">
        <v>127</v>
      </c>
      <c r="K1514" s="53" t="s">
        <v>648</v>
      </c>
      <c r="L1514" s="14" t="s">
        <v>85</v>
      </c>
      <c r="M1514" s="7">
        <v>55</v>
      </c>
      <c r="N1514" s="219"/>
      <c r="O1514" s="215"/>
      <c r="P1514" s="215"/>
      <c r="Q1514" s="215"/>
      <c r="R1514" s="215"/>
      <c r="S1514" s="230"/>
      <c r="T1514" s="230"/>
      <c r="U1514" s="381"/>
      <c r="V1514" s="217"/>
      <c r="W1514" s="219"/>
      <c r="X1514" s="219"/>
      <c r="Y1514" s="220"/>
      <c r="Z1514" s="219"/>
      <c r="AA1514" s="219"/>
      <c r="AB1514" s="220"/>
      <c r="AC1514" s="219"/>
      <c r="AD1514" s="219"/>
      <c r="AE1514" s="219"/>
      <c r="AF1514" s="230"/>
      <c r="AG1514" s="219"/>
      <c r="AH1514" s="220"/>
      <c r="AI1514" s="220"/>
      <c r="AJ1514" s="230"/>
    </row>
    <row r="1515" spans="2:36" ht="68.650000000000006" customHeight="1" x14ac:dyDescent="0.2">
      <c r="B1515" s="430" t="s">
        <v>823</v>
      </c>
      <c r="C1515" s="230" t="s">
        <v>828</v>
      </c>
      <c r="D1515" s="230" t="s">
        <v>66</v>
      </c>
      <c r="E1515" s="290" t="s">
        <v>67</v>
      </c>
      <c r="F1515" s="239" t="s">
        <v>134</v>
      </c>
      <c r="G1515" s="379" t="s">
        <v>1007</v>
      </c>
      <c r="H1515" s="230" t="s">
        <v>70</v>
      </c>
      <c r="I1515" s="218" t="s">
        <v>98</v>
      </c>
      <c r="J1515" s="11" t="s">
        <v>719</v>
      </c>
      <c r="K1515" s="80" t="s">
        <v>720</v>
      </c>
      <c r="L1515" s="87" t="s">
        <v>725</v>
      </c>
      <c r="M1515" s="7">
        <v>40</v>
      </c>
      <c r="N1515" s="217" t="s">
        <v>717</v>
      </c>
      <c r="O1515" s="230" t="s">
        <v>826</v>
      </c>
      <c r="P1515" s="230" t="s">
        <v>75</v>
      </c>
      <c r="Q1515" s="230" t="s">
        <v>76</v>
      </c>
      <c r="R1515" s="230" t="s">
        <v>77</v>
      </c>
      <c r="S1515" s="218" t="s">
        <v>109</v>
      </c>
      <c r="T1515" s="234">
        <f>+V1515+Y1515</f>
        <v>337730.91000000003</v>
      </c>
      <c r="U1515" s="381">
        <f>+T1515/M1516</f>
        <v>42216.363750000004</v>
      </c>
      <c r="V1515" s="335">
        <v>287071.27</v>
      </c>
      <c r="W1515" s="217" t="s">
        <v>98</v>
      </c>
      <c r="X1515" s="217" t="s">
        <v>98</v>
      </c>
      <c r="Y1515" s="278">
        <v>50659.64</v>
      </c>
      <c r="Z1515" s="217" t="s">
        <v>98</v>
      </c>
      <c r="AA1515" s="217" t="s">
        <v>98</v>
      </c>
      <c r="AB1515" s="335">
        <v>59646.32</v>
      </c>
      <c r="AC1515" s="219" t="s">
        <v>149</v>
      </c>
      <c r="AD1515" s="217" t="s">
        <v>98</v>
      </c>
      <c r="AE1515" s="229">
        <f>+V1515+Y1515</f>
        <v>337730.91000000003</v>
      </c>
      <c r="AF1515" s="218" t="s">
        <v>98</v>
      </c>
      <c r="AG1515" s="217" t="s">
        <v>33</v>
      </c>
      <c r="AH1515" s="303" t="s">
        <v>158</v>
      </c>
      <c r="AI1515" s="303" t="s">
        <v>176</v>
      </c>
      <c r="AJ1515" s="230"/>
    </row>
    <row r="1516" spans="2:36" ht="68.650000000000006" customHeight="1" x14ac:dyDescent="0.2">
      <c r="B1516" s="425"/>
      <c r="C1516" s="215"/>
      <c r="D1516" s="215"/>
      <c r="E1516" s="250"/>
      <c r="F1516" s="239"/>
      <c r="G1516" s="379"/>
      <c r="H1516" s="215"/>
      <c r="I1516" s="218"/>
      <c r="J1516" s="11" t="s">
        <v>111</v>
      </c>
      <c r="K1516" s="80" t="s">
        <v>722</v>
      </c>
      <c r="L1516" s="7" t="s">
        <v>85</v>
      </c>
      <c r="M1516" s="7">
        <v>8</v>
      </c>
      <c r="N1516" s="217"/>
      <c r="O1516" s="215"/>
      <c r="P1516" s="215"/>
      <c r="Q1516" s="215"/>
      <c r="R1516" s="215"/>
      <c r="S1516" s="218"/>
      <c r="T1516" s="218"/>
      <c r="U1516" s="412"/>
      <c r="V1516" s="336"/>
      <c r="W1516" s="217"/>
      <c r="X1516" s="217"/>
      <c r="Y1516" s="279"/>
      <c r="Z1516" s="217"/>
      <c r="AA1516" s="217"/>
      <c r="AB1516" s="336"/>
      <c r="AC1516" s="220"/>
      <c r="AD1516" s="217"/>
      <c r="AE1516" s="217"/>
      <c r="AF1516" s="218"/>
      <c r="AG1516" s="217"/>
      <c r="AH1516" s="303"/>
      <c r="AI1516" s="303"/>
      <c r="AJ1516" s="215"/>
    </row>
    <row r="1517" spans="2:36" ht="68.650000000000006" customHeight="1" x14ac:dyDescent="0.2">
      <c r="B1517" s="426"/>
      <c r="C1517" s="216"/>
      <c r="D1517" s="216"/>
      <c r="E1517" s="250"/>
      <c r="F1517" s="288"/>
      <c r="G1517" s="379"/>
      <c r="H1517" s="216"/>
      <c r="I1517" s="218"/>
      <c r="J1517" s="11" t="s">
        <v>127</v>
      </c>
      <c r="K1517" s="80" t="s">
        <v>648</v>
      </c>
      <c r="L1517" s="7" t="s">
        <v>85</v>
      </c>
      <c r="M1517" s="7">
        <v>226</v>
      </c>
      <c r="N1517" s="217"/>
      <c r="O1517" s="216"/>
      <c r="P1517" s="215"/>
      <c r="Q1517" s="215"/>
      <c r="R1517" s="215"/>
      <c r="S1517" s="230"/>
      <c r="T1517" s="230"/>
      <c r="U1517" s="413"/>
      <c r="V1517" s="337"/>
      <c r="W1517" s="219"/>
      <c r="X1517" s="219"/>
      <c r="Y1517" s="280"/>
      <c r="Z1517" s="219"/>
      <c r="AA1517" s="219"/>
      <c r="AB1517" s="337"/>
      <c r="AC1517" s="221"/>
      <c r="AD1517" s="219"/>
      <c r="AE1517" s="219"/>
      <c r="AF1517" s="230"/>
      <c r="AG1517" s="219"/>
      <c r="AH1517" s="303"/>
      <c r="AI1517" s="303"/>
      <c r="AJ1517" s="216"/>
    </row>
    <row r="1518" spans="2:36" ht="68.650000000000006" customHeight="1" x14ac:dyDescent="0.2">
      <c r="B1518" s="384" t="s">
        <v>1121</v>
      </c>
      <c r="C1518" s="257" t="s">
        <v>829</v>
      </c>
      <c r="D1518" s="257" t="s">
        <v>66</v>
      </c>
      <c r="E1518" s="293" t="s">
        <v>67</v>
      </c>
      <c r="F1518" s="382" t="s">
        <v>134</v>
      </c>
      <c r="G1518" s="428" t="s">
        <v>1117</v>
      </c>
      <c r="H1518" s="257" t="s">
        <v>70</v>
      </c>
      <c r="I1518" s="281" t="s">
        <v>98</v>
      </c>
      <c r="J1518" s="20" t="s">
        <v>719</v>
      </c>
      <c r="K1518" s="74" t="s">
        <v>720</v>
      </c>
      <c r="L1518" s="91" t="s">
        <v>725</v>
      </c>
      <c r="M1518" s="65">
        <v>40</v>
      </c>
      <c r="N1518" s="294" t="s">
        <v>717</v>
      </c>
      <c r="O1518" s="257" t="s">
        <v>826</v>
      </c>
      <c r="P1518" s="257" t="s">
        <v>75</v>
      </c>
      <c r="Q1518" s="257" t="s">
        <v>76</v>
      </c>
      <c r="R1518" s="257" t="s">
        <v>77</v>
      </c>
      <c r="S1518" s="281" t="s">
        <v>109</v>
      </c>
      <c r="T1518" s="366">
        <f>+V1518+Y1518</f>
        <v>64200</v>
      </c>
      <c r="U1518" s="326">
        <f>+T1518/M1519</f>
        <v>12840</v>
      </c>
      <c r="V1518" s="409">
        <v>54570</v>
      </c>
      <c r="W1518" s="294" t="s">
        <v>98</v>
      </c>
      <c r="X1518" s="294" t="s">
        <v>98</v>
      </c>
      <c r="Y1518" s="409">
        <v>9630</v>
      </c>
      <c r="Z1518" s="294" t="s">
        <v>98</v>
      </c>
      <c r="AA1518" s="294" t="s">
        <v>98</v>
      </c>
      <c r="AB1518" s="409">
        <v>11338.298623367455</v>
      </c>
      <c r="AC1518" s="260" t="s">
        <v>149</v>
      </c>
      <c r="AD1518" s="294" t="s">
        <v>98</v>
      </c>
      <c r="AE1518" s="320">
        <f>+V1518+Y1518</f>
        <v>64200</v>
      </c>
      <c r="AF1518" s="281" t="s">
        <v>98</v>
      </c>
      <c r="AG1518" s="260" t="s">
        <v>33</v>
      </c>
      <c r="AH1518" s="577" t="s">
        <v>158</v>
      </c>
      <c r="AI1518" s="577" t="s">
        <v>176</v>
      </c>
      <c r="AJ1518" s="230"/>
    </row>
    <row r="1519" spans="2:36" ht="68.650000000000006" customHeight="1" x14ac:dyDescent="0.2">
      <c r="B1519" s="425"/>
      <c r="C1519" s="258"/>
      <c r="D1519" s="258"/>
      <c r="E1519" s="292"/>
      <c r="F1519" s="382"/>
      <c r="G1519" s="428"/>
      <c r="H1519" s="258"/>
      <c r="I1519" s="281"/>
      <c r="J1519" s="20" t="s">
        <v>111</v>
      </c>
      <c r="K1519" s="74" t="s">
        <v>722</v>
      </c>
      <c r="L1519" s="27" t="s">
        <v>85</v>
      </c>
      <c r="M1519" s="57">
        <v>5</v>
      </c>
      <c r="N1519" s="294"/>
      <c r="O1519" s="258"/>
      <c r="P1519" s="258"/>
      <c r="Q1519" s="258"/>
      <c r="R1519" s="258"/>
      <c r="S1519" s="281"/>
      <c r="T1519" s="281"/>
      <c r="U1519" s="327"/>
      <c r="V1519" s="410"/>
      <c r="W1519" s="294"/>
      <c r="X1519" s="294"/>
      <c r="Y1519" s="410"/>
      <c r="Z1519" s="294"/>
      <c r="AA1519" s="294"/>
      <c r="AB1519" s="410"/>
      <c r="AC1519" s="261"/>
      <c r="AD1519" s="294"/>
      <c r="AE1519" s="294"/>
      <c r="AF1519" s="281"/>
      <c r="AG1519" s="261"/>
      <c r="AH1519" s="577"/>
      <c r="AI1519" s="577"/>
      <c r="AJ1519" s="215"/>
    </row>
    <row r="1520" spans="2:36" ht="68.650000000000006" customHeight="1" x14ac:dyDescent="0.2">
      <c r="B1520" s="426"/>
      <c r="C1520" s="259"/>
      <c r="D1520" s="259"/>
      <c r="E1520" s="292"/>
      <c r="F1520" s="427"/>
      <c r="G1520" s="428"/>
      <c r="H1520" s="259"/>
      <c r="I1520" s="281"/>
      <c r="J1520" s="20" t="s">
        <v>127</v>
      </c>
      <c r="K1520" s="74" t="s">
        <v>648</v>
      </c>
      <c r="L1520" s="27" t="s">
        <v>85</v>
      </c>
      <c r="M1520" s="57">
        <v>50</v>
      </c>
      <c r="N1520" s="294"/>
      <c r="O1520" s="259"/>
      <c r="P1520" s="258"/>
      <c r="Q1520" s="258"/>
      <c r="R1520" s="258"/>
      <c r="S1520" s="257"/>
      <c r="T1520" s="257"/>
      <c r="U1520" s="328"/>
      <c r="V1520" s="411"/>
      <c r="W1520" s="260"/>
      <c r="X1520" s="260"/>
      <c r="Y1520" s="411"/>
      <c r="Z1520" s="260"/>
      <c r="AA1520" s="260"/>
      <c r="AB1520" s="411"/>
      <c r="AC1520" s="262"/>
      <c r="AD1520" s="260"/>
      <c r="AE1520" s="260"/>
      <c r="AF1520" s="257"/>
      <c r="AG1520" s="262"/>
      <c r="AH1520" s="577"/>
      <c r="AI1520" s="577"/>
      <c r="AJ1520" s="216"/>
    </row>
    <row r="1521" spans="1:36" ht="68.650000000000006" customHeight="1" x14ac:dyDescent="0.2">
      <c r="B1521" s="430" t="s">
        <v>824</v>
      </c>
      <c r="C1521" s="230" t="s">
        <v>830</v>
      </c>
      <c r="D1521" s="230" t="s">
        <v>66</v>
      </c>
      <c r="E1521" s="238" t="s">
        <v>67</v>
      </c>
      <c r="F1521" s="238" t="s">
        <v>132</v>
      </c>
      <c r="G1521" s="239" t="s">
        <v>714</v>
      </c>
      <c r="H1521" s="230" t="s">
        <v>70</v>
      </c>
      <c r="I1521" s="218" t="s">
        <v>98</v>
      </c>
      <c r="J1521" s="11" t="s">
        <v>113</v>
      </c>
      <c r="K1521" s="7" t="s">
        <v>114</v>
      </c>
      <c r="L1521" s="7" t="s">
        <v>115</v>
      </c>
      <c r="M1521" s="14">
        <v>4</v>
      </c>
      <c r="N1521" s="219" t="s">
        <v>717</v>
      </c>
      <c r="O1521" s="218" t="s">
        <v>827</v>
      </c>
      <c r="P1521" s="230" t="s">
        <v>75</v>
      </c>
      <c r="Q1521" s="230" t="s">
        <v>76</v>
      </c>
      <c r="R1521" s="230" t="s">
        <v>77</v>
      </c>
      <c r="S1521" s="230" t="s">
        <v>109</v>
      </c>
      <c r="T1521" s="381">
        <f>+V1521+Y1521</f>
        <v>226534.28000000003</v>
      </c>
      <c r="U1521" s="381">
        <f>T1521/M1522</f>
        <v>56633.570000000007</v>
      </c>
      <c r="V1521" s="219">
        <v>192554.14</v>
      </c>
      <c r="W1521" s="219" t="s">
        <v>98</v>
      </c>
      <c r="X1521" s="219" t="s">
        <v>98</v>
      </c>
      <c r="Y1521" s="219">
        <v>33980.14</v>
      </c>
      <c r="Z1521" s="219" t="s">
        <v>98</v>
      </c>
      <c r="AA1521" s="219" t="s">
        <v>98</v>
      </c>
      <c r="AB1521" s="316">
        <v>40007.998859865867</v>
      </c>
      <c r="AC1521" s="219" t="s">
        <v>80</v>
      </c>
      <c r="AD1521" s="230" t="s">
        <v>98</v>
      </c>
      <c r="AE1521" s="226">
        <f>+V1521+Y1521</f>
        <v>226534.28000000003</v>
      </c>
      <c r="AF1521" s="230" t="s">
        <v>98</v>
      </c>
      <c r="AG1521" s="219" t="s">
        <v>33</v>
      </c>
      <c r="AH1521" s="335" t="s">
        <v>905</v>
      </c>
      <c r="AI1521" s="335" t="s">
        <v>176</v>
      </c>
      <c r="AJ1521" s="230"/>
    </row>
    <row r="1522" spans="1:36" ht="68.650000000000006" customHeight="1" x14ac:dyDescent="0.2">
      <c r="B1522" s="425"/>
      <c r="C1522" s="215"/>
      <c r="D1522" s="215"/>
      <c r="E1522" s="238"/>
      <c r="F1522" s="238"/>
      <c r="G1522" s="239"/>
      <c r="H1522" s="215"/>
      <c r="I1522" s="218"/>
      <c r="J1522" s="11" t="s">
        <v>116</v>
      </c>
      <c r="K1522" s="7" t="s">
        <v>117</v>
      </c>
      <c r="L1522" s="7" t="s">
        <v>85</v>
      </c>
      <c r="M1522" s="14">
        <v>4</v>
      </c>
      <c r="N1522" s="220"/>
      <c r="O1522" s="218"/>
      <c r="P1522" s="215"/>
      <c r="Q1522" s="215"/>
      <c r="R1522" s="215"/>
      <c r="S1522" s="215"/>
      <c r="T1522" s="412"/>
      <c r="U1522" s="412"/>
      <c r="V1522" s="220"/>
      <c r="W1522" s="220"/>
      <c r="X1522" s="220"/>
      <c r="Y1522" s="220"/>
      <c r="Z1522" s="220"/>
      <c r="AA1522" s="220"/>
      <c r="AB1522" s="317"/>
      <c r="AC1522" s="220"/>
      <c r="AD1522" s="215"/>
      <c r="AE1522" s="227"/>
      <c r="AF1522" s="215"/>
      <c r="AG1522" s="220"/>
      <c r="AH1522" s="336"/>
      <c r="AI1522" s="336"/>
      <c r="AJ1522" s="215"/>
    </row>
    <row r="1523" spans="1:36" ht="68.650000000000006" customHeight="1" x14ac:dyDescent="0.2">
      <c r="B1523" s="425"/>
      <c r="C1523" s="215"/>
      <c r="D1523" s="215"/>
      <c r="E1523" s="238"/>
      <c r="F1523" s="238"/>
      <c r="G1523" s="239"/>
      <c r="H1523" s="215"/>
      <c r="I1523" s="218"/>
      <c r="J1523" s="11" t="s">
        <v>209</v>
      </c>
      <c r="K1523" s="7" t="s">
        <v>118</v>
      </c>
      <c r="L1523" s="7" t="s">
        <v>119</v>
      </c>
      <c r="M1523" s="14">
        <v>4</v>
      </c>
      <c r="N1523" s="220"/>
      <c r="O1523" s="218"/>
      <c r="P1523" s="215"/>
      <c r="Q1523" s="215"/>
      <c r="R1523" s="215"/>
      <c r="S1523" s="215"/>
      <c r="T1523" s="412"/>
      <c r="U1523" s="412"/>
      <c r="V1523" s="220"/>
      <c r="W1523" s="220"/>
      <c r="X1523" s="220"/>
      <c r="Y1523" s="220"/>
      <c r="Z1523" s="220"/>
      <c r="AA1523" s="220"/>
      <c r="AB1523" s="317"/>
      <c r="AC1523" s="220"/>
      <c r="AD1523" s="215"/>
      <c r="AE1523" s="227"/>
      <c r="AF1523" s="215"/>
      <c r="AG1523" s="220"/>
      <c r="AH1523" s="336"/>
      <c r="AI1523" s="336"/>
      <c r="AJ1523" s="215"/>
    </row>
    <row r="1524" spans="1:36" ht="68.650000000000006" customHeight="1" x14ac:dyDescent="0.2">
      <c r="A1524" s="93"/>
      <c r="B1524" s="426"/>
      <c r="C1524" s="216"/>
      <c r="D1524" s="216"/>
      <c r="E1524" s="238"/>
      <c r="F1524" s="238"/>
      <c r="G1524" s="239"/>
      <c r="H1524" s="216"/>
      <c r="I1524" s="218"/>
      <c r="J1524" s="11" t="s">
        <v>120</v>
      </c>
      <c r="K1524" s="7" t="s">
        <v>121</v>
      </c>
      <c r="L1524" s="7" t="s">
        <v>119</v>
      </c>
      <c r="M1524" s="14">
        <v>4</v>
      </c>
      <c r="N1524" s="221"/>
      <c r="O1524" s="218"/>
      <c r="P1524" s="216"/>
      <c r="Q1524" s="216"/>
      <c r="R1524" s="216"/>
      <c r="S1524" s="216"/>
      <c r="T1524" s="413"/>
      <c r="U1524" s="413"/>
      <c r="V1524" s="221"/>
      <c r="W1524" s="221"/>
      <c r="X1524" s="221"/>
      <c r="Y1524" s="221"/>
      <c r="Z1524" s="221"/>
      <c r="AA1524" s="221"/>
      <c r="AB1524" s="318"/>
      <c r="AC1524" s="221"/>
      <c r="AD1524" s="216"/>
      <c r="AE1524" s="228"/>
      <c r="AF1524" s="216"/>
      <c r="AG1524" s="221"/>
      <c r="AH1524" s="337"/>
      <c r="AI1524" s="337"/>
      <c r="AJ1524" s="216"/>
    </row>
    <row r="1525" spans="1:36" ht="68.650000000000006" customHeight="1" x14ac:dyDescent="0.2">
      <c r="B1525" s="424" t="s">
        <v>825</v>
      </c>
      <c r="C1525" s="218" t="s">
        <v>831</v>
      </c>
      <c r="D1525" s="218" t="s">
        <v>66</v>
      </c>
      <c r="E1525" s="238" t="s">
        <v>67</v>
      </c>
      <c r="F1525" s="239" t="s">
        <v>134</v>
      </c>
      <c r="G1525" s="379" t="s">
        <v>1007</v>
      </c>
      <c r="H1525" s="218" t="s">
        <v>70</v>
      </c>
      <c r="I1525" s="218" t="s">
        <v>98</v>
      </c>
      <c r="J1525" s="11" t="s">
        <v>719</v>
      </c>
      <c r="K1525" s="80" t="s">
        <v>720</v>
      </c>
      <c r="L1525" s="87" t="s">
        <v>725</v>
      </c>
      <c r="M1525" s="7">
        <v>40</v>
      </c>
      <c r="N1525" s="217" t="s">
        <v>717</v>
      </c>
      <c r="O1525" s="218" t="s">
        <v>826</v>
      </c>
      <c r="P1525" s="218" t="s">
        <v>75</v>
      </c>
      <c r="Q1525" s="218" t="s">
        <v>76</v>
      </c>
      <c r="R1525" s="218" t="s">
        <v>77</v>
      </c>
      <c r="S1525" s="218" t="s">
        <v>109</v>
      </c>
      <c r="T1525" s="234">
        <f>+V1525+Y1525</f>
        <v>126649.09</v>
      </c>
      <c r="U1525" s="234">
        <f>+T1525/M1526</f>
        <v>42216.363333333335</v>
      </c>
      <c r="V1525" s="217">
        <v>107651.73</v>
      </c>
      <c r="W1525" s="217" t="s">
        <v>98</v>
      </c>
      <c r="X1525" s="217" t="s">
        <v>98</v>
      </c>
      <c r="Y1525" s="217">
        <v>18997.36</v>
      </c>
      <c r="Z1525" s="217" t="s">
        <v>98</v>
      </c>
      <c r="AA1525" s="217" t="s">
        <v>98</v>
      </c>
      <c r="AB1525" s="297">
        <v>22367.37</v>
      </c>
      <c r="AC1525" s="217" t="s">
        <v>149</v>
      </c>
      <c r="AD1525" s="218" t="s">
        <v>98</v>
      </c>
      <c r="AE1525" s="229">
        <f>+V1525+Y1525</f>
        <v>126649.09</v>
      </c>
      <c r="AF1525" s="218" t="s">
        <v>98</v>
      </c>
      <c r="AG1525" s="217" t="s">
        <v>33</v>
      </c>
      <c r="AH1525" s="303" t="s">
        <v>233</v>
      </c>
      <c r="AI1525" s="303" t="s">
        <v>408</v>
      </c>
      <c r="AJ1525" s="218"/>
    </row>
    <row r="1526" spans="1:36" ht="68.650000000000006" customHeight="1" x14ac:dyDescent="0.2">
      <c r="B1526" s="425"/>
      <c r="C1526" s="215"/>
      <c r="D1526" s="215"/>
      <c r="E1526" s="291"/>
      <c r="F1526" s="444"/>
      <c r="G1526" s="442"/>
      <c r="H1526" s="215"/>
      <c r="I1526" s="216"/>
      <c r="J1526" s="72" t="s">
        <v>111</v>
      </c>
      <c r="K1526" s="55" t="s">
        <v>722</v>
      </c>
      <c r="L1526" s="22" t="s">
        <v>85</v>
      </c>
      <c r="M1526" s="16">
        <v>3</v>
      </c>
      <c r="N1526" s="221"/>
      <c r="O1526" s="215"/>
      <c r="P1526" s="215"/>
      <c r="Q1526" s="215"/>
      <c r="R1526" s="215"/>
      <c r="S1526" s="215"/>
      <c r="T1526" s="412"/>
      <c r="U1526" s="412"/>
      <c r="V1526" s="220"/>
      <c r="W1526" s="221"/>
      <c r="X1526" s="221"/>
      <c r="Y1526" s="220"/>
      <c r="Z1526" s="221"/>
      <c r="AA1526" s="221"/>
      <c r="AB1526" s="317"/>
      <c r="AC1526" s="220"/>
      <c r="AD1526" s="215"/>
      <c r="AE1526" s="221"/>
      <c r="AF1526" s="215"/>
      <c r="AG1526" s="220"/>
      <c r="AH1526" s="420"/>
      <c r="AI1526" s="420"/>
      <c r="AJ1526" s="215"/>
    </row>
    <row r="1527" spans="1:36" ht="68.650000000000006" customHeight="1" x14ac:dyDescent="0.2">
      <c r="B1527" s="426"/>
      <c r="C1527" s="216"/>
      <c r="D1527" s="216"/>
      <c r="E1527" s="238"/>
      <c r="F1527" s="288"/>
      <c r="G1527" s="379"/>
      <c r="H1527" s="216"/>
      <c r="I1527" s="218"/>
      <c r="J1527" s="11" t="s">
        <v>127</v>
      </c>
      <c r="K1527" s="80" t="s">
        <v>648</v>
      </c>
      <c r="L1527" s="7" t="s">
        <v>85</v>
      </c>
      <c r="M1527" s="14">
        <v>84</v>
      </c>
      <c r="N1527" s="217"/>
      <c r="O1527" s="216"/>
      <c r="P1527" s="216"/>
      <c r="Q1527" s="216"/>
      <c r="R1527" s="216"/>
      <c r="S1527" s="216"/>
      <c r="T1527" s="413"/>
      <c r="U1527" s="413"/>
      <c r="V1527" s="221"/>
      <c r="W1527" s="219"/>
      <c r="X1527" s="219"/>
      <c r="Y1527" s="221"/>
      <c r="Z1527" s="219"/>
      <c r="AA1527" s="219"/>
      <c r="AB1527" s="318"/>
      <c r="AC1527" s="221"/>
      <c r="AD1527" s="216"/>
      <c r="AE1527" s="219"/>
      <c r="AF1527" s="216"/>
      <c r="AG1527" s="221"/>
      <c r="AH1527" s="303"/>
      <c r="AI1527" s="303"/>
      <c r="AJ1527" s="216"/>
    </row>
    <row r="1528" spans="1:36" ht="128.1" customHeight="1" x14ac:dyDescent="0.2">
      <c r="B1528" s="430" t="s">
        <v>953</v>
      </c>
      <c r="C1528" s="230" t="s">
        <v>829</v>
      </c>
      <c r="D1528" s="230" t="s">
        <v>66</v>
      </c>
      <c r="E1528" s="290" t="s">
        <v>67</v>
      </c>
      <c r="F1528" s="239" t="s">
        <v>134</v>
      </c>
      <c r="G1528" s="379" t="s">
        <v>1007</v>
      </c>
      <c r="H1528" s="230" t="s">
        <v>70</v>
      </c>
      <c r="I1528" s="218" t="s">
        <v>98</v>
      </c>
      <c r="J1528" s="11" t="s">
        <v>719</v>
      </c>
      <c r="K1528" s="80" t="s">
        <v>720</v>
      </c>
      <c r="L1528" s="87" t="s">
        <v>725</v>
      </c>
      <c r="M1528" s="16">
        <v>40</v>
      </c>
      <c r="N1528" s="217" t="s">
        <v>717</v>
      </c>
      <c r="O1528" s="230" t="s">
        <v>826</v>
      </c>
      <c r="P1528" s="230" t="s">
        <v>75</v>
      </c>
      <c r="Q1528" s="230" t="s">
        <v>76</v>
      </c>
      <c r="R1528" s="230" t="s">
        <v>77</v>
      </c>
      <c r="S1528" s="218" t="s">
        <v>109</v>
      </c>
      <c r="T1528" s="234">
        <f>+V1528+Y1528</f>
        <v>64200</v>
      </c>
      <c r="U1528" s="381">
        <f>+T1528/M1529</f>
        <v>12840</v>
      </c>
      <c r="V1528" s="316">
        <v>54570</v>
      </c>
      <c r="W1528" s="217" t="s">
        <v>98</v>
      </c>
      <c r="X1528" s="217" t="s">
        <v>98</v>
      </c>
      <c r="Y1528" s="316">
        <v>9630</v>
      </c>
      <c r="Z1528" s="217" t="s">
        <v>98</v>
      </c>
      <c r="AA1528" s="217" t="s">
        <v>98</v>
      </c>
      <c r="AB1528" s="316">
        <v>11338.298623367455</v>
      </c>
      <c r="AC1528" s="219" t="s">
        <v>149</v>
      </c>
      <c r="AD1528" s="217" t="s">
        <v>98</v>
      </c>
      <c r="AE1528" s="229">
        <f>+V1528+Y1528</f>
        <v>64200</v>
      </c>
      <c r="AF1528" s="218" t="s">
        <v>98</v>
      </c>
      <c r="AG1528" s="219" t="s">
        <v>33</v>
      </c>
      <c r="AH1528" s="303" t="s">
        <v>160</v>
      </c>
      <c r="AI1528" s="303" t="s">
        <v>161</v>
      </c>
      <c r="AJ1528" s="230"/>
    </row>
    <row r="1529" spans="1:36" ht="68.650000000000006" customHeight="1" x14ac:dyDescent="0.2">
      <c r="B1529" s="425"/>
      <c r="C1529" s="215"/>
      <c r="D1529" s="215"/>
      <c r="E1529" s="250"/>
      <c r="F1529" s="239"/>
      <c r="G1529" s="379"/>
      <c r="H1529" s="215"/>
      <c r="I1529" s="218"/>
      <c r="J1529" s="11" t="s">
        <v>111</v>
      </c>
      <c r="K1529" s="80" t="s">
        <v>722</v>
      </c>
      <c r="L1529" s="7" t="s">
        <v>85</v>
      </c>
      <c r="M1529" s="14">
        <v>5</v>
      </c>
      <c r="N1529" s="217"/>
      <c r="O1529" s="215"/>
      <c r="P1529" s="215"/>
      <c r="Q1529" s="215"/>
      <c r="R1529" s="215"/>
      <c r="S1529" s="218"/>
      <c r="T1529" s="218"/>
      <c r="U1529" s="412"/>
      <c r="V1529" s="317"/>
      <c r="W1529" s="217"/>
      <c r="X1529" s="217"/>
      <c r="Y1529" s="317"/>
      <c r="Z1529" s="217"/>
      <c r="AA1529" s="217"/>
      <c r="AB1529" s="317"/>
      <c r="AC1529" s="220"/>
      <c r="AD1529" s="217"/>
      <c r="AE1529" s="217"/>
      <c r="AF1529" s="218"/>
      <c r="AG1529" s="220"/>
      <c r="AH1529" s="303"/>
      <c r="AI1529" s="303"/>
      <c r="AJ1529" s="215"/>
    </row>
    <row r="1530" spans="1:36" ht="68.650000000000006" customHeight="1" x14ac:dyDescent="0.2">
      <c r="B1530" s="426"/>
      <c r="C1530" s="216"/>
      <c r="D1530" s="216"/>
      <c r="E1530" s="250"/>
      <c r="F1530" s="288"/>
      <c r="G1530" s="379"/>
      <c r="H1530" s="216"/>
      <c r="I1530" s="218"/>
      <c r="J1530" s="11" t="s">
        <v>127</v>
      </c>
      <c r="K1530" s="80" t="s">
        <v>648</v>
      </c>
      <c r="L1530" s="7" t="s">
        <v>85</v>
      </c>
      <c r="M1530" s="14">
        <v>50</v>
      </c>
      <c r="N1530" s="217"/>
      <c r="O1530" s="216"/>
      <c r="P1530" s="215"/>
      <c r="Q1530" s="215"/>
      <c r="R1530" s="215"/>
      <c r="S1530" s="230"/>
      <c r="T1530" s="230"/>
      <c r="U1530" s="413"/>
      <c r="V1530" s="318"/>
      <c r="W1530" s="219"/>
      <c r="X1530" s="219"/>
      <c r="Y1530" s="318"/>
      <c r="Z1530" s="219"/>
      <c r="AA1530" s="219"/>
      <c r="AB1530" s="318"/>
      <c r="AC1530" s="221"/>
      <c r="AD1530" s="219"/>
      <c r="AE1530" s="219"/>
      <c r="AF1530" s="230"/>
      <c r="AG1530" s="221"/>
      <c r="AH1530" s="303"/>
      <c r="AI1530" s="303"/>
      <c r="AJ1530" s="216"/>
    </row>
    <row r="1531" spans="1:36" ht="68.650000000000006" customHeight="1" x14ac:dyDescent="0.2">
      <c r="B1531" s="430" t="s">
        <v>1022</v>
      </c>
      <c r="C1531" s="230" t="s">
        <v>828</v>
      </c>
      <c r="D1531" s="230" t="s">
        <v>66</v>
      </c>
      <c r="E1531" s="290" t="s">
        <v>67</v>
      </c>
      <c r="F1531" s="239" t="s">
        <v>134</v>
      </c>
      <c r="G1531" s="379" t="s">
        <v>1007</v>
      </c>
      <c r="H1531" s="230" t="s">
        <v>70</v>
      </c>
      <c r="I1531" s="218" t="s">
        <v>98</v>
      </c>
      <c r="J1531" s="11" t="s">
        <v>719</v>
      </c>
      <c r="K1531" s="80" t="s">
        <v>720</v>
      </c>
      <c r="L1531" s="87" t="s">
        <v>725</v>
      </c>
      <c r="M1531" s="7">
        <v>40</v>
      </c>
      <c r="N1531" s="217" t="s">
        <v>717</v>
      </c>
      <c r="O1531" s="230" t="s">
        <v>826</v>
      </c>
      <c r="P1531" s="230" t="s">
        <v>75</v>
      </c>
      <c r="Q1531" s="230" t="s">
        <v>76</v>
      </c>
      <c r="R1531" s="230" t="s">
        <v>77</v>
      </c>
      <c r="S1531" s="218" t="s">
        <v>109</v>
      </c>
      <c r="T1531" s="234">
        <f>+V1531+Y1531</f>
        <v>167639.62000000002</v>
      </c>
      <c r="U1531" s="381">
        <f>+T1531/M1532</f>
        <v>55879.873333333344</v>
      </c>
      <c r="V1531" s="335">
        <v>142493.67000000001</v>
      </c>
      <c r="W1531" s="217" t="s">
        <v>98</v>
      </c>
      <c r="X1531" s="217" t="s">
        <v>98</v>
      </c>
      <c r="Y1531" s="278">
        <v>25145.95</v>
      </c>
      <c r="Z1531" s="217" t="s">
        <v>98</v>
      </c>
      <c r="AA1531" s="217" t="s">
        <v>98</v>
      </c>
      <c r="AB1531" s="335">
        <v>29606.639999999999</v>
      </c>
      <c r="AC1531" s="219" t="s">
        <v>149</v>
      </c>
      <c r="AD1531" s="217" t="s">
        <v>98</v>
      </c>
      <c r="AE1531" s="229">
        <f>+V1531+Y1531</f>
        <v>167639.62000000002</v>
      </c>
      <c r="AF1531" s="218" t="s">
        <v>98</v>
      </c>
      <c r="AG1531" s="217" t="s">
        <v>33</v>
      </c>
      <c r="AH1531" s="302" t="s">
        <v>728</v>
      </c>
      <c r="AI1531" s="303" t="s">
        <v>254</v>
      </c>
      <c r="AJ1531" s="230"/>
    </row>
    <row r="1532" spans="1:36" ht="68.650000000000006" customHeight="1" x14ac:dyDescent="0.2">
      <c r="B1532" s="425"/>
      <c r="C1532" s="215"/>
      <c r="D1532" s="215"/>
      <c r="E1532" s="250"/>
      <c r="F1532" s="239"/>
      <c r="G1532" s="379"/>
      <c r="H1532" s="215"/>
      <c r="I1532" s="218"/>
      <c r="J1532" s="11" t="s">
        <v>111</v>
      </c>
      <c r="K1532" s="80" t="s">
        <v>722</v>
      </c>
      <c r="L1532" s="7" t="s">
        <v>85</v>
      </c>
      <c r="M1532" s="7">
        <v>3</v>
      </c>
      <c r="N1532" s="217"/>
      <c r="O1532" s="215"/>
      <c r="P1532" s="215"/>
      <c r="Q1532" s="215"/>
      <c r="R1532" s="215"/>
      <c r="S1532" s="218"/>
      <c r="T1532" s="218"/>
      <c r="U1532" s="412"/>
      <c r="V1532" s="336"/>
      <c r="W1532" s="217"/>
      <c r="X1532" s="217"/>
      <c r="Y1532" s="279"/>
      <c r="Z1532" s="217"/>
      <c r="AA1532" s="217"/>
      <c r="AB1532" s="336"/>
      <c r="AC1532" s="220"/>
      <c r="AD1532" s="217"/>
      <c r="AE1532" s="217"/>
      <c r="AF1532" s="218"/>
      <c r="AG1532" s="217"/>
      <c r="AH1532" s="303"/>
      <c r="AI1532" s="303"/>
      <c r="AJ1532" s="215"/>
    </row>
    <row r="1533" spans="1:36" ht="68.650000000000006" customHeight="1" x14ac:dyDescent="0.2">
      <c r="B1533" s="426"/>
      <c r="C1533" s="216"/>
      <c r="D1533" s="216"/>
      <c r="E1533" s="250"/>
      <c r="F1533" s="288"/>
      <c r="G1533" s="379"/>
      <c r="H1533" s="216"/>
      <c r="I1533" s="218"/>
      <c r="J1533" s="11" t="s">
        <v>127</v>
      </c>
      <c r="K1533" s="80" t="s">
        <v>648</v>
      </c>
      <c r="L1533" s="7" t="s">
        <v>85</v>
      </c>
      <c r="M1533" s="7">
        <v>84</v>
      </c>
      <c r="N1533" s="217"/>
      <c r="O1533" s="216"/>
      <c r="P1533" s="215"/>
      <c r="Q1533" s="215"/>
      <c r="R1533" s="215"/>
      <c r="S1533" s="230"/>
      <c r="T1533" s="230"/>
      <c r="U1533" s="413"/>
      <c r="V1533" s="337"/>
      <c r="W1533" s="219"/>
      <c r="X1533" s="219"/>
      <c r="Y1533" s="280"/>
      <c r="Z1533" s="219"/>
      <c r="AA1533" s="219"/>
      <c r="AB1533" s="337"/>
      <c r="AC1533" s="221"/>
      <c r="AD1533" s="219"/>
      <c r="AE1533" s="219"/>
      <c r="AF1533" s="230"/>
      <c r="AG1533" s="219"/>
      <c r="AH1533" s="303"/>
      <c r="AI1533" s="303"/>
      <c r="AJ1533" s="216"/>
    </row>
    <row r="1534" spans="1:36" ht="130.15" customHeight="1" x14ac:dyDescent="0.2">
      <c r="B1534" s="236" t="s">
        <v>811</v>
      </c>
      <c r="C1534" s="215" t="s">
        <v>813</v>
      </c>
      <c r="D1534" s="215" t="s">
        <v>88</v>
      </c>
      <c r="E1534" s="250" t="s">
        <v>67</v>
      </c>
      <c r="F1534" s="239" t="s">
        <v>134</v>
      </c>
      <c r="G1534" s="379" t="s">
        <v>1007</v>
      </c>
      <c r="H1534" s="230" t="s">
        <v>70</v>
      </c>
      <c r="I1534" s="218" t="s">
        <v>98</v>
      </c>
      <c r="J1534" s="11" t="s">
        <v>719</v>
      </c>
      <c r="K1534" s="80" t="s">
        <v>720</v>
      </c>
      <c r="L1534" s="87" t="s">
        <v>725</v>
      </c>
      <c r="M1534" s="52">
        <v>40</v>
      </c>
      <c r="N1534" s="217" t="s">
        <v>717</v>
      </c>
      <c r="O1534" s="230" t="s">
        <v>814</v>
      </c>
      <c r="P1534" s="230" t="s">
        <v>75</v>
      </c>
      <c r="Q1534" s="230" t="s">
        <v>76</v>
      </c>
      <c r="R1534" s="230" t="s">
        <v>77</v>
      </c>
      <c r="S1534" s="218" t="s">
        <v>109</v>
      </c>
      <c r="T1534" s="234">
        <f>+V1534+Y1534</f>
        <v>344540</v>
      </c>
      <c r="U1534" s="218" t="s">
        <v>98</v>
      </c>
      <c r="V1534" s="229">
        <v>292859</v>
      </c>
      <c r="W1534" s="229" t="s">
        <v>98</v>
      </c>
      <c r="X1534" s="229" t="s">
        <v>98</v>
      </c>
      <c r="Y1534" s="229">
        <v>51681</v>
      </c>
      <c r="Z1534" s="229" t="s">
        <v>98</v>
      </c>
      <c r="AA1534" s="217" t="s">
        <v>98</v>
      </c>
      <c r="AB1534" s="217">
        <v>27935.68</v>
      </c>
      <c r="AC1534" s="217" t="s">
        <v>149</v>
      </c>
      <c r="AD1534" s="217" t="s">
        <v>98</v>
      </c>
      <c r="AE1534" s="229">
        <f>+V1534+Y1534</f>
        <v>344540</v>
      </c>
      <c r="AF1534" s="217" t="s">
        <v>98</v>
      </c>
      <c r="AG1534" s="217" t="s">
        <v>33</v>
      </c>
      <c r="AH1534" s="219" t="s">
        <v>158</v>
      </c>
      <c r="AI1534" s="219" t="s">
        <v>160</v>
      </c>
      <c r="AJ1534" s="217"/>
    </row>
    <row r="1535" spans="1:36" ht="68.650000000000006" customHeight="1" x14ac:dyDescent="0.2">
      <c r="B1535" s="237"/>
      <c r="C1535" s="215"/>
      <c r="D1535" s="215"/>
      <c r="E1535" s="250"/>
      <c r="F1535" s="239"/>
      <c r="G1535" s="379"/>
      <c r="H1535" s="215"/>
      <c r="I1535" s="218"/>
      <c r="J1535" s="11" t="s">
        <v>111</v>
      </c>
      <c r="K1535" s="80" t="s">
        <v>722</v>
      </c>
      <c r="L1535" s="7" t="s">
        <v>85</v>
      </c>
      <c r="M1535" s="52">
        <v>4</v>
      </c>
      <c r="N1535" s="217"/>
      <c r="O1535" s="215"/>
      <c r="P1535" s="215"/>
      <c r="Q1535" s="215"/>
      <c r="R1535" s="215"/>
      <c r="S1535" s="218"/>
      <c r="T1535" s="218"/>
      <c r="U1535" s="218"/>
      <c r="V1535" s="229"/>
      <c r="W1535" s="229"/>
      <c r="X1535" s="229"/>
      <c r="Y1535" s="229"/>
      <c r="Z1535" s="229"/>
      <c r="AA1535" s="217"/>
      <c r="AB1535" s="217"/>
      <c r="AC1535" s="217"/>
      <c r="AD1535" s="217"/>
      <c r="AE1535" s="217"/>
      <c r="AF1535" s="217"/>
      <c r="AG1535" s="217"/>
      <c r="AH1535" s="220"/>
      <c r="AI1535" s="220"/>
      <c r="AJ1535" s="217"/>
    </row>
    <row r="1536" spans="1:36" ht="89.1" customHeight="1" x14ac:dyDescent="0.2">
      <c r="B1536" s="237"/>
      <c r="C1536" s="216"/>
      <c r="D1536" s="216"/>
      <c r="E1536" s="291"/>
      <c r="F1536" s="239"/>
      <c r="G1536" s="379"/>
      <c r="H1536" s="216"/>
      <c r="I1536" s="218"/>
      <c r="J1536" s="11" t="s">
        <v>127</v>
      </c>
      <c r="K1536" s="80" t="s">
        <v>648</v>
      </c>
      <c r="L1536" s="7" t="s">
        <v>85</v>
      </c>
      <c r="M1536" s="7">
        <v>192</v>
      </c>
      <c r="N1536" s="217"/>
      <c r="O1536" s="216"/>
      <c r="P1536" s="215"/>
      <c r="Q1536" s="215"/>
      <c r="R1536" s="215"/>
      <c r="S1536" s="230"/>
      <c r="T1536" s="230"/>
      <c r="U1536" s="230"/>
      <c r="V1536" s="226"/>
      <c r="W1536" s="226"/>
      <c r="X1536" s="226"/>
      <c r="Y1536" s="226"/>
      <c r="Z1536" s="226"/>
      <c r="AA1536" s="219"/>
      <c r="AB1536" s="219"/>
      <c r="AC1536" s="219"/>
      <c r="AD1536" s="219"/>
      <c r="AE1536" s="219"/>
      <c r="AF1536" s="219"/>
      <c r="AG1536" s="219"/>
      <c r="AH1536" s="220"/>
      <c r="AI1536" s="220"/>
      <c r="AJ1536" s="219"/>
    </row>
    <row r="1537" spans="2:36" ht="56.1" customHeight="1" x14ac:dyDescent="0.2">
      <c r="B1537" s="218" t="s">
        <v>812</v>
      </c>
      <c r="C1537" s="230" t="s">
        <v>815</v>
      </c>
      <c r="D1537" s="230" t="s">
        <v>88</v>
      </c>
      <c r="E1537" s="290" t="s">
        <v>67</v>
      </c>
      <c r="F1537" s="239" t="s">
        <v>134</v>
      </c>
      <c r="G1537" s="379" t="s">
        <v>1007</v>
      </c>
      <c r="H1537" s="230" t="s">
        <v>70</v>
      </c>
      <c r="I1537" s="218" t="s">
        <v>98</v>
      </c>
      <c r="J1537" s="11" t="s">
        <v>719</v>
      </c>
      <c r="K1537" s="80" t="s">
        <v>720</v>
      </c>
      <c r="L1537" s="87" t="s">
        <v>725</v>
      </c>
      <c r="M1537" s="52">
        <v>40</v>
      </c>
      <c r="N1537" s="217" t="s">
        <v>717</v>
      </c>
      <c r="O1537" s="230" t="s">
        <v>814</v>
      </c>
      <c r="P1537" s="230" t="s">
        <v>75</v>
      </c>
      <c r="Q1537" s="230" t="s">
        <v>76</v>
      </c>
      <c r="R1537" s="230" t="s">
        <v>77</v>
      </c>
      <c r="S1537" s="218" t="s">
        <v>109</v>
      </c>
      <c r="T1537" s="234">
        <f>+V1537+Y1537</f>
        <v>278200</v>
      </c>
      <c r="U1537" s="218" t="s">
        <v>98</v>
      </c>
      <c r="V1537" s="229">
        <v>236470</v>
      </c>
      <c r="W1537" s="217" t="s">
        <v>98</v>
      </c>
      <c r="X1537" s="217" t="s">
        <v>98</v>
      </c>
      <c r="Y1537" s="229">
        <v>41730</v>
      </c>
      <c r="Z1537" s="217" t="s">
        <v>98</v>
      </c>
      <c r="AA1537" s="217" t="s">
        <v>98</v>
      </c>
      <c r="AB1537" s="229">
        <v>22556.76</v>
      </c>
      <c r="AC1537" s="229" t="s">
        <v>149</v>
      </c>
      <c r="AD1537" s="217" t="s">
        <v>98</v>
      </c>
      <c r="AE1537" s="229">
        <f>+V1537+Y1537</f>
        <v>278200</v>
      </c>
      <c r="AF1537" s="217" t="s">
        <v>98</v>
      </c>
      <c r="AG1537" s="229" t="s">
        <v>33</v>
      </c>
      <c r="AH1537" s="229" t="s">
        <v>158</v>
      </c>
      <c r="AI1537" s="229" t="s">
        <v>160</v>
      </c>
      <c r="AJ1537" s="234"/>
    </row>
    <row r="1538" spans="2:36" ht="81" customHeight="1" x14ac:dyDescent="0.2">
      <c r="B1538" s="237"/>
      <c r="C1538" s="215"/>
      <c r="D1538" s="215"/>
      <c r="E1538" s="250"/>
      <c r="F1538" s="239"/>
      <c r="G1538" s="379"/>
      <c r="H1538" s="215"/>
      <c r="I1538" s="218"/>
      <c r="J1538" s="11" t="s">
        <v>111</v>
      </c>
      <c r="K1538" s="80" t="s">
        <v>722</v>
      </c>
      <c r="L1538" s="7" t="s">
        <v>85</v>
      </c>
      <c r="M1538" s="52">
        <v>4</v>
      </c>
      <c r="N1538" s="217"/>
      <c r="O1538" s="215"/>
      <c r="P1538" s="215"/>
      <c r="Q1538" s="215"/>
      <c r="R1538" s="215"/>
      <c r="S1538" s="218"/>
      <c r="T1538" s="218"/>
      <c r="U1538" s="218"/>
      <c r="V1538" s="217"/>
      <c r="W1538" s="217"/>
      <c r="X1538" s="217"/>
      <c r="Y1538" s="217"/>
      <c r="Z1538" s="217"/>
      <c r="AA1538" s="217"/>
      <c r="AB1538" s="217"/>
      <c r="AC1538" s="217"/>
      <c r="AD1538" s="217"/>
      <c r="AE1538" s="217"/>
      <c r="AF1538" s="217"/>
      <c r="AG1538" s="217"/>
      <c r="AH1538" s="217"/>
      <c r="AI1538" s="217"/>
      <c r="AJ1538" s="218"/>
    </row>
    <row r="1539" spans="2:36" ht="73.5" customHeight="1" x14ac:dyDescent="0.2">
      <c r="B1539" s="237"/>
      <c r="C1539" s="216"/>
      <c r="D1539" s="216"/>
      <c r="E1539" s="291"/>
      <c r="F1539" s="239"/>
      <c r="G1539" s="379"/>
      <c r="H1539" s="216"/>
      <c r="I1539" s="218"/>
      <c r="J1539" s="11" t="s">
        <v>127</v>
      </c>
      <c r="K1539" s="80" t="s">
        <v>648</v>
      </c>
      <c r="L1539" s="7" t="s">
        <v>85</v>
      </c>
      <c r="M1539" s="7">
        <v>150</v>
      </c>
      <c r="N1539" s="217"/>
      <c r="O1539" s="216"/>
      <c r="P1539" s="215"/>
      <c r="Q1539" s="215"/>
      <c r="R1539" s="215"/>
      <c r="S1539" s="230"/>
      <c r="T1539" s="230"/>
      <c r="U1539" s="230"/>
      <c r="V1539" s="219"/>
      <c r="W1539" s="219"/>
      <c r="X1539" s="219"/>
      <c r="Y1539" s="219"/>
      <c r="Z1539" s="219"/>
      <c r="AA1539" s="219"/>
      <c r="AB1539" s="219"/>
      <c r="AC1539" s="219"/>
      <c r="AD1539" s="219"/>
      <c r="AE1539" s="219"/>
      <c r="AF1539" s="219"/>
      <c r="AG1539" s="219"/>
      <c r="AH1539" s="219"/>
      <c r="AI1539" s="219"/>
      <c r="AJ1539" s="230"/>
    </row>
    <row r="1540" spans="2:36" ht="47.65" customHeight="1" x14ac:dyDescent="0.2">
      <c r="B1540" s="295" t="s">
        <v>1122</v>
      </c>
      <c r="C1540" s="281" t="s">
        <v>817</v>
      </c>
      <c r="D1540" s="257" t="s">
        <v>66</v>
      </c>
      <c r="E1540" s="289" t="s">
        <v>67</v>
      </c>
      <c r="F1540" s="289" t="s">
        <v>132</v>
      </c>
      <c r="G1540" s="382" t="s">
        <v>714</v>
      </c>
      <c r="H1540" s="257" t="s">
        <v>70</v>
      </c>
      <c r="I1540" s="281" t="s">
        <v>98</v>
      </c>
      <c r="J1540" s="20" t="s">
        <v>113</v>
      </c>
      <c r="K1540" s="27" t="s">
        <v>114</v>
      </c>
      <c r="L1540" s="27" t="s">
        <v>115</v>
      </c>
      <c r="M1540" s="27">
        <v>2</v>
      </c>
      <c r="N1540" s="304" t="s">
        <v>717</v>
      </c>
      <c r="O1540" s="257" t="s">
        <v>822</v>
      </c>
      <c r="P1540" s="257" t="s">
        <v>75</v>
      </c>
      <c r="Q1540" s="257" t="s">
        <v>76</v>
      </c>
      <c r="R1540" s="257" t="s">
        <v>77</v>
      </c>
      <c r="S1540" s="281" t="s">
        <v>109</v>
      </c>
      <c r="T1540" s="366">
        <f>+V1540+Y1540</f>
        <v>151940</v>
      </c>
      <c r="U1540" s="391" t="s">
        <v>98</v>
      </c>
      <c r="V1540" s="314">
        <v>129149</v>
      </c>
      <c r="W1540" s="294" t="s">
        <v>98</v>
      </c>
      <c r="X1540" s="294" t="s">
        <v>98</v>
      </c>
      <c r="Y1540" s="314">
        <v>22791</v>
      </c>
      <c r="Z1540" s="294" t="s">
        <v>98</v>
      </c>
      <c r="AA1540" s="294" t="s">
        <v>98</v>
      </c>
      <c r="AB1540" s="314">
        <v>12319.46</v>
      </c>
      <c r="AC1540" s="294" t="s">
        <v>80</v>
      </c>
      <c r="AD1540" s="294" t="s">
        <v>98</v>
      </c>
      <c r="AE1540" s="320">
        <f>+V1540+Y1540</f>
        <v>151940</v>
      </c>
      <c r="AF1540" s="281" t="s">
        <v>98</v>
      </c>
      <c r="AG1540" s="294" t="s">
        <v>33</v>
      </c>
      <c r="AH1540" s="260" t="s">
        <v>158</v>
      </c>
      <c r="AI1540" s="260" t="s">
        <v>160</v>
      </c>
      <c r="AJ1540" s="281"/>
    </row>
    <row r="1541" spans="2:36" ht="51" x14ac:dyDescent="0.2">
      <c r="B1541" s="417"/>
      <c r="C1541" s="281"/>
      <c r="D1541" s="258"/>
      <c r="E1541" s="289"/>
      <c r="F1541" s="289"/>
      <c r="G1541" s="382"/>
      <c r="H1541" s="258"/>
      <c r="I1541" s="281"/>
      <c r="J1541" s="20" t="s">
        <v>116</v>
      </c>
      <c r="K1541" s="27" t="s">
        <v>117</v>
      </c>
      <c r="L1541" s="27" t="s">
        <v>85</v>
      </c>
      <c r="M1541" s="27">
        <v>2</v>
      </c>
      <c r="N1541" s="304"/>
      <c r="O1541" s="258"/>
      <c r="P1541" s="258"/>
      <c r="Q1541" s="258"/>
      <c r="R1541" s="258"/>
      <c r="S1541" s="281"/>
      <c r="T1541" s="281"/>
      <c r="U1541" s="295"/>
      <c r="V1541" s="314"/>
      <c r="W1541" s="294"/>
      <c r="X1541" s="294"/>
      <c r="Y1541" s="314"/>
      <c r="Z1541" s="294"/>
      <c r="AA1541" s="294"/>
      <c r="AB1541" s="314"/>
      <c r="AC1541" s="294"/>
      <c r="AD1541" s="294"/>
      <c r="AE1541" s="294"/>
      <c r="AF1541" s="281"/>
      <c r="AG1541" s="294"/>
      <c r="AH1541" s="261"/>
      <c r="AI1541" s="261"/>
      <c r="AJ1541" s="281"/>
    </row>
    <row r="1542" spans="2:36" ht="38.25" x14ac:dyDescent="0.2">
      <c r="B1542" s="417"/>
      <c r="C1542" s="281"/>
      <c r="D1542" s="258"/>
      <c r="E1542" s="289"/>
      <c r="F1542" s="289"/>
      <c r="G1542" s="382"/>
      <c r="H1542" s="258"/>
      <c r="I1542" s="281"/>
      <c r="J1542" s="20" t="s">
        <v>209</v>
      </c>
      <c r="K1542" s="27" t="s">
        <v>118</v>
      </c>
      <c r="L1542" s="27" t="s">
        <v>119</v>
      </c>
      <c r="M1542" s="27">
        <v>2</v>
      </c>
      <c r="N1542" s="304"/>
      <c r="O1542" s="258"/>
      <c r="P1542" s="258"/>
      <c r="Q1542" s="258"/>
      <c r="R1542" s="258"/>
      <c r="S1542" s="281"/>
      <c r="T1542" s="281"/>
      <c r="U1542" s="295"/>
      <c r="V1542" s="314"/>
      <c r="W1542" s="294"/>
      <c r="X1542" s="294"/>
      <c r="Y1542" s="314"/>
      <c r="Z1542" s="294"/>
      <c r="AA1542" s="294"/>
      <c r="AB1542" s="314"/>
      <c r="AC1542" s="294"/>
      <c r="AD1542" s="294"/>
      <c r="AE1542" s="294"/>
      <c r="AF1542" s="281"/>
      <c r="AG1542" s="294"/>
      <c r="AH1542" s="261"/>
      <c r="AI1542" s="261"/>
      <c r="AJ1542" s="281"/>
    </row>
    <row r="1543" spans="2:36" ht="25.5" x14ac:dyDescent="0.2">
      <c r="B1543" s="417"/>
      <c r="C1543" s="281"/>
      <c r="D1543" s="259"/>
      <c r="E1543" s="289"/>
      <c r="F1543" s="289"/>
      <c r="G1543" s="382"/>
      <c r="H1543" s="259"/>
      <c r="I1543" s="281"/>
      <c r="J1543" s="20" t="s">
        <v>120</v>
      </c>
      <c r="K1543" s="27" t="s">
        <v>121</v>
      </c>
      <c r="L1543" s="27" t="s">
        <v>119</v>
      </c>
      <c r="M1543" s="27">
        <v>2</v>
      </c>
      <c r="N1543" s="304"/>
      <c r="O1543" s="259"/>
      <c r="P1543" s="259"/>
      <c r="Q1543" s="259"/>
      <c r="R1543" s="259"/>
      <c r="S1543" s="281"/>
      <c r="T1543" s="281"/>
      <c r="U1543" s="295"/>
      <c r="V1543" s="314"/>
      <c r="W1543" s="294"/>
      <c r="X1543" s="294"/>
      <c r="Y1543" s="314"/>
      <c r="Z1543" s="294"/>
      <c r="AA1543" s="294"/>
      <c r="AB1543" s="314"/>
      <c r="AC1543" s="294"/>
      <c r="AD1543" s="294"/>
      <c r="AE1543" s="294"/>
      <c r="AF1543" s="281"/>
      <c r="AG1543" s="294"/>
      <c r="AH1543" s="261"/>
      <c r="AI1543" s="261"/>
      <c r="AJ1543" s="281"/>
    </row>
    <row r="1544" spans="2:36" ht="153" x14ac:dyDescent="0.2">
      <c r="B1544" s="7" t="s">
        <v>816</v>
      </c>
      <c r="C1544" s="7" t="s">
        <v>818</v>
      </c>
      <c r="D1544" s="7" t="s">
        <v>88</v>
      </c>
      <c r="E1544" s="10" t="s">
        <v>67</v>
      </c>
      <c r="F1544" s="54" t="s">
        <v>134</v>
      </c>
      <c r="G1544" s="9" t="s">
        <v>1007</v>
      </c>
      <c r="H1544" s="7" t="s">
        <v>70</v>
      </c>
      <c r="I1544" s="7" t="s">
        <v>98</v>
      </c>
      <c r="J1544" s="11" t="s">
        <v>127</v>
      </c>
      <c r="K1544" s="80" t="s">
        <v>648</v>
      </c>
      <c r="L1544" s="7" t="s">
        <v>85</v>
      </c>
      <c r="M1544" s="7">
        <v>8</v>
      </c>
      <c r="N1544" s="8" t="s">
        <v>717</v>
      </c>
      <c r="O1544" s="7" t="s">
        <v>814</v>
      </c>
      <c r="P1544" s="7" t="s">
        <v>75</v>
      </c>
      <c r="Q1544" s="7" t="s">
        <v>76</v>
      </c>
      <c r="R1544" s="7" t="s">
        <v>77</v>
      </c>
      <c r="S1544" s="7" t="s">
        <v>109</v>
      </c>
      <c r="T1544" s="112">
        <f>+V1544+Y1544</f>
        <v>77040</v>
      </c>
      <c r="U1544" s="7" t="s">
        <v>98</v>
      </c>
      <c r="V1544" s="83">
        <v>65484</v>
      </c>
      <c r="W1544" s="8" t="s">
        <v>98</v>
      </c>
      <c r="X1544" s="8" t="s">
        <v>98</v>
      </c>
      <c r="Y1544" s="83">
        <v>11556</v>
      </c>
      <c r="Z1544" s="8" t="s">
        <v>98</v>
      </c>
      <c r="AA1544" s="8" t="s">
        <v>98</v>
      </c>
      <c r="AB1544" s="83">
        <v>6246.49</v>
      </c>
      <c r="AC1544" s="83" t="s">
        <v>149</v>
      </c>
      <c r="AD1544" s="8" t="s">
        <v>98</v>
      </c>
      <c r="AE1544" s="83">
        <f>+V1544+Y1544</f>
        <v>77040</v>
      </c>
      <c r="AF1544" s="8" t="s">
        <v>98</v>
      </c>
      <c r="AG1544" s="83" t="s">
        <v>33</v>
      </c>
      <c r="AH1544" s="155" t="s">
        <v>251</v>
      </c>
      <c r="AI1544" s="156" t="s">
        <v>253</v>
      </c>
      <c r="AJ1544" s="112"/>
    </row>
    <row r="1545" spans="2:36" ht="56.1" customHeight="1" x14ac:dyDescent="0.2">
      <c r="B1545" s="218" t="s">
        <v>1014</v>
      </c>
      <c r="C1545" s="230" t="s">
        <v>815</v>
      </c>
      <c r="D1545" s="230" t="s">
        <v>88</v>
      </c>
      <c r="E1545" s="290" t="s">
        <v>67</v>
      </c>
      <c r="F1545" s="239" t="s">
        <v>134</v>
      </c>
      <c r="G1545" s="379" t="s">
        <v>1007</v>
      </c>
      <c r="H1545" s="230" t="s">
        <v>70</v>
      </c>
      <c r="I1545" s="218" t="s">
        <v>98</v>
      </c>
      <c r="J1545" s="11" t="s">
        <v>719</v>
      </c>
      <c r="K1545" s="80" t="s">
        <v>720</v>
      </c>
      <c r="L1545" s="87" t="s">
        <v>725</v>
      </c>
      <c r="M1545" s="52">
        <v>40</v>
      </c>
      <c r="N1545" s="217" t="s">
        <v>717</v>
      </c>
      <c r="O1545" s="230" t="s">
        <v>814</v>
      </c>
      <c r="P1545" s="230" t="s">
        <v>75</v>
      </c>
      <c r="Q1545" s="230" t="s">
        <v>76</v>
      </c>
      <c r="R1545" s="230" t="s">
        <v>77</v>
      </c>
      <c r="S1545" s="218" t="s">
        <v>109</v>
      </c>
      <c r="T1545" s="234">
        <f>+V1545+Y1545</f>
        <v>95367</v>
      </c>
      <c r="U1545" s="218" t="s">
        <v>98</v>
      </c>
      <c r="V1545" s="229">
        <v>81061.95</v>
      </c>
      <c r="W1545" s="217" t="s">
        <v>98</v>
      </c>
      <c r="X1545" s="217" t="s">
        <v>98</v>
      </c>
      <c r="Y1545" s="229">
        <v>14305.05</v>
      </c>
      <c r="Z1545" s="217" t="s">
        <v>98</v>
      </c>
      <c r="AA1545" s="217" t="s">
        <v>98</v>
      </c>
      <c r="AB1545" s="229">
        <v>7732.46</v>
      </c>
      <c r="AC1545" s="229" t="s">
        <v>149</v>
      </c>
      <c r="AD1545" s="217" t="s">
        <v>98</v>
      </c>
      <c r="AE1545" s="229">
        <f>+V1545+Y1545</f>
        <v>95367</v>
      </c>
      <c r="AF1545" s="217" t="s">
        <v>98</v>
      </c>
      <c r="AG1545" s="229" t="s">
        <v>33</v>
      </c>
      <c r="AH1545" s="229" t="s">
        <v>251</v>
      </c>
      <c r="AI1545" s="229" t="s">
        <v>253</v>
      </c>
      <c r="AJ1545" s="234"/>
    </row>
    <row r="1546" spans="2:36" ht="81" customHeight="1" x14ac:dyDescent="0.2">
      <c r="B1546" s="237"/>
      <c r="C1546" s="215"/>
      <c r="D1546" s="215"/>
      <c r="E1546" s="250"/>
      <c r="F1546" s="239"/>
      <c r="G1546" s="379"/>
      <c r="H1546" s="215"/>
      <c r="I1546" s="218"/>
      <c r="J1546" s="11" t="s">
        <v>111</v>
      </c>
      <c r="K1546" s="80" t="s">
        <v>722</v>
      </c>
      <c r="L1546" s="7" t="s">
        <v>85</v>
      </c>
      <c r="M1546" s="52">
        <v>1</v>
      </c>
      <c r="N1546" s="217"/>
      <c r="O1546" s="215"/>
      <c r="P1546" s="215"/>
      <c r="Q1546" s="215"/>
      <c r="R1546" s="215"/>
      <c r="S1546" s="218"/>
      <c r="T1546" s="218"/>
      <c r="U1546" s="218"/>
      <c r="V1546" s="217"/>
      <c r="W1546" s="217"/>
      <c r="X1546" s="217"/>
      <c r="Y1546" s="217"/>
      <c r="Z1546" s="217"/>
      <c r="AA1546" s="217"/>
      <c r="AB1546" s="217"/>
      <c r="AC1546" s="217"/>
      <c r="AD1546" s="217"/>
      <c r="AE1546" s="217"/>
      <c r="AF1546" s="217"/>
      <c r="AG1546" s="217"/>
      <c r="AH1546" s="217"/>
      <c r="AI1546" s="217"/>
      <c r="AJ1546" s="218"/>
    </row>
    <row r="1547" spans="2:36" ht="73.5" customHeight="1" x14ac:dyDescent="0.2">
      <c r="B1547" s="237"/>
      <c r="C1547" s="216"/>
      <c r="D1547" s="216"/>
      <c r="E1547" s="291"/>
      <c r="F1547" s="239"/>
      <c r="G1547" s="379"/>
      <c r="H1547" s="216"/>
      <c r="I1547" s="218"/>
      <c r="J1547" s="11" t="s">
        <v>127</v>
      </c>
      <c r="K1547" s="80" t="s">
        <v>648</v>
      </c>
      <c r="L1547" s="7" t="s">
        <v>85</v>
      </c>
      <c r="M1547" s="7">
        <v>38</v>
      </c>
      <c r="N1547" s="217"/>
      <c r="O1547" s="216"/>
      <c r="P1547" s="216"/>
      <c r="Q1547" s="216"/>
      <c r="R1547" s="216"/>
      <c r="S1547" s="218"/>
      <c r="T1547" s="218"/>
      <c r="U1547" s="218"/>
      <c r="V1547" s="217"/>
      <c r="W1547" s="217"/>
      <c r="X1547" s="217"/>
      <c r="Y1547" s="217"/>
      <c r="Z1547" s="217"/>
      <c r="AA1547" s="217"/>
      <c r="AB1547" s="217"/>
      <c r="AC1547" s="217"/>
      <c r="AD1547" s="217"/>
      <c r="AE1547" s="217"/>
      <c r="AF1547" s="217"/>
      <c r="AG1547" s="217"/>
      <c r="AH1547" s="217"/>
      <c r="AI1547" s="217"/>
      <c r="AJ1547" s="218"/>
    </row>
    <row r="1548" spans="2:36" ht="47.65" customHeight="1" x14ac:dyDescent="0.2">
      <c r="B1548" s="295" t="s">
        <v>1159</v>
      </c>
      <c r="C1548" s="281" t="s">
        <v>817</v>
      </c>
      <c r="D1548" s="257" t="s">
        <v>66</v>
      </c>
      <c r="E1548" s="289" t="s">
        <v>67</v>
      </c>
      <c r="F1548" s="289" t="s">
        <v>132</v>
      </c>
      <c r="G1548" s="382" t="s">
        <v>714</v>
      </c>
      <c r="H1548" s="257" t="s">
        <v>70</v>
      </c>
      <c r="I1548" s="281" t="s">
        <v>98</v>
      </c>
      <c r="J1548" s="20" t="s">
        <v>113</v>
      </c>
      <c r="K1548" s="27" t="s">
        <v>114</v>
      </c>
      <c r="L1548" s="27" t="s">
        <v>115</v>
      </c>
      <c r="M1548" s="27">
        <v>2</v>
      </c>
      <c r="N1548" s="304" t="s">
        <v>717</v>
      </c>
      <c r="O1548" s="257" t="s">
        <v>822</v>
      </c>
      <c r="P1548" s="257" t="s">
        <v>75</v>
      </c>
      <c r="Q1548" s="257" t="s">
        <v>76</v>
      </c>
      <c r="R1548" s="257" t="s">
        <v>77</v>
      </c>
      <c r="S1548" s="281" t="s">
        <v>109</v>
      </c>
      <c r="T1548" s="366">
        <f>+V1548+Y1548</f>
        <v>151940</v>
      </c>
      <c r="U1548" s="391" t="s">
        <v>98</v>
      </c>
      <c r="V1548" s="314">
        <v>129149</v>
      </c>
      <c r="W1548" s="294" t="s">
        <v>98</v>
      </c>
      <c r="X1548" s="294" t="s">
        <v>98</v>
      </c>
      <c r="Y1548" s="314">
        <v>22791</v>
      </c>
      <c r="Z1548" s="294" t="s">
        <v>98</v>
      </c>
      <c r="AA1548" s="294" t="s">
        <v>98</v>
      </c>
      <c r="AB1548" s="314">
        <v>12319.46</v>
      </c>
      <c r="AC1548" s="294" t="s">
        <v>80</v>
      </c>
      <c r="AD1548" s="294" t="s">
        <v>98</v>
      </c>
      <c r="AE1548" s="320">
        <f>+V1548+Y1548</f>
        <v>151940</v>
      </c>
      <c r="AF1548" s="281" t="s">
        <v>98</v>
      </c>
      <c r="AG1548" s="294" t="s">
        <v>33</v>
      </c>
      <c r="AH1548" s="260" t="s">
        <v>251</v>
      </c>
      <c r="AI1548" s="260" t="s">
        <v>253</v>
      </c>
      <c r="AJ1548" s="281"/>
    </row>
    <row r="1549" spans="2:36" ht="51" x14ac:dyDescent="0.2">
      <c r="B1549" s="417"/>
      <c r="C1549" s="281"/>
      <c r="D1549" s="258"/>
      <c r="E1549" s="289"/>
      <c r="F1549" s="289"/>
      <c r="G1549" s="382"/>
      <c r="H1549" s="258"/>
      <c r="I1549" s="281"/>
      <c r="J1549" s="20" t="s">
        <v>116</v>
      </c>
      <c r="K1549" s="27" t="s">
        <v>117</v>
      </c>
      <c r="L1549" s="27" t="s">
        <v>85</v>
      </c>
      <c r="M1549" s="27">
        <v>2</v>
      </c>
      <c r="N1549" s="304"/>
      <c r="O1549" s="258"/>
      <c r="P1549" s="258"/>
      <c r="Q1549" s="258"/>
      <c r="R1549" s="258"/>
      <c r="S1549" s="281"/>
      <c r="T1549" s="281"/>
      <c r="U1549" s="295"/>
      <c r="V1549" s="314"/>
      <c r="W1549" s="294"/>
      <c r="X1549" s="294"/>
      <c r="Y1549" s="314"/>
      <c r="Z1549" s="294"/>
      <c r="AA1549" s="294"/>
      <c r="AB1549" s="314"/>
      <c r="AC1549" s="294"/>
      <c r="AD1549" s="294"/>
      <c r="AE1549" s="294"/>
      <c r="AF1549" s="281"/>
      <c r="AG1549" s="294"/>
      <c r="AH1549" s="261"/>
      <c r="AI1549" s="261"/>
      <c r="AJ1549" s="281"/>
    </row>
    <row r="1550" spans="2:36" ht="38.25" x14ac:dyDescent="0.2">
      <c r="B1550" s="417"/>
      <c r="C1550" s="281"/>
      <c r="D1550" s="258"/>
      <c r="E1550" s="289"/>
      <c r="F1550" s="289"/>
      <c r="G1550" s="382"/>
      <c r="H1550" s="258"/>
      <c r="I1550" s="281"/>
      <c r="J1550" s="20" t="s">
        <v>209</v>
      </c>
      <c r="K1550" s="27" t="s">
        <v>118</v>
      </c>
      <c r="L1550" s="27" t="s">
        <v>119</v>
      </c>
      <c r="M1550" s="27">
        <v>2</v>
      </c>
      <c r="N1550" s="304"/>
      <c r="O1550" s="258"/>
      <c r="P1550" s="258"/>
      <c r="Q1550" s="258"/>
      <c r="R1550" s="258"/>
      <c r="S1550" s="281"/>
      <c r="T1550" s="281"/>
      <c r="U1550" s="295"/>
      <c r="V1550" s="314"/>
      <c r="W1550" s="294"/>
      <c r="X1550" s="294"/>
      <c r="Y1550" s="314"/>
      <c r="Z1550" s="294"/>
      <c r="AA1550" s="294"/>
      <c r="AB1550" s="314"/>
      <c r="AC1550" s="294"/>
      <c r="AD1550" s="294"/>
      <c r="AE1550" s="294"/>
      <c r="AF1550" s="281"/>
      <c r="AG1550" s="294"/>
      <c r="AH1550" s="261"/>
      <c r="AI1550" s="261"/>
      <c r="AJ1550" s="281"/>
    </row>
    <row r="1551" spans="2:36" ht="25.5" x14ac:dyDescent="0.2">
      <c r="B1551" s="417"/>
      <c r="C1551" s="281"/>
      <c r="D1551" s="259"/>
      <c r="E1551" s="289"/>
      <c r="F1551" s="289"/>
      <c r="G1551" s="382"/>
      <c r="H1551" s="259"/>
      <c r="I1551" s="281"/>
      <c r="J1551" s="20" t="s">
        <v>120</v>
      </c>
      <c r="K1551" s="27" t="s">
        <v>121</v>
      </c>
      <c r="L1551" s="27" t="s">
        <v>119</v>
      </c>
      <c r="M1551" s="27">
        <v>2</v>
      </c>
      <c r="N1551" s="304"/>
      <c r="O1551" s="259"/>
      <c r="P1551" s="259"/>
      <c r="Q1551" s="259"/>
      <c r="R1551" s="259"/>
      <c r="S1551" s="281"/>
      <c r="T1551" s="281"/>
      <c r="U1551" s="295"/>
      <c r="V1551" s="314"/>
      <c r="W1551" s="294"/>
      <c r="X1551" s="294"/>
      <c r="Y1551" s="314"/>
      <c r="Z1551" s="294"/>
      <c r="AA1551" s="294"/>
      <c r="AB1551" s="314"/>
      <c r="AC1551" s="294"/>
      <c r="AD1551" s="294"/>
      <c r="AE1551" s="294"/>
      <c r="AF1551" s="281"/>
      <c r="AG1551" s="294"/>
      <c r="AH1551" s="262"/>
      <c r="AI1551" s="262"/>
      <c r="AJ1551" s="281"/>
    </row>
    <row r="1552" spans="2:36" ht="130.15" customHeight="1" x14ac:dyDescent="0.2">
      <c r="B1552" s="237" t="s">
        <v>1015</v>
      </c>
      <c r="C1552" s="230" t="s">
        <v>813</v>
      </c>
      <c r="D1552" s="230" t="s">
        <v>88</v>
      </c>
      <c r="E1552" s="290" t="s">
        <v>67</v>
      </c>
      <c r="F1552" s="239" t="s">
        <v>134</v>
      </c>
      <c r="G1552" s="379" t="s">
        <v>1007</v>
      </c>
      <c r="H1552" s="230" t="s">
        <v>70</v>
      </c>
      <c r="I1552" s="218" t="s">
        <v>98</v>
      </c>
      <c r="J1552" s="11" t="s">
        <v>719</v>
      </c>
      <c r="K1552" s="80" t="s">
        <v>720</v>
      </c>
      <c r="L1552" s="87" t="s">
        <v>725</v>
      </c>
      <c r="M1552" s="52">
        <v>40</v>
      </c>
      <c r="N1552" s="217" t="s">
        <v>717</v>
      </c>
      <c r="O1552" s="230" t="s">
        <v>814</v>
      </c>
      <c r="P1552" s="230" t="s">
        <v>75</v>
      </c>
      <c r="Q1552" s="230" t="s">
        <v>76</v>
      </c>
      <c r="R1552" s="230" t="s">
        <v>77</v>
      </c>
      <c r="S1552" s="218" t="s">
        <v>109</v>
      </c>
      <c r="T1552" s="234">
        <f>+V1552+Y1552</f>
        <v>178817.9</v>
      </c>
      <c r="U1552" s="218" t="s">
        <v>98</v>
      </c>
      <c r="V1552" s="229">
        <v>151995.21</v>
      </c>
      <c r="W1552" s="229" t="s">
        <v>98</v>
      </c>
      <c r="X1552" s="229" t="s">
        <v>98</v>
      </c>
      <c r="Y1552" s="229">
        <v>26822.69</v>
      </c>
      <c r="Z1552" s="229" t="s">
        <v>98</v>
      </c>
      <c r="AA1552" s="217" t="s">
        <v>98</v>
      </c>
      <c r="AB1552" s="217">
        <v>14498.75</v>
      </c>
      <c r="AC1552" s="217" t="s">
        <v>149</v>
      </c>
      <c r="AD1552" s="217" t="s">
        <v>98</v>
      </c>
      <c r="AE1552" s="229">
        <f>+V1552+Y1552</f>
        <v>178817.9</v>
      </c>
      <c r="AF1552" s="217" t="s">
        <v>98</v>
      </c>
      <c r="AG1552" s="217" t="s">
        <v>33</v>
      </c>
      <c r="AH1552" s="219" t="s">
        <v>251</v>
      </c>
      <c r="AI1552" s="219" t="s">
        <v>253</v>
      </c>
      <c r="AJ1552" s="217"/>
    </row>
    <row r="1553" spans="2:37" ht="68.650000000000006" customHeight="1" x14ac:dyDescent="0.2">
      <c r="B1553" s="237"/>
      <c r="C1553" s="215"/>
      <c r="D1553" s="215"/>
      <c r="E1553" s="250"/>
      <c r="F1553" s="239"/>
      <c r="G1553" s="379"/>
      <c r="H1553" s="215"/>
      <c r="I1553" s="218"/>
      <c r="J1553" s="11" t="s">
        <v>111</v>
      </c>
      <c r="K1553" s="80" t="s">
        <v>722</v>
      </c>
      <c r="L1553" s="7" t="s">
        <v>85</v>
      </c>
      <c r="M1553" s="52">
        <v>2</v>
      </c>
      <c r="N1553" s="217"/>
      <c r="O1553" s="215"/>
      <c r="P1553" s="215"/>
      <c r="Q1553" s="215"/>
      <c r="R1553" s="215"/>
      <c r="S1553" s="218"/>
      <c r="T1553" s="218"/>
      <c r="U1553" s="218"/>
      <c r="V1553" s="229"/>
      <c r="W1553" s="229"/>
      <c r="X1553" s="229"/>
      <c r="Y1553" s="229"/>
      <c r="Z1553" s="229"/>
      <c r="AA1553" s="217"/>
      <c r="AB1553" s="217"/>
      <c r="AC1553" s="217"/>
      <c r="AD1553" s="217"/>
      <c r="AE1553" s="217"/>
      <c r="AF1553" s="217"/>
      <c r="AG1553" s="217"/>
      <c r="AH1553" s="220"/>
      <c r="AI1553" s="220"/>
      <c r="AJ1553" s="217"/>
    </row>
    <row r="1554" spans="2:37" ht="89.1" customHeight="1" x14ac:dyDescent="0.2">
      <c r="B1554" s="237"/>
      <c r="C1554" s="216"/>
      <c r="D1554" s="216"/>
      <c r="E1554" s="291"/>
      <c r="F1554" s="239"/>
      <c r="G1554" s="379"/>
      <c r="H1554" s="216"/>
      <c r="I1554" s="218"/>
      <c r="J1554" s="11" t="s">
        <v>127</v>
      </c>
      <c r="K1554" s="80" t="s">
        <v>648</v>
      </c>
      <c r="L1554" s="7" t="s">
        <v>85</v>
      </c>
      <c r="M1554" s="7">
        <v>104</v>
      </c>
      <c r="N1554" s="217"/>
      <c r="O1554" s="216"/>
      <c r="P1554" s="216"/>
      <c r="Q1554" s="216"/>
      <c r="R1554" s="216"/>
      <c r="S1554" s="218"/>
      <c r="T1554" s="218"/>
      <c r="U1554" s="218"/>
      <c r="V1554" s="229"/>
      <c r="W1554" s="229"/>
      <c r="X1554" s="229"/>
      <c r="Y1554" s="229"/>
      <c r="Z1554" s="229"/>
      <c r="AA1554" s="217"/>
      <c r="AB1554" s="217"/>
      <c r="AC1554" s="217"/>
      <c r="AD1554" s="217"/>
      <c r="AE1554" s="217"/>
      <c r="AF1554" s="217"/>
      <c r="AG1554" s="217"/>
      <c r="AH1554" s="221"/>
      <c r="AI1554" s="221"/>
      <c r="AJ1554" s="217"/>
    </row>
    <row r="1555" spans="2:37" ht="47.65" customHeight="1" x14ac:dyDescent="0.2">
      <c r="B1555" s="424" t="s">
        <v>1167</v>
      </c>
      <c r="C1555" s="218" t="s">
        <v>817</v>
      </c>
      <c r="D1555" s="230" t="s">
        <v>66</v>
      </c>
      <c r="E1555" s="238" t="s">
        <v>67</v>
      </c>
      <c r="F1555" s="238" t="s">
        <v>132</v>
      </c>
      <c r="G1555" s="239" t="s">
        <v>714</v>
      </c>
      <c r="H1555" s="230" t="s">
        <v>70</v>
      </c>
      <c r="I1555" s="218" t="s">
        <v>98</v>
      </c>
      <c r="J1555" s="11" t="s">
        <v>113</v>
      </c>
      <c r="K1555" s="7" t="s">
        <v>114</v>
      </c>
      <c r="L1555" s="7" t="s">
        <v>115</v>
      </c>
      <c r="M1555" s="7">
        <v>2</v>
      </c>
      <c r="N1555" s="307" t="s">
        <v>717</v>
      </c>
      <c r="O1555" s="230" t="s">
        <v>822</v>
      </c>
      <c r="P1555" s="230" t="s">
        <v>75</v>
      </c>
      <c r="Q1555" s="230" t="s">
        <v>76</v>
      </c>
      <c r="R1555" s="230" t="s">
        <v>77</v>
      </c>
      <c r="S1555" s="218" t="s">
        <v>109</v>
      </c>
      <c r="T1555" s="234">
        <f>+V1555+Y1555</f>
        <v>151940</v>
      </c>
      <c r="U1555" s="594" t="s">
        <v>98</v>
      </c>
      <c r="V1555" s="235">
        <v>129149</v>
      </c>
      <c r="W1555" s="217" t="s">
        <v>98</v>
      </c>
      <c r="X1555" s="217" t="s">
        <v>98</v>
      </c>
      <c r="Y1555" s="235">
        <v>22791</v>
      </c>
      <c r="Z1555" s="217" t="s">
        <v>98</v>
      </c>
      <c r="AA1555" s="217" t="s">
        <v>98</v>
      </c>
      <c r="AB1555" s="235">
        <v>12319.46</v>
      </c>
      <c r="AC1555" s="217" t="s">
        <v>80</v>
      </c>
      <c r="AD1555" s="217" t="s">
        <v>98</v>
      </c>
      <c r="AE1555" s="229">
        <f>+V1555+Y1555</f>
        <v>151940</v>
      </c>
      <c r="AF1555" s="218" t="s">
        <v>98</v>
      </c>
      <c r="AG1555" s="217" t="s">
        <v>33</v>
      </c>
      <c r="AH1555" s="219" t="s">
        <v>166</v>
      </c>
      <c r="AI1555" s="219" t="s">
        <v>1158</v>
      </c>
      <c r="AJ1555" s="218"/>
    </row>
    <row r="1556" spans="2:37" ht="51" x14ac:dyDescent="0.2">
      <c r="B1556" s="424"/>
      <c r="C1556" s="218"/>
      <c r="D1556" s="215"/>
      <c r="E1556" s="238"/>
      <c r="F1556" s="238"/>
      <c r="G1556" s="239"/>
      <c r="H1556" s="215"/>
      <c r="I1556" s="218"/>
      <c r="J1556" s="11" t="s">
        <v>116</v>
      </c>
      <c r="K1556" s="7" t="s">
        <v>117</v>
      </c>
      <c r="L1556" s="7" t="s">
        <v>85</v>
      </c>
      <c r="M1556" s="7">
        <v>2</v>
      </c>
      <c r="N1556" s="307"/>
      <c r="O1556" s="215"/>
      <c r="P1556" s="215"/>
      <c r="Q1556" s="215"/>
      <c r="R1556" s="215"/>
      <c r="S1556" s="218"/>
      <c r="T1556" s="218"/>
      <c r="U1556" s="265"/>
      <c r="V1556" s="235"/>
      <c r="W1556" s="217"/>
      <c r="X1556" s="217"/>
      <c r="Y1556" s="235"/>
      <c r="Z1556" s="217"/>
      <c r="AA1556" s="217"/>
      <c r="AB1556" s="235"/>
      <c r="AC1556" s="217"/>
      <c r="AD1556" s="217"/>
      <c r="AE1556" s="217"/>
      <c r="AF1556" s="218"/>
      <c r="AG1556" s="217"/>
      <c r="AH1556" s="220"/>
      <c r="AI1556" s="220"/>
      <c r="AJ1556" s="218"/>
    </row>
    <row r="1557" spans="2:37" ht="38.25" x14ac:dyDescent="0.2">
      <c r="B1557" s="424"/>
      <c r="C1557" s="218"/>
      <c r="D1557" s="215"/>
      <c r="E1557" s="238"/>
      <c r="F1557" s="238"/>
      <c r="G1557" s="239"/>
      <c r="H1557" s="215"/>
      <c r="I1557" s="218"/>
      <c r="J1557" s="11" t="s">
        <v>209</v>
      </c>
      <c r="K1557" s="7" t="s">
        <v>118</v>
      </c>
      <c r="L1557" s="7" t="s">
        <v>119</v>
      </c>
      <c r="M1557" s="7">
        <v>2</v>
      </c>
      <c r="N1557" s="307"/>
      <c r="O1557" s="215"/>
      <c r="P1557" s="215"/>
      <c r="Q1557" s="215"/>
      <c r="R1557" s="215"/>
      <c r="S1557" s="218"/>
      <c r="T1557" s="218"/>
      <c r="U1557" s="265"/>
      <c r="V1557" s="235"/>
      <c r="W1557" s="217"/>
      <c r="X1557" s="217"/>
      <c r="Y1557" s="235"/>
      <c r="Z1557" s="217"/>
      <c r="AA1557" s="217"/>
      <c r="AB1557" s="235"/>
      <c r="AC1557" s="217"/>
      <c r="AD1557" s="217"/>
      <c r="AE1557" s="217"/>
      <c r="AF1557" s="218"/>
      <c r="AG1557" s="217"/>
      <c r="AH1557" s="220"/>
      <c r="AI1557" s="220"/>
      <c r="AJ1557" s="218"/>
    </row>
    <row r="1558" spans="2:37" ht="25.5" x14ac:dyDescent="0.2">
      <c r="B1558" s="424"/>
      <c r="C1558" s="218"/>
      <c r="D1558" s="216"/>
      <c r="E1558" s="238"/>
      <c r="F1558" s="238"/>
      <c r="G1558" s="239"/>
      <c r="H1558" s="216"/>
      <c r="I1558" s="218"/>
      <c r="J1558" s="11" t="s">
        <v>120</v>
      </c>
      <c r="K1558" s="7" t="s">
        <v>121</v>
      </c>
      <c r="L1558" s="7" t="s">
        <v>119</v>
      </c>
      <c r="M1558" s="7">
        <v>2</v>
      </c>
      <c r="N1558" s="307"/>
      <c r="O1558" s="216"/>
      <c r="P1558" s="216"/>
      <c r="Q1558" s="216"/>
      <c r="R1558" s="216"/>
      <c r="S1558" s="218"/>
      <c r="T1558" s="218"/>
      <c r="U1558" s="265"/>
      <c r="V1558" s="235"/>
      <c r="W1558" s="217"/>
      <c r="X1558" s="217"/>
      <c r="Y1558" s="235"/>
      <c r="Z1558" s="217"/>
      <c r="AA1558" s="217"/>
      <c r="AB1558" s="235"/>
      <c r="AC1558" s="217"/>
      <c r="AD1558" s="217"/>
      <c r="AE1558" s="217"/>
      <c r="AF1558" s="218"/>
      <c r="AG1558" s="217"/>
      <c r="AH1558" s="221"/>
      <c r="AI1558" s="221"/>
      <c r="AJ1558" s="218"/>
    </row>
    <row r="1559" spans="2:37" x14ac:dyDescent="0.2">
      <c r="T1559" s="1"/>
      <c r="U1559" s="1"/>
      <c r="V1559" s="1"/>
      <c r="W1559" s="1"/>
      <c r="X1559" s="1"/>
      <c r="Y1559" s="1"/>
      <c r="Z1559" s="1"/>
    </row>
    <row r="1560" spans="2:37" x14ac:dyDescent="0.2">
      <c r="T1560" s="1"/>
      <c r="U1560" s="1"/>
      <c r="V1560" s="1"/>
      <c r="W1560" s="1"/>
      <c r="X1560" s="1"/>
      <c r="Y1560" s="1"/>
      <c r="Z1560" s="1"/>
      <c r="AK1560" s="30"/>
    </row>
    <row r="1561" spans="2:37" x14ac:dyDescent="0.2">
      <c r="D1561" s="130"/>
      <c r="H1561" s="130"/>
      <c r="I1561" s="130"/>
      <c r="T1561" s="1"/>
      <c r="U1561" s="1"/>
      <c r="V1561" s="1"/>
      <c r="W1561" s="1"/>
      <c r="X1561" s="1"/>
      <c r="Y1561" s="1"/>
      <c r="Z1561" s="1"/>
    </row>
    <row r="1562" spans="2:37" x14ac:dyDescent="0.2">
      <c r="B1562" s="133" t="s">
        <v>207</v>
      </c>
      <c r="C1562" s="30"/>
      <c r="D1562" s="134"/>
      <c r="E1562" s="134"/>
      <c r="F1562" s="135"/>
      <c r="G1562" s="134"/>
      <c r="H1562" s="30"/>
      <c r="I1562" s="136"/>
      <c r="J1562" s="137"/>
      <c r="K1562" s="138"/>
      <c r="P1562" s="30"/>
      <c r="Q1562" s="30"/>
      <c r="R1562" s="30"/>
      <c r="S1562" s="30"/>
      <c r="T1562" s="30"/>
      <c r="U1562" s="30"/>
      <c r="V1562" s="30"/>
      <c r="W1562" s="30"/>
      <c r="X1562" s="30"/>
      <c r="Y1562" s="30"/>
      <c r="Z1562" s="30"/>
      <c r="AA1562" s="139"/>
      <c r="AB1562" s="139"/>
      <c r="AC1562" s="137"/>
      <c r="AD1562" s="140"/>
      <c r="AE1562" s="140"/>
      <c r="AF1562" s="30"/>
      <c r="AG1562" s="137"/>
      <c r="AH1562" s="137"/>
      <c r="AI1562" s="137"/>
      <c r="AJ1562" s="30"/>
    </row>
    <row r="1563" spans="2:37" x14ac:dyDescent="0.2">
      <c r="B1563" s="141" t="s">
        <v>206</v>
      </c>
      <c r="C1563" s="30"/>
      <c r="D1563" s="134"/>
      <c r="E1563" s="134"/>
      <c r="F1563" s="135"/>
      <c r="G1563" s="134"/>
      <c r="H1563" s="30"/>
      <c r="I1563" s="30"/>
      <c r="J1563" s="142"/>
      <c r="K1563" s="30"/>
      <c r="P1563" s="138"/>
      <c r="Q1563" s="30"/>
      <c r="R1563" s="30"/>
      <c r="S1563" s="30"/>
      <c r="T1563" s="30"/>
      <c r="U1563" s="30"/>
      <c r="V1563" s="30"/>
      <c r="W1563" s="30"/>
      <c r="X1563" s="30"/>
      <c r="Y1563" s="30"/>
      <c r="Z1563" s="30"/>
      <c r="AA1563" s="139"/>
      <c r="AB1563" s="139"/>
      <c r="AC1563" s="140"/>
      <c r="AD1563" s="137"/>
      <c r="AE1563" s="140"/>
      <c r="AF1563" s="143"/>
      <c r="AG1563" s="137"/>
      <c r="AH1563" s="137"/>
      <c r="AI1563" s="137"/>
      <c r="AJ1563" s="30"/>
    </row>
    <row r="1564" spans="2:37" x14ac:dyDescent="0.2">
      <c r="B1564" s="134"/>
      <c r="C1564" s="30"/>
      <c r="D1564" s="134"/>
      <c r="E1564" s="134"/>
      <c r="F1564" s="135"/>
      <c r="G1564" s="134"/>
      <c r="H1564" s="30"/>
      <c r="I1564" s="136"/>
      <c r="J1564" s="137"/>
      <c r="K1564" s="138"/>
      <c r="P1564" s="30"/>
      <c r="Q1564" s="30"/>
      <c r="R1564" s="30"/>
      <c r="S1564" s="30"/>
      <c r="T1564" s="30"/>
      <c r="U1564" s="30"/>
      <c r="V1564" s="30"/>
      <c r="W1564" s="30"/>
      <c r="X1564" s="30"/>
      <c r="Y1564" s="30"/>
      <c r="Z1564" s="30"/>
      <c r="AA1564" s="139"/>
      <c r="AB1564" s="139"/>
      <c r="AC1564" s="137"/>
      <c r="AD1564" s="140"/>
      <c r="AE1564" s="140"/>
      <c r="AF1564" s="30"/>
      <c r="AG1564" s="137"/>
      <c r="AH1564" s="137"/>
      <c r="AI1564" s="137"/>
      <c r="AJ1564" s="30"/>
    </row>
    <row r="1565" spans="2:37" x14ac:dyDescent="0.2">
      <c r="B1565" s="133" t="s">
        <v>122</v>
      </c>
      <c r="C1565" s="144"/>
      <c r="D1565" s="145"/>
      <c r="E1565" s="145"/>
      <c r="F1565" s="90"/>
      <c r="G1565" s="133"/>
      <c r="H1565" s="144"/>
      <c r="I1565" s="146"/>
      <c r="J1565" s="147"/>
      <c r="K1565" s="90"/>
      <c r="P1565" s="90"/>
      <c r="Q1565" s="90"/>
      <c r="R1565" s="90"/>
      <c r="S1565" s="90"/>
      <c r="T1565" s="30"/>
      <c r="U1565" s="90"/>
      <c r="V1565" s="90"/>
      <c r="W1565" s="90"/>
      <c r="X1565" s="90"/>
      <c r="Y1565" s="90"/>
      <c r="Z1565" s="90"/>
      <c r="AA1565" s="148"/>
      <c r="AB1565" s="148"/>
      <c r="AC1565" s="147"/>
      <c r="AD1565" s="147"/>
      <c r="AE1565" s="147"/>
      <c r="AF1565" s="90"/>
      <c r="AG1565" s="147"/>
      <c r="AH1565" s="149"/>
      <c r="AI1565" s="149"/>
      <c r="AJ1565" s="90"/>
    </row>
    <row r="1566" spans="2:37" x14ac:dyDescent="0.2">
      <c r="B1566" s="133" t="s">
        <v>123</v>
      </c>
      <c r="C1566" s="144"/>
      <c r="D1566" s="145"/>
      <c r="E1566" s="145"/>
      <c r="F1566" s="90"/>
      <c r="G1566" s="133"/>
      <c r="H1566" s="144"/>
      <c r="I1566" s="146"/>
      <c r="J1566" s="147"/>
      <c r="K1566" s="90"/>
      <c r="P1566" s="90"/>
      <c r="Q1566" s="90"/>
      <c r="R1566" s="90"/>
      <c r="S1566" s="90"/>
      <c r="T1566" s="30"/>
      <c r="U1566" s="150"/>
      <c r="V1566" s="148"/>
      <c r="W1566" s="148"/>
      <c r="X1566" s="148"/>
      <c r="Y1566" s="148"/>
      <c r="Z1566" s="148"/>
      <c r="AA1566" s="148"/>
      <c r="AB1566" s="148"/>
      <c r="AC1566" s="147"/>
      <c r="AD1566" s="147"/>
      <c r="AE1566" s="147"/>
      <c r="AF1566" s="90"/>
      <c r="AG1566" s="147"/>
      <c r="AH1566" s="149"/>
      <c r="AI1566" s="149"/>
      <c r="AJ1566" s="90"/>
    </row>
    <row r="1567" spans="2:37" x14ac:dyDescent="0.2">
      <c r="B1567" s="151" t="s">
        <v>142</v>
      </c>
      <c r="D1567" s="130"/>
      <c r="F1567" s="1"/>
      <c r="G1567" s="151"/>
      <c r="H1567" s="129"/>
      <c r="I1567" s="128"/>
      <c r="J1567" s="131"/>
      <c r="K1567" s="1"/>
      <c r="T1567" s="30"/>
    </row>
    <row r="1568" spans="2:37" x14ac:dyDescent="0.2">
      <c r="B1568" s="151"/>
      <c r="D1568" s="130"/>
      <c r="F1568" s="1"/>
      <c r="G1568" s="151"/>
      <c r="H1568" s="129"/>
      <c r="I1568" s="128"/>
      <c r="J1568" s="131"/>
      <c r="K1568" s="1"/>
      <c r="T1568" s="30"/>
    </row>
    <row r="1569" spans="2:36" x14ac:dyDescent="0.2">
      <c r="B1569" s="133" t="s">
        <v>124</v>
      </c>
      <c r="C1569" s="144"/>
      <c r="D1569" s="145"/>
      <c r="E1569" s="145"/>
      <c r="F1569" s="90"/>
      <c r="G1569" s="133"/>
      <c r="H1569" s="144"/>
      <c r="I1569" s="146"/>
      <c r="J1569" s="149"/>
      <c r="K1569" s="144"/>
      <c r="P1569" s="144"/>
      <c r="Q1569" s="144"/>
      <c r="R1569" s="144"/>
      <c r="S1569" s="144"/>
      <c r="T1569" s="30"/>
      <c r="U1569" s="144"/>
      <c r="V1569" s="149"/>
      <c r="W1569" s="149"/>
      <c r="X1569" s="149"/>
      <c r="Y1569" s="149"/>
      <c r="Z1569" s="149"/>
      <c r="AA1569" s="149"/>
      <c r="AB1569" s="149"/>
      <c r="AC1569" s="149"/>
      <c r="AD1569" s="149"/>
      <c r="AE1569" s="149"/>
      <c r="AF1569" s="144"/>
      <c r="AG1569" s="149"/>
      <c r="AH1569" s="149"/>
      <c r="AI1569" s="149"/>
      <c r="AJ1569" s="144"/>
    </row>
  </sheetData>
  <autoFilter ref="A33:PZ553" xr:uid="{00000000-0001-0000-0000-000000000000}">
    <filterColumn colId="36">
      <colorFilter dxfId="0"/>
    </filterColumn>
  </autoFilter>
  <mergeCells count="15115">
    <mergeCell ref="AJ1211:AJ1213"/>
    <mergeCell ref="B1214:B1216"/>
    <mergeCell ref="C1214:C1216"/>
    <mergeCell ref="AF1214:AF1216"/>
    <mergeCell ref="AG1214:AG1216"/>
    <mergeCell ref="AH1214:AH1216"/>
    <mergeCell ref="AI1214:AI1216"/>
    <mergeCell ref="AJ1214:AJ1216"/>
    <mergeCell ref="Q1207:Q1210"/>
    <mergeCell ref="P1214:P1216"/>
    <mergeCell ref="AD1214:AD1216"/>
    <mergeCell ref="AE1214:AE1216"/>
    <mergeCell ref="AH1211:AH1213"/>
    <mergeCell ref="C1178:C1181"/>
    <mergeCell ref="D1178:D1181"/>
    <mergeCell ref="B1162:B1164"/>
    <mergeCell ref="C1162:C1164"/>
    <mergeCell ref="P1201:P1203"/>
    <mergeCell ref="Q1201:Q1203"/>
    <mergeCell ref="T1201:T1203"/>
    <mergeCell ref="T1168:T1170"/>
    <mergeCell ref="AH1207:AH1210"/>
    <mergeCell ref="AI1207:AI1210"/>
    <mergeCell ref="AJ1207:AJ1210"/>
    <mergeCell ref="AH1159:AH1161"/>
    <mergeCell ref="AH1278:AH1280"/>
    <mergeCell ref="AI1278:AI1280"/>
    <mergeCell ref="AJ1278:AJ1280"/>
    <mergeCell ref="AD1278:AD1280"/>
    <mergeCell ref="AE1278:AE1280"/>
    <mergeCell ref="B1283:B1284"/>
    <mergeCell ref="C1283:C1284"/>
    <mergeCell ref="D1283:D1284"/>
    <mergeCell ref="E1283:E1284"/>
    <mergeCell ref="F1283:F1284"/>
    <mergeCell ref="G1283:G1284"/>
    <mergeCell ref="H1283:H1284"/>
    <mergeCell ref="I1283:I1284"/>
    <mergeCell ref="N1283:N1284"/>
    <mergeCell ref="O1283:O1284"/>
    <mergeCell ref="P1283:P1284"/>
    <mergeCell ref="Q1283:Q1284"/>
    <mergeCell ref="R1283:R1284"/>
    <mergeCell ref="S1283:S1284"/>
    <mergeCell ref="T1283:T1284"/>
    <mergeCell ref="U1283:U1284"/>
    <mergeCell ref="V1283:V1284"/>
    <mergeCell ref="W1283:W1284"/>
    <mergeCell ref="X1283:X1284"/>
    <mergeCell ref="Y1283:Y1284"/>
    <mergeCell ref="Z1283:Z1284"/>
    <mergeCell ref="AA1283:AA1284"/>
    <mergeCell ref="AB1283:AB1284"/>
    <mergeCell ref="AC1283:AC1284"/>
    <mergeCell ref="AD1283:AD1284"/>
    <mergeCell ref="AE1283:AE1284"/>
    <mergeCell ref="AF1283:AF1284"/>
    <mergeCell ref="AG1283:AG1284"/>
    <mergeCell ref="AH1283:AH1284"/>
    <mergeCell ref="AI1283:AI1284"/>
    <mergeCell ref="AJ1283:AJ1284"/>
    <mergeCell ref="AG1197:AG1200"/>
    <mergeCell ref="AF1204:AF1206"/>
    <mergeCell ref="AG1204:AG1206"/>
    <mergeCell ref="B1281:B1282"/>
    <mergeCell ref="C1281:C1282"/>
    <mergeCell ref="D1281:D1282"/>
    <mergeCell ref="E1281:E1282"/>
    <mergeCell ref="F1281:F1282"/>
    <mergeCell ref="G1281:G1282"/>
    <mergeCell ref="H1281:H1282"/>
    <mergeCell ref="I1281:I1282"/>
    <mergeCell ref="N1281:N1282"/>
    <mergeCell ref="O1281:O1282"/>
    <mergeCell ref="P1281:P1282"/>
    <mergeCell ref="Q1281:Q1282"/>
    <mergeCell ref="R1281:R1282"/>
    <mergeCell ref="S1281:S1282"/>
    <mergeCell ref="T1281:T1282"/>
    <mergeCell ref="U1281:U1282"/>
    <mergeCell ref="V1281:V1282"/>
    <mergeCell ref="W1281:W1282"/>
    <mergeCell ref="X1281:X1282"/>
    <mergeCell ref="Y1281:Y1282"/>
    <mergeCell ref="Z1281:Z1282"/>
    <mergeCell ref="AA1281:AA1282"/>
    <mergeCell ref="AB1281:AB1282"/>
    <mergeCell ref="AC1281:AC1282"/>
    <mergeCell ref="AD1281:AD1282"/>
    <mergeCell ref="AE1281:AE1282"/>
    <mergeCell ref="AF1281:AF1282"/>
    <mergeCell ref="AG1281:AG1282"/>
    <mergeCell ref="AH1281:AH1282"/>
    <mergeCell ref="AI1281:AI1282"/>
    <mergeCell ref="W1217:W1220"/>
    <mergeCell ref="X1217:X1220"/>
    <mergeCell ref="Y1217:Y1220"/>
    <mergeCell ref="Z1217:Z1220"/>
    <mergeCell ref="AA1217:AA1220"/>
    <mergeCell ref="Z1214:Z1216"/>
    <mergeCell ref="AA1214:AA1216"/>
    <mergeCell ref="AB1214:AB1216"/>
    <mergeCell ref="AC1214:AC1216"/>
    <mergeCell ref="AB1207:AB1210"/>
    <mergeCell ref="AC1207:AC1210"/>
    <mergeCell ref="Z1275:Z1277"/>
    <mergeCell ref="AD1269:AD1270"/>
    <mergeCell ref="AE1258:AE1260"/>
    <mergeCell ref="AF1258:AF1260"/>
    <mergeCell ref="AF1278:AF1280"/>
    <mergeCell ref="AG1278:AG1280"/>
    <mergeCell ref="AD1271:AD1274"/>
    <mergeCell ref="Q1275:Q1277"/>
    <mergeCell ref="AD1204:AD1206"/>
    <mergeCell ref="AC1211:AC1213"/>
    <mergeCell ref="AD1211:AD1213"/>
    <mergeCell ref="AD1207:AD1210"/>
    <mergeCell ref="AE1207:AE1210"/>
    <mergeCell ref="U1242:U1244"/>
    <mergeCell ref="O1207:O1210"/>
    <mergeCell ref="P1207:P1210"/>
    <mergeCell ref="R1207:R1210"/>
    <mergeCell ref="I1231:I1232"/>
    <mergeCell ref="O1231:O1232"/>
    <mergeCell ref="H1227:H1230"/>
    <mergeCell ref="AJ1281:AJ1282"/>
    <mergeCell ref="B1278:B1280"/>
    <mergeCell ref="C1278:C1280"/>
    <mergeCell ref="D1278:D1280"/>
    <mergeCell ref="E1278:E1280"/>
    <mergeCell ref="F1278:F1280"/>
    <mergeCell ref="AC1555:AC1558"/>
    <mergeCell ref="AD1555:AD1558"/>
    <mergeCell ref="AE1555:AE1558"/>
    <mergeCell ref="AF1555:AF1558"/>
    <mergeCell ref="AG1555:AG1558"/>
    <mergeCell ref="AH1555:AH1558"/>
    <mergeCell ref="AI1555:AI1558"/>
    <mergeCell ref="AJ1555:AJ1558"/>
    <mergeCell ref="B1044:B1047"/>
    <mergeCell ref="C1044:C1047"/>
    <mergeCell ref="V1044:V1047"/>
    <mergeCell ref="W1044:W1047"/>
    <mergeCell ref="X1044:X1047"/>
    <mergeCell ref="Y1044:Y1047"/>
    <mergeCell ref="Z1044:Z1047"/>
    <mergeCell ref="AA1044:AA1047"/>
    <mergeCell ref="AB1044:AB1047"/>
    <mergeCell ref="AC1044:AC1047"/>
    <mergeCell ref="AD1044:AD1047"/>
    <mergeCell ref="AE1044:AE1047"/>
    <mergeCell ref="AF1044:AF1047"/>
    <mergeCell ref="AG1044:AG1047"/>
    <mergeCell ref="AH1044:AH1047"/>
    <mergeCell ref="AI1044:AI1047"/>
    <mergeCell ref="AJ1044:AJ1047"/>
    <mergeCell ref="B1217:B1220"/>
    <mergeCell ref="C1217:C1220"/>
    <mergeCell ref="D1217:D1220"/>
    <mergeCell ref="E1217:E1220"/>
    <mergeCell ref="F1217:F1220"/>
    <mergeCell ref="G1217:G1220"/>
    <mergeCell ref="H1217:H1220"/>
    <mergeCell ref="I1217:I1220"/>
    <mergeCell ref="N1217:N1220"/>
    <mergeCell ref="O1217:O1220"/>
    <mergeCell ref="P1217:P1220"/>
    <mergeCell ref="Q1217:Q1220"/>
    <mergeCell ref="R1217:R1220"/>
    <mergeCell ref="S1217:S1220"/>
    <mergeCell ref="T1217:T1220"/>
    <mergeCell ref="AC1217:AC1220"/>
    <mergeCell ref="AD1217:AD1220"/>
    <mergeCell ref="AE1217:AE1220"/>
    <mergeCell ref="AF1217:AF1220"/>
    <mergeCell ref="AG1217:AG1220"/>
    <mergeCell ref="AH1217:AH1220"/>
    <mergeCell ref="AI1217:AI1220"/>
    <mergeCell ref="AJ1217:AJ1220"/>
    <mergeCell ref="B1131:B1134"/>
    <mergeCell ref="C1131:C1134"/>
    <mergeCell ref="D1131:D1134"/>
    <mergeCell ref="E1131:E1134"/>
    <mergeCell ref="F1131:F1134"/>
    <mergeCell ref="G1131:G1134"/>
    <mergeCell ref="H1131:H1134"/>
    <mergeCell ref="I1131:I1134"/>
    <mergeCell ref="N1131:N1134"/>
    <mergeCell ref="O1131:O1134"/>
    <mergeCell ref="R1131:R1134"/>
    <mergeCell ref="S1131:S1134"/>
    <mergeCell ref="T1131:T1134"/>
    <mergeCell ref="U1131:U1134"/>
    <mergeCell ref="I388:I391"/>
    <mergeCell ref="N388:N391"/>
    <mergeCell ref="I399:I401"/>
    <mergeCell ref="D370:D372"/>
    <mergeCell ref="I373:I375"/>
    <mergeCell ref="B291:B293"/>
    <mergeCell ref="H360:H363"/>
    <mergeCell ref="R338:R341"/>
    <mergeCell ref="R345:R347"/>
    <mergeCell ref="R357:R359"/>
    <mergeCell ref="B1555:B1558"/>
    <mergeCell ref="C1555:C1558"/>
    <mergeCell ref="D1555:D1558"/>
    <mergeCell ref="E1555:E1558"/>
    <mergeCell ref="F1555:F1558"/>
    <mergeCell ref="G1555:G1558"/>
    <mergeCell ref="H1555:H1558"/>
    <mergeCell ref="I1555:I1558"/>
    <mergeCell ref="N1555:N1558"/>
    <mergeCell ref="O1555:O1558"/>
    <mergeCell ref="P1555:P1558"/>
    <mergeCell ref="Q1555:Q1558"/>
    <mergeCell ref="R1555:R1558"/>
    <mergeCell ref="S1555:S1558"/>
    <mergeCell ref="T1555:T1558"/>
    <mergeCell ref="U1555:U1558"/>
    <mergeCell ref="V1555:V1558"/>
    <mergeCell ref="V707:V708"/>
    <mergeCell ref="O909:O911"/>
    <mergeCell ref="B912:B915"/>
    <mergeCell ref="H876:H878"/>
    <mergeCell ref="B1552:B1554"/>
    <mergeCell ref="C1552:C1554"/>
    <mergeCell ref="D1552:D1554"/>
    <mergeCell ref="E1552:E1554"/>
    <mergeCell ref="F1552:F1554"/>
    <mergeCell ref="G1552:G1554"/>
    <mergeCell ref="H1552:H1554"/>
    <mergeCell ref="I1552:I1554"/>
    <mergeCell ref="N1552:N1554"/>
    <mergeCell ref="O1552:O1554"/>
    <mergeCell ref="P1552:P1554"/>
    <mergeCell ref="Q1552:Q1554"/>
    <mergeCell ref="R1552:R1554"/>
    <mergeCell ref="S1552:S1554"/>
    <mergeCell ref="T1552:T1554"/>
    <mergeCell ref="U1552:U1554"/>
    <mergeCell ref="V1552:V1554"/>
    <mergeCell ref="H1504:H1507"/>
    <mergeCell ref="E1402:E1404"/>
    <mergeCell ref="F1409:F1410"/>
    <mergeCell ref="F1405:F1408"/>
    <mergeCell ref="E1393:E1395"/>
    <mergeCell ref="U1217:U1220"/>
    <mergeCell ref="V1217:V1220"/>
    <mergeCell ref="E1382:E1383"/>
    <mergeCell ref="B1354:B1356"/>
    <mergeCell ref="I1334:I1336"/>
    <mergeCell ref="B501:B503"/>
    <mergeCell ref="D504:D506"/>
    <mergeCell ref="Q445:Q447"/>
    <mergeCell ref="W1555:W1558"/>
    <mergeCell ref="X1555:X1558"/>
    <mergeCell ref="Y1555:Y1558"/>
    <mergeCell ref="Z1555:Z1558"/>
    <mergeCell ref="AA1555:AA1558"/>
    <mergeCell ref="AB1555:AB1558"/>
    <mergeCell ref="V1131:V1134"/>
    <mergeCell ref="W1131:W1134"/>
    <mergeCell ref="X1131:X1134"/>
    <mergeCell ref="Y1131:Y1134"/>
    <mergeCell ref="Z1131:Z1134"/>
    <mergeCell ref="AA1131:AA1134"/>
    <mergeCell ref="AB1131:AB1134"/>
    <mergeCell ref="G1278:G1280"/>
    <mergeCell ref="H1278:H1280"/>
    <mergeCell ref="I1278:I1280"/>
    <mergeCell ref="N1278:N1280"/>
    <mergeCell ref="O1278:O1280"/>
    <mergeCell ref="P1278:P1280"/>
    <mergeCell ref="Q1278:Q1280"/>
    <mergeCell ref="R1278:R1280"/>
    <mergeCell ref="S1278:S1280"/>
    <mergeCell ref="T1278:T1280"/>
    <mergeCell ref="U1278:U1280"/>
    <mergeCell ref="V1278:V1280"/>
    <mergeCell ref="B320:B322"/>
    <mergeCell ref="C320:C322"/>
    <mergeCell ref="D320:D322"/>
    <mergeCell ref="E320:E322"/>
    <mergeCell ref="F320:F322"/>
    <mergeCell ref="G320:G322"/>
    <mergeCell ref="H320:H322"/>
    <mergeCell ref="I320:I322"/>
    <mergeCell ref="N320:N322"/>
    <mergeCell ref="O320:O322"/>
    <mergeCell ref="P320:P322"/>
    <mergeCell ref="Q320:Q322"/>
    <mergeCell ref="Q463:Q465"/>
    <mergeCell ref="R463:R465"/>
    <mergeCell ref="Z448:Z450"/>
    <mergeCell ref="C932:C935"/>
    <mergeCell ref="B663:B665"/>
    <mergeCell ref="C663:C665"/>
    <mergeCell ref="D663:D665"/>
    <mergeCell ref="E663:E665"/>
    <mergeCell ref="B666:B668"/>
    <mergeCell ref="C666:C668"/>
    <mergeCell ref="F666:F668"/>
    <mergeCell ref="B707:B708"/>
    <mergeCell ref="C707:C708"/>
    <mergeCell ref="D707:D708"/>
    <mergeCell ref="E707:E708"/>
    <mergeCell ref="F707:F708"/>
    <mergeCell ref="G707:G708"/>
    <mergeCell ref="H707:H708"/>
    <mergeCell ref="I707:I708"/>
    <mergeCell ref="N707:N708"/>
    <mergeCell ref="O707:O708"/>
    <mergeCell ref="P707:P708"/>
    <mergeCell ref="Q707:Q708"/>
    <mergeCell ref="R707:R708"/>
    <mergeCell ref="B282:B284"/>
    <mergeCell ref="C282:C284"/>
    <mergeCell ref="D282:D284"/>
    <mergeCell ref="E282:E284"/>
    <mergeCell ref="F282:F284"/>
    <mergeCell ref="G282:G284"/>
    <mergeCell ref="H282:H284"/>
    <mergeCell ref="I282:I284"/>
    <mergeCell ref="N282:N284"/>
    <mergeCell ref="O282:O284"/>
    <mergeCell ref="P282:P284"/>
    <mergeCell ref="Q282:Q284"/>
    <mergeCell ref="R282:R284"/>
    <mergeCell ref="S282:S284"/>
    <mergeCell ref="T282:T284"/>
    <mergeCell ref="U282:U284"/>
    <mergeCell ref="V282:V284"/>
    <mergeCell ref="W282:W284"/>
    <mergeCell ref="X282:X284"/>
    <mergeCell ref="Y282:Y284"/>
    <mergeCell ref="Z282:Z284"/>
    <mergeCell ref="AA282:AA284"/>
    <mergeCell ref="AB282:AB284"/>
    <mergeCell ref="AC282:AC284"/>
    <mergeCell ref="AD282:AD284"/>
    <mergeCell ref="AE282:AE284"/>
    <mergeCell ref="AF282:AF284"/>
    <mergeCell ref="AG282:AG284"/>
    <mergeCell ref="B422:B424"/>
    <mergeCell ref="C422:C424"/>
    <mergeCell ref="D422:D424"/>
    <mergeCell ref="E422:E424"/>
    <mergeCell ref="F422:F424"/>
    <mergeCell ref="G422:G424"/>
    <mergeCell ref="H422:H424"/>
    <mergeCell ref="I422:I424"/>
    <mergeCell ref="N422:N424"/>
    <mergeCell ref="O422:O424"/>
    <mergeCell ref="P422:P424"/>
    <mergeCell ref="Q422:Q424"/>
    <mergeCell ref="R422:R424"/>
    <mergeCell ref="S422:S424"/>
    <mergeCell ref="T422:T424"/>
    <mergeCell ref="U422:U424"/>
    <mergeCell ref="V422:V424"/>
    <mergeCell ref="W422:W424"/>
    <mergeCell ref="X422:X424"/>
    <mergeCell ref="AG212:AG215"/>
    <mergeCell ref="AH212:AH215"/>
    <mergeCell ref="AI212:AI215"/>
    <mergeCell ref="AJ212:AJ215"/>
    <mergeCell ref="C636:C638"/>
    <mergeCell ref="D636:D638"/>
    <mergeCell ref="E636:E638"/>
    <mergeCell ref="F636:F638"/>
    <mergeCell ref="G636:G638"/>
    <mergeCell ref="H636:H638"/>
    <mergeCell ref="I636:I638"/>
    <mergeCell ref="N636:N638"/>
    <mergeCell ref="O636:O638"/>
    <mergeCell ref="P636:P638"/>
    <mergeCell ref="Q636:Q638"/>
    <mergeCell ref="R636:R638"/>
    <mergeCell ref="S636:S638"/>
    <mergeCell ref="T636:T638"/>
    <mergeCell ref="U636:U638"/>
    <mergeCell ref="V636:V638"/>
    <mergeCell ref="W636:W638"/>
    <mergeCell ref="X636:X638"/>
    <mergeCell ref="Y636:Y638"/>
    <mergeCell ref="Z636:Z638"/>
    <mergeCell ref="AA636:AA638"/>
    <mergeCell ref="AB636:AB638"/>
    <mergeCell ref="AC636:AC638"/>
    <mergeCell ref="C212:C215"/>
    <mergeCell ref="D212:D215"/>
    <mergeCell ref="E212:E215"/>
    <mergeCell ref="F212:F215"/>
    <mergeCell ref="G212:G215"/>
    <mergeCell ref="H212:H215"/>
    <mergeCell ref="I212:I215"/>
    <mergeCell ref="N212:N215"/>
    <mergeCell ref="O212:O215"/>
    <mergeCell ref="P212:P215"/>
    <mergeCell ref="Q212:Q215"/>
    <mergeCell ref="R212:R215"/>
    <mergeCell ref="S212:S215"/>
    <mergeCell ref="AG437:AG440"/>
    <mergeCell ref="V431:V433"/>
    <mergeCell ref="W431:W433"/>
    <mergeCell ref="W457:W459"/>
    <mergeCell ref="AA451:AA453"/>
    <mergeCell ref="U597:U600"/>
    <mergeCell ref="P445:P447"/>
    <mergeCell ref="G445:G447"/>
    <mergeCell ref="C451:C453"/>
    <mergeCell ref="D451:D453"/>
    <mergeCell ref="D448:D450"/>
    <mergeCell ref="E448:E450"/>
    <mergeCell ref="O513:O515"/>
    <mergeCell ref="P513:P515"/>
    <mergeCell ref="AJ320:AJ322"/>
    <mergeCell ref="D844:D846"/>
    <mergeCell ref="B844:B846"/>
    <mergeCell ref="AC831:AC833"/>
    <mergeCell ref="AA831:AA833"/>
    <mergeCell ref="D932:D935"/>
    <mergeCell ref="B860:B862"/>
    <mergeCell ref="B857:B859"/>
    <mergeCell ref="Y666:Y668"/>
    <mergeCell ref="Z666:Z668"/>
    <mergeCell ref="AA666:AA668"/>
    <mergeCell ref="AB666:AB668"/>
    <mergeCell ref="AC666:AC668"/>
    <mergeCell ref="I831:I833"/>
    <mergeCell ref="I834:I836"/>
    <mergeCell ref="I839:I841"/>
    <mergeCell ref="N827:N830"/>
    <mergeCell ref="Y891:Y893"/>
    <mergeCell ref="V822:V824"/>
    <mergeCell ref="Q663:Q665"/>
    <mergeCell ref="R663:R665"/>
    <mergeCell ref="S663:S665"/>
    <mergeCell ref="T663:T665"/>
    <mergeCell ref="U663:U665"/>
    <mergeCell ref="V663:V665"/>
    <mergeCell ref="W663:W665"/>
    <mergeCell ref="X663:X665"/>
    <mergeCell ref="Y663:Y665"/>
    <mergeCell ref="T709:T712"/>
    <mergeCell ref="U709:U712"/>
    <mergeCell ref="V709:V712"/>
    <mergeCell ref="W709:W712"/>
    <mergeCell ref="X709:X712"/>
    <mergeCell ref="B733:B735"/>
    <mergeCell ref="B736:B738"/>
    <mergeCell ref="C736:C738"/>
    <mergeCell ref="D736:D738"/>
    <mergeCell ref="E736:E738"/>
    <mergeCell ref="F736:F738"/>
    <mergeCell ref="G736:G738"/>
    <mergeCell ref="H736:H738"/>
    <mergeCell ref="I736:I738"/>
    <mergeCell ref="X844:X846"/>
    <mergeCell ref="V850:V853"/>
    <mergeCell ref="S885:S887"/>
    <mergeCell ref="T885:T887"/>
    <mergeCell ref="U891:U893"/>
    <mergeCell ref="T891:T893"/>
    <mergeCell ref="Y888:Y890"/>
    <mergeCell ref="C819:C821"/>
    <mergeCell ref="R850:R853"/>
    <mergeCell ref="P854:P856"/>
    <mergeCell ref="Q854:Q856"/>
    <mergeCell ref="O857:O859"/>
    <mergeCell ref="W869:W871"/>
    <mergeCell ref="X850:X853"/>
    <mergeCell ref="X860:X862"/>
    <mergeCell ref="E819:E821"/>
    <mergeCell ref="E876:E878"/>
    <mergeCell ref="D916:D918"/>
    <mergeCell ref="B866:B868"/>
    <mergeCell ref="B869:B871"/>
    <mergeCell ref="S707:S708"/>
    <mergeCell ref="T707:T708"/>
    <mergeCell ref="U707:U708"/>
    <mergeCell ref="AG656:AG659"/>
    <mergeCell ref="AC656:AC659"/>
    <mergeCell ref="AG663:AG665"/>
    <mergeCell ref="B672:B674"/>
    <mergeCell ref="D679:D681"/>
    <mergeCell ref="F688:F690"/>
    <mergeCell ref="G688:G690"/>
    <mergeCell ref="AA733:AA735"/>
    <mergeCell ref="E709:E712"/>
    <mergeCell ref="B594:B596"/>
    <mergeCell ref="C594:C596"/>
    <mergeCell ref="D594:D596"/>
    <mergeCell ref="E594:E596"/>
    <mergeCell ref="F594:F596"/>
    <mergeCell ref="G594:G596"/>
    <mergeCell ref="H594:H596"/>
    <mergeCell ref="I594:I596"/>
    <mergeCell ref="J594:J596"/>
    <mergeCell ref="K594:K596"/>
    <mergeCell ref="AJ547:AJ549"/>
    <mergeCell ref="AC580:AC582"/>
    <mergeCell ref="AD580:AD582"/>
    <mergeCell ref="AD547:AD549"/>
    <mergeCell ref="Y709:Y712"/>
    <mergeCell ref="Z648:Z650"/>
    <mergeCell ref="W610:W612"/>
    <mergeCell ref="Q633:Q635"/>
    <mergeCell ref="W601:W603"/>
    <mergeCell ref="X601:X603"/>
    <mergeCell ref="Z660:Z662"/>
    <mergeCell ref="AA660:AA662"/>
    <mergeCell ref="AG651:AG653"/>
    <mergeCell ref="Y651:Y653"/>
    <mergeCell ref="Z619:Z622"/>
    <mergeCell ref="AI613:AI615"/>
    <mergeCell ref="Y639:Y641"/>
    <mergeCell ref="X619:X622"/>
    <mergeCell ref="W623:W625"/>
    <mergeCell ref="AC601:AC603"/>
    <mergeCell ref="C656:C659"/>
    <mergeCell ref="P660:P662"/>
    <mergeCell ref="AA639:AA641"/>
    <mergeCell ref="AG642:AG644"/>
    <mergeCell ref="AB604:AB606"/>
    <mergeCell ref="AA633:AA635"/>
    <mergeCell ref="T613:T615"/>
    <mergeCell ref="AJ648:AJ650"/>
    <mergeCell ref="AH648:AH650"/>
    <mergeCell ref="AJ629:AJ632"/>
    <mergeCell ref="AH629:AH632"/>
    <mergeCell ref="AJ610:AJ612"/>
    <mergeCell ref="W613:W615"/>
    <mergeCell ref="AH607:AH609"/>
    <mergeCell ref="AI607:AI609"/>
    <mergeCell ref="AH633:AH635"/>
    <mergeCell ref="AF654:AF655"/>
    <mergeCell ref="E616:E618"/>
    <mergeCell ref="W629:W632"/>
    <mergeCell ref="P607:P609"/>
    <mergeCell ref="Q651:Q653"/>
    <mergeCell ref="O660:O662"/>
    <mergeCell ref="P654:P655"/>
    <mergeCell ref="P648:P650"/>
    <mergeCell ref="H654:H655"/>
    <mergeCell ref="AI660:AI662"/>
    <mergeCell ref="AJ660:AJ662"/>
    <mergeCell ref="AJ919:AJ921"/>
    <mergeCell ref="AJ900:AJ902"/>
    <mergeCell ref="AJ925:AJ928"/>
    <mergeCell ref="AJ866:AJ868"/>
    <mergeCell ref="AJ863:AJ865"/>
    <mergeCell ref="AJ879:AJ881"/>
    <mergeCell ref="AJ876:AJ878"/>
    <mergeCell ref="AJ854:AJ856"/>
    <mergeCell ref="AH860:AH862"/>
    <mergeCell ref="AG863:AG865"/>
    <mergeCell ref="AI882:AI884"/>
    <mergeCell ref="AJ888:AJ890"/>
    <mergeCell ref="AH825:AH826"/>
    <mergeCell ref="AB819:AB821"/>
    <mergeCell ref="AD825:AD826"/>
    <mergeCell ref="AJ812:AJ814"/>
    <mergeCell ref="AF789:AF792"/>
    <mergeCell ref="AG789:AG792"/>
    <mergeCell ref="AF812:AF814"/>
    <mergeCell ref="AB789:AB792"/>
    <mergeCell ref="AE827:AE830"/>
    <mergeCell ref="W707:W708"/>
    <mergeCell ref="X707:X708"/>
    <mergeCell ref="Y707:Y708"/>
    <mergeCell ref="AG709:AG712"/>
    <mergeCell ref="AD666:AD668"/>
    <mergeCell ref="AE666:AE668"/>
    <mergeCell ref="AF666:AF668"/>
    <mergeCell ref="AG666:AG668"/>
    <mergeCell ref="AH666:AH668"/>
    <mergeCell ref="AI666:AI668"/>
    <mergeCell ref="AJ666:AJ668"/>
    <mergeCell ref="AJ663:AJ665"/>
    <mergeCell ref="AB850:AB853"/>
    <mergeCell ref="AC850:AC853"/>
    <mergeCell ref="Z857:Z859"/>
    <mergeCell ref="W660:W662"/>
    <mergeCell ref="AH1162:AH1164"/>
    <mergeCell ref="Y1548:Y1551"/>
    <mergeCell ref="Z1548:Z1551"/>
    <mergeCell ref="AA1548:AA1551"/>
    <mergeCell ref="AB1548:AB1551"/>
    <mergeCell ref="AC1548:AC1551"/>
    <mergeCell ref="AD1548:AD1551"/>
    <mergeCell ref="AE1548:AE1551"/>
    <mergeCell ref="AF1548:AF1551"/>
    <mergeCell ref="AG1548:AG1551"/>
    <mergeCell ref="AH1548:AH1551"/>
    <mergeCell ref="AI1548:AI1551"/>
    <mergeCell ref="AJ1548:AJ1551"/>
    <mergeCell ref="AB1304:AB1306"/>
    <mergeCell ref="AC1304:AC1306"/>
    <mergeCell ref="AH1314:AH1317"/>
    <mergeCell ref="AG1478:AG1480"/>
    <mergeCell ref="AF1443:AF1445"/>
    <mergeCell ref="AG1443:AG1445"/>
    <mergeCell ref="AJ1436:AJ1438"/>
    <mergeCell ref="AE1433:AE1435"/>
    <mergeCell ref="AF1433:AF1435"/>
    <mergeCell ref="AG1418:AG1420"/>
    <mergeCell ref="AI1393:AI1395"/>
    <mergeCell ref="V1402:V1404"/>
    <mergeCell ref="Y1402:Y1404"/>
    <mergeCell ref="AD1424:AD1426"/>
    <mergeCell ref="AJ1439:AJ1442"/>
    <mergeCell ref="AG1411:AG1414"/>
    <mergeCell ref="V1415:V1417"/>
    <mergeCell ref="AG1399:AG1401"/>
    <mergeCell ref="AC1393:AC1395"/>
    <mergeCell ref="AC1402:AC1404"/>
    <mergeCell ref="AI1475:AI1477"/>
    <mergeCell ref="AF1469:AF1471"/>
    <mergeCell ref="AG1469:AG1471"/>
    <mergeCell ref="AE1491:AE1493"/>
    <mergeCell ref="AF1491:AF1493"/>
    <mergeCell ref="AH1328:AH1330"/>
    <mergeCell ref="AI1328:AI1330"/>
    <mergeCell ref="AB1328:AB1330"/>
    <mergeCell ref="AG1324:AG1327"/>
    <mergeCell ref="AF1328:AF1330"/>
    <mergeCell ref="AG1328:AG1330"/>
    <mergeCell ref="Y1321:Y1323"/>
    <mergeCell ref="AG1354:AG1356"/>
    <mergeCell ref="AE1341:AE1343"/>
    <mergeCell ref="AF1341:AF1343"/>
    <mergeCell ref="AD1344:AD1346"/>
    <mergeCell ref="AE1344:AE1346"/>
    <mergeCell ref="AF1344:AF1346"/>
    <mergeCell ref="W1334:W1336"/>
    <mergeCell ref="X1334:X1336"/>
    <mergeCell ref="AC1377:AC1379"/>
    <mergeCell ref="AH1449:AH1451"/>
    <mergeCell ref="Z1409:Z1410"/>
    <mergeCell ref="AH1465:AH1468"/>
    <mergeCell ref="AH1390:AH1392"/>
    <mergeCell ref="W1390:W1392"/>
    <mergeCell ref="X1390:X1392"/>
    <mergeCell ref="AC1390:AC1392"/>
    <mergeCell ref="AD1390:AD1392"/>
    <mergeCell ref="X1393:X1395"/>
    <mergeCell ref="Y1393:Y1395"/>
    <mergeCell ref="AC1182:AC1184"/>
    <mergeCell ref="AB1097:AB1099"/>
    <mergeCell ref="AG1110:AG1112"/>
    <mergeCell ref="AG1113:AG1115"/>
    <mergeCell ref="AG1116:AG1118"/>
    <mergeCell ref="Y1178:Y1181"/>
    <mergeCell ref="AJ1194:AJ1196"/>
    <mergeCell ref="T1204:T1206"/>
    <mergeCell ref="W1197:W1200"/>
    <mergeCell ref="X1197:X1200"/>
    <mergeCell ref="U1048:U1051"/>
    <mergeCell ref="V1048:V1051"/>
    <mergeCell ref="X1080:X1082"/>
    <mergeCell ref="X1067:X1070"/>
    <mergeCell ref="W1064:W1066"/>
    <mergeCell ref="W1074:W1076"/>
    <mergeCell ref="X1074:X1076"/>
    <mergeCell ref="AJ1182:AJ1184"/>
    <mergeCell ref="AD1077:AD1079"/>
    <mergeCell ref="Y1064:Y1066"/>
    <mergeCell ref="Y1077:Y1079"/>
    <mergeCell ref="U1071:U1073"/>
    <mergeCell ref="V1026:V1028"/>
    <mergeCell ref="W1026:W1028"/>
    <mergeCell ref="W1207:W1210"/>
    <mergeCell ref="X1207:X1210"/>
    <mergeCell ref="Y1207:Y1210"/>
    <mergeCell ref="Z1207:Z1210"/>
    <mergeCell ref="AA1207:AA1210"/>
    <mergeCell ref="AI1036:AI1039"/>
    <mergeCell ref="X1103:X1105"/>
    <mergeCell ref="X1106:X1109"/>
    <mergeCell ref="X1110:X1112"/>
    <mergeCell ref="V1103:V1105"/>
    <mergeCell ref="Y1103:Y1105"/>
    <mergeCell ref="Y1113:Y1115"/>
    <mergeCell ref="AH1143:AH1145"/>
    <mergeCell ref="AH1113:AH1115"/>
    <mergeCell ref="V1156:V1158"/>
    <mergeCell ref="AF1156:AF1158"/>
    <mergeCell ref="AG1156:AG1158"/>
    <mergeCell ref="Y1146:Y1148"/>
    <mergeCell ref="X1149:X1151"/>
    <mergeCell ref="AF1149:AF1151"/>
    <mergeCell ref="AC1156:AC1158"/>
    <mergeCell ref="AH1201:AH1203"/>
    <mergeCell ref="AC1135:AC1138"/>
    <mergeCell ref="Y1026:Y1028"/>
    <mergeCell ref="AH1188:AH1190"/>
    <mergeCell ref="U1185:U1187"/>
    <mergeCell ref="Y1185:Y1187"/>
    <mergeCell ref="AJ1110:AJ1112"/>
    <mergeCell ref="AJ1106:AJ1109"/>
    <mergeCell ref="AJ1029:AJ1031"/>
    <mergeCell ref="Z1029:Z1031"/>
    <mergeCell ref="AI1029:AI1031"/>
    <mergeCell ref="AJ1093:AJ1096"/>
    <mergeCell ref="AJ1071:AJ1073"/>
    <mergeCell ref="AJ1052:AJ1054"/>
    <mergeCell ref="AJ1040:AJ1043"/>
    <mergeCell ref="AG1036:AG1039"/>
    <mergeCell ref="AH1036:AH1039"/>
    <mergeCell ref="AJ1191:AJ1193"/>
    <mergeCell ref="AH1122:AH1124"/>
    <mergeCell ref="AG1001:AG1003"/>
    <mergeCell ref="AH1001:AH1003"/>
    <mergeCell ref="AJ1036:AJ1039"/>
    <mergeCell ref="AE1020:AE1022"/>
    <mergeCell ref="AI1071:AI1073"/>
    <mergeCell ref="AB1077:AB1079"/>
    <mergeCell ref="AC1077:AC1079"/>
    <mergeCell ref="AH1055:AH1057"/>
    <mergeCell ref="AI1055:AI1057"/>
    <mergeCell ref="AH1071:AH1073"/>
    <mergeCell ref="AH1080:AH1082"/>
    <mergeCell ref="AI1074:AI1076"/>
    <mergeCell ref="AI1014:AI1016"/>
    <mergeCell ref="AD1067:AD1070"/>
    <mergeCell ref="AC1067:AC1070"/>
    <mergeCell ref="AB1064:AB1066"/>
    <mergeCell ref="AA1064:AA1066"/>
    <mergeCell ref="AI1017:AI1019"/>
    <mergeCell ref="AJ1010:AJ1013"/>
    <mergeCell ref="AG1004:AG1006"/>
    <mergeCell ref="AH1004:AH1006"/>
    <mergeCell ref="AG1017:AG1019"/>
    <mergeCell ref="AH1017:AH1019"/>
    <mergeCell ref="AC1080:AC1082"/>
    <mergeCell ref="Y1055:Y1057"/>
    <mergeCell ref="Z1055:Z1057"/>
    <mergeCell ref="AH1103:AH1105"/>
    <mergeCell ref="AG1052:AG1054"/>
    <mergeCell ref="AH1052:AH1054"/>
    <mergeCell ref="AJ1122:AJ1124"/>
    <mergeCell ref="AH1125:AH1127"/>
    <mergeCell ref="AH1135:AH1138"/>
    <mergeCell ref="Z1135:Z1138"/>
    <mergeCell ref="AA1135:AA1138"/>
    <mergeCell ref="AB1135:AB1138"/>
    <mergeCell ref="Z1017:Z1019"/>
    <mergeCell ref="AA1017:AA1019"/>
    <mergeCell ref="Y1080:Y1082"/>
    <mergeCell ref="Z1080:Z1082"/>
    <mergeCell ref="AA1080:AA1082"/>
    <mergeCell ref="AB1080:AB1082"/>
    <mergeCell ref="AH1064:AH1066"/>
    <mergeCell ref="AI1064:AI1066"/>
    <mergeCell ref="AC1131:AC1134"/>
    <mergeCell ref="AD1131:AD1134"/>
    <mergeCell ref="AE1131:AE1134"/>
    <mergeCell ref="AF1131:AF1134"/>
    <mergeCell ref="AG1131:AG1134"/>
    <mergeCell ref="Y1100:Y1102"/>
    <mergeCell ref="Y1097:Y1099"/>
    <mergeCell ref="Y1110:Y1112"/>
    <mergeCell ref="Z1048:Z1051"/>
    <mergeCell ref="Z1058:Z1060"/>
    <mergeCell ref="Z1052:Z1054"/>
    <mergeCell ref="AC1048:AC1051"/>
    <mergeCell ref="AI1048:AI1051"/>
    <mergeCell ref="AB1007:AB1009"/>
    <mergeCell ref="AE1032:AE1035"/>
    <mergeCell ref="AB1017:AB1019"/>
    <mergeCell ref="AG1014:AG1016"/>
    <mergeCell ref="AF1014:AF1016"/>
    <mergeCell ref="Y1014:Y1016"/>
    <mergeCell ref="AC1010:AC1013"/>
    <mergeCell ref="AJ1135:AJ1138"/>
    <mergeCell ref="W1552:W1554"/>
    <mergeCell ref="X1552:X1554"/>
    <mergeCell ref="Y1552:Y1554"/>
    <mergeCell ref="Z1552:Z1554"/>
    <mergeCell ref="AA1552:AA1554"/>
    <mergeCell ref="AB1552:AB1554"/>
    <mergeCell ref="AC1552:AC1554"/>
    <mergeCell ref="AD1552:AD1554"/>
    <mergeCell ref="AE1552:AE1554"/>
    <mergeCell ref="AF1552:AF1554"/>
    <mergeCell ref="AG1552:AG1554"/>
    <mergeCell ref="AH1552:AH1554"/>
    <mergeCell ref="AI1552:AI1554"/>
    <mergeCell ref="AJ1552:AJ1554"/>
    <mergeCell ref="B1545:B1547"/>
    <mergeCell ref="C1545:C1547"/>
    <mergeCell ref="B1548:B1551"/>
    <mergeCell ref="C1548:C1551"/>
    <mergeCell ref="D1548:D1551"/>
    <mergeCell ref="E1548:E1551"/>
    <mergeCell ref="F1548:F1551"/>
    <mergeCell ref="G1548:G1551"/>
    <mergeCell ref="H1548:H1551"/>
    <mergeCell ref="I1548:I1551"/>
    <mergeCell ref="N1548:N1551"/>
    <mergeCell ref="O1548:O1551"/>
    <mergeCell ref="P1548:P1551"/>
    <mergeCell ref="Q1548:Q1551"/>
    <mergeCell ref="R1548:R1551"/>
    <mergeCell ref="S1548:S1551"/>
    <mergeCell ref="T1548:T1551"/>
    <mergeCell ref="U1548:U1551"/>
    <mergeCell ref="V1548:V1551"/>
    <mergeCell ref="W1548:W1551"/>
    <mergeCell ref="X1548:X1551"/>
    <mergeCell ref="D1545:D1547"/>
    <mergeCell ref="E1545:E1547"/>
    <mergeCell ref="F1545:F1547"/>
    <mergeCell ref="G1545:G1547"/>
    <mergeCell ref="AH1545:AH1547"/>
    <mergeCell ref="AI1545:AI1547"/>
    <mergeCell ref="AJ1545:AJ1547"/>
    <mergeCell ref="H1545:H1547"/>
    <mergeCell ref="I1545:I1547"/>
    <mergeCell ref="N1545:N1547"/>
    <mergeCell ref="O1545:O1547"/>
    <mergeCell ref="P1545:P1547"/>
    <mergeCell ref="Q1545:Q1547"/>
    <mergeCell ref="R1545:R1547"/>
    <mergeCell ref="S1545:S1547"/>
    <mergeCell ref="T1545:T1547"/>
    <mergeCell ref="U1545:U1547"/>
    <mergeCell ref="V1545:V1547"/>
    <mergeCell ref="W1545:W1547"/>
    <mergeCell ref="X1545:X1547"/>
    <mergeCell ref="Y1545:Y1547"/>
    <mergeCell ref="Z1545:Z1547"/>
    <mergeCell ref="AA1545:AA1547"/>
    <mergeCell ref="AB1545:AB1547"/>
    <mergeCell ref="AC1545:AC1547"/>
    <mergeCell ref="AD1545:AD1547"/>
    <mergeCell ref="AE1545:AE1547"/>
    <mergeCell ref="AF1545:AF1547"/>
    <mergeCell ref="AG1545:AG1547"/>
    <mergeCell ref="AJ1344:AJ1346"/>
    <mergeCell ref="AJ1354:AJ1356"/>
    <mergeCell ref="O1341:O1343"/>
    <mergeCell ref="R1351:R1353"/>
    <mergeCell ref="AB1504:AB1507"/>
    <mergeCell ref="AC1504:AC1507"/>
    <mergeCell ref="AD1504:AD1507"/>
    <mergeCell ref="AE1504:AE1507"/>
    <mergeCell ref="AF1504:AF1507"/>
    <mergeCell ref="AG1504:AG1507"/>
    <mergeCell ref="AH1504:AH1507"/>
    <mergeCell ref="AI1504:AI1507"/>
    <mergeCell ref="AJ1504:AJ1507"/>
    <mergeCell ref="AJ1347:AJ1350"/>
    <mergeCell ref="AH1351:AH1353"/>
    <mergeCell ref="AI1351:AI1353"/>
    <mergeCell ref="AJ1351:AJ1353"/>
    <mergeCell ref="AJ1318:AJ1320"/>
    <mergeCell ref="AI1424:AI1426"/>
    <mergeCell ref="AH1399:AH1401"/>
    <mergeCell ref="AH1396:AH1398"/>
    <mergeCell ref="AI1344:AI1346"/>
    <mergeCell ref="E1298:E1300"/>
    <mergeCell ref="E1301:E1303"/>
    <mergeCell ref="E1310:E1313"/>
    <mergeCell ref="F1310:F1313"/>
    <mergeCell ref="AI1310:AI1313"/>
    <mergeCell ref="AG1310:AG1313"/>
    <mergeCell ref="AE1321:AE1323"/>
    <mergeCell ref="AF1321:AF1323"/>
    <mergeCell ref="AA1304:AA1306"/>
    <mergeCell ref="Y1334:Y1336"/>
    <mergeCell ref="Z1334:Z1336"/>
    <mergeCell ref="AF1334:AF1336"/>
    <mergeCell ref="Y1382:Y1383"/>
    <mergeCell ref="Z1382:Z1383"/>
    <mergeCell ref="AA1382:AA1383"/>
    <mergeCell ref="AH1382:AH1383"/>
    <mergeCell ref="E1387:E1389"/>
    <mergeCell ref="F1387:F1389"/>
    <mergeCell ref="F1334:F1336"/>
    <mergeCell ref="G1334:G1336"/>
    <mergeCell ref="U1380:U1381"/>
    <mergeCell ref="X1382:X1383"/>
    <mergeCell ref="S1380:S1381"/>
    <mergeCell ref="S1382:S1383"/>
    <mergeCell ref="S1384:S1386"/>
    <mergeCell ref="T1373:T1376"/>
    <mergeCell ref="U1373:U1376"/>
    <mergeCell ref="T1384:T1386"/>
    <mergeCell ref="U1367:U1369"/>
    <mergeCell ref="V1367:V1369"/>
    <mergeCell ref="AA1377:AA1379"/>
    <mergeCell ref="AB1377:AB1379"/>
    <mergeCell ref="AE1402:AE1404"/>
    <mergeCell ref="H1384:H1386"/>
    <mergeCell ref="I1328:I1330"/>
    <mergeCell ref="G1337:G1340"/>
    <mergeCell ref="G1341:G1343"/>
    <mergeCell ref="H1341:H1343"/>
    <mergeCell ref="I1341:I1343"/>
    <mergeCell ref="I1360:I1363"/>
    <mergeCell ref="AF1364:AF1366"/>
    <mergeCell ref="AC1337:AC1340"/>
    <mergeCell ref="AD1341:AD1343"/>
    <mergeCell ref="H1370:H1372"/>
    <mergeCell ref="AF1399:AF1401"/>
    <mergeCell ref="AE1455:AE1457"/>
    <mergeCell ref="AF1455:AF1457"/>
    <mergeCell ref="AC1465:AC1468"/>
    <mergeCell ref="R1455:R1457"/>
    <mergeCell ref="W1465:W1468"/>
    <mergeCell ref="AF1446:AF1448"/>
    <mergeCell ref="Q1341:Q1343"/>
    <mergeCell ref="N1360:N1363"/>
    <mergeCell ref="O1360:O1363"/>
    <mergeCell ref="S1424:S1426"/>
    <mergeCell ref="AF1439:AF1442"/>
    <mergeCell ref="AG1446:AG1448"/>
    <mergeCell ref="N1472:N1474"/>
    <mergeCell ref="O1472:O1474"/>
    <mergeCell ref="P1472:P1474"/>
    <mergeCell ref="H1469:H1471"/>
    <mergeCell ref="O1465:O1468"/>
    <mergeCell ref="P1465:P1468"/>
    <mergeCell ref="AG1455:AG1457"/>
    <mergeCell ref="N1443:N1445"/>
    <mergeCell ref="O1443:O1445"/>
    <mergeCell ref="P1443:P1445"/>
    <mergeCell ref="AB1382:AB1383"/>
    <mergeCell ref="AC1449:AC1451"/>
    <mergeCell ref="AD1449:AD1451"/>
    <mergeCell ref="G1387:G1389"/>
    <mergeCell ref="H1387:H1389"/>
    <mergeCell ref="I1387:I1389"/>
    <mergeCell ref="N1387:N1389"/>
    <mergeCell ref="O1387:O1389"/>
    <mergeCell ref="P1387:P1389"/>
    <mergeCell ref="Q1387:Q1389"/>
    <mergeCell ref="AB1351:AB1353"/>
    <mergeCell ref="Z1364:Z1366"/>
    <mergeCell ref="AE1364:AE1366"/>
    <mergeCell ref="Q1344:Q1346"/>
    <mergeCell ref="S1344:S1346"/>
    <mergeCell ref="AD1377:AD1379"/>
    <mergeCell ref="AE1377:AE1379"/>
    <mergeCell ref="AF1377:AF1379"/>
    <mergeCell ref="R1387:R1389"/>
    <mergeCell ref="AC1387:AC1389"/>
    <mergeCell ref="N1384:N1386"/>
    <mergeCell ref="V1370:V1372"/>
    <mergeCell ref="G1384:G1386"/>
    <mergeCell ref="W1367:W1369"/>
    <mergeCell ref="Z1351:Z1353"/>
    <mergeCell ref="R1465:R1468"/>
    <mergeCell ref="Z1465:Z1468"/>
    <mergeCell ref="X1433:X1435"/>
    <mergeCell ref="Z1433:Z1435"/>
    <mergeCell ref="AD1433:AD1435"/>
    <mergeCell ref="AB1384:AB1386"/>
    <mergeCell ref="Z1354:Z1356"/>
    <mergeCell ref="P1382:P1383"/>
    <mergeCell ref="V1357:V1359"/>
    <mergeCell ref="X1364:X1366"/>
    <mergeCell ref="U1364:U1366"/>
    <mergeCell ref="AJ1331:AJ1333"/>
    <mergeCell ref="Q1396:Q1398"/>
    <mergeCell ref="P1390:P1392"/>
    <mergeCell ref="AD1354:AD1356"/>
    <mergeCell ref="W1377:W1379"/>
    <mergeCell ref="AE1367:AE1369"/>
    <mergeCell ref="AD1393:AD1395"/>
    <mergeCell ref="Y1390:Y1392"/>
    <mergeCell ref="Z1390:Z1392"/>
    <mergeCell ref="AA1390:AA1392"/>
    <mergeCell ref="AB1390:AB1392"/>
    <mergeCell ref="U1382:U1383"/>
    <mergeCell ref="AJ1334:AJ1336"/>
    <mergeCell ref="R1334:R1336"/>
    <mergeCell ref="AJ1357:AJ1359"/>
    <mergeCell ref="R1390:R1392"/>
    <mergeCell ref="AA1370:AA1372"/>
    <mergeCell ref="X1370:X1372"/>
    <mergeCell ref="Q1367:Q1369"/>
    <mergeCell ref="P1370:P1372"/>
    <mergeCell ref="Q1370:Q1372"/>
    <mergeCell ref="T1387:T1389"/>
    <mergeCell ref="U1387:U1389"/>
    <mergeCell ref="V1387:V1389"/>
    <mergeCell ref="W1387:W1389"/>
    <mergeCell ref="X1387:X1389"/>
    <mergeCell ref="O1380:O1381"/>
    <mergeCell ref="O1370:O1372"/>
    <mergeCell ref="O1373:O1376"/>
    <mergeCell ref="R1393:R1395"/>
    <mergeCell ref="N1380:N1381"/>
    <mergeCell ref="H1390:H1392"/>
    <mergeCell ref="K1380:K1381"/>
    <mergeCell ref="N1370:N1372"/>
    <mergeCell ref="N1373:N1376"/>
    <mergeCell ref="AB1337:AB1340"/>
    <mergeCell ref="AH1334:AH1336"/>
    <mergeCell ref="AH1347:AH1350"/>
    <mergeCell ref="X1351:X1353"/>
    <mergeCell ref="Y1331:Y1333"/>
    <mergeCell ref="Z1331:Z1333"/>
    <mergeCell ref="AH1384:AH1386"/>
    <mergeCell ref="AH1373:AH1376"/>
    <mergeCell ref="AH1377:AH1379"/>
    <mergeCell ref="AG1380:AG1381"/>
    <mergeCell ref="AG1357:AG1359"/>
    <mergeCell ref="X1367:X1369"/>
    <mergeCell ref="AG1360:AG1363"/>
    <mergeCell ref="W1354:W1356"/>
    <mergeCell ref="AG1373:AG1376"/>
    <mergeCell ref="X1373:X1376"/>
    <mergeCell ref="AI1377:AI1379"/>
    <mergeCell ref="AI1380:AI1381"/>
    <mergeCell ref="AG1344:AG1346"/>
    <mergeCell ref="AJ1341:AJ1343"/>
    <mergeCell ref="AI1370:AI1372"/>
    <mergeCell ref="Q1354:Q1356"/>
    <mergeCell ref="AC1382:AC1383"/>
    <mergeCell ref="AD1382:AD1383"/>
    <mergeCell ref="AE1382:AE1383"/>
    <mergeCell ref="AF1382:AF1383"/>
    <mergeCell ref="AA1380:AA1381"/>
    <mergeCell ref="U1377:U1379"/>
    <mergeCell ref="AA1351:AA1353"/>
    <mergeCell ref="AH1341:AH1343"/>
    <mergeCell ref="AH1364:AH1366"/>
    <mergeCell ref="B1380:B1381"/>
    <mergeCell ref="C1380:C1381"/>
    <mergeCell ref="D1380:D1381"/>
    <mergeCell ref="E1380:E1381"/>
    <mergeCell ref="B1382:B1383"/>
    <mergeCell ref="C1382:C1383"/>
    <mergeCell ref="D1382:D1383"/>
    <mergeCell ref="B1360:B1363"/>
    <mergeCell ref="H1347:H1350"/>
    <mergeCell ref="N1271:N1274"/>
    <mergeCell ref="H1334:H1336"/>
    <mergeCell ref="Y1364:Y1366"/>
    <mergeCell ref="U1334:U1336"/>
    <mergeCell ref="AB1331:AB1333"/>
    <mergeCell ref="R1337:R1340"/>
    <mergeCell ref="U1347:U1350"/>
    <mergeCell ref="V1347:V1350"/>
    <mergeCell ref="W1347:W1350"/>
    <mergeCell ref="T1334:T1336"/>
    <mergeCell ref="W1344:W1346"/>
    <mergeCell ref="X1344:X1346"/>
    <mergeCell ref="Y1344:Y1346"/>
    <mergeCell ref="Z1344:Z1346"/>
    <mergeCell ref="AA1344:AA1346"/>
    <mergeCell ref="AB1344:AB1346"/>
    <mergeCell ref="AC1344:AC1346"/>
    <mergeCell ref="R1341:R1343"/>
    <mergeCell ref="R1344:R1346"/>
    <mergeCell ref="V1344:V1346"/>
    <mergeCell ref="AB1367:AB1369"/>
    <mergeCell ref="AA1373:AA1376"/>
    <mergeCell ref="Z1341:Z1343"/>
    <mergeCell ref="T1364:T1366"/>
    <mergeCell ref="AB1380:AB1381"/>
    <mergeCell ref="W1382:W1383"/>
    <mergeCell ref="F1357:F1359"/>
    <mergeCell ref="AG1382:AG1383"/>
    <mergeCell ref="P1360:P1363"/>
    <mergeCell ref="Q1360:Q1363"/>
    <mergeCell ref="R1360:R1363"/>
    <mergeCell ref="S1364:S1366"/>
    <mergeCell ref="Z1377:Z1379"/>
    <mergeCell ref="P1364:P1366"/>
    <mergeCell ref="Q1364:Q1366"/>
    <mergeCell ref="AA1347:AA1350"/>
    <mergeCell ref="AB1347:AB1350"/>
    <mergeCell ref="Y1351:Y1353"/>
    <mergeCell ref="X1354:X1356"/>
    <mergeCell ref="AC1351:AC1353"/>
    <mergeCell ref="AC1364:AC1366"/>
    <mergeCell ref="Y1354:Y1356"/>
    <mergeCell ref="AB1341:AB1343"/>
    <mergeCell ref="O1382:O1383"/>
    <mergeCell ref="O1364:O1366"/>
    <mergeCell ref="O1377:O1379"/>
    <mergeCell ref="Q1373:Q1376"/>
    <mergeCell ref="R1373:R1376"/>
    <mergeCell ref="Q1377:Q1379"/>
    <mergeCell ref="R1377:R1379"/>
    <mergeCell ref="AD1337:AD1340"/>
    <mergeCell ref="AE1337:AE1340"/>
    <mergeCell ref="AC1341:AC1343"/>
    <mergeCell ref="C1387:C1389"/>
    <mergeCell ref="D1387:D1389"/>
    <mergeCell ref="U932:U935"/>
    <mergeCell ref="V932:V935"/>
    <mergeCell ref="U1116:U1118"/>
    <mergeCell ref="V1116:V1118"/>
    <mergeCell ref="X1152:X1155"/>
    <mergeCell ref="X1122:X1124"/>
    <mergeCell ref="R1191:R1193"/>
    <mergeCell ref="T1152:T1155"/>
    <mergeCell ref="AA1097:AA1099"/>
    <mergeCell ref="Z1100:Z1102"/>
    <mergeCell ref="AA1100:AA1102"/>
    <mergeCell ref="Z1103:Z1105"/>
    <mergeCell ref="AB1110:AB1112"/>
    <mergeCell ref="V1162:V1164"/>
    <mergeCell ref="V1143:V1145"/>
    <mergeCell ref="Z1182:Z1184"/>
    <mergeCell ref="AA1182:AA1184"/>
    <mergeCell ref="AE1347:AE1350"/>
    <mergeCell ref="AF1347:AF1350"/>
    <mergeCell ref="AG1347:AG1350"/>
    <mergeCell ref="R1384:R1386"/>
    <mergeCell ref="Z1393:Z1395"/>
    <mergeCell ref="AA1393:AA1395"/>
    <mergeCell ref="AB1393:AB1395"/>
    <mergeCell ref="S1390:S1392"/>
    <mergeCell ref="AA1430:AA1432"/>
    <mergeCell ref="AB1424:AB1426"/>
    <mergeCell ref="X1430:X1432"/>
    <mergeCell ref="R1402:R1404"/>
    <mergeCell ref="R1396:R1398"/>
    <mergeCell ref="U1402:U1404"/>
    <mergeCell ref="I1380:I1381"/>
    <mergeCell ref="H1377:H1379"/>
    <mergeCell ref="AE1370:AE1372"/>
    <mergeCell ref="AF1370:AF1372"/>
    <mergeCell ref="AG1370:AG1372"/>
    <mergeCell ref="AD1387:AD1389"/>
    <mergeCell ref="AE1387:AE1389"/>
    <mergeCell ref="AF1387:AF1389"/>
    <mergeCell ref="AG1387:AG1389"/>
    <mergeCell ref="AD1351:AD1353"/>
    <mergeCell ref="AE1351:AE1353"/>
    <mergeCell ref="AD1364:AD1366"/>
    <mergeCell ref="T1393:T1395"/>
    <mergeCell ref="U1393:U1395"/>
    <mergeCell ref="T1390:T1392"/>
    <mergeCell ref="P1411:P1414"/>
    <mergeCell ref="Q1411:Q1414"/>
    <mergeCell ref="W1427:W1429"/>
    <mergeCell ref="O1399:O1401"/>
    <mergeCell ref="P1399:P1401"/>
    <mergeCell ref="Q1399:Q1401"/>
    <mergeCell ref="AF1390:AF1392"/>
    <mergeCell ref="M1382:M1383"/>
    <mergeCell ref="N1382:N1383"/>
    <mergeCell ref="V1364:V1366"/>
    <mergeCell ref="I1354:I1356"/>
    <mergeCell ref="N1354:N1356"/>
    <mergeCell ref="O1354:O1356"/>
    <mergeCell ref="P1354:P1356"/>
    <mergeCell ref="AC1396:AC1398"/>
    <mergeCell ref="S1334:S1336"/>
    <mergeCell ref="G1452:G1454"/>
    <mergeCell ref="H1452:H1454"/>
    <mergeCell ref="I1452:I1454"/>
    <mergeCell ref="N1452:N1454"/>
    <mergeCell ref="O1452:O1454"/>
    <mergeCell ref="P1452:P1454"/>
    <mergeCell ref="Q1452:Q1454"/>
    <mergeCell ref="R1452:R1454"/>
    <mergeCell ref="S1452:S1454"/>
    <mergeCell ref="G1405:G1408"/>
    <mergeCell ref="O1384:O1386"/>
    <mergeCell ref="F1393:F1395"/>
    <mergeCell ref="G1393:G1395"/>
    <mergeCell ref="Y1387:Y1389"/>
    <mergeCell ref="T1380:T1381"/>
    <mergeCell ref="S1387:S1389"/>
    <mergeCell ref="Q1402:Q1404"/>
    <mergeCell ref="AE1430:AE1432"/>
    <mergeCell ref="AF1430:AF1432"/>
    <mergeCell ref="Z1424:Z1426"/>
    <mergeCell ref="AA1424:AA1426"/>
    <mergeCell ref="U1433:U1435"/>
    <mergeCell ref="AD1421:AD1423"/>
    <mergeCell ref="AA1436:AA1438"/>
    <mergeCell ref="AF1402:AF1404"/>
    <mergeCell ref="Z1402:Z1404"/>
    <mergeCell ref="AA1402:AA1404"/>
    <mergeCell ref="AB1402:AB1404"/>
    <mergeCell ref="AA1455:AA1457"/>
    <mergeCell ref="V1443:V1445"/>
    <mergeCell ref="W1443:W1445"/>
    <mergeCell ref="R1446:R1448"/>
    <mergeCell ref="N1465:N1468"/>
    <mergeCell ref="S1465:S1468"/>
    <mergeCell ref="T1465:T1468"/>
    <mergeCell ref="U1465:U1468"/>
    <mergeCell ref="Q1443:Q1445"/>
    <mergeCell ref="R1443:R1445"/>
    <mergeCell ref="S1443:S1445"/>
    <mergeCell ref="T1443:T1445"/>
    <mergeCell ref="U1443:U1445"/>
    <mergeCell ref="T1452:T1454"/>
    <mergeCell ref="U1452:U1454"/>
    <mergeCell ref="V1433:V1435"/>
    <mergeCell ref="H1382:H1383"/>
    <mergeCell ref="B1439:B1442"/>
    <mergeCell ref="D1427:D1429"/>
    <mergeCell ref="B1430:B1432"/>
    <mergeCell ref="C1430:C1432"/>
    <mergeCell ref="D1430:D1432"/>
    <mergeCell ref="B1433:B1435"/>
    <mergeCell ref="C1433:C1435"/>
    <mergeCell ref="G1439:G1442"/>
    <mergeCell ref="H1439:H1442"/>
    <mergeCell ref="I1439:I1442"/>
    <mergeCell ref="AA1465:AA1468"/>
    <mergeCell ref="AB1465:AB1468"/>
    <mergeCell ref="S1469:S1471"/>
    <mergeCell ref="E1430:E1432"/>
    <mergeCell ref="P1449:P1451"/>
    <mergeCell ref="Q1449:Q1451"/>
    <mergeCell ref="AC1484:AC1487"/>
    <mergeCell ref="AD1484:AD1487"/>
    <mergeCell ref="AE1484:AE1487"/>
    <mergeCell ref="Z1427:Z1429"/>
    <mergeCell ref="AA1427:AA1429"/>
    <mergeCell ref="AB1427:AB1429"/>
    <mergeCell ref="F1427:F1429"/>
    <mergeCell ref="E1484:E1487"/>
    <mergeCell ref="AH1427:AH1429"/>
    <mergeCell ref="AI1439:AI1441"/>
    <mergeCell ref="AI1421:AI1423"/>
    <mergeCell ref="AI1436:AI1438"/>
    <mergeCell ref="AI1405:AI1408"/>
    <mergeCell ref="S1433:S1435"/>
    <mergeCell ref="AD1427:AD1429"/>
    <mergeCell ref="AE1427:AE1429"/>
    <mergeCell ref="AH1430:AH1432"/>
    <mergeCell ref="T1433:T1435"/>
    <mergeCell ref="AH1409:AH1410"/>
    <mergeCell ref="S1421:S1423"/>
    <mergeCell ref="S1427:S1429"/>
    <mergeCell ref="T1427:T1429"/>
    <mergeCell ref="U1427:U1429"/>
    <mergeCell ref="P1446:P1448"/>
    <mergeCell ref="Q1446:Q1448"/>
    <mergeCell ref="AH1433:AH1435"/>
    <mergeCell ref="W1433:W1435"/>
    <mergeCell ref="AC1433:AC1435"/>
    <mergeCell ref="W1439:W1442"/>
    <mergeCell ref="X1439:X1442"/>
    <mergeCell ref="AH1478:AH1480"/>
    <mergeCell ref="AH1481:AH1483"/>
    <mergeCell ref="N1430:N1432"/>
    <mergeCell ref="O1430:O1432"/>
    <mergeCell ref="P1430:P1432"/>
    <mergeCell ref="I1436:I1438"/>
    <mergeCell ref="N1436:N1438"/>
    <mergeCell ref="O1436:O1438"/>
    <mergeCell ref="P1436:P1438"/>
    <mergeCell ref="Q1436:Q1438"/>
    <mergeCell ref="R1436:R1438"/>
    <mergeCell ref="R1439:R1442"/>
    <mergeCell ref="AE1449:AE1451"/>
    <mergeCell ref="AC1430:AC1432"/>
    <mergeCell ref="R1415:R1417"/>
    <mergeCell ref="I1443:I1445"/>
    <mergeCell ref="O1478:O1480"/>
    <mergeCell ref="P1478:P1480"/>
    <mergeCell ref="I1446:I1448"/>
    <mergeCell ref="E1443:E1445"/>
    <mergeCell ref="F1443:F1445"/>
    <mergeCell ref="G1443:G1445"/>
    <mergeCell ref="H1443:H1445"/>
    <mergeCell ref="S1396:S1398"/>
    <mergeCell ref="AA1399:AA1401"/>
    <mergeCell ref="T1370:T1372"/>
    <mergeCell ref="U1370:U1372"/>
    <mergeCell ref="Y1367:Y1369"/>
    <mergeCell ref="AA1367:AA1369"/>
    <mergeCell ref="V1373:V1376"/>
    <mergeCell ref="S1393:S1395"/>
    <mergeCell ref="T1377:T1379"/>
    <mergeCell ref="T1411:T1414"/>
    <mergeCell ref="V1382:V1383"/>
    <mergeCell ref="U1415:U1417"/>
    <mergeCell ref="V1427:V1429"/>
    <mergeCell ref="AF1380:AF1381"/>
    <mergeCell ref="R1354:R1356"/>
    <mergeCell ref="S1354:S1356"/>
    <mergeCell ref="T1354:T1356"/>
    <mergeCell ref="U1354:U1356"/>
    <mergeCell ref="V1354:V1356"/>
    <mergeCell ref="AA1357:AA1359"/>
    <mergeCell ref="AB1357:AB1359"/>
    <mergeCell ref="AC1357:AC1359"/>
    <mergeCell ref="AI1396:AI1398"/>
    <mergeCell ref="AD1458:AD1461"/>
    <mergeCell ref="AE1458:AE1461"/>
    <mergeCell ref="AF1458:AF1461"/>
    <mergeCell ref="AG1458:AG1461"/>
    <mergeCell ref="AH1458:AH1460"/>
    <mergeCell ref="AI1458:AI1460"/>
    <mergeCell ref="G1436:G1438"/>
    <mergeCell ref="H1436:H1438"/>
    <mergeCell ref="I1415:I1417"/>
    <mergeCell ref="N1415:N1417"/>
    <mergeCell ref="O1415:O1417"/>
    <mergeCell ref="I1411:I1414"/>
    <mergeCell ref="N1411:N1414"/>
    <mergeCell ref="H1411:H1414"/>
    <mergeCell ref="N1446:N1448"/>
    <mergeCell ref="O1446:O1448"/>
    <mergeCell ref="O1411:O1414"/>
    <mergeCell ref="I1458:I1461"/>
    <mergeCell ref="N1458:N1461"/>
    <mergeCell ref="I1430:I1432"/>
    <mergeCell ref="N1402:N1404"/>
    <mergeCell ref="O1402:O1404"/>
    <mergeCell ref="P1402:P1404"/>
    <mergeCell ref="P1421:P1423"/>
    <mergeCell ref="T1415:T1417"/>
    <mergeCell ref="W1415:W1417"/>
    <mergeCell ref="R1405:R1408"/>
    <mergeCell ref="E1411:E1414"/>
    <mergeCell ref="F1411:F1414"/>
    <mergeCell ref="G1411:G1414"/>
    <mergeCell ref="N1421:N1423"/>
    <mergeCell ref="O1421:O1423"/>
    <mergeCell ref="E1433:E1435"/>
    <mergeCell ref="F1433:F1435"/>
    <mergeCell ref="G1433:G1435"/>
    <mergeCell ref="Y1424:Y1426"/>
    <mergeCell ref="S1446:S1448"/>
    <mergeCell ref="AF1465:AF1468"/>
    <mergeCell ref="AG1465:AG1468"/>
    <mergeCell ref="AI1449:AI1451"/>
    <mergeCell ref="AI1446:AI1448"/>
    <mergeCell ref="AJ1446:AJ1448"/>
    <mergeCell ref="AI1452:AI1454"/>
    <mergeCell ref="AJ1452:AJ1454"/>
    <mergeCell ref="AI1455:AI1457"/>
    <mergeCell ref="AJ1455:AJ1457"/>
    <mergeCell ref="X1405:X1408"/>
    <mergeCell ref="Y1405:Y1408"/>
    <mergeCell ref="AE1405:AE1408"/>
    <mergeCell ref="AF1405:AF1408"/>
    <mergeCell ref="AG1405:AG1408"/>
    <mergeCell ref="Z1405:Z1408"/>
    <mergeCell ref="AA1405:AA1408"/>
    <mergeCell ref="AB1405:AB1408"/>
    <mergeCell ref="S1439:S1442"/>
    <mergeCell ref="T1439:T1442"/>
    <mergeCell ref="U1439:U1442"/>
    <mergeCell ref="AH1455:AH1457"/>
    <mergeCell ref="AJ1393:AJ1395"/>
    <mergeCell ref="V1377:V1379"/>
    <mergeCell ref="R1367:R1369"/>
    <mergeCell ref="T1357:T1359"/>
    <mergeCell ref="U1357:U1359"/>
    <mergeCell ref="S1367:S1369"/>
    <mergeCell ref="S1370:S1372"/>
    <mergeCell ref="S1373:S1376"/>
    <mergeCell ref="S1377:S1379"/>
    <mergeCell ref="AF1367:AF1369"/>
    <mergeCell ref="AF1427:AF1429"/>
    <mergeCell ref="AG1427:AG1429"/>
    <mergeCell ref="AC1427:AC1429"/>
    <mergeCell ref="AI1427:AI1429"/>
    <mergeCell ref="AJ1427:AJ1429"/>
    <mergeCell ref="Z1430:Z1432"/>
    <mergeCell ref="AJ1433:AJ1435"/>
    <mergeCell ref="AJ1430:AJ1432"/>
    <mergeCell ref="V1411:V1414"/>
    <mergeCell ref="S1402:S1404"/>
    <mergeCell ref="T1446:T1448"/>
    <mergeCell ref="T1458:T1461"/>
    <mergeCell ref="T1402:T1404"/>
    <mergeCell ref="W1430:W1432"/>
    <mergeCell ref="V1430:V1432"/>
    <mergeCell ref="AC1424:AC1426"/>
    <mergeCell ref="AA1411:AA1414"/>
    <mergeCell ref="AB1411:AB1414"/>
    <mergeCell ref="AC1411:AC1414"/>
    <mergeCell ref="W1411:W1414"/>
    <mergeCell ref="X1411:X1414"/>
    <mergeCell ref="AC1409:AC1410"/>
    <mergeCell ref="AA1433:AA1435"/>
    <mergeCell ref="R1421:R1423"/>
    <mergeCell ref="T1449:T1451"/>
    <mergeCell ref="U1449:U1451"/>
    <mergeCell ref="AD1405:AD1408"/>
    <mergeCell ref="AD1396:AD1398"/>
    <mergeCell ref="AI1433:AI1435"/>
    <mergeCell ref="AB1430:AB1432"/>
    <mergeCell ref="S1415:S1417"/>
    <mergeCell ref="AF1411:AF1414"/>
    <mergeCell ref="AC1436:AC1438"/>
    <mergeCell ref="AD1436:AD1438"/>
    <mergeCell ref="AE1436:AE1438"/>
    <mergeCell ref="AF1436:AF1438"/>
    <mergeCell ref="AG1436:AG1438"/>
    <mergeCell ref="AG1439:AG1442"/>
    <mergeCell ref="AI1484:AI1487"/>
    <mergeCell ref="AJ1484:AJ1487"/>
    <mergeCell ref="AI1481:AI1483"/>
    <mergeCell ref="AC1446:AC1448"/>
    <mergeCell ref="AD1446:AD1448"/>
    <mergeCell ref="AE1446:AE1448"/>
    <mergeCell ref="AF1452:AF1454"/>
    <mergeCell ref="AG1452:AG1454"/>
    <mergeCell ref="AH1452:AH1454"/>
    <mergeCell ref="Y1472:Y1474"/>
    <mergeCell ref="W1449:W1451"/>
    <mergeCell ref="X1449:X1451"/>
    <mergeCell ref="Y1449:Y1451"/>
    <mergeCell ref="Z1449:Z1451"/>
    <mergeCell ref="AA1449:AA1451"/>
    <mergeCell ref="AB1449:AB1451"/>
    <mergeCell ref="AD1465:AD1468"/>
    <mergeCell ref="AE1465:AE1468"/>
    <mergeCell ref="AI1472:AI1474"/>
    <mergeCell ref="AI1465:AI1468"/>
    <mergeCell ref="AJ1465:AJ1468"/>
    <mergeCell ref="AD1481:AD1483"/>
    <mergeCell ref="AH1446:AH1448"/>
    <mergeCell ref="AH1443:AH1445"/>
    <mergeCell ref="AC1439:AC1442"/>
    <mergeCell ref="AD1439:AD1442"/>
    <mergeCell ref="W1436:W1438"/>
    <mergeCell ref="X1436:X1438"/>
    <mergeCell ref="AH1436:AH1438"/>
    <mergeCell ref="AI1478:AI1480"/>
    <mergeCell ref="AJ1478:AJ1480"/>
    <mergeCell ref="AF1484:AF1487"/>
    <mergeCell ref="AG1484:AG1487"/>
    <mergeCell ref="AH1484:AH1487"/>
    <mergeCell ref="AC1452:AC1454"/>
    <mergeCell ref="AD1452:AD1454"/>
    <mergeCell ref="AE1452:AE1454"/>
    <mergeCell ref="AH1475:AH1477"/>
    <mergeCell ref="AE1481:AE1483"/>
    <mergeCell ref="AJ1475:AJ1477"/>
    <mergeCell ref="X1458:X1461"/>
    <mergeCell ref="Y1458:Y1460"/>
    <mergeCell ref="Z1458:Z1461"/>
    <mergeCell ref="Z1439:Z1442"/>
    <mergeCell ref="AA1439:AA1442"/>
    <mergeCell ref="X1443:X1445"/>
    <mergeCell ref="Y1443:Y1445"/>
    <mergeCell ref="Z1443:Z1445"/>
    <mergeCell ref="AA1443:AA1445"/>
    <mergeCell ref="AB1443:AB1445"/>
    <mergeCell ref="AC1443:AC1445"/>
    <mergeCell ref="AD1443:AD1445"/>
    <mergeCell ref="AA1452:AA1454"/>
    <mergeCell ref="Z1436:Z1438"/>
    <mergeCell ref="AJ1458:AJ1461"/>
    <mergeCell ref="W1472:W1474"/>
    <mergeCell ref="X1469:X1471"/>
    <mergeCell ref="AA1478:AA1480"/>
    <mergeCell ref="AD1402:AD1404"/>
    <mergeCell ref="U1497:U1500"/>
    <mergeCell ref="V1497:V1500"/>
    <mergeCell ref="W1497:W1500"/>
    <mergeCell ref="X1497:X1500"/>
    <mergeCell ref="Y1497:Y1500"/>
    <mergeCell ref="Z1497:Z1500"/>
    <mergeCell ref="AA1497:AA1500"/>
    <mergeCell ref="AB1497:AB1500"/>
    <mergeCell ref="AC1497:AC1500"/>
    <mergeCell ref="AD1497:AD1500"/>
    <mergeCell ref="AE1497:AE1500"/>
    <mergeCell ref="AF1497:AF1500"/>
    <mergeCell ref="AG1497:AG1500"/>
    <mergeCell ref="AH1497:AH1500"/>
    <mergeCell ref="AI1497:AI1500"/>
    <mergeCell ref="AJ1497:AJ1500"/>
    <mergeCell ref="AJ1481:AJ1483"/>
    <mergeCell ref="AA1472:AA1474"/>
    <mergeCell ref="AB1472:AB1474"/>
    <mergeCell ref="AF1472:AF1474"/>
    <mergeCell ref="AG1472:AG1474"/>
    <mergeCell ref="AH1472:AH1474"/>
    <mergeCell ref="AJ1488:AJ1490"/>
    <mergeCell ref="W1475:W1477"/>
    <mergeCell ref="X1475:X1477"/>
    <mergeCell ref="AD1430:AD1432"/>
    <mergeCell ref="V1465:V1468"/>
    <mergeCell ref="Y1469:Y1471"/>
    <mergeCell ref="Z1469:Z1471"/>
    <mergeCell ref="AB1469:AB1471"/>
    <mergeCell ref="U1446:U1448"/>
    <mergeCell ref="V1446:V1448"/>
    <mergeCell ref="W1446:W1448"/>
    <mergeCell ref="X1446:X1448"/>
    <mergeCell ref="Y1446:Y1448"/>
    <mergeCell ref="Z1446:Z1448"/>
    <mergeCell ref="AA1446:AA1448"/>
    <mergeCell ref="AB1446:AB1448"/>
    <mergeCell ref="AI1430:AI1432"/>
    <mergeCell ref="X1472:X1474"/>
    <mergeCell ref="X1427:X1429"/>
    <mergeCell ref="Y1427:Y1429"/>
    <mergeCell ref="AH1411:AH1414"/>
    <mergeCell ref="AH1488:AH1490"/>
    <mergeCell ref="AI1488:AI1490"/>
    <mergeCell ref="AG1491:AG1493"/>
    <mergeCell ref="AH1491:AH1493"/>
    <mergeCell ref="AI1491:AI1493"/>
    <mergeCell ref="AJ1491:AJ1493"/>
    <mergeCell ref="AJ1472:AJ1474"/>
    <mergeCell ref="AG1494:AG1496"/>
    <mergeCell ref="AH1494:AH1496"/>
    <mergeCell ref="V1494:V1496"/>
    <mergeCell ref="W1494:W1496"/>
    <mergeCell ref="AI1443:AI1445"/>
    <mergeCell ref="AJ1443:AJ1445"/>
    <mergeCell ref="U1458:U1461"/>
    <mergeCell ref="V1458:V1461"/>
    <mergeCell ref="W1458:W1461"/>
    <mergeCell ref="Z1472:Z1474"/>
    <mergeCell ref="AC1475:AC1477"/>
    <mergeCell ref="AD1475:AD1477"/>
    <mergeCell ref="AA1475:AA1477"/>
    <mergeCell ref="AA1458:AA1461"/>
    <mergeCell ref="AB1458:AB1460"/>
    <mergeCell ref="AC1458:AC1461"/>
    <mergeCell ref="AG1501:AG1503"/>
    <mergeCell ref="AH1501:AH1503"/>
    <mergeCell ref="AI1501:AI1503"/>
    <mergeCell ref="AJ1501:AJ1503"/>
    <mergeCell ref="T1497:T1500"/>
    <mergeCell ref="AF1481:AF1483"/>
    <mergeCell ref="AG1481:AG1483"/>
    <mergeCell ref="AI1494:AI1496"/>
    <mergeCell ref="AJ1494:AJ1496"/>
    <mergeCell ref="AC1469:AC1471"/>
    <mergeCell ref="AC1472:AC1474"/>
    <mergeCell ref="AD1472:AD1474"/>
    <mergeCell ref="AB1475:AB1477"/>
    <mergeCell ref="AA1481:AA1483"/>
    <mergeCell ref="AB1481:AB1483"/>
    <mergeCell ref="AC1481:AC1483"/>
    <mergeCell ref="AB1478:AB1480"/>
    <mergeCell ref="AC1478:AC1480"/>
    <mergeCell ref="AD1469:AD1471"/>
    <mergeCell ref="AA1469:AA1471"/>
    <mergeCell ref="AB1455:AB1457"/>
    <mergeCell ref="AC1455:AC1457"/>
    <mergeCell ref="AD1455:AD1457"/>
    <mergeCell ref="W1478:W1480"/>
    <mergeCell ref="O1458:O1461"/>
    <mergeCell ref="P1458:P1461"/>
    <mergeCell ref="Q1458:Q1461"/>
    <mergeCell ref="AB1484:AB1487"/>
    <mergeCell ref="O1497:O1500"/>
    <mergeCell ref="P1497:P1500"/>
    <mergeCell ref="W1481:W1483"/>
    <mergeCell ref="AF1475:AF1477"/>
    <mergeCell ref="AG1475:AG1477"/>
    <mergeCell ref="U1478:U1480"/>
    <mergeCell ref="V1478:V1480"/>
    <mergeCell ref="U1481:U1483"/>
    <mergeCell ref="V1481:V1483"/>
    <mergeCell ref="Q1478:Q1480"/>
    <mergeCell ref="R1478:R1480"/>
    <mergeCell ref="S1478:S1480"/>
    <mergeCell ref="T1472:T1474"/>
    <mergeCell ref="P1475:P1477"/>
    <mergeCell ref="Q1475:Q1477"/>
    <mergeCell ref="R1475:R1477"/>
    <mergeCell ref="AE1475:AE1477"/>
    <mergeCell ref="AE1469:AE1471"/>
    <mergeCell ref="AH1439:AH1441"/>
    <mergeCell ref="Y1439:Y1441"/>
    <mergeCell ref="AB1439:AB1441"/>
    <mergeCell ref="AG1409:AG1410"/>
    <mergeCell ref="AD1409:AD1410"/>
    <mergeCell ref="AE1409:AE1410"/>
    <mergeCell ref="AF1409:AF1410"/>
    <mergeCell ref="H1433:H1435"/>
    <mergeCell ref="I1433:I1435"/>
    <mergeCell ref="N1433:N1435"/>
    <mergeCell ref="H1421:H1423"/>
    <mergeCell ref="I1421:I1423"/>
    <mergeCell ref="P1415:P1417"/>
    <mergeCell ref="R1418:R1420"/>
    <mergeCell ref="R1424:R1426"/>
    <mergeCell ref="S1436:S1438"/>
    <mergeCell ref="T1436:T1438"/>
    <mergeCell ref="U1436:U1438"/>
    <mergeCell ref="N1405:N1408"/>
    <mergeCell ref="Q1484:Q1487"/>
    <mergeCell ref="I1472:I1474"/>
    <mergeCell ref="Z1475:Z1477"/>
    <mergeCell ref="R1484:R1487"/>
    <mergeCell ref="T1455:T1457"/>
    <mergeCell ref="U1455:U1457"/>
    <mergeCell ref="W1452:W1454"/>
    <mergeCell ref="X1452:X1454"/>
    <mergeCell ref="Z1452:Z1454"/>
    <mergeCell ref="Q1472:Q1474"/>
    <mergeCell ref="R1472:R1474"/>
    <mergeCell ref="S1472:S1474"/>
    <mergeCell ref="AE1472:AE1474"/>
    <mergeCell ref="AF1449:AF1451"/>
    <mergeCell ref="AG1449:AG1451"/>
    <mergeCell ref="Q1421:Q1423"/>
    <mergeCell ref="P1433:P1435"/>
    <mergeCell ref="Q1433:Q1435"/>
    <mergeCell ref="Y1415:Y1417"/>
    <mergeCell ref="X1415:X1417"/>
    <mergeCell ref="AD1411:AD1414"/>
    <mergeCell ref="Y1462:Y1464"/>
    <mergeCell ref="Z1462:Z1464"/>
    <mergeCell ref="AA1462:AA1464"/>
    <mergeCell ref="AB1462:AB1464"/>
    <mergeCell ref="AC1462:AC1464"/>
    <mergeCell ref="AD1462:AD1464"/>
    <mergeCell ref="AE1462:AE1464"/>
    <mergeCell ref="AF1462:AF1464"/>
    <mergeCell ref="AG1462:AG1464"/>
    <mergeCell ref="AH1462:AH1464"/>
    <mergeCell ref="H1458:H1461"/>
    <mergeCell ref="O1484:O1487"/>
    <mergeCell ref="P1484:P1487"/>
    <mergeCell ref="W1469:W1471"/>
    <mergeCell ref="Y1478:Y1480"/>
    <mergeCell ref="Z1478:Z1480"/>
    <mergeCell ref="Y1455:Y1457"/>
    <mergeCell ref="Z1455:Z1457"/>
    <mergeCell ref="X1465:X1468"/>
    <mergeCell ref="Y1465:Y1468"/>
    <mergeCell ref="W1455:W1457"/>
    <mergeCell ref="X1455:X1457"/>
    <mergeCell ref="X1478:X1480"/>
    <mergeCell ref="Y1475:Y1477"/>
    <mergeCell ref="AG1396:AG1398"/>
    <mergeCell ref="AG1415:AG1417"/>
    <mergeCell ref="Z1396:Z1398"/>
    <mergeCell ref="V1396:V1398"/>
    <mergeCell ref="Y1396:Y1398"/>
    <mergeCell ref="AB1396:AB1398"/>
    <mergeCell ref="AF1421:AF1423"/>
    <mergeCell ref="AG1421:AG1423"/>
    <mergeCell ref="AH1421:AH1423"/>
    <mergeCell ref="AH1424:AH1426"/>
    <mergeCell ref="AJ1424:AJ1426"/>
    <mergeCell ref="AG1430:AG1432"/>
    <mergeCell ref="AG1433:AG1435"/>
    <mergeCell ref="AE1443:AE1445"/>
    <mergeCell ref="AE1478:AE1480"/>
    <mergeCell ref="AF1478:AF1480"/>
    <mergeCell ref="AJ1449:AJ1451"/>
    <mergeCell ref="O1405:O1408"/>
    <mergeCell ref="P1405:P1408"/>
    <mergeCell ref="Q1405:Q1408"/>
    <mergeCell ref="H1393:H1395"/>
    <mergeCell ref="AE1390:AE1392"/>
    <mergeCell ref="Y1399:Y1401"/>
    <mergeCell ref="Q1415:Q1417"/>
    <mergeCell ref="T1424:T1426"/>
    <mergeCell ref="U1424:U1426"/>
    <mergeCell ref="R1427:R1429"/>
    <mergeCell ref="V1424:V1426"/>
    <mergeCell ref="Q1424:Q1426"/>
    <mergeCell ref="H1405:H1408"/>
    <mergeCell ref="I1405:I1408"/>
    <mergeCell ref="O1427:O1429"/>
    <mergeCell ref="I1393:I1395"/>
    <mergeCell ref="N1393:N1395"/>
    <mergeCell ref="O1393:O1395"/>
    <mergeCell ref="X1399:X1401"/>
    <mergeCell ref="AF1415:AF1417"/>
    <mergeCell ref="AE1415:AE1417"/>
    <mergeCell ref="AD1415:AD1417"/>
    <mergeCell ref="AC1415:AC1417"/>
    <mergeCell ref="AB1415:AB1417"/>
    <mergeCell ref="U1411:U1414"/>
    <mergeCell ref="W1421:W1423"/>
    <mergeCell ref="AE1421:AE1423"/>
    <mergeCell ref="X1421:X1423"/>
    <mergeCell ref="Y1421:Y1423"/>
    <mergeCell ref="Z1421:Z1423"/>
    <mergeCell ref="AA1421:AA1423"/>
    <mergeCell ref="AB1421:AB1423"/>
    <mergeCell ref="AC1421:AC1423"/>
    <mergeCell ref="W1402:W1404"/>
    <mergeCell ref="X1402:X1404"/>
    <mergeCell ref="AC1405:AC1408"/>
    <mergeCell ref="I1475:I1477"/>
    <mergeCell ref="N1475:N1477"/>
    <mergeCell ref="O1475:O1477"/>
    <mergeCell ref="N1449:N1451"/>
    <mergeCell ref="O1449:O1451"/>
    <mergeCell ref="S1475:S1477"/>
    <mergeCell ref="T1475:T1477"/>
    <mergeCell ref="U1475:U1477"/>
    <mergeCell ref="P1469:P1471"/>
    <mergeCell ref="Q1469:Q1471"/>
    <mergeCell ref="T1469:T1471"/>
    <mergeCell ref="AJ1390:AJ1392"/>
    <mergeCell ref="AE1393:AE1395"/>
    <mergeCell ref="AF1393:AF1395"/>
    <mergeCell ref="AG1393:AG1395"/>
    <mergeCell ref="AH1393:AH1395"/>
    <mergeCell ref="Y1411:Y1414"/>
    <mergeCell ref="S1411:S1414"/>
    <mergeCell ref="T1421:T1423"/>
    <mergeCell ref="U1421:U1423"/>
    <mergeCell ref="AI1341:AI1343"/>
    <mergeCell ref="AJ1364:AJ1366"/>
    <mergeCell ref="AJ1387:AJ1389"/>
    <mergeCell ref="Y1328:Y1330"/>
    <mergeCell ref="Z1328:Z1330"/>
    <mergeCell ref="AA1328:AA1330"/>
    <mergeCell ref="W1324:W1327"/>
    <mergeCell ref="AC1354:AC1356"/>
    <mergeCell ref="U1341:U1343"/>
    <mergeCell ref="V1341:V1343"/>
    <mergeCell ref="AC1347:AC1350"/>
    <mergeCell ref="Y1380:Y1381"/>
    <mergeCell ref="AI1324:AI1327"/>
    <mergeCell ref="W1373:W1376"/>
    <mergeCell ref="AB1373:AB1376"/>
    <mergeCell ref="AC1373:AC1376"/>
    <mergeCell ref="AD1373:AD1376"/>
    <mergeCell ref="AE1373:AE1376"/>
    <mergeCell ref="AF1373:AF1376"/>
    <mergeCell ref="Z1373:Z1376"/>
    <mergeCell ref="AI1382:AI1383"/>
    <mergeCell ref="AI1357:AI1359"/>
    <mergeCell ref="AH1380:AH1381"/>
    <mergeCell ref="AH1357:AH1359"/>
    <mergeCell ref="AH1360:AH1363"/>
    <mergeCell ref="AJ1384:AJ1386"/>
    <mergeCell ref="AI1367:AI1369"/>
    <mergeCell ref="AI1387:AI1389"/>
    <mergeCell ref="W1364:W1366"/>
    <mergeCell ref="V1384:V1386"/>
    <mergeCell ref="W1384:W1386"/>
    <mergeCell ref="X1384:X1386"/>
    <mergeCell ref="AG1367:AG1369"/>
    <mergeCell ref="AD1334:AD1336"/>
    <mergeCell ref="AE1334:AE1336"/>
    <mergeCell ref="V1324:V1327"/>
    <mergeCell ref="AE1357:AE1359"/>
    <mergeCell ref="AF1357:AF1359"/>
    <mergeCell ref="Y1373:Y1376"/>
    <mergeCell ref="AH1344:AH1346"/>
    <mergeCell ref="Y1357:Y1359"/>
    <mergeCell ref="Z1357:Z1359"/>
    <mergeCell ref="AE1384:AE1386"/>
    <mergeCell ref="AF1384:AF1386"/>
    <mergeCell ref="AG1377:AG1379"/>
    <mergeCell ref="AG1384:AG1386"/>
    <mergeCell ref="AG1341:AG1343"/>
    <mergeCell ref="W1341:W1343"/>
    <mergeCell ref="X1341:X1343"/>
    <mergeCell ref="Y1341:Y1343"/>
    <mergeCell ref="AJ1421:AJ1423"/>
    <mergeCell ref="AJ1415:AJ1417"/>
    <mergeCell ref="AJ1409:AJ1410"/>
    <mergeCell ref="AJ1399:AJ1401"/>
    <mergeCell ref="AF1396:AF1398"/>
    <mergeCell ref="AJ1288:AJ1291"/>
    <mergeCell ref="AI1295:AI1297"/>
    <mergeCell ref="AJ1295:AJ1297"/>
    <mergeCell ref="AH1288:AH1291"/>
    <mergeCell ref="AC1292:AC1294"/>
    <mergeCell ref="AD1292:AD1294"/>
    <mergeCell ref="AA1288:AA1291"/>
    <mergeCell ref="AF1298:AF1300"/>
    <mergeCell ref="I1295:I1297"/>
    <mergeCell ref="R1298:R1300"/>
    <mergeCell ref="AA1298:AA1300"/>
    <mergeCell ref="AB1298:AB1300"/>
    <mergeCell ref="AA1337:AA1340"/>
    <mergeCell ref="Y1347:Y1350"/>
    <mergeCell ref="Z1347:Z1350"/>
    <mergeCell ref="W1331:W1333"/>
    <mergeCell ref="X1331:X1333"/>
    <mergeCell ref="AJ1360:AJ1363"/>
    <mergeCell ref="AH1387:AH1389"/>
    <mergeCell ref="V1334:V1336"/>
    <mergeCell ref="AJ1380:AJ1381"/>
    <mergeCell ref="AJ1382:AJ1383"/>
    <mergeCell ref="AH1337:AH1340"/>
    <mergeCell ref="AI1384:AI1386"/>
    <mergeCell ref="AI1373:AI1376"/>
    <mergeCell ref="AH1367:AH1369"/>
    <mergeCell ref="AI1318:AI1320"/>
    <mergeCell ref="AC1324:AC1327"/>
    <mergeCell ref="AD1324:AD1327"/>
    <mergeCell ref="AE1324:AE1327"/>
    <mergeCell ref="Z1314:Z1317"/>
    <mergeCell ref="X1304:X1306"/>
    <mergeCell ref="Y1318:Y1320"/>
    <mergeCell ref="R1321:R1323"/>
    <mergeCell ref="N1292:N1294"/>
    <mergeCell ref="AE1292:AE1294"/>
    <mergeCell ref="O1295:O1297"/>
    <mergeCell ref="P1295:P1297"/>
    <mergeCell ref="Q1295:Q1297"/>
    <mergeCell ref="R1295:R1297"/>
    <mergeCell ref="S1295:S1297"/>
    <mergeCell ref="U1304:U1306"/>
    <mergeCell ref="X1298:X1300"/>
    <mergeCell ref="Y1298:Y1300"/>
    <mergeCell ref="Z1298:Z1300"/>
    <mergeCell ref="AH1304:AH1306"/>
    <mergeCell ref="Q1310:Q1313"/>
    <mergeCell ref="R1310:R1313"/>
    <mergeCell ref="S1310:S1313"/>
    <mergeCell ref="T1310:T1313"/>
    <mergeCell ref="U1310:U1313"/>
    <mergeCell ref="AI1321:AI1323"/>
    <mergeCell ref="AH1324:AH1327"/>
    <mergeCell ref="N1321:N1323"/>
    <mergeCell ref="O1321:O1323"/>
    <mergeCell ref="P1324:P1327"/>
    <mergeCell ref="Q1324:Q1327"/>
    <mergeCell ref="P1304:P1306"/>
    <mergeCell ref="Q1304:Q1306"/>
    <mergeCell ref="R1304:R1306"/>
    <mergeCell ref="W1310:W1313"/>
    <mergeCell ref="AG1304:AG1306"/>
    <mergeCell ref="AG1307:AG1309"/>
    <mergeCell ref="U1324:U1327"/>
    <mergeCell ref="AD1331:AD1333"/>
    <mergeCell ref="AC1331:AC1333"/>
    <mergeCell ref="AC1328:AC1330"/>
    <mergeCell ref="AD1328:AD1330"/>
    <mergeCell ref="AE1328:AE1330"/>
    <mergeCell ref="X1328:X1330"/>
    <mergeCell ref="N1324:N1327"/>
    <mergeCell ref="H1310:H1313"/>
    <mergeCell ref="AE1331:AE1333"/>
    <mergeCell ref="N1328:N1330"/>
    <mergeCell ref="O1328:O1330"/>
    <mergeCell ref="N1307:N1309"/>
    <mergeCell ref="O1307:O1309"/>
    <mergeCell ref="P1307:P1309"/>
    <mergeCell ref="Q1307:Q1309"/>
    <mergeCell ref="I1304:I1306"/>
    <mergeCell ref="I1307:I1309"/>
    <mergeCell ref="I1321:I1323"/>
    <mergeCell ref="H1331:H1333"/>
    <mergeCell ref="AJ1321:AJ1323"/>
    <mergeCell ref="AJ1328:AJ1330"/>
    <mergeCell ref="S1298:S1300"/>
    <mergeCell ref="T1298:T1300"/>
    <mergeCell ref="U1298:U1300"/>
    <mergeCell ref="V1298:V1300"/>
    <mergeCell ref="U1285:U1287"/>
    <mergeCell ref="T1318:T1320"/>
    <mergeCell ref="W1328:W1330"/>
    <mergeCell ref="S1324:S1327"/>
    <mergeCell ref="T1324:T1327"/>
    <mergeCell ref="AA1301:AA1303"/>
    <mergeCell ref="AB1301:AB1303"/>
    <mergeCell ref="H1301:H1303"/>
    <mergeCell ref="N1301:N1303"/>
    <mergeCell ref="O1301:O1303"/>
    <mergeCell ref="AJ1298:AJ1300"/>
    <mergeCell ref="AJ1292:AJ1294"/>
    <mergeCell ref="Q1292:Q1294"/>
    <mergeCell ref="AA1292:AA1294"/>
    <mergeCell ref="Y1295:Y1297"/>
    <mergeCell ref="Z1295:Z1297"/>
    <mergeCell ref="N1298:N1300"/>
    <mergeCell ref="O1298:O1300"/>
    <mergeCell ref="AG1288:AG1291"/>
    <mergeCell ref="AB1292:AB1294"/>
    <mergeCell ref="AE1301:AE1303"/>
    <mergeCell ref="AF1310:AF1313"/>
    <mergeCell ref="H1318:H1320"/>
    <mergeCell ref="H1321:H1323"/>
    <mergeCell ref="AF1301:AF1303"/>
    <mergeCell ref="Q1301:Q1303"/>
    <mergeCell ref="R1301:R1303"/>
    <mergeCell ref="AD1304:AD1306"/>
    <mergeCell ref="AD1307:AD1309"/>
    <mergeCell ref="AE1295:AE1297"/>
    <mergeCell ref="AF1295:AF1297"/>
    <mergeCell ref="AF1324:AF1327"/>
    <mergeCell ref="AE1314:AE1317"/>
    <mergeCell ref="AJ1310:AJ1313"/>
    <mergeCell ref="AJ1307:AJ1309"/>
    <mergeCell ref="AJ1304:AJ1306"/>
    <mergeCell ref="AJ1301:AJ1303"/>
    <mergeCell ref="AG1301:AG1303"/>
    <mergeCell ref="R1292:R1294"/>
    <mergeCell ref="AD1267:AD1268"/>
    <mergeCell ref="AE1261:AE1263"/>
    <mergeCell ref="AF1261:AF1263"/>
    <mergeCell ref="AE1245:AE1248"/>
    <mergeCell ref="AF1292:AF1294"/>
    <mergeCell ref="P1261:P1263"/>
    <mergeCell ref="Q1261:Q1263"/>
    <mergeCell ref="R1261:R1263"/>
    <mergeCell ref="S1261:S1263"/>
    <mergeCell ref="AH1269:AH1270"/>
    <mergeCell ref="AI1269:AI1270"/>
    <mergeCell ref="AD1264:AD1266"/>
    <mergeCell ref="X1267:X1268"/>
    <mergeCell ref="W1249:W1251"/>
    <mergeCell ref="U1249:U1251"/>
    <mergeCell ref="V1249:V1251"/>
    <mergeCell ref="AI1245:AI1248"/>
    <mergeCell ref="Z1168:Z1170"/>
    <mergeCell ref="AA1168:AA1170"/>
    <mergeCell ref="U1233:U1235"/>
    <mergeCell ref="AI1236:AI1238"/>
    <mergeCell ref="W1204:W1206"/>
    <mergeCell ref="S1285:S1287"/>
    <mergeCell ref="AB1269:AB1270"/>
    <mergeCell ref="S1242:S1244"/>
    <mergeCell ref="AJ1285:AJ1287"/>
    <mergeCell ref="AJ1271:AJ1274"/>
    <mergeCell ref="AH1318:AH1320"/>
    <mergeCell ref="AJ1324:AJ1327"/>
    <mergeCell ref="AJ1314:AJ1317"/>
    <mergeCell ref="AG1314:AG1317"/>
    <mergeCell ref="X1314:X1317"/>
    <mergeCell ref="Y1314:Y1317"/>
    <mergeCell ref="V1242:V1244"/>
    <mergeCell ref="AB1242:AB1244"/>
    <mergeCell ref="T1242:T1244"/>
    <mergeCell ref="AD1242:AD1244"/>
    <mergeCell ref="S1292:S1294"/>
    <mergeCell ref="X1292:X1294"/>
    <mergeCell ref="Y1292:Y1294"/>
    <mergeCell ref="Z1292:Z1294"/>
    <mergeCell ref="AI1304:AI1306"/>
    <mergeCell ref="AH1307:AH1309"/>
    <mergeCell ref="AI1307:AI1309"/>
    <mergeCell ref="P1310:P1313"/>
    <mergeCell ref="AD1301:AD1303"/>
    <mergeCell ref="AI1301:AI1303"/>
    <mergeCell ref="T1301:T1303"/>
    <mergeCell ref="AI1314:AI1317"/>
    <mergeCell ref="AE1304:AE1306"/>
    <mergeCell ref="AF1304:AF1306"/>
    <mergeCell ref="AB1310:AB1313"/>
    <mergeCell ref="Q1314:Q1317"/>
    <mergeCell ref="R1314:R1317"/>
    <mergeCell ref="AE1307:AE1309"/>
    <mergeCell ref="AB1314:AB1317"/>
    <mergeCell ref="AF1307:AF1309"/>
    <mergeCell ref="AI1298:AI1300"/>
    <mergeCell ref="AH1298:AH1300"/>
    <mergeCell ref="AH1310:AH1313"/>
    <mergeCell ref="AH1301:AH1303"/>
    <mergeCell ref="AC1310:AC1313"/>
    <mergeCell ref="AH1295:AH1297"/>
    <mergeCell ref="AF1314:AF1317"/>
    <mergeCell ref="AA1116:AA1118"/>
    <mergeCell ref="Z1119:Z1121"/>
    <mergeCell ref="U1106:U1109"/>
    <mergeCell ref="V1106:V1109"/>
    <mergeCell ref="X1231:X1232"/>
    <mergeCell ref="Y1231:Y1232"/>
    <mergeCell ref="Z1231:Z1232"/>
    <mergeCell ref="AA1231:AA1232"/>
    <mergeCell ref="AB1231:AB1232"/>
    <mergeCell ref="AC1231:AC1232"/>
    <mergeCell ref="X1116:X1118"/>
    <mergeCell ref="X1119:X1121"/>
    <mergeCell ref="AG1122:AG1124"/>
    <mergeCell ref="AG1125:AG1127"/>
    <mergeCell ref="AG1128:AG1130"/>
    <mergeCell ref="Y1116:Y1118"/>
    <mergeCell ref="Y1119:Y1121"/>
    <mergeCell ref="Y1122:Y1124"/>
    <mergeCell ref="Z1116:Z1118"/>
    <mergeCell ref="AC1149:AC1151"/>
    <mergeCell ref="AD1149:AD1151"/>
    <mergeCell ref="AE1149:AE1151"/>
    <mergeCell ref="Q1211:Q1213"/>
    <mergeCell ref="R1211:R1213"/>
    <mergeCell ref="S1211:S1213"/>
    <mergeCell ref="T1211:T1213"/>
    <mergeCell ref="U1211:U1213"/>
    <mergeCell ref="V1211:V1213"/>
    <mergeCell ref="W1211:W1213"/>
    <mergeCell ref="X1211:X1213"/>
    <mergeCell ref="Y1211:Y1213"/>
    <mergeCell ref="Z1211:Z1213"/>
    <mergeCell ref="AA1211:AA1213"/>
    <mergeCell ref="AG1171:AG1174"/>
    <mergeCell ref="T1159:T1161"/>
    <mergeCell ref="T1175:T1177"/>
    <mergeCell ref="X1178:X1181"/>
    <mergeCell ref="AB1211:AB1213"/>
    <mergeCell ref="T1171:T1174"/>
    <mergeCell ref="AD1182:AD1184"/>
    <mergeCell ref="W1168:W1170"/>
    <mergeCell ref="AF1139:AF1142"/>
    <mergeCell ref="X1156:X1158"/>
    <mergeCell ref="Y1152:Y1155"/>
    <mergeCell ref="AA1152:AA1155"/>
    <mergeCell ref="U1182:U1184"/>
    <mergeCell ref="S1135:S1138"/>
    <mergeCell ref="S1231:S1232"/>
    <mergeCell ref="W1191:W1193"/>
    <mergeCell ref="U1204:U1206"/>
    <mergeCell ref="V1204:V1206"/>
    <mergeCell ref="U1201:U1203"/>
    <mergeCell ref="V1201:V1203"/>
    <mergeCell ref="X1227:X1230"/>
    <mergeCell ref="Y1227:Y1230"/>
    <mergeCell ref="X1146:X1148"/>
    <mergeCell ref="T1194:T1196"/>
    <mergeCell ref="R1188:R1190"/>
    <mergeCell ref="S1188:S1190"/>
    <mergeCell ref="R1162:R1164"/>
    <mergeCell ref="S1162:S1164"/>
    <mergeCell ref="AF1207:AF1210"/>
    <mergeCell ref="AG1207:AG1210"/>
    <mergeCell ref="AB1217:AB1220"/>
    <mergeCell ref="AC1162:AC1164"/>
    <mergeCell ref="W1162:W1164"/>
    <mergeCell ref="AF1182:AF1184"/>
    <mergeCell ref="AG1182:AG1184"/>
    <mergeCell ref="W1185:W1187"/>
    <mergeCell ref="S1236:S1238"/>
    <mergeCell ref="W1231:W1232"/>
    <mergeCell ref="AB1221:AB1223"/>
    <mergeCell ref="AC1221:AC1223"/>
    <mergeCell ref="AD1201:AD1203"/>
    <mergeCell ref="Y1236:Y1238"/>
    <mergeCell ref="Z1227:Z1230"/>
    <mergeCell ref="AF1231:AF1232"/>
    <mergeCell ref="AE1211:AE1213"/>
    <mergeCell ref="AF1211:AF1213"/>
    <mergeCell ref="AG1211:AG1213"/>
    <mergeCell ref="AE1162:AE1164"/>
    <mergeCell ref="AF1162:AF1164"/>
    <mergeCell ref="AG1162:AG1164"/>
    <mergeCell ref="Y1162:Y1164"/>
    <mergeCell ref="AA1159:AA1161"/>
    <mergeCell ref="AB1159:AB1161"/>
    <mergeCell ref="AG1201:AG1203"/>
    <mergeCell ref="Y1239:Y1241"/>
    <mergeCell ref="Z1204:Z1206"/>
    <mergeCell ref="X1191:X1193"/>
    <mergeCell ref="Z1191:Z1193"/>
    <mergeCell ref="AA1204:AA1206"/>
    <mergeCell ref="AB1204:AB1206"/>
    <mergeCell ref="AC1204:AC1206"/>
    <mergeCell ref="AA1221:AA1223"/>
    <mergeCell ref="X1168:X1170"/>
    <mergeCell ref="Y1168:Y1170"/>
    <mergeCell ref="AF1171:AF1174"/>
    <mergeCell ref="AE1159:AE1161"/>
    <mergeCell ref="AG1159:AG1161"/>
    <mergeCell ref="V1188:V1190"/>
    <mergeCell ref="U1178:U1181"/>
    <mergeCell ref="AF1178:AF1181"/>
    <mergeCell ref="AD1191:AD1193"/>
    <mergeCell ref="AD1194:AD1196"/>
    <mergeCell ref="AE1191:AE1193"/>
    <mergeCell ref="AF1191:AF1193"/>
    <mergeCell ref="V1239:V1241"/>
    <mergeCell ref="X1182:X1184"/>
    <mergeCell ref="S1185:S1187"/>
    <mergeCell ref="V1191:V1193"/>
    <mergeCell ref="T1191:T1193"/>
    <mergeCell ref="V1182:V1184"/>
    <mergeCell ref="S1191:S1193"/>
    <mergeCell ref="U1188:U1190"/>
    <mergeCell ref="S1207:S1210"/>
    <mergeCell ref="T1207:T1210"/>
    <mergeCell ref="U1207:U1210"/>
    <mergeCell ref="V1207:V1210"/>
    <mergeCell ref="U1224:U1226"/>
    <mergeCell ref="U1231:U1232"/>
    <mergeCell ref="AC1175:AC1177"/>
    <mergeCell ref="AE1175:AE1177"/>
    <mergeCell ref="AF1175:AF1177"/>
    <mergeCell ref="AG1175:AG1177"/>
    <mergeCell ref="Z1221:Z1223"/>
    <mergeCell ref="Z1239:Z1241"/>
    <mergeCell ref="AA1239:AA1241"/>
    <mergeCell ref="AE1182:AE1184"/>
    <mergeCell ref="X1239:X1241"/>
    <mergeCell ref="AG1224:AG1226"/>
    <mergeCell ref="AF1236:AF1238"/>
    <mergeCell ref="AD1236:AD1238"/>
    <mergeCell ref="AB1236:AB1238"/>
    <mergeCell ref="X1224:X1226"/>
    <mergeCell ref="AC1159:AC1161"/>
    <mergeCell ref="Z1162:Z1164"/>
    <mergeCell ref="AA1162:AA1164"/>
    <mergeCell ref="AB1162:AB1164"/>
    <mergeCell ref="AB1168:AB1170"/>
    <mergeCell ref="B1449:B1451"/>
    <mergeCell ref="C1449:C1451"/>
    <mergeCell ref="E1449:E1451"/>
    <mergeCell ref="F1449:F1451"/>
    <mergeCell ref="G1449:G1451"/>
    <mergeCell ref="H1449:H1451"/>
    <mergeCell ref="I1449:I1451"/>
    <mergeCell ref="E1478:E1480"/>
    <mergeCell ref="E1481:E1483"/>
    <mergeCell ref="F1469:F1471"/>
    <mergeCell ref="G1469:G1471"/>
    <mergeCell ref="I1469:I1471"/>
    <mergeCell ref="N1469:N1471"/>
    <mergeCell ref="O1469:O1471"/>
    <mergeCell ref="O1455:O1457"/>
    <mergeCell ref="P1455:P1457"/>
    <mergeCell ref="Q1455:Q1457"/>
    <mergeCell ref="S1455:S1457"/>
    <mergeCell ref="D1472:D1474"/>
    <mergeCell ref="B1475:B1477"/>
    <mergeCell ref="C1475:C1477"/>
    <mergeCell ref="D1475:D1477"/>
    <mergeCell ref="B1478:B1480"/>
    <mergeCell ref="C1478:C1480"/>
    <mergeCell ref="D1478:D1480"/>
    <mergeCell ref="F1465:F1468"/>
    <mergeCell ref="G1465:G1468"/>
    <mergeCell ref="I1465:I1468"/>
    <mergeCell ref="E1465:E1468"/>
    <mergeCell ref="S1481:S1483"/>
    <mergeCell ref="C1465:C1468"/>
    <mergeCell ref="D1465:D1468"/>
    <mergeCell ref="D1481:D1483"/>
    <mergeCell ref="E1475:E1477"/>
    <mergeCell ref="R1449:R1451"/>
    <mergeCell ref="S1449:S1451"/>
    <mergeCell ref="C1458:C1461"/>
    <mergeCell ref="D1458:D1460"/>
    <mergeCell ref="E1458:E1461"/>
    <mergeCell ref="F1458:F1461"/>
    <mergeCell ref="Q1465:Q1468"/>
    <mergeCell ref="G1458:G1461"/>
    <mergeCell ref="G1402:G1404"/>
    <mergeCell ref="H1402:H1404"/>
    <mergeCell ref="I1402:I1404"/>
    <mergeCell ref="G1390:G1392"/>
    <mergeCell ref="E1399:E1401"/>
    <mergeCell ref="C1396:C1398"/>
    <mergeCell ref="C1409:C1410"/>
    <mergeCell ref="B1405:B1408"/>
    <mergeCell ref="AD1162:AD1164"/>
    <mergeCell ref="AG1168:AG1170"/>
    <mergeCell ref="C1411:C1414"/>
    <mergeCell ref="D1411:D1414"/>
    <mergeCell ref="B1421:B1423"/>
    <mergeCell ref="C1421:C1423"/>
    <mergeCell ref="D1421:D1423"/>
    <mergeCell ref="G1427:G1429"/>
    <mergeCell ref="H1427:H1429"/>
    <mergeCell ref="I1427:I1429"/>
    <mergeCell ref="H1415:H1417"/>
    <mergeCell ref="G1415:G1417"/>
    <mergeCell ref="F1415:F1417"/>
    <mergeCell ref="E1415:E1417"/>
    <mergeCell ref="B1415:B1417"/>
    <mergeCell ref="C1415:C1417"/>
    <mergeCell ref="D1415:D1417"/>
    <mergeCell ref="D1390:D1392"/>
    <mergeCell ref="C1384:C1386"/>
    <mergeCell ref="E1405:E1408"/>
    <mergeCell ref="C1427:C1429"/>
    <mergeCell ref="D1409:D1410"/>
    <mergeCell ref="B1411:B1414"/>
    <mergeCell ref="B1424:B1426"/>
    <mergeCell ref="B1427:B1429"/>
    <mergeCell ref="D1384:D1386"/>
    <mergeCell ref="C1399:C1401"/>
    <mergeCell ref="D1399:D1401"/>
    <mergeCell ref="B1402:B1404"/>
    <mergeCell ref="C1402:C1404"/>
    <mergeCell ref="D1402:D1404"/>
    <mergeCell ref="B1409:B1410"/>
    <mergeCell ref="F1402:F1404"/>
    <mergeCell ref="U1146:U1148"/>
    <mergeCell ref="Y1204:Y1206"/>
    <mergeCell ref="W1152:W1155"/>
    <mergeCell ref="V1285:V1287"/>
    <mergeCell ref="W1285:W1287"/>
    <mergeCell ref="X1285:X1287"/>
    <mergeCell ref="P1285:P1287"/>
    <mergeCell ref="W1252:W1254"/>
    <mergeCell ref="X1252:X1254"/>
    <mergeCell ref="R1245:R1248"/>
    <mergeCell ref="S1245:S1248"/>
    <mergeCell ref="Q1267:Q1268"/>
    <mergeCell ref="R1267:R1268"/>
    <mergeCell ref="U1264:U1266"/>
    <mergeCell ref="U1267:U1268"/>
    <mergeCell ref="U1269:U1270"/>
    <mergeCell ref="T1269:T1270"/>
    <mergeCell ref="P1292:P1294"/>
    <mergeCell ref="Q1245:Q1248"/>
    <mergeCell ref="Y1271:Y1274"/>
    <mergeCell ref="Y1267:Y1268"/>
    <mergeCell ref="I1301:I1303"/>
    <mergeCell ref="I1314:I1317"/>
    <mergeCell ref="R1307:R1309"/>
    <mergeCell ref="W1292:W1294"/>
    <mergeCell ref="F1396:F1398"/>
    <mergeCell ref="I1382:I1383"/>
    <mergeCell ref="R1380:R1381"/>
    <mergeCell ref="Q1382:Q1383"/>
    <mergeCell ref="P1377:P1379"/>
    <mergeCell ref="P1380:P1381"/>
    <mergeCell ref="T1382:T1383"/>
    <mergeCell ref="B1387:B1389"/>
    <mergeCell ref="AI1242:AI1244"/>
    <mergeCell ref="AH1239:AH1241"/>
    <mergeCell ref="P1185:P1187"/>
    <mergeCell ref="Q1185:Q1187"/>
    <mergeCell ref="R1185:R1187"/>
    <mergeCell ref="P1236:P1238"/>
    <mergeCell ref="I1344:I1346"/>
    <mergeCell ref="N1344:N1346"/>
    <mergeCell ref="O1344:O1346"/>
    <mergeCell ref="P1344:P1346"/>
    <mergeCell ref="I1337:I1340"/>
    <mergeCell ref="N1337:N1340"/>
    <mergeCell ref="O1337:O1340"/>
    <mergeCell ref="AF1221:AF1223"/>
    <mergeCell ref="Y1188:Y1190"/>
    <mergeCell ref="AB1188:AB1190"/>
    <mergeCell ref="Y1191:Y1193"/>
    <mergeCell ref="AB1191:AB1193"/>
    <mergeCell ref="AB1194:AB1196"/>
    <mergeCell ref="Y1194:Y1196"/>
    <mergeCell ref="V1194:V1196"/>
    <mergeCell ref="U1194:U1196"/>
    <mergeCell ref="Z1201:Z1203"/>
    <mergeCell ref="AA1201:AA1203"/>
    <mergeCell ref="AB1201:AB1203"/>
    <mergeCell ref="AG1261:AG1263"/>
    <mergeCell ref="AG1264:AG1266"/>
    <mergeCell ref="AH1261:AH1263"/>
    <mergeCell ref="AI1261:AI1263"/>
    <mergeCell ref="AH1245:AH1248"/>
    <mergeCell ref="Y1197:Y1200"/>
    <mergeCell ref="Z1197:Z1200"/>
    <mergeCell ref="AG1188:AG1190"/>
    <mergeCell ref="AD1185:AD1187"/>
    <mergeCell ref="AD1188:AD1190"/>
    <mergeCell ref="X1261:X1263"/>
    <mergeCell ref="Y1261:Y1263"/>
    <mergeCell ref="Z1261:Z1263"/>
    <mergeCell ref="AA1261:AA1263"/>
    <mergeCell ref="AB1261:AB1263"/>
    <mergeCell ref="AC1261:AC1263"/>
    <mergeCell ref="AD1261:AD1263"/>
    <mergeCell ref="V1267:V1268"/>
    <mergeCell ref="P1249:P1251"/>
    <mergeCell ref="Q1249:Q1251"/>
    <mergeCell ref="Z1236:Z1238"/>
    <mergeCell ref="AA1236:AA1238"/>
    <mergeCell ref="AC1236:AC1238"/>
    <mergeCell ref="AF1197:AF1200"/>
    <mergeCell ref="AI1292:AI1294"/>
    <mergeCell ref="AC1271:AC1274"/>
    <mergeCell ref="AH1271:AH1274"/>
    <mergeCell ref="Z1269:Z1270"/>
    <mergeCell ref="AA1269:AA1270"/>
    <mergeCell ref="AH1252:AH1254"/>
    <mergeCell ref="AG1258:AG1260"/>
    <mergeCell ref="AH1258:AH1260"/>
    <mergeCell ref="Z1245:Z1248"/>
    <mergeCell ref="AE1267:AE1268"/>
    <mergeCell ref="AF1267:AF1268"/>
    <mergeCell ref="AH1264:AH1266"/>
    <mergeCell ref="AG1271:AG1274"/>
    <mergeCell ref="AH1292:AH1294"/>
    <mergeCell ref="Z1267:Z1268"/>
    <mergeCell ref="AC1242:AC1244"/>
    <mergeCell ref="W1242:W1244"/>
    <mergeCell ref="Z1242:Z1244"/>
    <mergeCell ref="AA1242:AA1244"/>
    <mergeCell ref="E1288:E1291"/>
    <mergeCell ref="F1288:F1291"/>
    <mergeCell ref="V1310:V1313"/>
    <mergeCell ref="H1314:H1317"/>
    <mergeCell ref="K1382:K1383"/>
    <mergeCell ref="AC1295:AC1297"/>
    <mergeCell ref="F1331:F1333"/>
    <mergeCell ref="N1334:N1336"/>
    <mergeCell ref="U1307:U1309"/>
    <mergeCell ref="V1307:V1309"/>
    <mergeCell ref="X1318:X1320"/>
    <mergeCell ref="Z1310:Z1313"/>
    <mergeCell ref="AA1310:AA1313"/>
    <mergeCell ref="P1314:P1317"/>
    <mergeCell ref="AD1321:AD1323"/>
    <mergeCell ref="R1318:R1320"/>
    <mergeCell ref="P1301:P1303"/>
    <mergeCell ref="O1304:O1306"/>
    <mergeCell ref="AC1321:AC1323"/>
    <mergeCell ref="AB1334:AB1336"/>
    <mergeCell ref="AC1334:AC1336"/>
    <mergeCell ref="V1301:V1303"/>
    <mergeCell ref="W1301:W1303"/>
    <mergeCell ref="T1304:T1306"/>
    <mergeCell ref="AC1318:AC1320"/>
    <mergeCell ref="AD1318:AD1320"/>
    <mergeCell ref="S1321:S1323"/>
    <mergeCell ref="T1314:T1317"/>
    <mergeCell ref="U1314:U1317"/>
    <mergeCell ref="R1324:R1327"/>
    <mergeCell ref="E1331:E1333"/>
    <mergeCell ref="P1328:P1330"/>
    <mergeCell ref="Q1328:Q1330"/>
    <mergeCell ref="Z1321:Z1323"/>
    <mergeCell ref="V1328:V1330"/>
    <mergeCell ref="E1324:E1327"/>
    <mergeCell ref="F1324:F1327"/>
    <mergeCell ref="Z1304:Z1306"/>
    <mergeCell ref="AA1321:AA1323"/>
    <mergeCell ref="Y1310:Y1313"/>
    <mergeCell ref="X1301:X1303"/>
    <mergeCell ref="S1318:S1320"/>
    <mergeCell ref="AA1331:AA1333"/>
    <mergeCell ref="W1304:W1306"/>
    <mergeCell ref="F1301:F1303"/>
    <mergeCell ref="F1304:F1306"/>
    <mergeCell ref="F1307:F1309"/>
    <mergeCell ref="G1310:G1313"/>
    <mergeCell ref="H1307:H1309"/>
    <mergeCell ref="S1328:S1330"/>
    <mergeCell ref="G1295:G1297"/>
    <mergeCell ref="V1264:V1266"/>
    <mergeCell ref="U1252:U1254"/>
    <mergeCell ref="V1252:V1254"/>
    <mergeCell ref="AC1269:AC1270"/>
    <mergeCell ref="I1318:I1320"/>
    <mergeCell ref="R1331:R1333"/>
    <mergeCell ref="G1304:G1306"/>
    <mergeCell ref="G1307:G1309"/>
    <mergeCell ref="G1301:G1303"/>
    <mergeCell ref="AB1249:AB1251"/>
    <mergeCell ref="AC1249:AC1251"/>
    <mergeCell ref="G1258:G1260"/>
    <mergeCell ref="G1382:G1383"/>
    <mergeCell ref="F1384:F1386"/>
    <mergeCell ref="G1396:G1398"/>
    <mergeCell ref="H1396:H1398"/>
    <mergeCell ref="I1396:I1398"/>
    <mergeCell ref="N1396:N1398"/>
    <mergeCell ref="E1364:E1366"/>
    <mergeCell ref="O1396:O1398"/>
    <mergeCell ref="E1384:E1386"/>
    <mergeCell ref="F1390:F1392"/>
    <mergeCell ref="D1364:D1366"/>
    <mergeCell ref="D1367:D1369"/>
    <mergeCell ref="S1341:S1343"/>
    <mergeCell ref="T1341:T1343"/>
    <mergeCell ref="R1328:R1330"/>
    <mergeCell ref="F1380:F1381"/>
    <mergeCell ref="H1380:H1381"/>
    <mergeCell ref="D1360:D1363"/>
    <mergeCell ref="E1360:E1363"/>
    <mergeCell ref="F1360:F1363"/>
    <mergeCell ref="G1360:G1363"/>
    <mergeCell ref="H1360:H1363"/>
    <mergeCell ref="G1380:G1381"/>
    <mergeCell ref="H1373:H1376"/>
    <mergeCell ref="M1364:M1366"/>
    <mergeCell ref="N1364:N1366"/>
    <mergeCell ref="N1367:N1369"/>
    <mergeCell ref="Q1318:Q1320"/>
    <mergeCell ref="AB1245:AB1248"/>
    <mergeCell ref="X1245:X1248"/>
    <mergeCell ref="E1304:E1306"/>
    <mergeCell ref="G1321:G1323"/>
    <mergeCell ref="F1285:F1287"/>
    <mergeCell ref="E1334:E1336"/>
    <mergeCell ref="Z1264:Z1266"/>
    <mergeCell ref="AA1264:AA1266"/>
    <mergeCell ref="AB1264:AB1266"/>
    <mergeCell ref="P1264:P1266"/>
    <mergeCell ref="AC1264:AC1266"/>
    <mergeCell ref="U1301:U1303"/>
    <mergeCell ref="Z1278:Z1280"/>
    <mergeCell ref="AA1278:AA1280"/>
    <mergeCell ref="AB1278:AB1280"/>
    <mergeCell ref="AC1278:AC1280"/>
    <mergeCell ref="V1245:V1248"/>
    <mergeCell ref="F1328:F1330"/>
    <mergeCell ref="G1328:G1330"/>
    <mergeCell ref="S1301:S1303"/>
    <mergeCell ref="D1357:D1359"/>
    <mergeCell ref="G1377:G1379"/>
    <mergeCell ref="J1380:J1381"/>
    <mergeCell ref="O1367:O1369"/>
    <mergeCell ref="G1357:G1359"/>
    <mergeCell ref="H1357:H1359"/>
    <mergeCell ref="I1357:I1359"/>
    <mergeCell ref="D1324:D1327"/>
    <mergeCell ref="E1370:E1372"/>
    <mergeCell ref="Q1390:Q1392"/>
    <mergeCell ref="AA1267:AA1268"/>
    <mergeCell ref="AC1301:AC1303"/>
    <mergeCell ref="AA1295:AA1297"/>
    <mergeCell ref="AC1201:AC1203"/>
    <mergeCell ref="AD1135:AD1138"/>
    <mergeCell ref="AJ1146:AJ1148"/>
    <mergeCell ref="AF1143:AF1145"/>
    <mergeCell ref="AD1159:AD1161"/>
    <mergeCell ref="AC1146:AC1148"/>
    <mergeCell ref="AD1146:AD1148"/>
    <mergeCell ref="AI1201:AI1203"/>
    <mergeCell ref="X1185:X1187"/>
    <mergeCell ref="AI1191:AI1193"/>
    <mergeCell ref="X1188:X1190"/>
    <mergeCell ref="AC1125:AC1127"/>
    <mergeCell ref="X1128:X1130"/>
    <mergeCell ref="AI1139:AI1142"/>
    <mergeCell ref="AI1143:AI1145"/>
    <mergeCell ref="AJ1156:AJ1158"/>
    <mergeCell ref="X1139:X1142"/>
    <mergeCell ref="AJ1149:AJ1151"/>
    <mergeCell ref="AH1515:AH1517"/>
    <mergeCell ref="AI1515:AI1517"/>
    <mergeCell ref="AJ1515:AJ1517"/>
    <mergeCell ref="AH1518:AH1520"/>
    <mergeCell ref="AI1518:AI1520"/>
    <mergeCell ref="AJ1518:AJ1520"/>
    <mergeCell ref="H1409:H1410"/>
    <mergeCell ref="R1469:R1471"/>
    <mergeCell ref="Z1255:Z1257"/>
    <mergeCell ref="AA1255:AA1257"/>
    <mergeCell ref="AB1255:AB1257"/>
    <mergeCell ref="AC1255:AC1257"/>
    <mergeCell ref="AD1255:AD1257"/>
    <mergeCell ref="AE1255:AE1257"/>
    <mergeCell ref="AF1255:AF1257"/>
    <mergeCell ref="AG1255:AG1257"/>
    <mergeCell ref="AH1255:AH1257"/>
    <mergeCell ref="AI1255:AI1257"/>
    <mergeCell ref="AI1275:AI1277"/>
    <mergeCell ref="AC1285:AC1287"/>
    <mergeCell ref="X1288:X1291"/>
    <mergeCell ref="Z1288:Z1291"/>
    <mergeCell ref="AC1288:AC1291"/>
    <mergeCell ref="AD1295:AD1297"/>
    <mergeCell ref="AI1288:AI1291"/>
    <mergeCell ref="R1239:R1241"/>
    <mergeCell ref="S1239:S1241"/>
    <mergeCell ref="W1245:W1248"/>
    <mergeCell ref="W1269:W1270"/>
    <mergeCell ref="N1288:N1291"/>
    <mergeCell ref="O1292:O1294"/>
    <mergeCell ref="AI1267:AI1268"/>
    <mergeCell ref="AA1245:AA1248"/>
    <mergeCell ref="AC1245:AC1248"/>
    <mergeCell ref="AD1245:AD1248"/>
    <mergeCell ref="R1269:R1270"/>
    <mergeCell ref="U1271:U1274"/>
    <mergeCell ref="Y1264:Y1266"/>
    <mergeCell ref="AG1245:AG1248"/>
    <mergeCell ref="X1242:X1244"/>
    <mergeCell ref="AI1239:AI1241"/>
    <mergeCell ref="AG1242:AG1244"/>
    <mergeCell ref="H1337:H1340"/>
    <mergeCell ref="Q1380:Q1381"/>
    <mergeCell ref="P1373:P1376"/>
    <mergeCell ref="N1331:N1333"/>
    <mergeCell ref="AH1191:AH1193"/>
    <mergeCell ref="AF1168:AF1170"/>
    <mergeCell ref="AC1191:AC1193"/>
    <mergeCell ref="Z1178:Z1181"/>
    <mergeCell ref="U1239:U1241"/>
    <mergeCell ref="W1239:W1241"/>
    <mergeCell ref="AA1128:AA1130"/>
    <mergeCell ref="AI1211:AI1213"/>
    <mergeCell ref="AB1182:AB1184"/>
    <mergeCell ref="V1185:V1187"/>
    <mergeCell ref="AE1201:AE1203"/>
    <mergeCell ref="X1204:X1206"/>
    <mergeCell ref="U1122:U1124"/>
    <mergeCell ref="V1122:V1124"/>
    <mergeCell ref="W1188:W1190"/>
    <mergeCell ref="U1245:U1248"/>
    <mergeCell ref="Q1334:Q1336"/>
    <mergeCell ref="AJ1162:AJ1164"/>
    <mergeCell ref="X1162:X1164"/>
    <mergeCell ref="AF1194:AF1196"/>
    <mergeCell ref="AG1194:AG1196"/>
    <mergeCell ref="U1175:U1177"/>
    <mergeCell ref="V1175:V1177"/>
    <mergeCell ref="Y1175:Y1177"/>
    <mergeCell ref="AH1221:AH1223"/>
    <mergeCell ref="W1221:W1223"/>
    <mergeCell ref="X1221:X1223"/>
    <mergeCell ref="Y1221:Y1223"/>
    <mergeCell ref="AI1162:AI1164"/>
    <mergeCell ref="AI1159:AI1161"/>
    <mergeCell ref="AD1231:AD1232"/>
    <mergeCell ref="AE1231:AE1232"/>
    <mergeCell ref="AJ1159:AJ1161"/>
    <mergeCell ref="AJ1185:AJ1187"/>
    <mergeCell ref="AJ1188:AJ1190"/>
    <mergeCell ref="Z1122:Z1124"/>
    <mergeCell ref="U1236:U1238"/>
    <mergeCell ref="V1236:V1238"/>
    <mergeCell ref="AB1239:AB1241"/>
    <mergeCell ref="U1214:U1216"/>
    <mergeCell ref="V1214:V1216"/>
    <mergeCell ref="W1214:W1216"/>
    <mergeCell ref="V1233:V1235"/>
    <mergeCell ref="W1233:W1235"/>
    <mergeCell ref="AF1201:AF1203"/>
    <mergeCell ref="Z1188:Z1190"/>
    <mergeCell ref="AA1188:AA1190"/>
    <mergeCell ref="AC1188:AC1190"/>
    <mergeCell ref="AA1197:AA1200"/>
    <mergeCell ref="Y1159:Y1161"/>
    <mergeCell ref="Z1159:Z1161"/>
    <mergeCell ref="AF1159:AF1161"/>
    <mergeCell ref="AF1146:AF1148"/>
    <mergeCell ref="AG1146:AG1148"/>
    <mergeCell ref="AH1146:AH1148"/>
    <mergeCell ref="AH1149:AH1151"/>
    <mergeCell ref="AD1156:AD1158"/>
    <mergeCell ref="AJ1175:AJ1177"/>
    <mergeCell ref="W1201:W1203"/>
    <mergeCell ref="X1201:X1203"/>
    <mergeCell ref="Y1201:Y1203"/>
    <mergeCell ref="X1236:X1238"/>
    <mergeCell ref="W1178:W1181"/>
    <mergeCell ref="AE1204:AE1206"/>
    <mergeCell ref="AA1052:AA1054"/>
    <mergeCell ref="AF1064:AF1066"/>
    <mergeCell ref="V1071:V1073"/>
    <mergeCell ref="V1067:V1070"/>
    <mergeCell ref="AH1048:AH1051"/>
    <mergeCell ref="AG1064:AG1066"/>
    <mergeCell ref="X1032:X1035"/>
    <mergeCell ref="X1040:X1043"/>
    <mergeCell ref="AE1135:AE1138"/>
    <mergeCell ref="AF1135:AF1138"/>
    <mergeCell ref="V1135:V1138"/>
    <mergeCell ref="R1143:R1145"/>
    <mergeCell ref="O1149:O1151"/>
    <mergeCell ref="U1143:U1145"/>
    <mergeCell ref="Z1152:Z1155"/>
    <mergeCell ref="Y1139:Y1142"/>
    <mergeCell ref="X1135:X1138"/>
    <mergeCell ref="Y1135:Y1138"/>
    <mergeCell ref="AG1106:AG1109"/>
    <mergeCell ref="AE1093:AE1096"/>
    <mergeCell ref="AF1093:AF1096"/>
    <mergeCell ref="AE1097:AE1099"/>
    <mergeCell ref="X1113:X1115"/>
    <mergeCell ref="Z1113:Z1115"/>
    <mergeCell ref="AA1113:AA1115"/>
    <mergeCell ref="AE1106:AE1109"/>
    <mergeCell ref="AF1106:AF1109"/>
    <mergeCell ref="U1119:U1121"/>
    <mergeCell ref="V1119:V1121"/>
    <mergeCell ref="I1171:I1174"/>
    <mergeCell ref="W1106:W1109"/>
    <mergeCell ref="AG1149:AG1151"/>
    <mergeCell ref="AF1242:AF1244"/>
    <mergeCell ref="AF1239:AF1241"/>
    <mergeCell ref="R1242:R1244"/>
    <mergeCell ref="R1201:R1203"/>
    <mergeCell ref="S1201:S1203"/>
    <mergeCell ref="AA1185:AA1187"/>
    <mergeCell ref="AF1185:AF1187"/>
    <mergeCell ref="AG1185:AG1187"/>
    <mergeCell ref="AF1032:AF1035"/>
    <mergeCell ref="AG1032:AG1035"/>
    <mergeCell ref="AB1122:AB1124"/>
    <mergeCell ref="AC1122:AC1124"/>
    <mergeCell ref="P1188:P1190"/>
    <mergeCell ref="Q1188:Q1190"/>
    <mergeCell ref="N1055:N1057"/>
    <mergeCell ref="O1055:O1057"/>
    <mergeCell ref="P1055:P1057"/>
    <mergeCell ref="Q1055:Q1057"/>
    <mergeCell ref="P1125:P1127"/>
    <mergeCell ref="Q1125:Q1127"/>
    <mergeCell ref="R1125:R1127"/>
    <mergeCell ref="R1110:R1112"/>
    <mergeCell ref="S1110:S1112"/>
    <mergeCell ref="S1113:S1115"/>
    <mergeCell ref="S1116:S1118"/>
    <mergeCell ref="R1159:R1161"/>
    <mergeCell ref="N1156:N1158"/>
    <mergeCell ref="O1156:O1158"/>
    <mergeCell ref="P1156:P1158"/>
    <mergeCell ref="R1204:R1206"/>
    <mergeCell ref="P1227:P1230"/>
    <mergeCell ref="Q1227:Q1230"/>
    <mergeCell ref="S1074:S1076"/>
    <mergeCell ref="T1077:T1079"/>
    <mergeCell ref="U1077:U1079"/>
    <mergeCell ref="V1077:V1079"/>
    <mergeCell ref="S1093:S1096"/>
    <mergeCell ref="U1093:U1096"/>
    <mergeCell ref="Z1175:Z1177"/>
    <mergeCell ref="AA1175:AA1177"/>
    <mergeCell ref="AG1178:AG1181"/>
    <mergeCell ref="Z1185:Z1187"/>
    <mergeCell ref="AH1131:AH1134"/>
    <mergeCell ref="AI1131:AI1134"/>
    <mergeCell ref="T1116:T1118"/>
    <mergeCell ref="T1106:T1109"/>
    <mergeCell ref="T1119:T1121"/>
    <mergeCell ref="T1122:T1124"/>
    <mergeCell ref="T1135:T1138"/>
    <mergeCell ref="T1110:T1112"/>
    <mergeCell ref="AA1139:AA1142"/>
    <mergeCell ref="Y1143:Y1145"/>
    <mergeCell ref="Z1143:Z1145"/>
    <mergeCell ref="W1139:W1142"/>
    <mergeCell ref="AE1122:AE1124"/>
    <mergeCell ref="AF1122:AF1124"/>
    <mergeCell ref="W1159:W1161"/>
    <mergeCell ref="X1159:X1161"/>
    <mergeCell ref="Z1128:Z1130"/>
    <mergeCell ref="AG1055:AG1057"/>
    <mergeCell ref="AD1055:AD1057"/>
    <mergeCell ref="AC1055:AC1057"/>
    <mergeCell ref="W1067:W1070"/>
    <mergeCell ref="AH1061:AH1063"/>
    <mergeCell ref="AH1168:AH1170"/>
    <mergeCell ref="AH1178:AH1181"/>
    <mergeCell ref="AI1156:AI1158"/>
    <mergeCell ref="AH1165:AH1167"/>
    <mergeCell ref="AA1171:AA1174"/>
    <mergeCell ref="AB1171:AB1174"/>
    <mergeCell ref="AC1171:AC1174"/>
    <mergeCell ref="AB1139:AB1142"/>
    <mergeCell ref="W1122:W1124"/>
    <mergeCell ref="W1113:W1115"/>
    <mergeCell ref="W1116:W1118"/>
    <mergeCell ref="W1119:W1121"/>
    <mergeCell ref="Z1156:Z1158"/>
    <mergeCell ref="AA1156:AA1158"/>
    <mergeCell ref="X1125:X1127"/>
    <mergeCell ref="U1135:U1138"/>
    <mergeCell ref="U1159:U1161"/>
    <mergeCell ref="U1110:U1112"/>
    <mergeCell ref="Y1106:Y1109"/>
    <mergeCell ref="AB1128:AB1130"/>
    <mergeCell ref="AB1185:AB1187"/>
    <mergeCell ref="AI1152:AI1155"/>
    <mergeCell ref="AF1152:AF1155"/>
    <mergeCell ref="AG1152:AG1155"/>
    <mergeCell ref="AH1152:AH1155"/>
    <mergeCell ref="AG1139:AG1142"/>
    <mergeCell ref="V1159:V1161"/>
    <mergeCell ref="W1182:W1184"/>
    <mergeCell ref="T1067:T1070"/>
    <mergeCell ref="U1067:U1070"/>
    <mergeCell ref="X1064:X1066"/>
    <mergeCell ref="AC1061:AC1063"/>
    <mergeCell ref="T1165:T1167"/>
    <mergeCell ref="U1165:U1167"/>
    <mergeCell ref="V1165:V1167"/>
    <mergeCell ref="N1178:N1181"/>
    <mergeCell ref="R1168:R1170"/>
    <mergeCell ref="S1168:S1170"/>
    <mergeCell ref="AI1110:AI1112"/>
    <mergeCell ref="AG1093:AG1096"/>
    <mergeCell ref="AI1116:AI1118"/>
    <mergeCell ref="Z1077:Z1079"/>
    <mergeCell ref="AA1077:AA1079"/>
    <mergeCell ref="Y1156:Y1158"/>
    <mergeCell ref="O1143:O1145"/>
    <mergeCell ref="P1143:P1145"/>
    <mergeCell ref="AB1143:AB1145"/>
    <mergeCell ref="AE1146:AE1148"/>
    <mergeCell ref="W1146:W1148"/>
    <mergeCell ref="AB1156:AB1158"/>
    <mergeCell ref="S1125:S1127"/>
    <mergeCell ref="T1100:T1102"/>
    <mergeCell ref="T1113:T1115"/>
    <mergeCell ref="U1113:U1115"/>
    <mergeCell ref="V1113:V1115"/>
    <mergeCell ref="P1116:P1118"/>
    <mergeCell ref="P1119:P1121"/>
    <mergeCell ref="Q1119:Q1121"/>
    <mergeCell ref="N1171:N1174"/>
    <mergeCell ref="O1171:O1174"/>
    <mergeCell ref="U1149:U1151"/>
    <mergeCell ref="U1152:U1155"/>
    <mergeCell ref="U1162:U1164"/>
    <mergeCell ref="AI1106:AI1109"/>
    <mergeCell ref="AI1093:AI1096"/>
    <mergeCell ref="AH1097:AH1099"/>
    <mergeCell ref="AI1097:AI1099"/>
    <mergeCell ref="AH1100:AH1102"/>
    <mergeCell ref="AI1100:AI1102"/>
    <mergeCell ref="Q1159:Q1161"/>
    <mergeCell ref="O1168:O1170"/>
    <mergeCell ref="P1168:P1170"/>
    <mergeCell ref="V1178:V1181"/>
    <mergeCell ref="V1149:V1151"/>
    <mergeCell ref="W1149:W1151"/>
    <mergeCell ref="T1156:T1158"/>
    <mergeCell ref="AB1175:AB1177"/>
    <mergeCell ref="AD1175:AD1177"/>
    <mergeCell ref="AF1165:AF1167"/>
    <mergeCell ref="U1139:U1142"/>
    <mergeCell ref="T1139:T1142"/>
    <mergeCell ref="T1178:T1181"/>
    <mergeCell ref="O1178:O1181"/>
    <mergeCell ref="U1168:U1170"/>
    <mergeCell ref="V1168:V1170"/>
    <mergeCell ref="O1175:O1177"/>
    <mergeCell ref="W1128:W1130"/>
    <mergeCell ref="R1087:R1089"/>
    <mergeCell ref="S1087:S1089"/>
    <mergeCell ref="AB1093:AB1096"/>
    <mergeCell ref="AG1080:AG1082"/>
    <mergeCell ref="AF1110:AF1112"/>
    <mergeCell ref="AD1139:AD1142"/>
    <mergeCell ref="AE1139:AE1142"/>
    <mergeCell ref="AE1113:AE1115"/>
    <mergeCell ref="V1080:V1082"/>
    <mergeCell ref="AF1074:AF1076"/>
    <mergeCell ref="Y1074:Y1076"/>
    <mergeCell ref="AB1036:AB1039"/>
    <mergeCell ref="AH1074:AH1076"/>
    <mergeCell ref="AD1020:AD1022"/>
    <mergeCell ref="Z1026:Z1028"/>
    <mergeCell ref="AA1026:AA1028"/>
    <mergeCell ref="AB1026:AB1028"/>
    <mergeCell ref="AE1116:AE1118"/>
    <mergeCell ref="AF1116:AF1118"/>
    <mergeCell ref="AE1119:AE1121"/>
    <mergeCell ref="AA1122:AA1124"/>
    <mergeCell ref="Z1125:Z1127"/>
    <mergeCell ref="AA1125:AA1127"/>
    <mergeCell ref="AE1125:AE1127"/>
    <mergeCell ref="Z1097:Z1099"/>
    <mergeCell ref="AD1097:AD1099"/>
    <mergeCell ref="AF1020:AF1022"/>
    <mergeCell ref="AG1020:AG1022"/>
    <mergeCell ref="AB1023:AB1025"/>
    <mergeCell ref="AC1023:AC1025"/>
    <mergeCell ref="AD1023:AD1025"/>
    <mergeCell ref="X1093:X1096"/>
    <mergeCell ref="X1097:X1099"/>
    <mergeCell ref="X1100:X1102"/>
    <mergeCell ref="W1093:W1096"/>
    <mergeCell ref="AE1055:AE1057"/>
    <mergeCell ref="AF1055:AF1057"/>
    <mergeCell ref="AE1058:AE1060"/>
    <mergeCell ref="AF1052:AF1054"/>
    <mergeCell ref="AF1071:AF1073"/>
    <mergeCell ref="AA1032:AA1035"/>
    <mergeCell ref="AB1032:AB1035"/>
    <mergeCell ref="AD1036:AD1039"/>
    <mergeCell ref="AC1029:AC1031"/>
    <mergeCell ref="AD1029:AD1031"/>
    <mergeCell ref="AE1029:AE1031"/>
    <mergeCell ref="AF1029:AF1031"/>
    <mergeCell ref="AF1048:AF1051"/>
    <mergeCell ref="AC1058:AC1060"/>
    <mergeCell ref="AF1113:AF1115"/>
    <mergeCell ref="AB1113:AB1115"/>
    <mergeCell ref="AF1077:AF1079"/>
    <mergeCell ref="W1125:W1127"/>
    <mergeCell ref="W1080:W1082"/>
    <mergeCell ref="W1110:W1112"/>
    <mergeCell ref="Y1032:Y1035"/>
    <mergeCell ref="Z1061:Z1063"/>
    <mergeCell ref="AA1061:AA1063"/>
    <mergeCell ref="AC1036:AC1039"/>
    <mergeCell ref="AH1040:AH1043"/>
    <mergeCell ref="X1048:X1051"/>
    <mergeCell ref="Y1048:Y1051"/>
    <mergeCell ref="X1036:X1039"/>
    <mergeCell ref="AD1061:AD1063"/>
    <mergeCell ref="AG1058:AG1060"/>
    <mergeCell ref="Y1029:Y1031"/>
    <mergeCell ref="AG1100:AG1102"/>
    <mergeCell ref="AG1103:AG1105"/>
    <mergeCell ref="AH1067:AH1070"/>
    <mergeCell ref="AG1067:AG1070"/>
    <mergeCell ref="AH1106:AH1109"/>
    <mergeCell ref="X1058:X1060"/>
    <mergeCell ref="AB1061:AB1063"/>
    <mergeCell ref="S1100:S1102"/>
    <mergeCell ref="S1103:S1105"/>
    <mergeCell ref="S1106:S1109"/>
    <mergeCell ref="W1097:W1099"/>
    <mergeCell ref="W1100:W1102"/>
    <mergeCell ref="W1103:W1105"/>
    <mergeCell ref="T1103:T1105"/>
    <mergeCell ref="AE1100:AE1102"/>
    <mergeCell ref="AF1103:AF1105"/>
    <mergeCell ref="AF1067:AF1070"/>
    <mergeCell ref="AF1097:AF1099"/>
    <mergeCell ref="V1087:V1089"/>
    <mergeCell ref="U1074:U1076"/>
    <mergeCell ref="D1116:D1118"/>
    <mergeCell ref="E1116:E1118"/>
    <mergeCell ref="F1116:F1118"/>
    <mergeCell ref="X1077:X1079"/>
    <mergeCell ref="W1071:W1073"/>
    <mergeCell ref="F1149:F1151"/>
    <mergeCell ref="V1152:V1155"/>
    <mergeCell ref="E1146:E1148"/>
    <mergeCell ref="Q1168:Q1170"/>
    <mergeCell ref="T1162:T1164"/>
    <mergeCell ref="S1122:S1124"/>
    <mergeCell ref="G1175:G1177"/>
    <mergeCell ref="O1146:O1148"/>
    <mergeCell ref="P1146:P1148"/>
    <mergeCell ref="Q1146:Q1148"/>
    <mergeCell ref="V1097:V1099"/>
    <mergeCell ref="Q1100:Q1102"/>
    <mergeCell ref="O1100:O1102"/>
    <mergeCell ref="R1074:R1076"/>
    <mergeCell ref="T1074:T1076"/>
    <mergeCell ref="O1097:O1099"/>
    <mergeCell ref="N1100:N1102"/>
    <mergeCell ref="T1093:T1096"/>
    <mergeCell ref="W1143:W1145"/>
    <mergeCell ref="X1143:X1145"/>
    <mergeCell ref="AA1103:AA1105"/>
    <mergeCell ref="S1143:S1145"/>
    <mergeCell ref="T1143:T1145"/>
    <mergeCell ref="AC1113:AC1115"/>
    <mergeCell ref="AB1116:AB1118"/>
    <mergeCell ref="AC1116:AC1118"/>
    <mergeCell ref="AB1119:AB1121"/>
    <mergeCell ref="AC1119:AC1121"/>
    <mergeCell ref="T1125:T1127"/>
    <mergeCell ref="P1122:P1124"/>
    <mergeCell ref="N1110:N1112"/>
    <mergeCell ref="O1110:O1112"/>
    <mergeCell ref="N1113:N1115"/>
    <mergeCell ref="O1113:O1115"/>
    <mergeCell ref="N1116:N1118"/>
    <mergeCell ref="S1165:S1167"/>
    <mergeCell ref="R1152:R1155"/>
    <mergeCell ref="Q1162:Q1164"/>
    <mergeCell ref="Q1175:Q1177"/>
    <mergeCell ref="E1106:E1109"/>
    <mergeCell ref="G1113:G1115"/>
    <mergeCell ref="D1067:D1070"/>
    <mergeCell ref="F1071:F1073"/>
    <mergeCell ref="F1067:F1070"/>
    <mergeCell ref="AC1110:AC1112"/>
    <mergeCell ref="Z1093:Z1096"/>
    <mergeCell ref="B1227:B1230"/>
    <mergeCell ref="C1227:C1230"/>
    <mergeCell ref="G1178:G1181"/>
    <mergeCell ref="C1182:C1184"/>
    <mergeCell ref="D1227:D1230"/>
    <mergeCell ref="F1221:F1223"/>
    <mergeCell ref="H1221:H1223"/>
    <mergeCell ref="B1207:B1210"/>
    <mergeCell ref="C1207:C1210"/>
    <mergeCell ref="D1207:D1210"/>
    <mergeCell ref="E1207:E1210"/>
    <mergeCell ref="F1207:F1210"/>
    <mergeCell ref="G1207:G1210"/>
    <mergeCell ref="D1165:D1167"/>
    <mergeCell ref="E1165:E1167"/>
    <mergeCell ref="F1165:F1167"/>
    <mergeCell ref="G1165:G1167"/>
    <mergeCell ref="U1191:U1193"/>
    <mergeCell ref="R1175:R1177"/>
    <mergeCell ref="S1194:S1196"/>
    <mergeCell ref="P1178:P1181"/>
    <mergeCell ref="Q1178:Q1181"/>
    <mergeCell ref="G1149:G1151"/>
    <mergeCell ref="H1149:H1151"/>
    <mergeCell ref="Q1149:Q1151"/>
    <mergeCell ref="I1156:I1158"/>
    <mergeCell ref="P1197:P1200"/>
    <mergeCell ref="S1227:S1230"/>
    <mergeCell ref="O1201:O1203"/>
    <mergeCell ref="N1204:N1206"/>
    <mergeCell ref="N1182:N1184"/>
    <mergeCell ref="T1182:T1184"/>
    <mergeCell ref="T1185:T1187"/>
    <mergeCell ref="T1188:T1190"/>
    <mergeCell ref="S1159:S1161"/>
    <mergeCell ref="O1165:O1167"/>
    <mergeCell ref="R1171:R1174"/>
    <mergeCell ref="S1171:S1174"/>
    <mergeCell ref="I1159:I1161"/>
    <mergeCell ref="G1204:G1206"/>
    <mergeCell ref="H1204:H1206"/>
    <mergeCell ref="I1204:I1206"/>
    <mergeCell ref="O1204:O1206"/>
    <mergeCell ref="P1204:P1206"/>
    <mergeCell ref="B1224:B1226"/>
    <mergeCell ref="C1224:C1226"/>
    <mergeCell ref="N1211:N1213"/>
    <mergeCell ref="O1211:O1213"/>
    <mergeCell ref="S1221:S1223"/>
    <mergeCell ref="S1224:S1226"/>
    <mergeCell ref="P1171:P1174"/>
    <mergeCell ref="Q1171:Q1174"/>
    <mergeCell ref="R1182:R1184"/>
    <mergeCell ref="S1182:S1184"/>
    <mergeCell ref="R1194:R1196"/>
    <mergeCell ref="D1162:D1164"/>
    <mergeCell ref="E1162:E1164"/>
    <mergeCell ref="F1162:F1164"/>
    <mergeCell ref="G1162:G1164"/>
    <mergeCell ref="S1175:S1177"/>
    <mergeCell ref="R1178:R1181"/>
    <mergeCell ref="S1178:S1181"/>
    <mergeCell ref="R1156:R1158"/>
    <mergeCell ref="Q1156:Q1158"/>
    <mergeCell ref="I1178:I1181"/>
    <mergeCell ref="I1182:I1184"/>
    <mergeCell ref="I1185:I1187"/>
    <mergeCell ref="I1188:I1190"/>
    <mergeCell ref="D1191:D1193"/>
    <mergeCell ref="E1191:E1193"/>
    <mergeCell ref="F1191:F1193"/>
    <mergeCell ref="G1191:G1193"/>
    <mergeCell ref="D1194:D1196"/>
    <mergeCell ref="E1194:E1196"/>
    <mergeCell ref="F1194:F1196"/>
    <mergeCell ref="B1197:B1200"/>
    <mergeCell ref="C1197:C1200"/>
    <mergeCell ref="D1201:D1203"/>
    <mergeCell ref="E1201:E1203"/>
    <mergeCell ref="F1201:F1203"/>
    <mergeCell ref="G1201:G1203"/>
    <mergeCell ref="G1197:G1200"/>
    <mergeCell ref="H1197:H1200"/>
    <mergeCell ref="I1197:I1200"/>
    <mergeCell ref="E1204:E1206"/>
    <mergeCell ref="H1211:H1213"/>
    <mergeCell ref="I1211:I1213"/>
    <mergeCell ref="I1191:I1193"/>
    <mergeCell ref="D1197:D1200"/>
    <mergeCell ref="E1197:E1200"/>
    <mergeCell ref="F1185:F1187"/>
    <mergeCell ref="G1185:G1187"/>
    <mergeCell ref="D1224:D1226"/>
    <mergeCell ref="H1191:H1193"/>
    <mergeCell ref="F1197:F1200"/>
    <mergeCell ref="I1194:I1196"/>
    <mergeCell ref="E1182:E1184"/>
    <mergeCell ref="G1214:G1216"/>
    <mergeCell ref="H1214:H1216"/>
    <mergeCell ref="I1214:I1216"/>
    <mergeCell ref="E1178:E1181"/>
    <mergeCell ref="D1182:D1184"/>
    <mergeCell ref="H1194:H1196"/>
    <mergeCell ref="B1194:B1196"/>
    <mergeCell ref="C1191:C1193"/>
    <mergeCell ref="B1178:B1181"/>
    <mergeCell ref="Q1182:Q1184"/>
    <mergeCell ref="B1191:B1193"/>
    <mergeCell ref="C1194:C1196"/>
    <mergeCell ref="E1185:E1187"/>
    <mergeCell ref="B1204:B1206"/>
    <mergeCell ref="C1204:C1206"/>
    <mergeCell ref="D1204:D1206"/>
    <mergeCell ref="B1201:B1203"/>
    <mergeCell ref="C1201:C1203"/>
    <mergeCell ref="E1221:E1223"/>
    <mergeCell ref="D1211:D1213"/>
    <mergeCell ref="E1211:E1213"/>
    <mergeCell ref="F1211:F1213"/>
    <mergeCell ref="G1211:G1213"/>
    <mergeCell ref="G1221:G1223"/>
    <mergeCell ref="I1221:I1223"/>
    <mergeCell ref="O1221:O1223"/>
    <mergeCell ref="N1221:N1223"/>
    <mergeCell ref="S1204:S1206"/>
    <mergeCell ref="H1201:H1203"/>
    <mergeCell ref="I1201:I1203"/>
    <mergeCell ref="N1201:N1203"/>
    <mergeCell ref="P1211:P1213"/>
    <mergeCell ref="F1204:F1206"/>
    <mergeCell ref="D1214:D1216"/>
    <mergeCell ref="E1214:E1216"/>
    <mergeCell ref="F1214:F1216"/>
    <mergeCell ref="Q1204:Q1206"/>
    <mergeCell ref="S1214:S1216"/>
    <mergeCell ref="T1214:T1216"/>
    <mergeCell ref="B1211:B1213"/>
    <mergeCell ref="C1211:C1213"/>
    <mergeCell ref="N1207:N1210"/>
    <mergeCell ref="H1188:H1190"/>
    <mergeCell ref="C1188:C1190"/>
    <mergeCell ref="D1188:D1190"/>
    <mergeCell ref="Q1194:Q1196"/>
    <mergeCell ref="T1221:T1223"/>
    <mergeCell ref="R1221:R1223"/>
    <mergeCell ref="P1224:P1226"/>
    <mergeCell ref="Q1224:Q1226"/>
    <mergeCell ref="R1224:R1226"/>
    <mergeCell ref="F1231:F1232"/>
    <mergeCell ref="N1214:N1216"/>
    <mergeCell ref="O1214:O1216"/>
    <mergeCell ref="Q1214:Q1216"/>
    <mergeCell ref="R1214:R1216"/>
    <mergeCell ref="E1227:E1230"/>
    <mergeCell ref="E1224:E1226"/>
    <mergeCell ref="B1231:B1232"/>
    <mergeCell ref="N1224:N1226"/>
    <mergeCell ref="O1224:O1226"/>
    <mergeCell ref="N1227:N1230"/>
    <mergeCell ref="N1231:N1232"/>
    <mergeCell ref="O1227:O1230"/>
    <mergeCell ref="F1159:F1161"/>
    <mergeCell ref="F1171:F1174"/>
    <mergeCell ref="G1171:G1174"/>
    <mergeCell ref="H1171:H1174"/>
    <mergeCell ref="I1149:I1151"/>
    <mergeCell ref="Q1143:Q1145"/>
    <mergeCell ref="R1149:R1151"/>
    <mergeCell ref="C1146:C1148"/>
    <mergeCell ref="D1146:D1148"/>
    <mergeCell ref="G1146:G1148"/>
    <mergeCell ref="H1146:H1148"/>
    <mergeCell ref="I1146:I1148"/>
    <mergeCell ref="D1168:D1170"/>
    <mergeCell ref="E1168:E1170"/>
    <mergeCell ref="F1168:F1170"/>
    <mergeCell ref="G1168:G1170"/>
    <mergeCell ref="H1168:H1170"/>
    <mergeCell ref="I1168:I1170"/>
    <mergeCell ref="N1168:N1170"/>
    <mergeCell ref="Q1165:Q1167"/>
    <mergeCell ref="R1165:R1167"/>
    <mergeCell ref="Q1197:Q1200"/>
    <mergeCell ref="R1197:R1200"/>
    <mergeCell ref="H1207:H1210"/>
    <mergeCell ref="I1207:I1210"/>
    <mergeCell ref="N1197:N1200"/>
    <mergeCell ref="O1197:O1200"/>
    <mergeCell ref="F1178:F1181"/>
    <mergeCell ref="F1182:F1184"/>
    <mergeCell ref="G1182:G1184"/>
    <mergeCell ref="C1185:C1187"/>
    <mergeCell ref="D1185:D1187"/>
    <mergeCell ref="D1175:D1177"/>
    <mergeCell ref="E1175:E1177"/>
    <mergeCell ref="F1175:F1177"/>
    <mergeCell ref="I1175:I1177"/>
    <mergeCell ref="E1188:E1190"/>
    <mergeCell ref="G1194:G1196"/>
    <mergeCell ref="H1175:H1177"/>
    <mergeCell ref="H1178:H1181"/>
    <mergeCell ref="H1182:H1184"/>
    <mergeCell ref="H1185:H1187"/>
    <mergeCell ref="O1182:O1184"/>
    <mergeCell ref="N1185:N1187"/>
    <mergeCell ref="O1185:O1187"/>
    <mergeCell ref="N1188:N1190"/>
    <mergeCell ref="O1188:O1190"/>
    <mergeCell ref="P1191:P1193"/>
    <mergeCell ref="Q1191:Q1193"/>
    <mergeCell ref="B1185:B1187"/>
    <mergeCell ref="B1188:B1190"/>
    <mergeCell ref="C1175:C1177"/>
    <mergeCell ref="D1080:D1082"/>
    <mergeCell ref="E1080:E1082"/>
    <mergeCell ref="I1139:I1142"/>
    <mergeCell ref="C1236:C1238"/>
    <mergeCell ref="H1162:H1164"/>
    <mergeCell ref="I1162:I1164"/>
    <mergeCell ref="N1162:N1164"/>
    <mergeCell ref="O1162:O1164"/>
    <mergeCell ref="P1162:P1164"/>
    <mergeCell ref="B1093:B1096"/>
    <mergeCell ref="C1093:C1096"/>
    <mergeCell ref="D1093:D1096"/>
    <mergeCell ref="B1097:B1099"/>
    <mergeCell ref="C1097:C1099"/>
    <mergeCell ref="D1097:D1099"/>
    <mergeCell ref="I1103:I1105"/>
    <mergeCell ref="I1106:I1109"/>
    <mergeCell ref="I1110:I1112"/>
    <mergeCell ref="I1116:I1118"/>
    <mergeCell ref="H1103:H1105"/>
    <mergeCell ref="H1106:H1109"/>
    <mergeCell ref="H1110:H1112"/>
    <mergeCell ref="H1113:H1115"/>
    <mergeCell ref="C1113:C1115"/>
    <mergeCell ref="O1106:O1109"/>
    <mergeCell ref="O1125:O1127"/>
    <mergeCell ref="N1128:N1130"/>
    <mergeCell ref="O1128:O1130"/>
    <mergeCell ref="G1128:G1130"/>
    <mergeCell ref="B1182:B1184"/>
    <mergeCell ref="N1135:N1138"/>
    <mergeCell ref="O1135:O1138"/>
    <mergeCell ref="B1143:B1145"/>
    <mergeCell ref="C1143:C1145"/>
    <mergeCell ref="B1135:B1138"/>
    <mergeCell ref="C1135:C1138"/>
    <mergeCell ref="D1135:D1138"/>
    <mergeCell ref="B1171:B1174"/>
    <mergeCell ref="H1165:H1167"/>
    <mergeCell ref="I1165:I1167"/>
    <mergeCell ref="N1165:N1167"/>
    <mergeCell ref="G1156:G1158"/>
    <mergeCell ref="H1156:H1158"/>
    <mergeCell ref="B1156:B1158"/>
    <mergeCell ref="B1168:B1170"/>
    <mergeCell ref="C1168:C1170"/>
    <mergeCell ref="P1110:P1112"/>
    <mergeCell ref="C1231:C1232"/>
    <mergeCell ref="D1231:D1232"/>
    <mergeCell ref="E1231:E1232"/>
    <mergeCell ref="P1221:P1223"/>
    <mergeCell ref="Q1221:Q1223"/>
    <mergeCell ref="N1191:N1193"/>
    <mergeCell ref="O1191:O1193"/>
    <mergeCell ref="N1194:N1196"/>
    <mergeCell ref="O1194:O1196"/>
    <mergeCell ref="F1188:F1190"/>
    <mergeCell ref="G1188:G1190"/>
    <mergeCell ref="P1182:P1184"/>
    <mergeCell ref="B1221:B1223"/>
    <mergeCell ref="C1221:C1223"/>
    <mergeCell ref="D1221:D1223"/>
    <mergeCell ref="E1171:E1174"/>
    <mergeCell ref="B1159:B1161"/>
    <mergeCell ref="C1159:C1161"/>
    <mergeCell ref="P1175:P1177"/>
    <mergeCell ref="P1194:P1196"/>
    <mergeCell ref="B1080:B1082"/>
    <mergeCell ref="D1159:D1161"/>
    <mergeCell ref="E1159:E1161"/>
    <mergeCell ref="G1116:G1118"/>
    <mergeCell ref="F1106:F1109"/>
    <mergeCell ref="G1106:G1109"/>
    <mergeCell ref="P1103:P1105"/>
    <mergeCell ref="Q1103:Q1105"/>
    <mergeCell ref="H1093:H1096"/>
    <mergeCell ref="E1071:E1073"/>
    <mergeCell ref="E1093:E1096"/>
    <mergeCell ref="F1093:F1096"/>
    <mergeCell ref="F1113:F1115"/>
    <mergeCell ref="O1048:O1051"/>
    <mergeCell ref="P1040:P1043"/>
    <mergeCell ref="Q1040:Q1043"/>
    <mergeCell ref="R1097:R1099"/>
    <mergeCell ref="P1100:P1102"/>
    <mergeCell ref="G1080:G1082"/>
    <mergeCell ref="H1080:H1082"/>
    <mergeCell ref="I1080:I1082"/>
    <mergeCell ref="N1080:N1082"/>
    <mergeCell ref="N1064:N1066"/>
    <mergeCell ref="O1067:O1070"/>
    <mergeCell ref="P1067:P1070"/>
    <mergeCell ref="R1106:R1109"/>
    <mergeCell ref="B1103:B1105"/>
    <mergeCell ref="C1103:C1105"/>
    <mergeCell ref="D1103:D1105"/>
    <mergeCell ref="E1103:E1105"/>
    <mergeCell ref="F1103:F1105"/>
    <mergeCell ref="G1103:G1105"/>
    <mergeCell ref="B1106:B1109"/>
    <mergeCell ref="C1106:C1109"/>
    <mergeCell ref="B1100:B1102"/>
    <mergeCell ref="Q1080:Q1082"/>
    <mergeCell ref="F1080:F1082"/>
    <mergeCell ref="B1116:B1118"/>
    <mergeCell ref="R1113:R1115"/>
    <mergeCell ref="C1116:C1118"/>
    <mergeCell ref="B1074:B1076"/>
    <mergeCell ref="C1074:C1076"/>
    <mergeCell ref="B1061:B1063"/>
    <mergeCell ref="C1061:C1063"/>
    <mergeCell ref="B1064:B1066"/>
    <mergeCell ref="C1064:C1066"/>
    <mergeCell ref="B1071:B1073"/>
    <mergeCell ref="C1071:C1073"/>
    <mergeCell ref="D1071:D1073"/>
    <mergeCell ref="P1113:P1115"/>
    <mergeCell ref="B1077:B1079"/>
    <mergeCell ref="C1077:C1079"/>
    <mergeCell ref="D1077:D1079"/>
    <mergeCell ref="B1067:B1070"/>
    <mergeCell ref="C1067:C1070"/>
    <mergeCell ref="C1156:C1158"/>
    <mergeCell ref="N1103:N1105"/>
    <mergeCell ref="O1103:O1105"/>
    <mergeCell ref="N1106:N1109"/>
    <mergeCell ref="P1097:P1099"/>
    <mergeCell ref="Q1097:Q1099"/>
    <mergeCell ref="D1074:D1076"/>
    <mergeCell ref="D1106:D1109"/>
    <mergeCell ref="D1113:D1115"/>
    <mergeCell ref="E1113:E1115"/>
    <mergeCell ref="B1110:B1112"/>
    <mergeCell ref="C1110:C1112"/>
    <mergeCell ref="D1110:D1112"/>
    <mergeCell ref="E1110:E1112"/>
    <mergeCell ref="N1175:N1177"/>
    <mergeCell ref="H1074:H1076"/>
    <mergeCell ref="G1074:G1076"/>
    <mergeCell ref="I1074:I1076"/>
    <mergeCell ref="O1074:O1076"/>
    <mergeCell ref="P1074:P1076"/>
    <mergeCell ref="Q1074:Q1076"/>
    <mergeCell ref="O1064:O1066"/>
    <mergeCell ref="I1064:I1066"/>
    <mergeCell ref="B1165:B1167"/>
    <mergeCell ref="C1165:C1167"/>
    <mergeCell ref="C1171:C1174"/>
    <mergeCell ref="D1171:D1174"/>
    <mergeCell ref="C1122:C1124"/>
    <mergeCell ref="O1116:O1118"/>
    <mergeCell ref="H1116:H1118"/>
    <mergeCell ref="I1113:I1115"/>
    <mergeCell ref="G1119:G1121"/>
    <mergeCell ref="Q1110:Q1112"/>
    <mergeCell ref="P1093:P1096"/>
    <mergeCell ref="H1097:H1099"/>
    <mergeCell ref="H1100:H1102"/>
    <mergeCell ref="P1077:P1079"/>
    <mergeCell ref="Q1077:Q1079"/>
    <mergeCell ref="E1074:E1076"/>
    <mergeCell ref="F1074:F1076"/>
    <mergeCell ref="N1074:N1076"/>
    <mergeCell ref="B1122:B1124"/>
    <mergeCell ref="B1125:B1127"/>
    <mergeCell ref="B1119:B1121"/>
    <mergeCell ref="G1077:G1079"/>
    <mergeCell ref="F1077:F1079"/>
    <mergeCell ref="D1083:D1086"/>
    <mergeCell ref="B1113:B1115"/>
    <mergeCell ref="D1156:D1158"/>
    <mergeCell ref="E1156:E1158"/>
    <mergeCell ref="F1156:F1158"/>
    <mergeCell ref="P1165:P1167"/>
    <mergeCell ref="N1159:N1161"/>
    <mergeCell ref="O1159:O1161"/>
    <mergeCell ref="P1159:P1161"/>
    <mergeCell ref="N1143:N1145"/>
    <mergeCell ref="B1175:B1177"/>
    <mergeCell ref="N1149:N1151"/>
    <mergeCell ref="G1159:G1161"/>
    <mergeCell ref="H1159:H1161"/>
    <mergeCell ref="E1149:E1151"/>
    <mergeCell ref="Q1135:Q1138"/>
    <mergeCell ref="E1128:E1130"/>
    <mergeCell ref="F1128:F1130"/>
    <mergeCell ref="E1135:E1138"/>
    <mergeCell ref="B1048:B1051"/>
    <mergeCell ref="C1048:C1051"/>
    <mergeCell ref="D1048:D1051"/>
    <mergeCell ref="E1048:E1051"/>
    <mergeCell ref="F1017:F1019"/>
    <mergeCell ref="G1017:G1019"/>
    <mergeCell ref="B1055:B1057"/>
    <mergeCell ref="C1055:C1057"/>
    <mergeCell ref="D1055:D1057"/>
    <mergeCell ref="D1023:D1025"/>
    <mergeCell ref="E1023:E1025"/>
    <mergeCell ref="F1023:F1025"/>
    <mergeCell ref="G1023:G1025"/>
    <mergeCell ref="H1023:H1025"/>
    <mergeCell ref="I1023:I1025"/>
    <mergeCell ref="N1023:N1025"/>
    <mergeCell ref="B1036:B1039"/>
    <mergeCell ref="C1036:C1039"/>
    <mergeCell ref="D1036:D1039"/>
    <mergeCell ref="E1036:E1039"/>
    <mergeCell ref="F1036:F1039"/>
    <mergeCell ref="E1029:E1031"/>
    <mergeCell ref="F1029:F1031"/>
    <mergeCell ref="O1023:O1025"/>
    <mergeCell ref="B1032:B1035"/>
    <mergeCell ref="C1032:C1035"/>
    <mergeCell ref="D1032:D1035"/>
    <mergeCell ref="E1032:E1035"/>
    <mergeCell ref="B1023:B1025"/>
    <mergeCell ref="B1052:B1054"/>
    <mergeCell ref="C1052:C1054"/>
    <mergeCell ref="D1052:D1054"/>
    <mergeCell ref="G1040:G1043"/>
    <mergeCell ref="H1040:H1043"/>
    <mergeCell ref="D1026:D1028"/>
    <mergeCell ref="H1036:H1039"/>
    <mergeCell ref="I1036:I1039"/>
    <mergeCell ref="O1029:O1031"/>
    <mergeCell ref="C1029:C1031"/>
    <mergeCell ref="B1029:B1031"/>
    <mergeCell ref="N1036:N1039"/>
    <mergeCell ref="B1026:B1028"/>
    <mergeCell ref="B1040:B1043"/>
    <mergeCell ref="C1040:C1043"/>
    <mergeCell ref="D1040:D1043"/>
    <mergeCell ref="E1040:E1043"/>
    <mergeCell ref="I1026:I1028"/>
    <mergeCell ref="C1023:C1025"/>
    <mergeCell ref="E1026:E1028"/>
    <mergeCell ref="N1029:N1031"/>
    <mergeCell ref="Y1067:Y1070"/>
    <mergeCell ref="G1071:G1073"/>
    <mergeCell ref="H1071:H1073"/>
    <mergeCell ref="W1058:W1060"/>
    <mergeCell ref="U1040:U1043"/>
    <mergeCell ref="V1040:V1043"/>
    <mergeCell ref="U1064:U1066"/>
    <mergeCell ref="R1067:R1070"/>
    <mergeCell ref="S1067:S1070"/>
    <mergeCell ref="I1052:I1054"/>
    <mergeCell ref="F1026:F1028"/>
    <mergeCell ref="G1026:G1028"/>
    <mergeCell ref="H1026:H1028"/>
    <mergeCell ref="Q1029:Q1031"/>
    <mergeCell ref="R1029:R1031"/>
    <mergeCell ref="S1029:S1031"/>
    <mergeCell ref="R1058:R1060"/>
    <mergeCell ref="S1058:S1060"/>
    <mergeCell ref="T1058:T1060"/>
    <mergeCell ref="V1061:V1063"/>
    <mergeCell ref="W1061:W1063"/>
    <mergeCell ref="U1058:U1060"/>
    <mergeCell ref="V1058:V1060"/>
    <mergeCell ref="R1048:R1051"/>
    <mergeCell ref="Y1040:Y1043"/>
    <mergeCell ref="V1036:V1039"/>
    <mergeCell ref="X1029:X1031"/>
    <mergeCell ref="C1058:C1060"/>
    <mergeCell ref="D1058:D1060"/>
    <mergeCell ref="D1064:D1066"/>
    <mergeCell ref="E1064:E1066"/>
    <mergeCell ref="F1064:F1066"/>
    <mergeCell ref="D1029:D1031"/>
    <mergeCell ref="O1036:O1039"/>
    <mergeCell ref="I1040:I1043"/>
    <mergeCell ref="N1040:N1043"/>
    <mergeCell ref="O1040:O1043"/>
    <mergeCell ref="F1048:F1051"/>
    <mergeCell ref="D1044:D1047"/>
    <mergeCell ref="E1044:E1047"/>
    <mergeCell ref="F1044:F1047"/>
    <mergeCell ref="G1044:G1047"/>
    <mergeCell ref="H1044:H1047"/>
    <mergeCell ref="I1044:I1047"/>
    <mergeCell ref="N1044:N1047"/>
    <mergeCell ref="O1044:O1047"/>
    <mergeCell ref="G1067:G1070"/>
    <mergeCell ref="H1067:H1070"/>
    <mergeCell ref="T1064:T1066"/>
    <mergeCell ref="V1064:V1066"/>
    <mergeCell ref="V1029:V1031"/>
    <mergeCell ref="U1032:U1035"/>
    <mergeCell ref="V1032:V1035"/>
    <mergeCell ref="W1032:W1035"/>
    <mergeCell ref="U1055:U1057"/>
    <mergeCell ref="V1055:V1057"/>
    <mergeCell ref="T1055:T1057"/>
    <mergeCell ref="U1061:U1063"/>
    <mergeCell ref="AJ1131:AJ1134"/>
    <mergeCell ref="Y1036:Y1039"/>
    <mergeCell ref="E1058:E1060"/>
    <mergeCell ref="C1125:C1127"/>
    <mergeCell ref="D1125:D1127"/>
    <mergeCell ref="E1125:E1127"/>
    <mergeCell ref="F1125:F1127"/>
    <mergeCell ref="I1128:I1130"/>
    <mergeCell ref="C1087:C1089"/>
    <mergeCell ref="D1087:D1089"/>
    <mergeCell ref="E1087:E1089"/>
    <mergeCell ref="F1087:F1089"/>
    <mergeCell ref="G1087:G1089"/>
    <mergeCell ref="H1087:H1089"/>
    <mergeCell ref="I1087:I1089"/>
    <mergeCell ref="N1087:N1089"/>
    <mergeCell ref="O1087:O1089"/>
    <mergeCell ref="AD1010:AD1013"/>
    <mergeCell ref="AE1010:AE1013"/>
    <mergeCell ref="AB1048:AB1051"/>
    <mergeCell ref="AD1103:AD1105"/>
    <mergeCell ref="AD1106:AD1109"/>
    <mergeCell ref="AD1110:AD1112"/>
    <mergeCell ref="AD1113:AD1115"/>
    <mergeCell ref="AD1116:AD1118"/>
    <mergeCell ref="AD1119:AD1121"/>
    <mergeCell ref="AD1122:AD1124"/>
    <mergeCell ref="AD1125:AD1127"/>
    <mergeCell ref="AD1128:AD1130"/>
    <mergeCell ref="AH1093:AH1096"/>
    <mergeCell ref="AJ1103:AJ1105"/>
    <mergeCell ref="AJ1100:AJ1102"/>
    <mergeCell ref="AJ1097:AJ1099"/>
    <mergeCell ref="AE1080:AE1082"/>
    <mergeCell ref="AF1080:AF1082"/>
    <mergeCell ref="AD1017:AD1019"/>
    <mergeCell ref="AB1106:AB1109"/>
    <mergeCell ref="AC1106:AC1109"/>
    <mergeCell ref="Z1032:Z1035"/>
    <mergeCell ref="AB1052:AB1054"/>
    <mergeCell ref="AA1040:AA1043"/>
    <mergeCell ref="Z1064:Z1066"/>
    <mergeCell ref="AD1058:AD1060"/>
    <mergeCell ref="AA1055:AA1057"/>
    <mergeCell ref="AB1055:AB1057"/>
    <mergeCell ref="AD1100:AD1102"/>
    <mergeCell ref="AB1103:AB1105"/>
    <mergeCell ref="AC1103:AC1105"/>
    <mergeCell ref="AC1100:AC1102"/>
    <mergeCell ref="E1061:E1063"/>
    <mergeCell ref="E1052:E1054"/>
    <mergeCell ref="F1052:F1054"/>
    <mergeCell ref="G1052:G1054"/>
    <mergeCell ref="T1032:T1035"/>
    <mergeCell ref="O1071:O1073"/>
    <mergeCell ref="P1071:P1073"/>
    <mergeCell ref="Q1071:Q1073"/>
    <mergeCell ref="R1071:R1073"/>
    <mergeCell ref="F1032:F1035"/>
    <mergeCell ref="G1032:G1035"/>
    <mergeCell ref="C1026:C1028"/>
    <mergeCell ref="H1032:H1035"/>
    <mergeCell ref="I1032:I1035"/>
    <mergeCell ref="N1032:N1035"/>
    <mergeCell ref="AJ1128:AJ1130"/>
    <mergeCell ref="AJ1125:AJ1127"/>
    <mergeCell ref="AF1058:AF1060"/>
    <mergeCell ref="AI1010:AI1013"/>
    <mergeCell ref="AF1036:AF1039"/>
    <mergeCell ref="AI1103:AI1105"/>
    <mergeCell ref="AG1077:AG1079"/>
    <mergeCell ref="AG1119:AG1121"/>
    <mergeCell ref="AG1023:AG1025"/>
    <mergeCell ref="AH1023:AH1025"/>
    <mergeCell ref="AI1023:AI1025"/>
    <mergeCell ref="AG1026:AG1028"/>
    <mergeCell ref="AI1032:AI1035"/>
    <mergeCell ref="AC1032:AC1035"/>
    <mergeCell ref="AD1032:AD1035"/>
    <mergeCell ref="AE1040:AE1043"/>
    <mergeCell ref="AC1128:AC1130"/>
    <mergeCell ref="AB1125:AB1127"/>
    <mergeCell ref="AE1110:AE1112"/>
    <mergeCell ref="AJ1017:AJ1019"/>
    <mergeCell ref="D1007:D1009"/>
    <mergeCell ref="E1007:E1009"/>
    <mergeCell ref="F1007:F1009"/>
    <mergeCell ref="F1014:F1016"/>
    <mergeCell ref="G1014:G1016"/>
    <mergeCell ref="H1014:H1016"/>
    <mergeCell ref="I1014:I1016"/>
    <mergeCell ref="N1014:N1016"/>
    <mergeCell ref="U1014:U1016"/>
    <mergeCell ref="AA1007:AA1009"/>
    <mergeCell ref="W1020:W1022"/>
    <mergeCell ref="B1020:B1022"/>
    <mergeCell ref="C1020:C1022"/>
    <mergeCell ref="D1020:D1022"/>
    <mergeCell ref="AJ1032:AJ1035"/>
    <mergeCell ref="Z1106:Z1109"/>
    <mergeCell ref="AD1093:AD1096"/>
    <mergeCell ref="AB1100:AB1102"/>
    <mergeCell ref="AJ1116:AJ1118"/>
    <mergeCell ref="AJ1113:AJ1115"/>
    <mergeCell ref="AI1125:AI1127"/>
    <mergeCell ref="G1007:G1009"/>
    <mergeCell ref="T1014:T1016"/>
    <mergeCell ref="U1052:U1054"/>
    <mergeCell ref="N1061:N1063"/>
    <mergeCell ref="O1061:O1063"/>
    <mergeCell ref="P1061:P1063"/>
    <mergeCell ref="W1014:W1016"/>
    <mergeCell ref="Y1058:Y1060"/>
    <mergeCell ref="U1026:U1028"/>
    <mergeCell ref="AI1061:AI1063"/>
    <mergeCell ref="U1103:U1105"/>
    <mergeCell ref="AJ1026:AJ1028"/>
    <mergeCell ref="Z1023:Z1025"/>
    <mergeCell ref="AD1026:AD1028"/>
    <mergeCell ref="AC1026:AC1028"/>
    <mergeCell ref="AH1007:AH1009"/>
    <mergeCell ref="C1080:C1082"/>
    <mergeCell ref="Q1113:Q1115"/>
    <mergeCell ref="O1020:O1022"/>
    <mergeCell ref="T1017:T1019"/>
    <mergeCell ref="G1029:G1031"/>
    <mergeCell ref="H1029:H1031"/>
    <mergeCell ref="I1029:I1031"/>
    <mergeCell ref="T1026:T1028"/>
    <mergeCell ref="AJ1004:AJ1006"/>
    <mergeCell ref="Z1020:Z1022"/>
    <mergeCell ref="AH1116:AH1118"/>
    <mergeCell ref="AJ1119:AJ1121"/>
    <mergeCell ref="AF1010:AF1013"/>
    <mergeCell ref="AA1020:AA1022"/>
    <mergeCell ref="AH1020:AH1022"/>
    <mergeCell ref="AG1097:AG1099"/>
    <mergeCell ref="AI1113:AI1115"/>
    <mergeCell ref="AH1026:AH1028"/>
    <mergeCell ref="AA1029:AA1031"/>
    <mergeCell ref="C1004:C1006"/>
    <mergeCell ref="B1017:B1019"/>
    <mergeCell ref="C1017:C1019"/>
    <mergeCell ref="D1017:D1019"/>
    <mergeCell ref="E1017:E1019"/>
    <mergeCell ref="E1020:E1022"/>
    <mergeCell ref="F1020:F1022"/>
    <mergeCell ref="G1020:G1022"/>
    <mergeCell ref="H1020:H1022"/>
    <mergeCell ref="I1020:I1022"/>
    <mergeCell ref="N1020:N1022"/>
    <mergeCell ref="B1004:B1006"/>
    <mergeCell ref="N1007:N1009"/>
    <mergeCell ref="T1007:T1009"/>
    <mergeCell ref="AC1007:AC1009"/>
    <mergeCell ref="I1007:I1009"/>
    <mergeCell ref="U1007:U1009"/>
    <mergeCell ref="X1004:X1006"/>
    <mergeCell ref="Y1004:Y1006"/>
    <mergeCell ref="U1017:U1019"/>
    <mergeCell ref="V1017:V1019"/>
    <mergeCell ref="W1017:W1019"/>
    <mergeCell ref="X1017:X1019"/>
    <mergeCell ref="Y1017:Y1019"/>
    <mergeCell ref="H1007:H1009"/>
    <mergeCell ref="B1014:B1016"/>
    <mergeCell ref="C1014:C1016"/>
    <mergeCell ref="D1014:D1016"/>
    <mergeCell ref="X1020:X1022"/>
    <mergeCell ref="Y1020:Y1022"/>
    <mergeCell ref="AB1020:AB1022"/>
    <mergeCell ref="AC1020:AC1022"/>
    <mergeCell ref="W1004:W1006"/>
    <mergeCell ref="AA1004:AA1006"/>
    <mergeCell ref="AJ1074:AJ1076"/>
    <mergeCell ref="AG1074:AG1076"/>
    <mergeCell ref="AG1071:AG1073"/>
    <mergeCell ref="Z1040:Z1043"/>
    <mergeCell ref="AH1032:AH1035"/>
    <mergeCell ref="AJ1080:AJ1082"/>
    <mergeCell ref="AI1058:AI1060"/>
    <mergeCell ref="Y1061:Y1063"/>
    <mergeCell ref="AH1110:AH1112"/>
    <mergeCell ref="AE1077:AE1079"/>
    <mergeCell ref="Z1074:Z1076"/>
    <mergeCell ref="AA1074:AA1076"/>
    <mergeCell ref="AB1074:AB1076"/>
    <mergeCell ref="AB1058:AB1060"/>
    <mergeCell ref="AE1061:AE1063"/>
    <mergeCell ref="B1058:B1060"/>
    <mergeCell ref="E1067:E1070"/>
    <mergeCell ref="D1061:D1063"/>
    <mergeCell ref="C1007:C1009"/>
    <mergeCell ref="AC1001:AC1003"/>
    <mergeCell ref="AG1029:AG1031"/>
    <mergeCell ref="AA1048:AA1051"/>
    <mergeCell ref="AI1040:AI1043"/>
    <mergeCell ref="AC1017:AC1019"/>
    <mergeCell ref="AE1026:AE1028"/>
    <mergeCell ref="AF1026:AF1028"/>
    <mergeCell ref="AH995:AH997"/>
    <mergeCell ref="AD991:AD994"/>
    <mergeCell ref="AE991:AE994"/>
    <mergeCell ref="AF991:AF994"/>
    <mergeCell ref="AJ1007:AJ1009"/>
    <mergeCell ref="AI1080:AI1082"/>
    <mergeCell ref="AI1052:AI1054"/>
    <mergeCell ref="AF1061:AF1063"/>
    <mergeCell ref="AI995:AI997"/>
    <mergeCell ref="E991:E994"/>
    <mergeCell ref="Y1023:Y1025"/>
    <mergeCell ref="Q998:Q1000"/>
    <mergeCell ref="R998:R1000"/>
    <mergeCell ref="S998:S1000"/>
    <mergeCell ref="W1001:W1003"/>
    <mergeCell ref="V1007:V1009"/>
    <mergeCell ref="W1007:W1009"/>
    <mergeCell ref="B995:B997"/>
    <mergeCell ref="C995:C997"/>
    <mergeCell ref="S1064:S1066"/>
    <mergeCell ref="P1048:P1051"/>
    <mergeCell ref="X1061:X1063"/>
    <mergeCell ref="H1052:H1054"/>
    <mergeCell ref="F1061:F1063"/>
    <mergeCell ref="G1061:G1063"/>
    <mergeCell ref="H1061:H1063"/>
    <mergeCell ref="I1061:I1063"/>
    <mergeCell ref="I1017:I1019"/>
    <mergeCell ref="H1017:H1019"/>
    <mergeCell ref="P1023:P1025"/>
    <mergeCell ref="U1023:U1025"/>
    <mergeCell ref="V1023:V1025"/>
    <mergeCell ref="E1014:E1016"/>
    <mergeCell ref="O1026:O1028"/>
    <mergeCell ref="P1026:P1028"/>
    <mergeCell ref="T1029:T1031"/>
    <mergeCell ref="W1029:W1031"/>
    <mergeCell ref="C991:C994"/>
    <mergeCell ref="P1029:P1031"/>
    <mergeCell ref="N1026:N1028"/>
    <mergeCell ref="T1020:T1022"/>
    <mergeCell ref="U1020:U1022"/>
    <mergeCell ref="S1071:S1073"/>
    <mergeCell ref="T1071:T1073"/>
    <mergeCell ref="Q1067:Q1070"/>
    <mergeCell ref="W1052:W1054"/>
    <mergeCell ref="Q1058:Q1060"/>
    <mergeCell ref="X1052:X1054"/>
    <mergeCell ref="R1036:R1039"/>
    <mergeCell ref="S1036:S1039"/>
    <mergeCell ref="T1036:T1039"/>
    <mergeCell ref="U1036:U1039"/>
    <mergeCell ref="P1017:P1019"/>
    <mergeCell ref="Q1026:Q1028"/>
    <mergeCell ref="R1026:R1028"/>
    <mergeCell ref="S1026:S1028"/>
    <mergeCell ref="Z1014:Z1016"/>
    <mergeCell ref="AA1014:AA1016"/>
    <mergeCell ref="AB1014:AB1016"/>
    <mergeCell ref="AC1014:AC1016"/>
    <mergeCell ref="AJ1023:AJ1025"/>
    <mergeCell ref="AC998:AC1000"/>
    <mergeCell ref="AD1001:AD1003"/>
    <mergeCell ref="AE1001:AE1003"/>
    <mergeCell ref="AF1001:AF1003"/>
    <mergeCell ref="AD1007:AD1009"/>
    <mergeCell ref="AF1100:AF1102"/>
    <mergeCell ref="Z1067:Z1070"/>
    <mergeCell ref="AA1067:AA1070"/>
    <mergeCell ref="AJ1058:AJ1060"/>
    <mergeCell ref="Z998:Z1000"/>
    <mergeCell ref="AJ1064:AJ1066"/>
    <mergeCell ref="AJ1014:AJ1016"/>
    <mergeCell ref="AJ1001:AJ1003"/>
    <mergeCell ref="AJ1061:AJ1063"/>
    <mergeCell ref="AE1103:AE1105"/>
    <mergeCell ref="AB1029:AB1031"/>
    <mergeCell ref="AI1077:AI1079"/>
    <mergeCell ref="AJ1077:AJ1079"/>
    <mergeCell ref="AH1058:AH1060"/>
    <mergeCell ref="AH1077:AH1079"/>
    <mergeCell ref="AG1061:AG1063"/>
    <mergeCell ref="AI1067:AI1070"/>
    <mergeCell ref="AJ1067:AJ1070"/>
    <mergeCell ref="AJ1048:AJ1051"/>
    <mergeCell ref="AC1093:AC1096"/>
    <mergeCell ref="AC1097:AC1099"/>
    <mergeCell ref="AA1106:AA1109"/>
    <mergeCell ref="Z1110:Z1112"/>
    <mergeCell ref="AA1110:AA1112"/>
    <mergeCell ref="AI1020:AI1022"/>
    <mergeCell ref="AJ1020:AJ1022"/>
    <mergeCell ref="AD1071:AD1073"/>
    <mergeCell ref="AC1074:AC1076"/>
    <mergeCell ref="AD1074:AD1076"/>
    <mergeCell ref="AE1067:AE1070"/>
    <mergeCell ref="AB1067:AB1070"/>
    <mergeCell ref="AC1064:AC1066"/>
    <mergeCell ref="AD1064:AD1066"/>
    <mergeCell ref="AE1064:AE1066"/>
    <mergeCell ref="AJ1055:AJ1057"/>
    <mergeCell ref="AI1001:AI1003"/>
    <mergeCell ref="Z1004:Z1006"/>
    <mergeCell ref="AD1004:AD1006"/>
    <mergeCell ref="AE1004:AE1006"/>
    <mergeCell ref="AF1004:AF1006"/>
    <mergeCell ref="AB1004:AB1006"/>
    <mergeCell ref="AC1004:AC1006"/>
    <mergeCell ref="AG1007:AG1009"/>
    <mergeCell ref="AG998:AG1000"/>
    <mergeCell ref="AH998:AH1000"/>
    <mergeCell ref="AF1040:AF1043"/>
    <mergeCell ref="AH1029:AH1031"/>
    <mergeCell ref="AA1058:AA1060"/>
    <mergeCell ref="AD1048:AD1051"/>
    <mergeCell ref="AA1093:AA1096"/>
    <mergeCell ref="AB1040:AB1043"/>
    <mergeCell ref="AC1040:AC1043"/>
    <mergeCell ref="AD1040:AD1043"/>
    <mergeCell ref="AE1074:AE1076"/>
    <mergeCell ref="AH959:AH961"/>
    <mergeCell ref="AH955:AH958"/>
    <mergeCell ref="AH929:AH931"/>
    <mergeCell ref="AH922:AH924"/>
    <mergeCell ref="AJ968:AJ970"/>
    <mergeCell ref="AJ936:AJ938"/>
    <mergeCell ref="AJ939:AJ941"/>
    <mergeCell ref="AH925:AH928"/>
    <mergeCell ref="AE909:AE911"/>
    <mergeCell ref="AF909:AF911"/>
    <mergeCell ref="Y939:Y941"/>
    <mergeCell ref="AB991:AB994"/>
    <mergeCell ref="AI909:AI911"/>
    <mergeCell ref="AA946:AA948"/>
    <mergeCell ref="AB946:AB948"/>
    <mergeCell ref="AC946:AC948"/>
    <mergeCell ref="AD946:AD948"/>
    <mergeCell ref="AI962:AI964"/>
    <mergeCell ref="AD1014:AD1016"/>
    <mergeCell ref="AE1014:AE1016"/>
    <mergeCell ref="AA998:AA1000"/>
    <mergeCell ref="AB998:AB1000"/>
    <mergeCell ref="AI1004:AI1006"/>
    <mergeCell ref="AG1048:AG1051"/>
    <mergeCell ref="AI1026:AI1028"/>
    <mergeCell ref="AH978:AH980"/>
    <mergeCell ref="AA1023:AA1025"/>
    <mergeCell ref="AG968:AG970"/>
    <mergeCell ref="AH919:AH921"/>
    <mergeCell ref="AI919:AI921"/>
    <mergeCell ref="AI1007:AI1009"/>
    <mergeCell ref="AG1010:AG1013"/>
    <mergeCell ref="AG1040:AG1043"/>
    <mergeCell ref="AA1036:AA1039"/>
    <mergeCell ref="AF955:AF958"/>
    <mergeCell ref="AF942:AF945"/>
    <mergeCell ref="AA942:AA945"/>
    <mergeCell ref="AC952:AC954"/>
    <mergeCell ref="AF912:AF915"/>
    <mergeCell ref="AA929:AA931"/>
    <mergeCell ref="AE939:AE941"/>
    <mergeCell ref="AC909:AC911"/>
    <mergeCell ref="AD909:AD911"/>
    <mergeCell ref="AB916:AB918"/>
    <mergeCell ref="AA922:AA924"/>
    <mergeCell ref="AD922:AD924"/>
    <mergeCell ref="AI998:AI1000"/>
    <mergeCell ref="AH1014:AH1016"/>
    <mergeCell ref="AF1017:AF1019"/>
    <mergeCell ref="AE1007:AE1009"/>
    <mergeCell ref="AE1017:AE1019"/>
    <mergeCell ref="AE1036:AE1039"/>
    <mergeCell ref="AF1023:AF1025"/>
    <mergeCell ref="AH1010:AH1013"/>
    <mergeCell ref="AF949:AF951"/>
    <mergeCell ref="AI955:AI958"/>
    <mergeCell ref="AH952:AH954"/>
    <mergeCell ref="AI968:AI970"/>
    <mergeCell ref="AI925:AI928"/>
    <mergeCell ref="AH971:AH973"/>
    <mergeCell ref="AI946:AI948"/>
    <mergeCell ref="AA959:AA961"/>
    <mergeCell ref="AI974:AI977"/>
    <mergeCell ref="AB1001:AB1003"/>
    <mergeCell ref="AJ978:AJ980"/>
    <mergeCell ref="AI978:AI980"/>
    <mergeCell ref="AH991:AH994"/>
    <mergeCell ref="AG955:AG958"/>
    <mergeCell ref="AC962:AC964"/>
    <mergeCell ref="AE946:AE948"/>
    <mergeCell ref="AI971:AI973"/>
    <mergeCell ref="AF1007:AF1009"/>
    <mergeCell ref="AJ991:AJ994"/>
    <mergeCell ref="AJ916:AJ918"/>
    <mergeCell ref="AA916:AA918"/>
    <mergeCell ref="AJ906:AJ908"/>
    <mergeCell ref="AG903:AG905"/>
    <mergeCell ref="AH903:AH905"/>
    <mergeCell ref="AI903:AI905"/>
    <mergeCell ref="AJ903:AJ905"/>
    <mergeCell ref="Z903:Z905"/>
    <mergeCell ref="AA903:AA905"/>
    <mergeCell ref="AJ955:AJ958"/>
    <mergeCell ref="AH939:AH941"/>
    <mergeCell ref="AI939:AI941"/>
    <mergeCell ref="AH906:AH908"/>
    <mergeCell ref="Z946:Z948"/>
    <mergeCell ref="AF939:AF941"/>
    <mergeCell ref="AI984:AI987"/>
    <mergeCell ref="AJ984:AJ987"/>
    <mergeCell ref="AI906:AI908"/>
    <mergeCell ref="AG925:AG928"/>
    <mergeCell ref="AA906:AA908"/>
    <mergeCell ref="AJ971:AJ973"/>
    <mergeCell ref="AJ995:AJ997"/>
    <mergeCell ref="AJ998:AJ1000"/>
    <mergeCell ref="Z932:Z935"/>
    <mergeCell ref="AA932:AA935"/>
    <mergeCell ref="AB932:AB935"/>
    <mergeCell ref="AC932:AC935"/>
    <mergeCell ref="AD932:AD935"/>
    <mergeCell ref="AE932:AE935"/>
    <mergeCell ref="AF932:AF935"/>
    <mergeCell ref="AG932:AG935"/>
    <mergeCell ref="AH932:AH935"/>
    <mergeCell ref="AI932:AI935"/>
    <mergeCell ref="AJ932:AJ935"/>
    <mergeCell ref="AA949:AA951"/>
    <mergeCell ref="AB949:AB951"/>
    <mergeCell ref="AC949:AC951"/>
    <mergeCell ref="AD949:AD951"/>
    <mergeCell ref="AG939:AG941"/>
    <mergeCell ref="AB925:AB928"/>
    <mergeCell ref="AC925:AC928"/>
    <mergeCell ref="AD925:AD928"/>
    <mergeCell ref="AE925:AE928"/>
    <mergeCell ref="AG946:AG948"/>
    <mergeCell ref="AF952:AF954"/>
    <mergeCell ref="AG952:AG954"/>
    <mergeCell ref="AF968:AF970"/>
    <mergeCell ref="AE978:AE980"/>
    <mergeCell ref="AF978:AF980"/>
    <mergeCell ref="AC991:AC994"/>
    <mergeCell ref="AI949:AI951"/>
    <mergeCell ref="AJ974:AJ977"/>
    <mergeCell ref="AJ962:AJ964"/>
    <mergeCell ref="AJ965:AJ967"/>
    <mergeCell ref="AJ942:AJ945"/>
    <mergeCell ref="B959:B961"/>
    <mergeCell ref="W946:W948"/>
    <mergeCell ref="Y929:Y931"/>
    <mergeCell ref="X946:X948"/>
    <mergeCell ref="M959:M960"/>
    <mergeCell ref="R959:R961"/>
    <mergeCell ref="D946:D948"/>
    <mergeCell ref="G955:G958"/>
    <mergeCell ref="H942:H945"/>
    <mergeCell ref="O955:O958"/>
    <mergeCell ref="P955:P958"/>
    <mergeCell ref="P959:P961"/>
    <mergeCell ref="Q959:Q961"/>
    <mergeCell ref="R936:R938"/>
    <mergeCell ref="I942:I945"/>
    <mergeCell ref="G925:G928"/>
    <mergeCell ref="H955:H958"/>
    <mergeCell ref="P952:P954"/>
    <mergeCell ref="I922:I924"/>
    <mergeCell ref="N922:N924"/>
    <mergeCell ref="O922:O924"/>
    <mergeCell ref="P922:P924"/>
    <mergeCell ref="Q922:Q924"/>
    <mergeCell ref="C912:C915"/>
    <mergeCell ref="D912:D915"/>
    <mergeCell ref="E929:E931"/>
    <mergeCell ref="F929:F931"/>
    <mergeCell ref="H949:H951"/>
    <mergeCell ref="Q936:Q938"/>
    <mergeCell ref="G952:G954"/>
    <mergeCell ref="H952:H954"/>
    <mergeCell ref="G959:G961"/>
    <mergeCell ref="I952:I954"/>
    <mergeCell ref="B952:B954"/>
    <mergeCell ref="B946:B948"/>
    <mergeCell ref="B942:B945"/>
    <mergeCell ref="C939:C941"/>
    <mergeCell ref="C949:C951"/>
    <mergeCell ref="D949:D951"/>
    <mergeCell ref="E949:E951"/>
    <mergeCell ref="F949:F951"/>
    <mergeCell ref="C916:C918"/>
    <mergeCell ref="D939:D941"/>
    <mergeCell ref="E939:E941"/>
    <mergeCell ref="C942:C945"/>
    <mergeCell ref="D942:D945"/>
    <mergeCell ref="E942:E945"/>
    <mergeCell ref="F942:F945"/>
    <mergeCell ref="G939:G941"/>
    <mergeCell ref="H939:H941"/>
    <mergeCell ref="B955:B958"/>
    <mergeCell ref="E955:E958"/>
    <mergeCell ref="D955:D958"/>
    <mergeCell ref="Q955:Q958"/>
    <mergeCell ref="T955:T958"/>
    <mergeCell ref="U955:U958"/>
    <mergeCell ref="W952:W954"/>
    <mergeCell ref="X912:X915"/>
    <mergeCell ref="X949:X951"/>
    <mergeCell ref="Y949:Y951"/>
    <mergeCell ref="C936:C938"/>
    <mergeCell ref="X932:X935"/>
    <mergeCell ref="Y932:Y935"/>
    <mergeCell ref="B925:B928"/>
    <mergeCell ref="B962:B964"/>
    <mergeCell ref="F959:F961"/>
    <mergeCell ref="B974:B977"/>
    <mergeCell ref="C974:C977"/>
    <mergeCell ref="G971:G973"/>
    <mergeCell ref="D971:D973"/>
    <mergeCell ref="E971:E973"/>
    <mergeCell ref="R971:R973"/>
    <mergeCell ref="S971:S973"/>
    <mergeCell ref="B968:B970"/>
    <mergeCell ref="D968:D970"/>
    <mergeCell ref="O965:O967"/>
    <mergeCell ref="P965:P967"/>
    <mergeCell ref="G962:G964"/>
    <mergeCell ref="H962:H964"/>
    <mergeCell ref="P1001:P1003"/>
    <mergeCell ref="Q1001:Q1003"/>
    <mergeCell ref="T998:T1000"/>
    <mergeCell ref="U998:U1000"/>
    <mergeCell ref="V998:V1000"/>
    <mergeCell ref="G991:G994"/>
    <mergeCell ref="H991:H994"/>
    <mergeCell ref="T991:T994"/>
    <mergeCell ref="U991:U994"/>
    <mergeCell ref="P974:P977"/>
    <mergeCell ref="Q974:Q977"/>
    <mergeCell ref="R974:R977"/>
    <mergeCell ref="S974:S977"/>
    <mergeCell ref="T974:T977"/>
    <mergeCell ref="U974:U977"/>
    <mergeCell ref="F998:F1000"/>
    <mergeCell ref="S995:S997"/>
    <mergeCell ref="T995:T997"/>
    <mergeCell ref="U995:U997"/>
    <mergeCell ref="D978:D980"/>
    <mergeCell ref="E978:E980"/>
    <mergeCell ref="F978:F980"/>
    <mergeCell ref="G978:G980"/>
    <mergeCell ref="P978:P980"/>
    <mergeCell ref="Q978:Q980"/>
    <mergeCell ref="Q991:Q994"/>
    <mergeCell ref="R991:R994"/>
    <mergeCell ref="D974:D977"/>
    <mergeCell ref="E974:E977"/>
    <mergeCell ref="F974:F977"/>
    <mergeCell ref="G974:G977"/>
    <mergeCell ref="H974:H977"/>
    <mergeCell ref="I974:I977"/>
    <mergeCell ref="N974:N977"/>
    <mergeCell ref="O974:O977"/>
    <mergeCell ref="V974:V977"/>
    <mergeCell ref="E995:E997"/>
    <mergeCell ref="F995:F997"/>
    <mergeCell ref="G995:G997"/>
    <mergeCell ref="H995:H997"/>
    <mergeCell ref="E998:E1000"/>
    <mergeCell ref="Q995:Q997"/>
    <mergeCell ref="D991:D994"/>
    <mergeCell ref="D995:D997"/>
    <mergeCell ref="B965:B967"/>
    <mergeCell ref="B978:B980"/>
    <mergeCell ref="C971:C973"/>
    <mergeCell ref="E965:E967"/>
    <mergeCell ref="L965:L966"/>
    <mergeCell ref="C968:C970"/>
    <mergeCell ref="S955:S958"/>
    <mergeCell ref="X955:X958"/>
    <mergeCell ref="I955:I958"/>
    <mergeCell ref="N955:N958"/>
    <mergeCell ref="C962:C964"/>
    <mergeCell ref="D962:D964"/>
    <mergeCell ref="E962:E964"/>
    <mergeCell ref="F962:F964"/>
    <mergeCell ref="S959:S961"/>
    <mergeCell ref="U971:U973"/>
    <mergeCell ref="T959:T961"/>
    <mergeCell ref="C965:C967"/>
    <mergeCell ref="D965:D967"/>
    <mergeCell ref="C978:C980"/>
    <mergeCell ref="C959:C961"/>
    <mergeCell ref="D981:D983"/>
    <mergeCell ref="V991:V994"/>
    <mergeCell ref="F965:F967"/>
    <mergeCell ref="F968:F970"/>
    <mergeCell ref="G968:G970"/>
    <mergeCell ref="H968:H970"/>
    <mergeCell ref="I968:I970"/>
    <mergeCell ref="N968:N970"/>
    <mergeCell ref="E981:E983"/>
    <mergeCell ref="V981:V983"/>
    <mergeCell ref="W981:W983"/>
    <mergeCell ref="X981:X983"/>
    <mergeCell ref="F971:F973"/>
    <mergeCell ref="X971:X973"/>
    <mergeCell ref="R968:R970"/>
    <mergeCell ref="S968:S970"/>
    <mergeCell ref="H978:H980"/>
    <mergeCell ref="I978:I980"/>
    <mergeCell ref="O968:O970"/>
    <mergeCell ref="P968:P970"/>
    <mergeCell ref="G965:G967"/>
    <mergeCell ref="H965:H967"/>
    <mergeCell ref="R978:R980"/>
    <mergeCell ref="S978:S980"/>
    <mergeCell ref="T978:T980"/>
    <mergeCell ref="U978:U980"/>
    <mergeCell ref="V978:V980"/>
    <mergeCell ref="W978:W980"/>
    <mergeCell ref="X978:X980"/>
    <mergeCell ref="H959:H961"/>
    <mergeCell ref="V971:V973"/>
    <mergeCell ref="N981:N983"/>
    <mergeCell ref="O981:O983"/>
    <mergeCell ref="P981:P983"/>
    <mergeCell ref="Q981:Q983"/>
    <mergeCell ref="R981:R983"/>
    <mergeCell ref="F955:F958"/>
    <mergeCell ref="N991:N994"/>
    <mergeCell ref="D959:D961"/>
    <mergeCell ref="I959:I961"/>
    <mergeCell ref="N971:N973"/>
    <mergeCell ref="O971:O973"/>
    <mergeCell ref="P971:P973"/>
    <mergeCell ref="I965:I967"/>
    <mergeCell ref="F991:F994"/>
    <mergeCell ref="H971:H973"/>
    <mergeCell ref="F981:F983"/>
    <mergeCell ref="G981:G983"/>
    <mergeCell ref="H981:H983"/>
    <mergeCell ref="J959:J960"/>
    <mergeCell ref="U959:U961"/>
    <mergeCell ref="V959:V961"/>
    <mergeCell ref="S962:S964"/>
    <mergeCell ref="U962:U964"/>
    <mergeCell ref="Y959:Y961"/>
    <mergeCell ref="N995:N997"/>
    <mergeCell ref="AD968:AD970"/>
    <mergeCell ref="AD965:AD967"/>
    <mergeCell ref="Y968:Y970"/>
    <mergeCell ref="U968:U970"/>
    <mergeCell ref="Q971:Q973"/>
    <mergeCell ref="T968:T970"/>
    <mergeCell ref="W965:W967"/>
    <mergeCell ref="Q962:Q964"/>
    <mergeCell ref="K959:K960"/>
    <mergeCell ref="L959:L960"/>
    <mergeCell ref="AG974:AG977"/>
    <mergeCell ref="AF962:AF964"/>
    <mergeCell ref="AF971:AF973"/>
    <mergeCell ref="I971:I973"/>
    <mergeCell ref="M965:M966"/>
    <mergeCell ref="R962:R964"/>
    <mergeCell ref="I962:I964"/>
    <mergeCell ref="N962:N964"/>
    <mergeCell ref="O962:O964"/>
    <mergeCell ref="P962:P964"/>
    <mergeCell ref="Z965:Z967"/>
    <mergeCell ref="X965:X967"/>
    <mergeCell ref="Y965:Y967"/>
    <mergeCell ref="T965:T967"/>
    <mergeCell ref="AG962:AG964"/>
    <mergeCell ref="AB971:AB973"/>
    <mergeCell ref="AC971:AC973"/>
    <mergeCell ref="AG991:AG994"/>
    <mergeCell ref="AE995:AE997"/>
    <mergeCell ref="AD971:AD973"/>
    <mergeCell ref="W959:W961"/>
    <mergeCell ref="X959:X961"/>
    <mergeCell ref="AF995:AF997"/>
    <mergeCell ref="AG995:AG997"/>
    <mergeCell ref="W971:W973"/>
    <mergeCell ref="O959:O961"/>
    <mergeCell ref="AE968:AE970"/>
    <mergeCell ref="AE959:AE961"/>
    <mergeCell ref="AE971:AE973"/>
    <mergeCell ref="AC974:AC977"/>
    <mergeCell ref="AG971:AG973"/>
    <mergeCell ref="AC959:AC961"/>
    <mergeCell ref="AF959:AF961"/>
    <mergeCell ref="AG959:AG961"/>
    <mergeCell ref="AC968:AC970"/>
    <mergeCell ref="Z968:Z970"/>
    <mergeCell ref="AD959:AD961"/>
    <mergeCell ref="AC995:AC997"/>
    <mergeCell ref="AD995:AD997"/>
    <mergeCell ref="N978:N980"/>
    <mergeCell ref="AF988:AF990"/>
    <mergeCell ref="AG988:AG990"/>
    <mergeCell ref="O978:O980"/>
    <mergeCell ref="P991:P994"/>
    <mergeCell ref="AC978:AC980"/>
    <mergeCell ref="AD978:AD980"/>
    <mergeCell ref="E894:E896"/>
    <mergeCell ref="O900:O902"/>
    <mergeCell ref="N891:N893"/>
    <mergeCell ref="O891:O893"/>
    <mergeCell ref="I885:I887"/>
    <mergeCell ref="E959:E961"/>
    <mergeCell ref="AH942:AH945"/>
    <mergeCell ref="AI942:AI945"/>
    <mergeCell ref="AB936:AB938"/>
    <mergeCell ref="AB955:AB958"/>
    <mergeCell ref="AC955:AC958"/>
    <mergeCell ref="AD955:AD958"/>
    <mergeCell ref="AE955:AE958"/>
    <mergeCell ref="AI959:AI961"/>
    <mergeCell ref="AJ912:AJ915"/>
    <mergeCell ref="AE912:AE915"/>
    <mergeCell ref="AH974:AH977"/>
    <mergeCell ref="R909:R911"/>
    <mergeCell ref="Z949:Z951"/>
    <mergeCell ref="Y912:Y915"/>
    <mergeCell ref="U925:U928"/>
    <mergeCell ref="AF925:AF928"/>
    <mergeCell ref="AH912:AH915"/>
    <mergeCell ref="U900:U902"/>
    <mergeCell ref="AI952:AI954"/>
    <mergeCell ref="AI912:AI915"/>
    <mergeCell ref="AH968:AH970"/>
    <mergeCell ref="AH962:AH964"/>
    <mergeCell ref="AH965:AH967"/>
    <mergeCell ref="R946:R948"/>
    <mergeCell ref="R952:R954"/>
    <mergeCell ref="Y952:Y954"/>
    <mergeCell ref="W932:W935"/>
    <mergeCell ref="T946:T948"/>
    <mergeCell ref="U942:U945"/>
    <mergeCell ref="W939:W941"/>
    <mergeCell ref="P929:P931"/>
    <mergeCell ref="U922:U924"/>
    <mergeCell ref="AE965:AE967"/>
    <mergeCell ref="AB965:AB967"/>
    <mergeCell ref="Y925:Y928"/>
    <mergeCell ref="AD974:AD977"/>
    <mergeCell ref="AE974:AE977"/>
    <mergeCell ref="Q906:Q908"/>
    <mergeCell ref="AH949:AH951"/>
    <mergeCell ref="Y922:Y924"/>
    <mergeCell ref="AF965:AF967"/>
    <mergeCell ref="AG965:AG967"/>
    <mergeCell ref="AA968:AA970"/>
    <mergeCell ref="AA965:AA967"/>
    <mergeCell ref="N929:N931"/>
    <mergeCell ref="O929:O931"/>
    <mergeCell ref="V900:V902"/>
    <mergeCell ref="Y903:Y905"/>
    <mergeCell ref="F900:F902"/>
    <mergeCell ref="O949:O951"/>
    <mergeCell ref="G942:G945"/>
    <mergeCell ref="G949:G951"/>
    <mergeCell ref="U946:U948"/>
    <mergeCell ref="V946:V948"/>
    <mergeCell ref="R942:R945"/>
    <mergeCell ref="S942:S945"/>
    <mergeCell ref="X903:X905"/>
    <mergeCell ref="P906:P908"/>
    <mergeCell ref="G822:G824"/>
    <mergeCell ref="H822:H824"/>
    <mergeCell ref="G842:G843"/>
    <mergeCell ref="H842:H843"/>
    <mergeCell ref="P822:P824"/>
    <mergeCell ref="N857:N859"/>
    <mergeCell ref="I857:I859"/>
    <mergeCell ref="Q869:Q871"/>
    <mergeCell ref="R869:R871"/>
    <mergeCell ref="R847:R849"/>
    <mergeCell ref="Q850:Q853"/>
    <mergeCell ref="Y978:Y980"/>
    <mergeCell ref="AB981:AB983"/>
    <mergeCell ref="Z978:Z980"/>
    <mergeCell ref="AA978:AA980"/>
    <mergeCell ref="AB978:AB980"/>
    <mergeCell ref="Z981:Z983"/>
    <mergeCell ref="X974:X977"/>
    <mergeCell ref="Y974:Y977"/>
    <mergeCell ref="AG978:AG980"/>
    <mergeCell ref="AF974:AF977"/>
    <mergeCell ref="T962:T964"/>
    <mergeCell ref="E968:E970"/>
    <mergeCell ref="V962:V964"/>
    <mergeCell ref="K965:K966"/>
    <mergeCell ref="F879:F881"/>
    <mergeCell ref="G879:G881"/>
    <mergeCell ref="AG866:AG868"/>
    <mergeCell ref="AF854:AF856"/>
    <mergeCell ref="AI879:AI881"/>
    <mergeCell ref="V876:V878"/>
    <mergeCell ref="W876:W878"/>
    <mergeCell ref="AH869:AH871"/>
    <mergeCell ref="AF879:AF881"/>
    <mergeCell ref="AG860:AG862"/>
    <mergeCell ref="AA879:AA881"/>
    <mergeCell ref="AC879:AC881"/>
    <mergeCell ref="AD879:AD881"/>
    <mergeCell ref="AD857:AD859"/>
    <mergeCell ref="F891:F893"/>
    <mergeCell ref="Q891:Q893"/>
    <mergeCell ref="R891:R893"/>
    <mergeCell ref="S891:S893"/>
    <mergeCell ref="E885:E887"/>
    <mergeCell ref="F885:F887"/>
    <mergeCell ref="X854:X856"/>
    <mergeCell ref="I879:I881"/>
    <mergeCell ref="W854:W856"/>
    <mergeCell ref="Y854:Y856"/>
    <mergeCell ref="X857:X859"/>
    <mergeCell ref="W860:W862"/>
    <mergeCell ref="I939:I941"/>
    <mergeCell ref="R949:R951"/>
    <mergeCell ref="Q952:Q954"/>
    <mergeCell ref="I946:I948"/>
    <mergeCell ref="I949:I951"/>
    <mergeCell ref="N949:N951"/>
    <mergeCell ref="U939:U941"/>
    <mergeCell ref="W942:W945"/>
    <mergeCell ref="X942:X945"/>
    <mergeCell ref="J965:J966"/>
    <mergeCell ref="AI900:AI902"/>
    <mergeCell ref="AC916:AC918"/>
    <mergeCell ref="AD916:AD918"/>
    <mergeCell ref="G837:G838"/>
    <mergeCell ref="T909:T911"/>
    <mergeCell ref="V885:V887"/>
    <mergeCell ref="Y919:Y921"/>
    <mergeCell ref="W891:W893"/>
    <mergeCell ref="S906:S908"/>
    <mergeCell ref="T906:T908"/>
    <mergeCell ref="U906:U908"/>
    <mergeCell ref="P876:P878"/>
    <mergeCell ref="Q876:Q878"/>
    <mergeCell ref="R876:R878"/>
    <mergeCell ref="S876:S878"/>
    <mergeCell ref="AJ872:AJ875"/>
    <mergeCell ref="AG879:AG881"/>
    <mergeCell ref="AF882:AF884"/>
    <mergeCell ref="AG882:AG884"/>
    <mergeCell ref="AF876:AF878"/>
    <mergeCell ref="AH876:AH878"/>
    <mergeCell ref="AG825:AG826"/>
    <mergeCell ref="AJ827:AJ830"/>
    <mergeCell ref="Q882:Q884"/>
    <mergeCell ref="R882:R884"/>
    <mergeCell ref="S882:S884"/>
    <mergeCell ref="T882:T884"/>
    <mergeCell ref="U882:U884"/>
    <mergeCell ref="AA815:AA818"/>
    <mergeCell ref="AJ850:AJ853"/>
    <mergeCell ref="AI844:AI846"/>
    <mergeCell ref="E879:E881"/>
    <mergeCell ref="H844:H846"/>
    <mergeCell ref="H847:H849"/>
    <mergeCell ref="Y860:Y862"/>
    <mergeCell ref="AJ844:AJ846"/>
    <mergeCell ref="AI847:AI849"/>
    <mergeCell ref="AJ847:AJ849"/>
    <mergeCell ref="T866:T868"/>
    <mergeCell ref="T863:T865"/>
    <mergeCell ref="Q866:Q868"/>
    <mergeCell ref="X847:X849"/>
    <mergeCell ref="AH844:AH846"/>
    <mergeCell ref="AD860:AD862"/>
    <mergeCell ref="F860:F862"/>
    <mergeCell ref="I854:I856"/>
    <mergeCell ref="F834:F836"/>
    <mergeCell ref="AJ815:AJ818"/>
    <mergeCell ref="Y847:Y849"/>
    <mergeCell ref="Z831:Z833"/>
    <mergeCell ref="F876:F878"/>
    <mergeCell ref="Z882:Z884"/>
    <mergeCell ref="S831:S833"/>
    <mergeCell ref="S834:S836"/>
    <mergeCell ref="Y844:Y846"/>
    <mergeCell ref="X819:X821"/>
    <mergeCell ref="Z827:Z830"/>
    <mergeCell ref="S839:S841"/>
    <mergeCell ref="V857:V859"/>
    <mergeCell ref="V844:V846"/>
    <mergeCell ref="T860:T862"/>
    <mergeCell ref="X866:X868"/>
    <mergeCell ref="U863:U865"/>
    <mergeCell ref="Y857:Y859"/>
    <mergeCell ref="S872:S875"/>
    <mergeCell ref="S869:S871"/>
    <mergeCell ref="U860:U862"/>
    <mergeCell ref="P860:P862"/>
    <mergeCell ref="AJ885:AJ887"/>
    <mergeCell ref="AJ869:AJ871"/>
    <mergeCell ref="AD872:AD875"/>
    <mergeCell ref="Z850:Z853"/>
    <mergeCell ref="Z891:Z893"/>
    <mergeCell ref="N882:N884"/>
    <mergeCell ref="AJ882:AJ884"/>
    <mergeCell ref="AJ894:AJ896"/>
    <mergeCell ref="X929:X931"/>
    <mergeCell ref="R916:R918"/>
    <mergeCell ref="I909:I911"/>
    <mergeCell ref="W922:W924"/>
    <mergeCell ref="X891:X893"/>
    <mergeCell ref="R888:R890"/>
    <mergeCell ref="S888:S890"/>
    <mergeCell ref="P891:P893"/>
    <mergeCell ref="T879:T881"/>
    <mergeCell ref="U879:U881"/>
    <mergeCell ref="V879:V881"/>
    <mergeCell ref="W879:W881"/>
    <mergeCell ref="Q879:Q881"/>
    <mergeCell ref="R879:R881"/>
    <mergeCell ref="S879:S881"/>
    <mergeCell ref="V922:V924"/>
    <mergeCell ref="R906:R908"/>
    <mergeCell ref="O894:O896"/>
    <mergeCell ref="P894:P896"/>
    <mergeCell ref="Q894:Q896"/>
    <mergeCell ref="R894:R896"/>
    <mergeCell ref="AJ822:AJ824"/>
    <mergeCell ref="AC863:AC865"/>
    <mergeCell ref="AD863:AD865"/>
    <mergeCell ref="AH822:AH824"/>
    <mergeCell ref="AI822:AI824"/>
    <mergeCell ref="S822:S824"/>
    <mergeCell ref="AI834:AI836"/>
    <mergeCell ref="AJ834:AJ836"/>
    <mergeCell ref="AJ839:AJ841"/>
    <mergeCell ref="U827:U830"/>
    <mergeCell ref="I825:I826"/>
    <mergeCell ref="W822:W824"/>
    <mergeCell ref="I929:I931"/>
    <mergeCell ref="P825:P826"/>
    <mergeCell ref="W844:W846"/>
    <mergeCell ref="AE916:AE918"/>
    <mergeCell ref="N906:N908"/>
    <mergeCell ref="N925:N928"/>
    <mergeCell ref="X906:X908"/>
    <mergeCell ref="V912:V915"/>
    <mergeCell ref="AJ897:AJ899"/>
    <mergeCell ref="Z897:Z899"/>
    <mergeCell ref="AA897:AA899"/>
    <mergeCell ref="AE929:AE931"/>
    <mergeCell ref="AF929:AF931"/>
    <mergeCell ref="AB897:AB899"/>
    <mergeCell ref="AC897:AC899"/>
    <mergeCell ref="B971:B973"/>
    <mergeCell ref="X962:X964"/>
    <mergeCell ref="N912:N915"/>
    <mergeCell ref="O912:O915"/>
    <mergeCell ref="P912:P915"/>
    <mergeCell ref="Q912:Q915"/>
    <mergeCell ref="R912:R915"/>
    <mergeCell ref="S912:S915"/>
    <mergeCell ref="G580:G582"/>
    <mergeCell ref="H580:H582"/>
    <mergeCell ref="I580:I582"/>
    <mergeCell ref="O580:O582"/>
    <mergeCell ref="S580:S582"/>
    <mergeCell ref="Q567:Q570"/>
    <mergeCell ref="C885:C887"/>
    <mergeCell ref="V774:V776"/>
    <mergeCell ref="H903:H905"/>
    <mergeCell ref="B847:B849"/>
    <mergeCell ref="I819:I821"/>
    <mergeCell ref="N819:N821"/>
    <mergeCell ref="O819:O821"/>
    <mergeCell ref="P819:P821"/>
    <mergeCell ref="Q819:Q821"/>
    <mergeCell ref="B909:B911"/>
    <mergeCell ref="B936:B938"/>
    <mergeCell ref="D936:D938"/>
    <mergeCell ref="E936:E938"/>
    <mergeCell ref="F936:F938"/>
    <mergeCell ref="G936:G938"/>
    <mergeCell ref="H936:H938"/>
    <mergeCell ref="I936:I938"/>
    <mergeCell ref="N936:N938"/>
    <mergeCell ref="O936:O938"/>
    <mergeCell ref="C946:C948"/>
    <mergeCell ref="D909:D911"/>
    <mergeCell ref="T949:T951"/>
    <mergeCell ref="C955:C958"/>
    <mergeCell ref="E912:E915"/>
    <mergeCell ref="F912:F915"/>
    <mergeCell ref="G912:G915"/>
    <mergeCell ref="H912:H915"/>
    <mergeCell ref="I912:I915"/>
    <mergeCell ref="E916:E918"/>
    <mergeCell ref="B916:B918"/>
    <mergeCell ref="E925:E928"/>
    <mergeCell ref="C891:C893"/>
    <mergeCell ref="B827:B830"/>
    <mergeCell ref="C827:C830"/>
    <mergeCell ref="B831:B833"/>
    <mergeCell ref="B854:B856"/>
    <mergeCell ref="C844:C846"/>
    <mergeCell ref="F952:F954"/>
    <mergeCell ref="W857:W859"/>
    <mergeCell ref="X834:X836"/>
    <mergeCell ref="P863:P865"/>
    <mergeCell ref="Q863:Q865"/>
    <mergeCell ref="R863:R865"/>
    <mergeCell ref="S863:S865"/>
    <mergeCell ref="R857:R859"/>
    <mergeCell ref="N831:N833"/>
    <mergeCell ref="F946:F948"/>
    <mergeCell ref="G906:G908"/>
    <mergeCell ref="H906:H908"/>
    <mergeCell ref="I906:I908"/>
    <mergeCell ref="C872:C875"/>
    <mergeCell ref="B872:B875"/>
    <mergeCell ref="B876:B878"/>
    <mergeCell ref="C876:C878"/>
    <mergeCell ref="C866:C868"/>
    <mergeCell ref="C869:C871"/>
    <mergeCell ref="F897:F899"/>
    <mergeCell ref="H946:H948"/>
    <mergeCell ref="H879:H881"/>
    <mergeCell ref="E922:E924"/>
    <mergeCell ref="F922:F924"/>
    <mergeCell ref="I894:I896"/>
    <mergeCell ref="N894:N896"/>
    <mergeCell ref="C888:C890"/>
    <mergeCell ref="D888:D890"/>
    <mergeCell ref="D885:D887"/>
    <mergeCell ref="E897:E899"/>
    <mergeCell ref="D897:D899"/>
    <mergeCell ref="B906:B908"/>
    <mergeCell ref="I876:I878"/>
    <mergeCell ref="I897:I899"/>
    <mergeCell ref="E888:E890"/>
    <mergeCell ref="F888:F890"/>
    <mergeCell ref="E891:E893"/>
    <mergeCell ref="C906:C908"/>
    <mergeCell ref="G888:G890"/>
    <mergeCell ref="I900:I902"/>
    <mergeCell ref="N879:N881"/>
    <mergeCell ref="O879:O881"/>
    <mergeCell ref="O885:O887"/>
    <mergeCell ref="C882:C884"/>
    <mergeCell ref="D882:D884"/>
    <mergeCell ref="B919:B921"/>
    <mergeCell ref="C919:C921"/>
    <mergeCell ref="D919:D921"/>
    <mergeCell ref="E919:E921"/>
    <mergeCell ref="F919:F921"/>
    <mergeCell ref="G919:G921"/>
    <mergeCell ref="H919:H921"/>
    <mergeCell ref="B932:B935"/>
    <mergeCell ref="G866:G868"/>
    <mergeCell ref="O906:O908"/>
    <mergeCell ref="E906:E908"/>
    <mergeCell ref="F906:F908"/>
    <mergeCell ref="C879:C881"/>
    <mergeCell ref="D879:D881"/>
    <mergeCell ref="B939:B941"/>
    <mergeCell ref="D922:D924"/>
    <mergeCell ref="H925:H928"/>
    <mergeCell ref="C909:C911"/>
    <mergeCell ref="B922:B924"/>
    <mergeCell ref="F916:F918"/>
    <mergeCell ref="G916:G918"/>
    <mergeCell ref="B882:B884"/>
    <mergeCell ref="I925:I928"/>
    <mergeCell ref="O916:O918"/>
    <mergeCell ref="C922:C924"/>
    <mergeCell ref="G929:G931"/>
    <mergeCell ref="G876:G878"/>
    <mergeCell ref="H866:H868"/>
    <mergeCell ref="G900:G902"/>
    <mergeCell ref="G882:G884"/>
    <mergeCell ref="G897:G899"/>
    <mergeCell ref="H897:H899"/>
    <mergeCell ref="C952:C954"/>
    <mergeCell ref="D952:D954"/>
    <mergeCell ref="E952:E954"/>
    <mergeCell ref="N916:N918"/>
    <mergeCell ref="E909:E911"/>
    <mergeCell ref="F909:F911"/>
    <mergeCell ref="G909:G911"/>
    <mergeCell ref="H909:H911"/>
    <mergeCell ref="G891:G893"/>
    <mergeCell ref="B949:B951"/>
    <mergeCell ref="C929:C931"/>
    <mergeCell ref="D929:D931"/>
    <mergeCell ref="H869:H871"/>
    <mergeCell ref="I869:I871"/>
    <mergeCell ref="D827:D830"/>
    <mergeCell ref="R854:R856"/>
    <mergeCell ref="P844:P846"/>
    <mergeCell ref="Q844:Q846"/>
    <mergeCell ref="R844:R846"/>
    <mergeCell ref="P847:P849"/>
    <mergeCell ref="R839:R841"/>
    <mergeCell ref="E866:E868"/>
    <mergeCell ref="F866:F868"/>
    <mergeCell ref="I847:I849"/>
    <mergeCell ref="F847:F849"/>
    <mergeCell ref="G847:G849"/>
    <mergeCell ref="N942:N945"/>
    <mergeCell ref="O942:O945"/>
    <mergeCell ref="P942:P945"/>
    <mergeCell ref="Q942:Q945"/>
    <mergeCell ref="D854:D856"/>
    <mergeCell ref="E854:E856"/>
    <mergeCell ref="F854:F856"/>
    <mergeCell ref="C863:C865"/>
    <mergeCell ref="D863:D865"/>
    <mergeCell ref="E863:E865"/>
    <mergeCell ref="F863:F865"/>
    <mergeCell ref="C860:C862"/>
    <mergeCell ref="H885:H887"/>
    <mergeCell ref="H882:H884"/>
    <mergeCell ref="I872:I875"/>
    <mergeCell ref="B894:B896"/>
    <mergeCell ref="H929:H931"/>
    <mergeCell ref="G827:G830"/>
    <mergeCell ref="F925:F928"/>
    <mergeCell ref="G869:G871"/>
    <mergeCell ref="E869:E871"/>
    <mergeCell ref="F869:F871"/>
    <mergeCell ref="E946:E948"/>
    <mergeCell ref="P909:P911"/>
    <mergeCell ref="Q909:Q911"/>
    <mergeCell ref="C925:C928"/>
    <mergeCell ref="D925:D928"/>
    <mergeCell ref="B839:B841"/>
    <mergeCell ref="B837:B838"/>
    <mergeCell ref="B850:B853"/>
    <mergeCell ref="B842:B843"/>
    <mergeCell ref="E932:E935"/>
    <mergeCell ref="F932:F935"/>
    <mergeCell ref="H872:H875"/>
    <mergeCell ref="C831:C833"/>
    <mergeCell ref="D831:D833"/>
    <mergeCell ref="D839:D841"/>
    <mergeCell ref="E839:E841"/>
    <mergeCell ref="B822:B824"/>
    <mergeCell ref="J819:J820"/>
    <mergeCell ref="B815:B818"/>
    <mergeCell ref="F815:F818"/>
    <mergeCell ref="D789:D792"/>
    <mergeCell ref="E789:E792"/>
    <mergeCell ref="G932:G935"/>
    <mergeCell ref="H932:H935"/>
    <mergeCell ref="I932:I935"/>
    <mergeCell ref="N932:N935"/>
    <mergeCell ref="B709:B712"/>
    <mergeCell ref="H854:H856"/>
    <mergeCell ref="D755:D757"/>
    <mergeCell ref="G780:G782"/>
    <mergeCell ref="D733:D735"/>
    <mergeCell ref="E733:E735"/>
    <mergeCell ref="F733:F735"/>
    <mergeCell ref="G733:G735"/>
    <mergeCell ref="H733:H735"/>
    <mergeCell ref="F771:F773"/>
    <mergeCell ref="H748:H751"/>
    <mergeCell ref="D761:D763"/>
    <mergeCell ref="H761:H763"/>
    <mergeCell ref="F755:F757"/>
    <mergeCell ref="N885:N887"/>
    <mergeCell ref="N897:N899"/>
    <mergeCell ref="N900:N902"/>
    <mergeCell ref="D739:D741"/>
    <mergeCell ref="C745:C747"/>
    <mergeCell ref="D764:D767"/>
    <mergeCell ref="D819:D821"/>
    <mergeCell ref="D777:D779"/>
    <mergeCell ref="B793:B795"/>
    <mergeCell ref="B780:B782"/>
    <mergeCell ref="C764:C767"/>
    <mergeCell ref="C812:C814"/>
    <mergeCell ref="B929:B931"/>
    <mergeCell ref="F789:F792"/>
    <mergeCell ref="G789:G792"/>
    <mergeCell ref="C839:C841"/>
    <mergeCell ref="H891:H893"/>
    <mergeCell ref="I891:I893"/>
    <mergeCell ref="G834:G836"/>
    <mergeCell ref="H916:H918"/>
    <mergeCell ref="I916:I918"/>
    <mergeCell ref="D906:D908"/>
    <mergeCell ref="B897:B899"/>
    <mergeCell ref="B903:B905"/>
    <mergeCell ref="C903:C905"/>
    <mergeCell ref="D903:D905"/>
    <mergeCell ref="E903:E905"/>
    <mergeCell ref="F903:F905"/>
    <mergeCell ref="G903:G905"/>
    <mergeCell ref="B783:B785"/>
    <mergeCell ref="B891:B893"/>
    <mergeCell ref="D891:D893"/>
    <mergeCell ref="B885:B887"/>
    <mergeCell ref="B786:B788"/>
    <mergeCell ref="G922:G924"/>
    <mergeCell ref="H922:H924"/>
    <mergeCell ref="B888:B890"/>
    <mergeCell ref="F857:F859"/>
    <mergeCell ref="C847:C849"/>
    <mergeCell ref="B879:B881"/>
    <mergeCell ref="E844:E846"/>
    <mergeCell ref="Q825:Q826"/>
    <mergeCell ref="F825:F826"/>
    <mergeCell ref="E857:E859"/>
    <mergeCell ref="G857:G859"/>
    <mergeCell ref="D857:D859"/>
    <mergeCell ref="D866:D868"/>
    <mergeCell ref="G860:G862"/>
    <mergeCell ref="C850:C853"/>
    <mergeCell ref="D850:D853"/>
    <mergeCell ref="E850:E853"/>
    <mergeCell ref="F850:F853"/>
    <mergeCell ref="C854:C856"/>
    <mergeCell ref="B789:B792"/>
    <mergeCell ref="B834:B836"/>
    <mergeCell ref="F831:F833"/>
    <mergeCell ref="G831:G833"/>
    <mergeCell ref="G872:G875"/>
    <mergeCell ref="C900:C902"/>
    <mergeCell ref="D900:D902"/>
    <mergeCell ref="C897:C899"/>
    <mergeCell ref="E847:E849"/>
    <mergeCell ref="H900:H902"/>
    <mergeCell ref="Q839:Q841"/>
    <mergeCell ref="H888:H890"/>
    <mergeCell ref="I888:I890"/>
    <mergeCell ref="N888:N890"/>
    <mergeCell ref="G885:G887"/>
    <mergeCell ref="M819:M820"/>
    <mergeCell ref="N866:N868"/>
    <mergeCell ref="O897:O899"/>
    <mergeCell ref="E900:E902"/>
    <mergeCell ref="I866:I868"/>
    <mergeCell ref="D837:D838"/>
    <mergeCell ref="P885:P887"/>
    <mergeCell ref="P897:P899"/>
    <mergeCell ref="P872:P875"/>
    <mergeCell ref="B863:B865"/>
    <mergeCell ref="P879:P881"/>
    <mergeCell ref="C815:C818"/>
    <mergeCell ref="F827:F830"/>
    <mergeCell ref="C894:C896"/>
    <mergeCell ref="D894:D896"/>
    <mergeCell ref="C857:C859"/>
    <mergeCell ref="H837:H838"/>
    <mergeCell ref="I837:I838"/>
    <mergeCell ref="G825:G826"/>
    <mergeCell ref="P857:P859"/>
    <mergeCell ref="H834:H836"/>
    <mergeCell ref="O827:O830"/>
    <mergeCell ref="G819:G821"/>
    <mergeCell ref="H819:H821"/>
    <mergeCell ref="C842:C843"/>
    <mergeCell ref="D842:D843"/>
    <mergeCell ref="G815:G818"/>
    <mergeCell ref="H815:H818"/>
    <mergeCell ref="H860:H862"/>
    <mergeCell ref="G894:G896"/>
    <mergeCell ref="B900:B902"/>
    <mergeCell ref="D847:D849"/>
    <mergeCell ref="C834:C836"/>
    <mergeCell ref="C837:C838"/>
    <mergeCell ref="D834:D836"/>
    <mergeCell ref="Q860:Q862"/>
    <mergeCell ref="E837:E838"/>
    <mergeCell ref="Y863:Y865"/>
    <mergeCell ref="X863:X865"/>
    <mergeCell ref="Z863:Z865"/>
    <mergeCell ref="E882:E884"/>
    <mergeCell ref="F882:F884"/>
    <mergeCell ref="D876:D878"/>
    <mergeCell ref="D869:D871"/>
    <mergeCell ref="C825:C826"/>
    <mergeCell ref="D825:D826"/>
    <mergeCell ref="E825:E826"/>
    <mergeCell ref="E834:E836"/>
    <mergeCell ref="B723:B725"/>
    <mergeCell ref="H516:H518"/>
    <mergeCell ref="E554:E556"/>
    <mergeCell ref="C544:C546"/>
    <mergeCell ref="H531:H533"/>
    <mergeCell ref="X713:X715"/>
    <mergeCell ref="I513:I515"/>
    <mergeCell ref="B516:B518"/>
    <mergeCell ref="C516:C518"/>
    <mergeCell ref="D516:D518"/>
    <mergeCell ref="E516:E518"/>
    <mergeCell ref="F516:F518"/>
    <mergeCell ref="G516:G518"/>
    <mergeCell ref="F742:F744"/>
    <mergeCell ref="F663:F665"/>
    <mergeCell ref="G663:G665"/>
    <mergeCell ref="H663:H665"/>
    <mergeCell ref="I663:I665"/>
    <mergeCell ref="N663:N665"/>
    <mergeCell ref="O663:O665"/>
    <mergeCell ref="P663:P665"/>
    <mergeCell ref="H698:H700"/>
    <mergeCell ref="I748:I751"/>
    <mergeCell ref="N748:N751"/>
    <mergeCell ref="F748:F751"/>
    <mergeCell ref="G748:G751"/>
    <mergeCell ref="H742:H744"/>
    <mergeCell ref="Z733:Z735"/>
    <mergeCell ref="N758:N760"/>
    <mergeCell ref="G761:G763"/>
    <mergeCell ref="G758:G760"/>
    <mergeCell ref="Z729:Z732"/>
    <mergeCell ref="N761:N763"/>
    <mergeCell ref="B713:B715"/>
    <mergeCell ref="C713:C715"/>
    <mergeCell ref="B752:B754"/>
    <mergeCell ref="P752:P754"/>
    <mergeCell ref="F752:F754"/>
    <mergeCell ref="D758:D760"/>
    <mergeCell ref="D709:D712"/>
    <mergeCell ref="C733:C735"/>
    <mergeCell ref="C675:C678"/>
    <mergeCell ref="B812:B814"/>
    <mergeCell ref="B825:B826"/>
    <mergeCell ref="N739:N741"/>
    <mergeCell ref="C616:C618"/>
    <mergeCell ref="I616:I618"/>
    <mergeCell ref="G613:G615"/>
    <mergeCell ref="B642:B644"/>
    <mergeCell ref="B645:B647"/>
    <mergeCell ref="B656:B659"/>
    <mergeCell ref="D713:D715"/>
    <mergeCell ref="I544:I546"/>
    <mergeCell ref="I540:I543"/>
    <mergeCell ref="B544:B546"/>
    <mergeCell ref="F554:F556"/>
    <mergeCell ref="C528:C530"/>
    <mergeCell ref="C519:C522"/>
    <mergeCell ref="I685:I687"/>
    <mergeCell ref="O682:O684"/>
    <mergeCell ref="O685:O687"/>
    <mergeCell ref="N679:N681"/>
    <mergeCell ref="P698:P700"/>
    <mergeCell ref="E675:E678"/>
    <mergeCell ref="B616:B618"/>
    <mergeCell ref="Y669:Y671"/>
    <mergeCell ref="R651:R653"/>
    <mergeCell ref="R660:R662"/>
    <mergeCell ref="U626:U628"/>
    <mergeCell ref="V626:V628"/>
    <mergeCell ref="V619:V622"/>
    <mergeCell ref="U639:U641"/>
    <mergeCell ref="X645:X647"/>
    <mergeCell ref="N613:N615"/>
    <mergeCell ref="D616:D618"/>
    <mergeCell ref="T679:T681"/>
    <mergeCell ref="V679:V681"/>
    <mergeCell ref="B601:B603"/>
    <mergeCell ref="B571:B573"/>
    <mergeCell ref="B574:B576"/>
    <mergeCell ref="B567:B570"/>
    <mergeCell ref="B560:B562"/>
    <mergeCell ref="B563:B566"/>
    <mergeCell ref="C571:C573"/>
    <mergeCell ref="D571:D573"/>
    <mergeCell ref="E571:E573"/>
    <mergeCell ref="D574:D576"/>
    <mergeCell ref="E574:E576"/>
    <mergeCell ref="F574:F576"/>
    <mergeCell ref="T633:T635"/>
    <mergeCell ref="U633:U635"/>
    <mergeCell ref="U648:U650"/>
    <mergeCell ref="Y698:Y700"/>
    <mergeCell ref="D623:D625"/>
    <mergeCell ref="E623:E625"/>
    <mergeCell ref="X633:X635"/>
    <mergeCell ref="Q623:Q625"/>
    <mergeCell ref="S639:S641"/>
    <mergeCell ref="U623:U625"/>
    <mergeCell ref="T610:T612"/>
    <mergeCell ref="R626:R628"/>
    <mergeCell ref="S626:S628"/>
    <mergeCell ref="S583:S586"/>
    <mergeCell ref="E642:E644"/>
    <mergeCell ref="T623:T625"/>
    <mergeCell ref="T626:T628"/>
    <mergeCell ref="U534:U536"/>
    <mergeCell ref="B636:B638"/>
    <mergeCell ref="D645:D647"/>
    <mergeCell ref="E645:E647"/>
    <mergeCell ref="V639:V641"/>
    <mergeCell ref="N645:N647"/>
    <mergeCell ref="O645:O647"/>
    <mergeCell ref="T645:T647"/>
    <mergeCell ref="Q648:Q650"/>
    <mergeCell ref="R648:R650"/>
    <mergeCell ref="N547:N549"/>
    <mergeCell ref="O547:O549"/>
    <mergeCell ref="I713:I715"/>
    <mergeCell ref="B660:B662"/>
    <mergeCell ref="C660:C662"/>
    <mergeCell ref="D660:D662"/>
    <mergeCell ref="E660:E662"/>
    <mergeCell ref="F660:F662"/>
    <mergeCell ref="N660:N662"/>
    <mergeCell ref="C709:C712"/>
    <mergeCell ref="R688:R690"/>
    <mergeCell ref="B629:B632"/>
    <mergeCell ref="C629:C632"/>
    <mergeCell ref="F629:F632"/>
    <mergeCell ref="G629:G632"/>
    <mergeCell ref="Q666:Q668"/>
    <mergeCell ref="R666:R668"/>
    <mergeCell ref="S666:S668"/>
    <mergeCell ref="T666:T668"/>
    <mergeCell ref="U666:U668"/>
    <mergeCell ref="V666:V668"/>
    <mergeCell ref="W666:W668"/>
    <mergeCell ref="X666:X668"/>
    <mergeCell ref="D537:D539"/>
    <mergeCell ref="E537:E539"/>
    <mergeCell ref="F537:F539"/>
    <mergeCell ref="G537:G539"/>
    <mergeCell ref="D528:D530"/>
    <mergeCell ref="E528:E530"/>
    <mergeCell ref="T685:T687"/>
    <mergeCell ref="V675:V678"/>
    <mergeCell ref="W698:W700"/>
    <mergeCell ref="C591:C593"/>
    <mergeCell ref="D591:D593"/>
    <mergeCell ref="E591:E593"/>
    <mergeCell ref="F591:F593"/>
    <mergeCell ref="G591:G593"/>
    <mergeCell ref="H591:H593"/>
    <mergeCell ref="I591:I593"/>
    <mergeCell ref="P547:P549"/>
    <mergeCell ref="B554:B556"/>
    <mergeCell ref="C554:C556"/>
    <mergeCell ref="D554:D556"/>
    <mergeCell ref="C547:C549"/>
    <mergeCell ref="D547:D549"/>
    <mergeCell ref="C577:C579"/>
    <mergeCell ref="D577:D579"/>
    <mergeCell ref="B583:B586"/>
    <mergeCell ref="C583:C586"/>
    <mergeCell ref="D583:D586"/>
    <mergeCell ref="E583:E586"/>
    <mergeCell ref="F583:F586"/>
    <mergeCell ref="G583:G586"/>
    <mergeCell ref="H583:H586"/>
    <mergeCell ref="I583:I586"/>
    <mergeCell ref="T607:T609"/>
    <mergeCell ref="T580:T582"/>
    <mergeCell ref="P601:P603"/>
    <mergeCell ref="F610:F612"/>
    <mergeCell ref="B577:B579"/>
    <mergeCell ref="F607:F609"/>
    <mergeCell ref="C580:C582"/>
    <mergeCell ref="D580:D582"/>
    <mergeCell ref="E580:E582"/>
    <mergeCell ref="B557:B559"/>
    <mergeCell ref="C563:C566"/>
    <mergeCell ref="D563:D566"/>
    <mergeCell ref="E723:E725"/>
    <mergeCell ref="E716:E718"/>
    <mergeCell ref="C716:C718"/>
    <mergeCell ref="T719:T722"/>
    <mergeCell ref="U719:U722"/>
    <mergeCell ref="W688:W690"/>
    <mergeCell ref="X688:X690"/>
    <mergeCell ref="W701:W702"/>
    <mergeCell ref="T703:T706"/>
    <mergeCell ref="D701:D702"/>
    <mergeCell ref="C701:C702"/>
    <mergeCell ref="G709:G712"/>
    <mergeCell ref="H709:H712"/>
    <mergeCell ref="I709:I712"/>
    <mergeCell ref="N709:N712"/>
    <mergeCell ref="D719:D722"/>
    <mergeCell ref="B547:B549"/>
    <mergeCell ref="H460:H462"/>
    <mergeCell ref="I567:I570"/>
    <mergeCell ref="D666:D668"/>
    <mergeCell ref="E666:E668"/>
    <mergeCell ref="B626:B628"/>
    <mergeCell ref="C626:C628"/>
    <mergeCell ref="D626:D628"/>
    <mergeCell ref="E629:E632"/>
    <mergeCell ref="F709:F712"/>
    <mergeCell ref="V716:V718"/>
    <mergeCell ref="C703:C706"/>
    <mergeCell ref="B473:B475"/>
    <mergeCell ref="C473:C475"/>
    <mergeCell ref="D513:D515"/>
    <mergeCell ref="G513:G515"/>
    <mergeCell ref="H513:H515"/>
    <mergeCell ref="C531:C533"/>
    <mergeCell ref="L594:L596"/>
    <mergeCell ref="M594:M596"/>
    <mergeCell ref="N594:N596"/>
    <mergeCell ref="O594:O596"/>
    <mergeCell ref="P594:P596"/>
    <mergeCell ref="Q594:Q596"/>
    <mergeCell ref="R594:R596"/>
    <mergeCell ref="S594:S596"/>
    <mergeCell ref="R567:R570"/>
    <mergeCell ref="C489:C491"/>
    <mergeCell ref="Q504:Q506"/>
    <mergeCell ref="E460:E462"/>
    <mergeCell ref="E492:E493"/>
    <mergeCell ref="D463:D465"/>
    <mergeCell ref="G463:G465"/>
    <mergeCell ref="B476:B478"/>
    <mergeCell ref="C476:C478"/>
    <mergeCell ref="B482:B485"/>
    <mergeCell ref="B489:B491"/>
    <mergeCell ref="B494:B496"/>
    <mergeCell ref="E504:E506"/>
    <mergeCell ref="E563:E566"/>
    <mergeCell ref="X571:X573"/>
    <mergeCell ref="Q554:Q556"/>
    <mergeCell ref="B610:B612"/>
    <mergeCell ref="G547:G549"/>
    <mergeCell ref="H547:H549"/>
    <mergeCell ref="N437:N440"/>
    <mergeCell ref="G402:G404"/>
    <mergeCell ref="H434:H436"/>
    <mergeCell ref="B748:B751"/>
    <mergeCell ref="D748:D751"/>
    <mergeCell ref="S660:S662"/>
    <mergeCell ref="T660:T662"/>
    <mergeCell ref="D509:D512"/>
    <mergeCell ref="E509:E512"/>
    <mergeCell ref="F509:F512"/>
    <mergeCell ref="G509:G512"/>
    <mergeCell ref="H509:H512"/>
    <mergeCell ref="U509:U512"/>
    <mergeCell ref="V509:V512"/>
    <mergeCell ref="G729:G732"/>
    <mergeCell ref="H729:H732"/>
    <mergeCell ref="I729:I732"/>
    <mergeCell ref="N729:N732"/>
    <mergeCell ref="O729:O732"/>
    <mergeCell ref="S591:S593"/>
    <mergeCell ref="T591:T593"/>
    <mergeCell ref="U591:U593"/>
    <mergeCell ref="V591:V593"/>
    <mergeCell ref="T651:T653"/>
    <mergeCell ref="P729:P732"/>
    <mergeCell ref="Q729:Q732"/>
    <mergeCell ref="R729:R732"/>
    <mergeCell ref="S729:S732"/>
    <mergeCell ref="I726:I728"/>
    <mergeCell ref="N726:N728"/>
    <mergeCell ref="O726:O728"/>
    <mergeCell ref="P726:P728"/>
    <mergeCell ref="B513:B515"/>
    <mergeCell ref="G666:G668"/>
    <mergeCell ref="H666:H668"/>
    <mergeCell ref="I666:I668"/>
    <mergeCell ref="N666:N668"/>
    <mergeCell ref="O666:O668"/>
    <mergeCell ref="P666:P668"/>
    <mergeCell ref="B519:B522"/>
    <mergeCell ref="R519:R522"/>
    <mergeCell ref="S519:S522"/>
    <mergeCell ref="B588:B590"/>
    <mergeCell ref="C588:C590"/>
    <mergeCell ref="D588:D590"/>
    <mergeCell ref="E588:E590"/>
    <mergeCell ref="I554:I556"/>
    <mergeCell ref="F534:F536"/>
    <mergeCell ref="G534:G536"/>
    <mergeCell ref="B531:B533"/>
    <mergeCell ref="F531:F533"/>
    <mergeCell ref="G531:G533"/>
    <mergeCell ref="U554:U556"/>
    <mergeCell ref="R547:R549"/>
    <mergeCell ref="V554:V556"/>
    <mergeCell ref="T567:T570"/>
    <mergeCell ref="R574:R576"/>
    <mergeCell ref="U577:U579"/>
    <mergeCell ref="I691:I693"/>
    <mergeCell ref="N691:N693"/>
    <mergeCell ref="O691:O693"/>
    <mergeCell ref="N626:N628"/>
    <mergeCell ref="U745:U747"/>
    <mergeCell ref="U679:U681"/>
    <mergeCell ref="B385:B387"/>
    <mergeCell ref="C385:C387"/>
    <mergeCell ref="D385:D387"/>
    <mergeCell ref="D399:D401"/>
    <mergeCell ref="E399:E401"/>
    <mergeCell ref="D431:D433"/>
    <mergeCell ref="E431:E433"/>
    <mergeCell ref="B434:B436"/>
    <mergeCell ref="B414:B417"/>
    <mergeCell ref="C414:C417"/>
    <mergeCell ref="D414:D417"/>
    <mergeCell ref="E414:E417"/>
    <mergeCell ref="D396:D398"/>
    <mergeCell ref="E396:E398"/>
    <mergeCell ref="F396:F398"/>
    <mergeCell ref="G396:G398"/>
    <mergeCell ref="B399:B401"/>
    <mergeCell ref="C399:C401"/>
    <mergeCell ref="G399:G401"/>
    <mergeCell ref="Q399:Q401"/>
    <mergeCell ref="C396:C398"/>
    <mergeCell ref="H402:H404"/>
    <mergeCell ref="G392:G395"/>
    <mergeCell ref="C431:C433"/>
    <mergeCell ref="G434:G436"/>
    <mergeCell ref="O399:O401"/>
    <mergeCell ref="R408:R410"/>
    <mergeCell ref="S396:S398"/>
    <mergeCell ref="P399:P401"/>
    <mergeCell ref="S382:S384"/>
    <mergeCell ref="U392:U395"/>
    <mergeCell ref="S431:S433"/>
    <mergeCell ref="T434:T436"/>
    <mergeCell ref="U434:U436"/>
    <mergeCell ref="Q385:Q387"/>
    <mergeCell ref="F385:F387"/>
    <mergeCell ref="E382:E384"/>
    <mergeCell ref="T388:T391"/>
    <mergeCell ref="E701:E702"/>
    <mergeCell ref="F716:F718"/>
    <mergeCell ref="E654:E655"/>
    <mergeCell ref="D703:D706"/>
    <mergeCell ref="P626:P628"/>
    <mergeCell ref="P623:P625"/>
    <mergeCell ref="P639:P641"/>
    <mergeCell ref="I675:I678"/>
    <mergeCell ref="C669:C671"/>
    <mergeCell ref="B623:B625"/>
    <mergeCell ref="B633:B635"/>
    <mergeCell ref="G703:G706"/>
    <mergeCell ref="B698:B700"/>
    <mergeCell ref="C691:C693"/>
    <mergeCell ref="O698:O700"/>
    <mergeCell ref="P448:P450"/>
    <mergeCell ref="Q431:Q433"/>
    <mergeCell ref="C405:C407"/>
    <mergeCell ref="D405:D407"/>
    <mergeCell ref="E405:E407"/>
    <mergeCell ref="F405:F407"/>
    <mergeCell ref="G405:G407"/>
    <mergeCell ref="H405:H407"/>
    <mergeCell ref="I405:I407"/>
    <mergeCell ref="D402:D404"/>
    <mergeCell ref="E445:E447"/>
    <mergeCell ref="F445:F447"/>
    <mergeCell ref="B654:B655"/>
    <mergeCell ref="B648:B650"/>
    <mergeCell ref="D648:D650"/>
    <mergeCell ref="I654:I655"/>
    <mergeCell ref="B651:B653"/>
    <mergeCell ref="E648:E650"/>
    <mergeCell ref="E513:E515"/>
    <mergeCell ref="O402:O404"/>
    <mergeCell ref="P402:P404"/>
    <mergeCell ref="Q402:Q404"/>
    <mergeCell ref="B451:B453"/>
    <mergeCell ref="I408:I410"/>
    <mergeCell ref="F437:F440"/>
    <mergeCell ref="B428:B430"/>
    <mergeCell ref="P428:P430"/>
    <mergeCell ref="Q428:Q430"/>
    <mergeCell ref="B441:B444"/>
    <mergeCell ref="B405:B407"/>
    <mergeCell ref="N405:N407"/>
    <mergeCell ref="O405:O407"/>
    <mergeCell ref="P405:P407"/>
    <mergeCell ref="Q405:Q407"/>
    <mergeCell ref="B703:B706"/>
    <mergeCell ref="B685:B687"/>
    <mergeCell ref="P679:P681"/>
    <mergeCell ref="B716:B718"/>
    <mergeCell ref="B425:B427"/>
    <mergeCell ref="C425:C427"/>
    <mergeCell ref="D425:D427"/>
    <mergeCell ref="E425:E427"/>
    <mergeCell ref="F425:F427"/>
    <mergeCell ref="I402:I404"/>
    <mergeCell ref="N402:N404"/>
    <mergeCell ref="B537:B539"/>
    <mergeCell ref="B486:B488"/>
    <mergeCell ref="C507:C508"/>
    <mergeCell ref="I482:I485"/>
    <mergeCell ref="B457:B459"/>
    <mergeCell ref="B445:B447"/>
    <mergeCell ref="B431:B433"/>
    <mergeCell ref="B454:B456"/>
    <mergeCell ref="D454:D456"/>
    <mergeCell ref="Y376:Y378"/>
    <mergeCell ref="Y448:Y450"/>
    <mergeCell ref="F414:F417"/>
    <mergeCell ref="G414:G417"/>
    <mergeCell ref="H414:H417"/>
    <mergeCell ref="I414:I417"/>
    <mergeCell ref="N414:N417"/>
    <mergeCell ref="O414:O417"/>
    <mergeCell ref="P414:P417"/>
    <mergeCell ref="Q414:Q417"/>
    <mergeCell ref="R414:R417"/>
    <mergeCell ref="S414:S417"/>
    <mergeCell ref="B418:B421"/>
    <mergeCell ref="C418:C421"/>
    <mergeCell ref="C434:C436"/>
    <mergeCell ref="D434:D436"/>
    <mergeCell ref="P425:P427"/>
    <mergeCell ref="Q425:Q427"/>
    <mergeCell ref="R425:R427"/>
    <mergeCell ref="S425:S427"/>
    <mergeCell ref="T425:T427"/>
    <mergeCell ref="C445:C447"/>
    <mergeCell ref="T418:T421"/>
    <mergeCell ref="R399:R401"/>
    <mergeCell ref="G448:G450"/>
    <mergeCell ref="W434:W436"/>
    <mergeCell ref="Y402:Y404"/>
    <mergeCell ref="X408:X410"/>
    <mergeCell ref="Y408:Y410"/>
    <mergeCell ref="V376:V378"/>
    <mergeCell ref="V382:V384"/>
    <mergeCell ref="U376:U378"/>
    <mergeCell ref="Q434:Q436"/>
    <mergeCell ref="E376:E378"/>
    <mergeCell ref="Q396:Q398"/>
    <mergeCell ref="O392:O395"/>
    <mergeCell ref="D441:D444"/>
    <mergeCell ref="D457:D459"/>
    <mergeCell ref="E457:E459"/>
    <mergeCell ref="S451:S453"/>
    <mergeCell ref="H448:H450"/>
    <mergeCell ref="X425:X427"/>
    <mergeCell ref="C454:C456"/>
    <mergeCell ref="C408:C410"/>
    <mergeCell ref="E392:E395"/>
    <mergeCell ref="F392:F395"/>
    <mergeCell ref="B388:B391"/>
    <mergeCell ref="P388:P391"/>
    <mergeCell ref="Q388:Q391"/>
    <mergeCell ref="H454:H456"/>
    <mergeCell ref="I454:I456"/>
    <mergeCell ref="I457:I459"/>
    <mergeCell ref="T382:T384"/>
    <mergeCell ref="U382:U384"/>
    <mergeCell ref="D388:D391"/>
    <mergeCell ref="B402:B404"/>
    <mergeCell ref="C402:C404"/>
    <mergeCell ref="C437:C440"/>
    <mergeCell ref="B437:B440"/>
    <mergeCell ref="U402:U404"/>
    <mergeCell ref="AA571:AA573"/>
    <mergeCell ref="E463:E465"/>
    <mergeCell ref="S399:S401"/>
    <mergeCell ref="N537:N539"/>
    <mergeCell ref="O537:O539"/>
    <mergeCell ref="G540:G543"/>
    <mergeCell ref="E534:E536"/>
    <mergeCell ref="O540:O543"/>
    <mergeCell ref="P540:P543"/>
    <mergeCell ref="D479:D481"/>
    <mergeCell ref="E479:E481"/>
    <mergeCell ref="D482:D485"/>
    <mergeCell ref="E482:E485"/>
    <mergeCell ref="D486:D488"/>
    <mergeCell ref="E486:E488"/>
    <mergeCell ref="I537:I539"/>
    <mergeCell ref="O476:O478"/>
    <mergeCell ref="P476:P478"/>
    <mergeCell ref="I516:I518"/>
    <mergeCell ref="N516:N518"/>
    <mergeCell ref="O516:O518"/>
    <mergeCell ref="Q482:Q485"/>
    <mergeCell ref="S567:S570"/>
    <mergeCell ref="P563:P566"/>
    <mergeCell ref="P554:P556"/>
    <mergeCell ref="R428:R430"/>
    <mergeCell ref="S428:S430"/>
    <mergeCell ref="T428:T430"/>
    <mergeCell ref="R405:R407"/>
    <mergeCell ref="N463:N465"/>
    <mergeCell ref="O463:O465"/>
    <mergeCell ref="G425:G427"/>
    <mergeCell ref="H425:H427"/>
    <mergeCell ref="I425:I427"/>
    <mergeCell ref="N425:N427"/>
    <mergeCell ref="O425:O427"/>
    <mergeCell ref="D460:D462"/>
    <mergeCell ref="D531:D533"/>
    <mergeCell ref="E531:E533"/>
    <mergeCell ref="D473:D475"/>
    <mergeCell ref="E473:E475"/>
    <mergeCell ref="F473:F475"/>
    <mergeCell ref="G473:G475"/>
    <mergeCell ref="H473:H475"/>
    <mergeCell ref="F513:F515"/>
    <mergeCell ref="G544:G546"/>
    <mergeCell ref="D567:D570"/>
    <mergeCell ref="O457:O459"/>
    <mergeCell ref="Q451:Q453"/>
    <mergeCell ref="I448:I450"/>
    <mergeCell ref="G482:G485"/>
    <mergeCell ref="T451:T453"/>
    <mergeCell ref="G451:G453"/>
    <mergeCell ref="X494:X496"/>
    <mergeCell ref="I497:I500"/>
    <mergeCell ref="P494:P496"/>
    <mergeCell ref="S494:S496"/>
    <mergeCell ref="S492:S493"/>
    <mergeCell ref="F486:F488"/>
    <mergeCell ref="D492:D493"/>
    <mergeCell ref="P516:P518"/>
    <mergeCell ref="D519:D522"/>
    <mergeCell ref="E519:E522"/>
    <mergeCell ref="O451:O453"/>
    <mergeCell ref="R486:R488"/>
    <mergeCell ref="I501:I503"/>
    <mergeCell ref="AH544:AH546"/>
    <mergeCell ref="Z445:Z447"/>
    <mergeCell ref="X448:X450"/>
    <mergeCell ref="AA448:AA450"/>
    <mergeCell ref="AD451:AD453"/>
    <mergeCell ref="AF434:AF436"/>
    <mergeCell ref="AF454:AF456"/>
    <mergeCell ref="AE445:AE447"/>
    <mergeCell ref="AE434:AE436"/>
    <mergeCell ref="AE497:AE500"/>
    <mergeCell ref="AE489:AE491"/>
    <mergeCell ref="AF489:AF491"/>
    <mergeCell ref="AC434:AC436"/>
    <mergeCell ref="AD434:AD436"/>
    <mergeCell ref="AF479:AF481"/>
    <mergeCell ref="S445:S447"/>
    <mergeCell ref="U497:U500"/>
    <mergeCell ref="AF501:AF503"/>
    <mergeCell ref="Y492:Y493"/>
    <mergeCell ref="AC494:AC496"/>
    <mergeCell ref="Z494:Z496"/>
    <mergeCell ref="W494:W496"/>
    <mergeCell ref="Y504:Y506"/>
    <mergeCell ref="Z504:Z506"/>
    <mergeCell ref="AA504:AA506"/>
    <mergeCell ref="Z509:Z512"/>
    <mergeCell ref="AA509:AA512"/>
    <mergeCell ref="AG469:AG472"/>
    <mergeCell ref="AH469:AH472"/>
    <mergeCell ref="AE501:AE503"/>
    <mergeCell ref="AG494:AG496"/>
    <mergeCell ref="AB507:AB508"/>
    <mergeCell ref="W516:W518"/>
    <mergeCell ref="X516:X518"/>
    <mergeCell ref="AG519:AG522"/>
    <mergeCell ref="AH519:AH522"/>
    <mergeCell ref="O489:O491"/>
    <mergeCell ref="O479:O481"/>
    <mergeCell ref="Q476:Q478"/>
    <mergeCell ref="O507:O508"/>
    <mergeCell ref="O466:O468"/>
    <mergeCell ref="P537:P539"/>
    <mergeCell ref="I463:I465"/>
    <mergeCell ref="R482:R485"/>
    <mergeCell ref="R476:R478"/>
    <mergeCell ref="V544:V546"/>
    <mergeCell ref="W544:W546"/>
    <mergeCell ref="AC523:AC524"/>
    <mergeCell ref="AD523:AD524"/>
    <mergeCell ref="AE523:AE524"/>
    <mergeCell ref="AF523:AF524"/>
    <mergeCell ref="AE544:AE546"/>
    <mergeCell ref="AF540:AF543"/>
    <mergeCell ref="R457:R459"/>
    <mergeCell ref="S457:S459"/>
    <mergeCell ref="I445:I447"/>
    <mergeCell ref="AB516:AB518"/>
    <mergeCell ref="AC516:AC518"/>
    <mergeCell ref="AD516:AD518"/>
    <mergeCell ref="AE516:AE518"/>
    <mergeCell ref="AF516:AF518"/>
    <mergeCell ref="AJ507:AJ508"/>
    <mergeCell ref="Z528:Z530"/>
    <mergeCell ref="AI507:AI508"/>
    <mergeCell ref="AF507:AF508"/>
    <mergeCell ref="AE437:AE440"/>
    <mergeCell ref="AF437:AF440"/>
    <mergeCell ref="AB583:AB586"/>
    <mergeCell ref="AC466:AC468"/>
    <mergeCell ref="AE466:AE468"/>
    <mergeCell ref="V473:V475"/>
    <mergeCell ref="W473:W475"/>
    <mergeCell ref="X473:X475"/>
    <mergeCell ref="Y473:Y475"/>
    <mergeCell ref="Z473:Z475"/>
    <mergeCell ref="AA473:AA475"/>
    <mergeCell ref="AB473:AB475"/>
    <mergeCell ref="AC473:AC475"/>
    <mergeCell ref="AD473:AD475"/>
    <mergeCell ref="AE473:AE475"/>
    <mergeCell ref="AF473:AF475"/>
    <mergeCell ref="AE460:AE462"/>
    <mergeCell ref="W445:W447"/>
    <mergeCell ref="AD509:AD512"/>
    <mergeCell ref="AE509:AE512"/>
    <mergeCell ref="AF509:AF512"/>
    <mergeCell ref="AG509:AG512"/>
    <mergeCell ref="AJ540:AJ543"/>
    <mergeCell ref="AG537:AG539"/>
    <mergeCell ref="AI537:AI539"/>
    <mergeCell ref="AJ537:AJ539"/>
    <mergeCell ref="AG540:AG543"/>
    <mergeCell ref="AH540:AH543"/>
    <mergeCell ref="AI540:AI543"/>
    <mergeCell ref="AI516:AI518"/>
    <mergeCell ref="AG516:AG518"/>
    <mergeCell ref="AH516:AH518"/>
    <mergeCell ref="AG547:AG549"/>
    <mergeCell ref="AA554:AA556"/>
    <mergeCell ref="AB554:AB556"/>
    <mergeCell ref="AC554:AC556"/>
    <mergeCell ref="AF547:AF549"/>
    <mergeCell ref="W550:W553"/>
    <mergeCell ref="AG463:AG465"/>
    <mergeCell ref="AI504:AI506"/>
    <mergeCell ref="AE504:AE506"/>
    <mergeCell ref="AG497:AG500"/>
    <mergeCell ref="AH501:AH503"/>
    <mergeCell ref="AB482:AB485"/>
    <mergeCell ref="AJ557:AJ559"/>
    <mergeCell ref="AG528:AG530"/>
    <mergeCell ref="AH528:AH530"/>
    <mergeCell ref="AD534:AD536"/>
    <mergeCell ref="AB537:AB539"/>
    <mergeCell ref="AB528:AB530"/>
    <mergeCell ref="AG486:AG488"/>
    <mergeCell ref="AH504:AH506"/>
    <mergeCell ref="AH482:AH485"/>
    <mergeCell ref="AH492:AH493"/>
    <mergeCell ref="AH494:AH496"/>
    <mergeCell ref="AH486:AH488"/>
    <mergeCell ref="AC574:AC576"/>
    <mergeCell ref="AC563:AC566"/>
    <mergeCell ref="AG577:AG579"/>
    <mergeCell ref="AD574:AD576"/>
    <mergeCell ref="I418:I421"/>
    <mergeCell ref="N418:N421"/>
    <mergeCell ref="O418:O421"/>
    <mergeCell ref="P418:P421"/>
    <mergeCell ref="Q418:Q421"/>
    <mergeCell ref="R418:R421"/>
    <mergeCell ref="S418:S421"/>
    <mergeCell ref="N457:N459"/>
    <mergeCell ref="N479:N481"/>
    <mergeCell ref="F463:F465"/>
    <mergeCell ref="P528:P530"/>
    <mergeCell ref="N489:N491"/>
    <mergeCell ref="Q492:Q493"/>
    <mergeCell ref="F489:F491"/>
    <mergeCell ref="Q494:Q496"/>
    <mergeCell ref="P486:P488"/>
    <mergeCell ref="P454:P456"/>
    <mergeCell ref="H501:H503"/>
    <mergeCell ref="H504:H506"/>
    <mergeCell ref="H507:H508"/>
    <mergeCell ref="O501:O503"/>
    <mergeCell ref="G497:G500"/>
    <mergeCell ref="P457:P459"/>
    <mergeCell ref="F504:F506"/>
    <mergeCell ref="I494:I496"/>
    <mergeCell ref="O531:O533"/>
    <mergeCell ref="I476:I478"/>
    <mergeCell ref="N476:N478"/>
    <mergeCell ref="AJ509:AJ512"/>
    <mergeCell ref="W513:W515"/>
    <mergeCell ref="X513:X515"/>
    <mergeCell ref="Y513:Y515"/>
    <mergeCell ref="Z513:Z515"/>
    <mergeCell ref="AA513:AA515"/>
    <mergeCell ref="AB513:AB515"/>
    <mergeCell ref="AC513:AC515"/>
    <mergeCell ref="AD513:AD515"/>
    <mergeCell ref="AE513:AE515"/>
    <mergeCell ref="AF513:AF515"/>
    <mergeCell ref="AG513:AG515"/>
    <mergeCell ref="AH513:AH515"/>
    <mergeCell ref="AI513:AI515"/>
    <mergeCell ref="AJ513:AJ515"/>
    <mergeCell ref="Y531:Y533"/>
    <mergeCell ref="AH531:AH533"/>
    <mergeCell ref="AI531:AI533"/>
    <mergeCell ref="AE507:AE508"/>
    <mergeCell ref="Y489:Y491"/>
    <mergeCell ref="T492:T493"/>
    <mergeCell ref="S513:S515"/>
    <mergeCell ref="T513:T515"/>
    <mergeCell ref="U513:U515"/>
    <mergeCell ref="V513:V515"/>
    <mergeCell ref="AI486:AI488"/>
    <mergeCell ref="AF482:AF485"/>
    <mergeCell ref="Y519:Y522"/>
    <mergeCell ref="Z519:Z522"/>
    <mergeCell ref="AA519:AA522"/>
    <mergeCell ref="AB519:AB522"/>
    <mergeCell ref="AC519:AC522"/>
    <mergeCell ref="AD519:AD522"/>
    <mergeCell ref="AE519:AE522"/>
    <mergeCell ref="AF519:AF522"/>
    <mergeCell ref="W425:W427"/>
    <mergeCell ref="AI519:AI522"/>
    <mergeCell ref="S501:S503"/>
    <mergeCell ref="X492:X493"/>
    <mergeCell ref="X501:X503"/>
    <mergeCell ref="V501:V503"/>
    <mergeCell ref="AH507:AH508"/>
    <mergeCell ref="AI489:AI491"/>
    <mergeCell ref="AJ399:AJ401"/>
    <mergeCell ref="AJ451:AJ453"/>
    <mergeCell ref="AA441:AA444"/>
    <mergeCell ref="AC504:AC506"/>
    <mergeCell ref="W501:W503"/>
    <mergeCell ref="AB494:AB496"/>
    <mergeCell ref="Y482:Y485"/>
    <mergeCell ref="AD486:AD488"/>
    <mergeCell ref="AJ402:AJ404"/>
    <mergeCell ref="AG460:AG462"/>
    <mergeCell ref="AC528:AC530"/>
    <mergeCell ref="AD528:AD530"/>
    <mergeCell ref="Z531:Z533"/>
    <mergeCell ref="V441:V444"/>
    <mergeCell ref="S405:S407"/>
    <mergeCell ref="S408:S410"/>
    <mergeCell ref="S434:S436"/>
    <mergeCell ref="S476:S478"/>
    <mergeCell ref="T476:T478"/>
    <mergeCell ref="V451:V453"/>
    <mergeCell ref="Y501:Y503"/>
    <mergeCell ref="AJ534:AJ536"/>
    <mergeCell ref="AD501:AD503"/>
    <mergeCell ref="AD497:AD500"/>
    <mergeCell ref="AG507:AG508"/>
    <mergeCell ref="X528:X530"/>
    <mergeCell ref="W528:W530"/>
    <mergeCell ref="AH509:AH512"/>
    <mergeCell ref="AI509:AI512"/>
    <mergeCell ref="AH473:AH475"/>
    <mergeCell ref="AI473:AI475"/>
    <mergeCell ref="U425:U427"/>
    <mergeCell ref="AJ516:AJ518"/>
    <mergeCell ref="T519:T522"/>
    <mergeCell ref="U519:U522"/>
    <mergeCell ref="V519:V522"/>
    <mergeCell ref="W519:W522"/>
    <mergeCell ref="X519:X522"/>
    <mergeCell ref="Y509:Y512"/>
    <mergeCell ref="Y476:Y478"/>
    <mergeCell ref="AI534:AI536"/>
    <mergeCell ref="AE534:AE536"/>
    <mergeCell ref="AF534:AF536"/>
    <mergeCell ref="AI492:AI493"/>
    <mergeCell ref="AJ489:AJ491"/>
    <mergeCell ref="AJ519:AJ522"/>
    <mergeCell ref="AJ531:AJ533"/>
    <mergeCell ref="Y528:Y530"/>
    <mergeCell ref="U523:U524"/>
    <mergeCell ref="V523:V524"/>
    <mergeCell ref="AJ504:AJ506"/>
    <mergeCell ref="U476:U478"/>
    <mergeCell ref="V476:V478"/>
    <mergeCell ref="W476:W478"/>
    <mergeCell ref="X476:X478"/>
    <mergeCell ref="AI451:AI453"/>
    <mergeCell ref="V399:V401"/>
    <mergeCell ref="AI402:AI404"/>
    <mergeCell ref="Y434:Y436"/>
    <mergeCell ref="V466:V468"/>
    <mergeCell ref="W466:W468"/>
    <mergeCell ref="AH405:AH407"/>
    <mergeCell ref="AF497:AF500"/>
    <mergeCell ref="V507:V508"/>
    <mergeCell ref="Y507:Y508"/>
    <mergeCell ref="AD489:AD491"/>
    <mergeCell ref="AG504:AG506"/>
    <mergeCell ref="AI405:AI407"/>
    <mergeCell ref="AB469:AB472"/>
    <mergeCell ref="AC469:AC472"/>
    <mergeCell ref="AD469:AD472"/>
    <mergeCell ref="AE469:AE472"/>
    <mergeCell ref="AF469:AF472"/>
    <mergeCell ref="AD492:AD493"/>
    <mergeCell ref="AA501:AA503"/>
    <mergeCell ref="AC501:AC503"/>
    <mergeCell ref="AF466:AF468"/>
    <mergeCell ref="AF504:AF506"/>
    <mergeCell ref="AH441:AH444"/>
    <mergeCell ref="AI441:AI444"/>
    <mergeCell ref="W454:W456"/>
    <mergeCell ref="X454:X456"/>
    <mergeCell ref="X441:X444"/>
    <mergeCell ref="Y463:Y465"/>
    <mergeCell ref="AD463:AD465"/>
    <mergeCell ref="Z422:Z424"/>
    <mergeCell ref="AA422:AA424"/>
    <mergeCell ref="AB422:AB424"/>
    <mergeCell ref="X466:X468"/>
    <mergeCell ref="X486:X488"/>
    <mergeCell ref="AE476:AE478"/>
    <mergeCell ref="AF476:AF478"/>
    <mergeCell ref="AD482:AD485"/>
    <mergeCell ref="AD479:AD481"/>
    <mergeCell ref="AB463:AB465"/>
    <mergeCell ref="Z469:Z472"/>
    <mergeCell ref="AA482:AA485"/>
    <mergeCell ref="AA469:AA472"/>
    <mergeCell ref="Z492:Z493"/>
    <mergeCell ref="AC422:AC424"/>
    <mergeCell ref="AD422:AD424"/>
    <mergeCell ref="AE422:AE424"/>
    <mergeCell ref="AF422:AF424"/>
    <mergeCell ref="AG422:AG424"/>
    <mergeCell ref="AH422:AH424"/>
    <mergeCell ref="AI422:AI424"/>
    <mergeCell ref="AG402:AG404"/>
    <mergeCell ref="AE408:AE410"/>
    <mergeCell ref="AF408:AF410"/>
    <mergeCell ref="AH434:AH436"/>
    <mergeCell ref="AD402:AD404"/>
    <mergeCell ref="AE402:AE404"/>
    <mergeCell ref="AH402:AH404"/>
    <mergeCell ref="AB402:AB404"/>
    <mergeCell ref="B463:B465"/>
    <mergeCell ref="N544:N546"/>
    <mergeCell ref="O544:O546"/>
    <mergeCell ref="F460:F462"/>
    <mergeCell ref="G460:G462"/>
    <mergeCell ref="P463:P465"/>
    <mergeCell ref="D507:D508"/>
    <mergeCell ref="E507:E508"/>
    <mergeCell ref="F479:F481"/>
    <mergeCell ref="C457:C459"/>
    <mergeCell ref="N460:N462"/>
    <mergeCell ref="I492:I493"/>
    <mergeCell ref="I504:I506"/>
    <mergeCell ref="P497:P500"/>
    <mergeCell ref="B492:B493"/>
    <mergeCell ref="I509:I512"/>
    <mergeCell ref="G486:G488"/>
    <mergeCell ref="G494:G496"/>
    <mergeCell ref="F469:F472"/>
    <mergeCell ref="G469:G472"/>
    <mergeCell ref="H469:H472"/>
    <mergeCell ref="D489:D491"/>
    <mergeCell ref="F482:F485"/>
    <mergeCell ref="B466:B468"/>
    <mergeCell ref="G504:G506"/>
    <mergeCell ref="C492:C493"/>
    <mergeCell ref="C466:C468"/>
    <mergeCell ref="D466:D468"/>
    <mergeCell ref="C534:C536"/>
    <mergeCell ref="P523:P524"/>
    <mergeCell ref="Q523:Q524"/>
    <mergeCell ref="P507:P508"/>
    <mergeCell ref="F528:F530"/>
    <mergeCell ref="G528:G530"/>
    <mergeCell ref="H528:H530"/>
    <mergeCell ref="I473:I475"/>
    <mergeCell ref="N473:N475"/>
    <mergeCell ref="O473:O475"/>
    <mergeCell ref="P473:P475"/>
    <mergeCell ref="Q473:Q475"/>
    <mergeCell ref="H486:H488"/>
    <mergeCell ref="H463:H465"/>
    <mergeCell ref="Q513:Q515"/>
    <mergeCell ref="H479:H481"/>
    <mergeCell ref="N513:N515"/>
    <mergeCell ref="N466:N468"/>
    <mergeCell ref="Q497:Q500"/>
    <mergeCell ref="P531:P533"/>
    <mergeCell ref="B534:B536"/>
    <mergeCell ref="C537:C539"/>
    <mergeCell ref="H540:H543"/>
    <mergeCell ref="Q537:Q539"/>
    <mergeCell ref="D540:D543"/>
    <mergeCell ref="N504:N506"/>
    <mergeCell ref="I531:I533"/>
    <mergeCell ref="Q457:Q459"/>
    <mergeCell ref="I466:I468"/>
    <mergeCell ref="C486:C488"/>
    <mergeCell ref="C482:C485"/>
    <mergeCell ref="D497:D500"/>
    <mergeCell ref="D494:D496"/>
    <mergeCell ref="E494:E496"/>
    <mergeCell ref="P482:P485"/>
    <mergeCell ref="Q516:Q518"/>
    <mergeCell ref="B509:B512"/>
    <mergeCell ref="C509:C512"/>
    <mergeCell ref="Y516:Y518"/>
    <mergeCell ref="Z516:Z518"/>
    <mergeCell ref="AA516:AA518"/>
    <mergeCell ref="E547:E549"/>
    <mergeCell ref="U540:U543"/>
    <mergeCell ref="U501:U503"/>
    <mergeCell ref="S540:S543"/>
    <mergeCell ref="T501:T503"/>
    <mergeCell ref="F547:F549"/>
    <mergeCell ref="E540:E543"/>
    <mergeCell ref="F540:F543"/>
    <mergeCell ref="O534:O536"/>
    <mergeCell ref="D476:D478"/>
    <mergeCell ref="E476:E478"/>
    <mergeCell ref="F476:F478"/>
    <mergeCell ref="G476:G478"/>
    <mergeCell ref="H476:H478"/>
    <mergeCell ref="B497:B500"/>
    <mergeCell ref="Q544:Q546"/>
    <mergeCell ref="Q547:Q549"/>
    <mergeCell ref="Z501:Z503"/>
    <mergeCell ref="C504:C506"/>
    <mergeCell ref="D501:D503"/>
    <mergeCell ref="E501:E503"/>
    <mergeCell ref="C501:C503"/>
    <mergeCell ref="N509:N512"/>
    <mergeCell ref="O509:O512"/>
    <mergeCell ref="P509:P512"/>
    <mergeCell ref="I479:I481"/>
    <mergeCell ref="H492:H493"/>
    <mergeCell ref="C513:C515"/>
    <mergeCell ref="C497:C500"/>
    <mergeCell ref="C494:C496"/>
    <mergeCell ref="AA528:AA530"/>
    <mergeCell ref="AA540:AA543"/>
    <mergeCell ref="N531:N533"/>
    <mergeCell ref="W507:W508"/>
    <mergeCell ref="R501:R503"/>
    <mergeCell ref="AA492:AA493"/>
    <mergeCell ref="N501:N503"/>
    <mergeCell ref="V492:V493"/>
    <mergeCell ref="V516:V518"/>
    <mergeCell ref="W523:W524"/>
    <mergeCell ref="X523:X524"/>
    <mergeCell ref="Y523:Y524"/>
    <mergeCell ref="Z523:Z524"/>
    <mergeCell ref="AA523:AA524"/>
    <mergeCell ref="Q540:Q543"/>
    <mergeCell ref="B528:B530"/>
    <mergeCell ref="T516:T518"/>
    <mergeCell ref="U516:U518"/>
    <mergeCell ref="W509:W512"/>
    <mergeCell ref="X509:X512"/>
    <mergeCell ref="R516:R518"/>
    <mergeCell ref="S516:S518"/>
    <mergeCell ref="E497:E500"/>
    <mergeCell ref="S482:S485"/>
    <mergeCell ref="G489:G491"/>
    <mergeCell ref="U489:U491"/>
    <mergeCell ref="N486:N488"/>
    <mergeCell ref="O482:O485"/>
    <mergeCell ref="I547:I549"/>
    <mergeCell ref="V537:V539"/>
    <mergeCell ref="W537:W539"/>
    <mergeCell ref="Z540:Z543"/>
    <mergeCell ref="AE494:AE496"/>
    <mergeCell ref="AB540:AB543"/>
    <mergeCell ref="AC537:AC539"/>
    <mergeCell ref="Y563:Y566"/>
    <mergeCell ref="Z560:Z562"/>
    <mergeCell ref="W563:W566"/>
    <mergeCell ref="V563:V566"/>
    <mergeCell ref="V560:V562"/>
    <mergeCell ref="AC560:AC562"/>
    <mergeCell ref="W560:W562"/>
    <mergeCell ref="X560:X562"/>
    <mergeCell ref="Y560:Y562"/>
    <mergeCell ref="V497:V500"/>
    <mergeCell ref="AE540:AE543"/>
    <mergeCell ref="AD540:AD543"/>
    <mergeCell ref="AD537:AD539"/>
    <mergeCell ref="AE560:AE562"/>
    <mergeCell ref="AE550:AE553"/>
    <mergeCell ref="R540:R543"/>
    <mergeCell ref="R554:R556"/>
    <mergeCell ref="V528:V530"/>
    <mergeCell ref="W497:W500"/>
    <mergeCell ref="X497:X500"/>
    <mergeCell ref="U537:U539"/>
    <mergeCell ref="R537:R539"/>
    <mergeCell ref="W557:W559"/>
    <mergeCell ref="U507:U508"/>
    <mergeCell ref="T557:T559"/>
    <mergeCell ref="T531:T533"/>
    <mergeCell ref="R509:R512"/>
    <mergeCell ref="S509:S512"/>
    <mergeCell ref="S507:S508"/>
    <mergeCell ref="V494:V496"/>
    <mergeCell ref="AA550:AA553"/>
    <mergeCell ref="S547:S549"/>
    <mergeCell ref="U547:U549"/>
    <mergeCell ref="V547:V549"/>
    <mergeCell ref="W547:W549"/>
    <mergeCell ref="X547:X549"/>
    <mergeCell ref="Y547:Y549"/>
    <mergeCell ref="Z547:Z549"/>
    <mergeCell ref="AA547:AA549"/>
    <mergeCell ref="AB547:AB549"/>
    <mergeCell ref="AB504:AB506"/>
    <mergeCell ref="AB523:AB524"/>
    <mergeCell ref="AD554:AD556"/>
    <mergeCell ref="AB560:AB562"/>
    <mergeCell ref="AE554:AE556"/>
    <mergeCell ref="AD745:AD747"/>
    <mergeCell ref="AD651:AD653"/>
    <mergeCell ref="AE651:AE653"/>
    <mergeCell ref="AB642:AB644"/>
    <mergeCell ref="AA642:AA644"/>
    <mergeCell ref="AC698:AC700"/>
    <mergeCell ref="V613:V615"/>
    <mergeCell ref="G660:G662"/>
    <mergeCell ref="G616:G618"/>
    <mergeCell ref="H616:H618"/>
    <mergeCell ref="W656:W659"/>
    <mergeCell ref="O626:O628"/>
    <mergeCell ref="O623:O625"/>
    <mergeCell ref="G619:G622"/>
    <mergeCell ref="H619:H622"/>
    <mergeCell ref="O613:O615"/>
    <mergeCell ref="O639:O641"/>
    <mergeCell ref="N654:N655"/>
    <mergeCell ref="T616:T618"/>
    <mergeCell ref="V633:V635"/>
    <mergeCell ref="W633:W635"/>
    <mergeCell ref="I648:I650"/>
    <mergeCell ref="Q654:Q655"/>
    <mergeCell ref="P613:P615"/>
    <mergeCell ref="W654:W655"/>
    <mergeCell ref="R645:R647"/>
    <mergeCell ref="R654:R655"/>
    <mergeCell ref="V616:V618"/>
    <mergeCell ref="W616:W618"/>
    <mergeCell ref="V623:V625"/>
    <mergeCell ref="V571:V573"/>
    <mergeCell ref="Q560:Q562"/>
    <mergeCell ref="Q574:Q576"/>
    <mergeCell ref="R560:R562"/>
    <mergeCell ref="S560:S562"/>
    <mergeCell ref="T560:T562"/>
    <mergeCell ref="U560:U562"/>
    <mergeCell ref="R563:R566"/>
    <mergeCell ref="Y604:Y606"/>
    <mergeCell ref="V597:V600"/>
    <mergeCell ref="O701:O702"/>
    <mergeCell ref="G698:G700"/>
    <mergeCell ref="X613:X615"/>
    <mergeCell ref="X651:X653"/>
    <mergeCell ref="V651:V653"/>
    <mergeCell ref="Q616:Q618"/>
    <mergeCell ref="R616:R618"/>
    <mergeCell ref="W619:W622"/>
    <mergeCell ref="X648:X650"/>
    <mergeCell ref="Y685:Y687"/>
    <mergeCell ref="J591:J593"/>
    <mergeCell ref="K591:K593"/>
    <mergeCell ref="AC567:AC570"/>
    <mergeCell ref="T654:T655"/>
    <mergeCell ref="U654:U655"/>
    <mergeCell ref="S607:S609"/>
    <mergeCell ref="S854:S856"/>
    <mergeCell ref="X660:X662"/>
    <mergeCell ref="S654:S655"/>
    <mergeCell ref="R607:R609"/>
    <mergeCell ref="T629:T632"/>
    <mergeCell ref="R629:R632"/>
    <mergeCell ref="Z616:Z618"/>
    <mergeCell ref="Z651:Z653"/>
    <mergeCell ref="Q577:Q579"/>
    <mergeCell ref="H739:H741"/>
    <mergeCell ref="G719:G722"/>
    <mergeCell ref="H719:H722"/>
    <mergeCell ref="I719:I722"/>
    <mergeCell ref="AA577:AA579"/>
    <mergeCell ref="T577:T579"/>
    <mergeCell ref="S752:S754"/>
    <mergeCell ref="Z755:Z757"/>
    <mergeCell ref="I752:I754"/>
    <mergeCell ref="O739:O741"/>
    <mergeCell ref="O742:O744"/>
    <mergeCell ref="O745:O747"/>
    <mergeCell ref="O748:O751"/>
    <mergeCell ref="T752:T754"/>
    <mergeCell ref="U752:U754"/>
    <mergeCell ref="W752:W754"/>
    <mergeCell ref="X752:X754"/>
    <mergeCell ref="Z764:Z767"/>
    <mergeCell ref="Y761:Y763"/>
    <mergeCell ref="X758:X760"/>
    <mergeCell ref="Z758:Z760"/>
    <mergeCell ref="V758:V760"/>
    <mergeCell ref="U723:U725"/>
    <mergeCell ref="O831:O833"/>
    <mergeCell ref="W783:W785"/>
    <mergeCell ref="I815:I818"/>
    <mergeCell ref="I827:I830"/>
    <mergeCell ref="Y834:Y836"/>
    <mergeCell ref="W834:W836"/>
    <mergeCell ref="M822:M824"/>
    <mergeCell ref="R812:R814"/>
    <mergeCell ref="R822:R824"/>
    <mergeCell ref="S815:S818"/>
    <mergeCell ref="O777:O779"/>
    <mergeCell ref="Z736:Z738"/>
    <mergeCell ref="U761:U763"/>
    <mergeCell ref="W742:W744"/>
    <mergeCell ref="Y752:Y754"/>
    <mergeCell ref="T812:T814"/>
    <mergeCell ref="T793:T795"/>
    <mergeCell ref="U844:U846"/>
    <mergeCell ref="G755:G757"/>
    <mergeCell ref="R752:R754"/>
    <mergeCell ref="R713:R715"/>
    <mergeCell ref="V752:V754"/>
    <mergeCell ref="U755:U757"/>
    <mergeCell ref="U716:U718"/>
    <mergeCell ref="R719:R722"/>
    <mergeCell ref="P755:P757"/>
    <mergeCell ref="G752:G754"/>
    <mergeCell ref="Z601:Z603"/>
    <mergeCell ref="S648:S650"/>
    <mergeCell ref="X736:X738"/>
    <mergeCell ref="Y736:Y738"/>
    <mergeCell ref="X716:X718"/>
    <mergeCell ref="Q815:Q818"/>
    <mergeCell ref="Q827:Q830"/>
    <mergeCell ref="R827:R830"/>
    <mergeCell ref="R815:R818"/>
    <mergeCell ref="S755:S757"/>
    <mergeCell ref="S844:S846"/>
    <mergeCell ref="Q796:Q798"/>
    <mergeCell ref="S793:S795"/>
    <mergeCell ref="N755:N757"/>
    <mergeCell ref="S758:S760"/>
    <mergeCell ref="X822:X824"/>
    <mergeCell ref="T761:T763"/>
    <mergeCell ref="U774:U776"/>
    <mergeCell ref="U839:U841"/>
    <mergeCell ref="P839:P841"/>
    <mergeCell ref="Q837:Q838"/>
    <mergeCell ref="I774:I776"/>
    <mergeCell ref="N774:N776"/>
    <mergeCell ref="R866:R868"/>
    <mergeCell ref="Y995:Y997"/>
    <mergeCell ref="Z952:Z954"/>
    <mergeCell ref="AA952:AA954"/>
    <mergeCell ref="T847:T849"/>
    <mergeCell ref="N860:N862"/>
    <mergeCell ref="P850:P853"/>
    <mergeCell ref="T815:T818"/>
    <mergeCell ref="I844:I846"/>
    <mergeCell ref="T786:T788"/>
    <mergeCell ref="W786:W788"/>
    <mergeCell ref="X786:X788"/>
    <mergeCell ref="O774:O776"/>
    <mergeCell ref="P774:P776"/>
    <mergeCell ref="P777:P779"/>
    <mergeCell ref="Q777:Q779"/>
    <mergeCell ref="I783:I785"/>
    <mergeCell ref="Y771:Y773"/>
    <mergeCell ref="P783:P785"/>
    <mergeCell ref="I842:I843"/>
    <mergeCell ref="N842:N843"/>
    <mergeCell ref="O842:O843"/>
    <mergeCell ref="S827:S830"/>
    <mergeCell ref="T822:T824"/>
    <mergeCell ref="Z876:Z878"/>
    <mergeCell ref="AA863:AA865"/>
    <mergeCell ref="Z860:Z862"/>
    <mergeCell ref="V860:V862"/>
    <mergeCell ref="I981:I983"/>
    <mergeCell ref="Q872:Q875"/>
    <mergeCell ref="R872:R875"/>
    <mergeCell ref="P866:P868"/>
    <mergeCell ref="X869:X871"/>
    <mergeCell ref="Y869:Y871"/>
    <mergeCell ref="Y872:Y875"/>
    <mergeCell ref="P869:P871"/>
    <mergeCell ref="N946:N948"/>
    <mergeCell ref="O946:O948"/>
    <mergeCell ref="Q916:Q918"/>
    <mergeCell ref="P903:P905"/>
    <mergeCell ref="Q903:Q905"/>
    <mergeCell ref="R903:R905"/>
    <mergeCell ref="N869:N871"/>
    <mergeCell ref="X936:X938"/>
    <mergeCell ref="X919:X921"/>
    <mergeCell ref="Z815:Z818"/>
    <mergeCell ref="AA962:AA964"/>
    <mergeCell ref="AB962:AB964"/>
    <mergeCell ref="Z974:Z977"/>
    <mergeCell ref="AA974:AA977"/>
    <mergeCell ref="AB974:AB977"/>
    <mergeCell ref="W968:W970"/>
    <mergeCell ref="O998:O1000"/>
    <mergeCell ref="R995:R997"/>
    <mergeCell ref="W991:W994"/>
    <mergeCell ref="X968:X970"/>
    <mergeCell ref="V968:V970"/>
    <mergeCell ref="AA981:AA983"/>
    <mergeCell ref="X952:X954"/>
    <mergeCell ref="X922:X924"/>
    <mergeCell ref="W936:W938"/>
    <mergeCell ref="AA936:AA938"/>
    <mergeCell ref="T971:T973"/>
    <mergeCell ref="R922:R924"/>
    <mergeCell ref="W998:W1000"/>
    <mergeCell ref="AB968:AB970"/>
    <mergeCell ref="W962:W964"/>
    <mergeCell ref="O925:O928"/>
    <mergeCell ref="S981:S983"/>
    <mergeCell ref="S949:S951"/>
    <mergeCell ref="Q965:Q967"/>
    <mergeCell ref="P939:P941"/>
    <mergeCell ref="O939:O941"/>
    <mergeCell ref="X939:X941"/>
    <mergeCell ref="T936:T938"/>
    <mergeCell ref="U936:U938"/>
    <mergeCell ref="V936:V938"/>
    <mergeCell ref="V939:V941"/>
    <mergeCell ref="O991:O994"/>
    <mergeCell ref="AA955:AA958"/>
    <mergeCell ref="R955:R958"/>
    <mergeCell ref="W955:W958"/>
    <mergeCell ref="T942:T945"/>
    <mergeCell ref="Q932:Q935"/>
    <mergeCell ref="R932:R935"/>
    <mergeCell ref="S932:S935"/>
    <mergeCell ref="T932:T935"/>
    <mergeCell ref="Z991:Z994"/>
    <mergeCell ref="AA991:AA994"/>
    <mergeCell ref="W974:W977"/>
    <mergeCell ref="W995:W997"/>
    <mergeCell ref="R965:R967"/>
    <mergeCell ref="S965:S967"/>
    <mergeCell ref="U965:U967"/>
    <mergeCell ref="AB995:AB997"/>
    <mergeCell ref="V995:V997"/>
    <mergeCell ref="Z995:Z997"/>
    <mergeCell ref="V965:V967"/>
    <mergeCell ref="V955:V958"/>
    <mergeCell ref="V942:V945"/>
    <mergeCell ref="X925:X928"/>
    <mergeCell ref="AB952:AB954"/>
    <mergeCell ref="U952:U954"/>
    <mergeCell ref="V952:V954"/>
    <mergeCell ref="P925:P928"/>
    <mergeCell ref="Q925:Q928"/>
    <mergeCell ref="W949:W951"/>
    <mergeCell ref="Y942:Y945"/>
    <mergeCell ref="P946:P948"/>
    <mergeCell ref="S936:S938"/>
    <mergeCell ref="W925:W928"/>
    <mergeCell ref="S925:S928"/>
    <mergeCell ref="Y946:Y948"/>
    <mergeCell ref="Y916:Y918"/>
    <mergeCell ref="X916:X918"/>
    <mergeCell ref="AC885:AC887"/>
    <mergeCell ref="AE891:AE893"/>
    <mergeCell ref="X888:X890"/>
    <mergeCell ref="S946:S948"/>
    <mergeCell ref="S952:S954"/>
    <mergeCell ref="T939:T941"/>
    <mergeCell ref="U929:U931"/>
    <mergeCell ref="W912:W915"/>
    <mergeCell ref="T888:T890"/>
    <mergeCell ref="U888:U890"/>
    <mergeCell ref="Z939:Z941"/>
    <mergeCell ref="Q885:Q887"/>
    <mergeCell ref="R885:R887"/>
    <mergeCell ref="AC936:AC938"/>
    <mergeCell ref="AC939:AC941"/>
    <mergeCell ref="AD936:AD938"/>
    <mergeCell ref="AE936:AE938"/>
    <mergeCell ref="AC922:AC924"/>
    <mergeCell ref="Y909:Y911"/>
    <mergeCell ref="Z909:Z911"/>
    <mergeCell ref="W897:W899"/>
    <mergeCell ref="W888:W890"/>
    <mergeCell ref="Z922:Z924"/>
    <mergeCell ref="T903:T905"/>
    <mergeCell ref="U903:U905"/>
    <mergeCell ref="V903:V905"/>
    <mergeCell ref="U912:U915"/>
    <mergeCell ref="AA894:AA896"/>
    <mergeCell ref="AE906:AE908"/>
    <mergeCell ref="Y897:Y899"/>
    <mergeCell ref="W900:W902"/>
    <mergeCell ref="AC903:AC905"/>
    <mergeCell ref="Q919:Q921"/>
    <mergeCell ref="Q888:Q890"/>
    <mergeCell ref="W909:W911"/>
    <mergeCell ref="S909:S911"/>
    <mergeCell ref="X897:X899"/>
    <mergeCell ref="AB912:AB915"/>
    <mergeCell ref="Z912:Z915"/>
    <mergeCell ref="Z906:Z908"/>
    <mergeCell ref="Z929:Z931"/>
    <mergeCell ref="AE922:AE924"/>
    <mergeCell ref="Y955:Y958"/>
    <mergeCell ref="Q949:Q951"/>
    <mergeCell ref="T952:T954"/>
    <mergeCell ref="AB959:AB961"/>
    <mergeCell ref="AC965:AC967"/>
    <mergeCell ref="X998:X1000"/>
    <mergeCell ref="Y998:Y1000"/>
    <mergeCell ref="S991:S994"/>
    <mergeCell ref="T981:T983"/>
    <mergeCell ref="U981:U983"/>
    <mergeCell ref="X991:X994"/>
    <mergeCell ref="AC1052:AC1054"/>
    <mergeCell ref="AD998:AD1000"/>
    <mergeCell ref="AE998:AE1000"/>
    <mergeCell ref="AF998:AF1000"/>
    <mergeCell ref="Q1010:Q1013"/>
    <mergeCell ref="R1010:R1013"/>
    <mergeCell ref="Q1014:Q1016"/>
    <mergeCell ref="R1014:R1016"/>
    <mergeCell ref="S1014:S1016"/>
    <mergeCell ref="Q1036:Q1039"/>
    <mergeCell ref="Q1048:Q1051"/>
    <mergeCell ref="W1055:W1057"/>
    <mergeCell ref="Z971:Z973"/>
    <mergeCell ref="AA971:AA973"/>
    <mergeCell ref="Y1007:Y1009"/>
    <mergeCell ref="Z1007:Z1009"/>
    <mergeCell ref="AE1023:AE1025"/>
    <mergeCell ref="Q929:Q931"/>
    <mergeCell ref="R929:R931"/>
    <mergeCell ref="W929:W931"/>
    <mergeCell ref="AB929:AB931"/>
    <mergeCell ref="AC929:AC931"/>
    <mergeCell ref="V929:V931"/>
    <mergeCell ref="Z955:Z958"/>
    <mergeCell ref="Q968:Q970"/>
    <mergeCell ref="AA995:AA997"/>
    <mergeCell ref="Z1036:Z1039"/>
    <mergeCell ref="AD1052:AD1054"/>
    <mergeCell ref="AE1052:AE1054"/>
    <mergeCell ref="W1023:W1025"/>
    <mergeCell ref="Q946:Q948"/>
    <mergeCell ref="AC988:AC990"/>
    <mergeCell ref="AE952:AE954"/>
    <mergeCell ref="AA939:AA941"/>
    <mergeCell ref="AB939:AB941"/>
    <mergeCell ref="Y991:Y994"/>
    <mergeCell ref="AD988:AD990"/>
    <mergeCell ref="AE988:AE990"/>
    <mergeCell ref="V1014:V1016"/>
    <mergeCell ref="Y981:Y983"/>
    <mergeCell ref="Y971:Y973"/>
    <mergeCell ref="Z959:Z961"/>
    <mergeCell ref="Y962:Y964"/>
    <mergeCell ref="Z962:Z964"/>
    <mergeCell ref="X1055:X1057"/>
    <mergeCell ref="S1048:S1051"/>
    <mergeCell ref="T1048:T1051"/>
    <mergeCell ref="W1048:W1051"/>
    <mergeCell ref="Q1017:Q1019"/>
    <mergeCell ref="Q1023:Q1025"/>
    <mergeCell ref="R1023:R1025"/>
    <mergeCell ref="S1023:S1025"/>
    <mergeCell ref="T1023:T1025"/>
    <mergeCell ref="B991:B994"/>
    <mergeCell ref="N1001:N1003"/>
    <mergeCell ref="B998:B1000"/>
    <mergeCell ref="C998:C1000"/>
    <mergeCell ref="B1001:B1003"/>
    <mergeCell ref="C1001:C1003"/>
    <mergeCell ref="D1001:D1003"/>
    <mergeCell ref="G998:G1000"/>
    <mergeCell ref="H998:H1000"/>
    <mergeCell ref="F1001:F1003"/>
    <mergeCell ref="G1001:G1003"/>
    <mergeCell ref="H1001:H1003"/>
    <mergeCell ref="I1001:I1003"/>
    <mergeCell ref="E1001:E1003"/>
    <mergeCell ref="D998:D1000"/>
    <mergeCell ref="X1007:X1009"/>
    <mergeCell ref="G1036:G1039"/>
    <mergeCell ref="I991:I994"/>
    <mergeCell ref="I995:I997"/>
    <mergeCell ref="B1010:B1013"/>
    <mergeCell ref="G1064:G1066"/>
    <mergeCell ref="H1064:H1066"/>
    <mergeCell ref="T1061:T1063"/>
    <mergeCell ref="X1026:X1028"/>
    <mergeCell ref="C1010:C1013"/>
    <mergeCell ref="D1010:D1013"/>
    <mergeCell ref="E1010:E1013"/>
    <mergeCell ref="F1010:F1013"/>
    <mergeCell ref="G1010:G1013"/>
    <mergeCell ref="H1010:H1013"/>
    <mergeCell ref="I1010:I1013"/>
    <mergeCell ref="V1020:V1022"/>
    <mergeCell ref="U1001:U1003"/>
    <mergeCell ref="V1001:V1003"/>
    <mergeCell ref="E1055:E1057"/>
    <mergeCell ref="Q1044:Q1047"/>
    <mergeCell ref="R1044:R1047"/>
    <mergeCell ref="S1044:S1047"/>
    <mergeCell ref="T1044:T1047"/>
    <mergeCell ref="U1044:U1047"/>
    <mergeCell ref="O1052:O1054"/>
    <mergeCell ref="P1052:P1054"/>
    <mergeCell ref="R1017:R1019"/>
    <mergeCell ref="S1017:S1019"/>
    <mergeCell ref="R1055:R1057"/>
    <mergeCell ref="S1055:S1057"/>
    <mergeCell ref="D1004:D1006"/>
    <mergeCell ref="E1004:E1006"/>
    <mergeCell ref="N1004:N1006"/>
    <mergeCell ref="O1004:O1006"/>
    <mergeCell ref="O1010:O1013"/>
    <mergeCell ref="X1014:X1016"/>
    <mergeCell ref="Q1004:Q1006"/>
    <mergeCell ref="R1004:R1006"/>
    <mergeCell ref="N1017:N1019"/>
    <mergeCell ref="I1004:I1006"/>
    <mergeCell ref="G1004:G1006"/>
    <mergeCell ref="H1004:H1006"/>
    <mergeCell ref="F1004:F1006"/>
    <mergeCell ref="V1004:V1006"/>
    <mergeCell ref="P1007:P1009"/>
    <mergeCell ref="N1010:N1013"/>
    <mergeCell ref="O1017:O1019"/>
    <mergeCell ref="B1007:B1009"/>
    <mergeCell ref="T1052:T1054"/>
    <mergeCell ref="H713:H715"/>
    <mergeCell ref="G701:G702"/>
    <mergeCell ref="N716:N718"/>
    <mergeCell ref="Q716:Q718"/>
    <mergeCell ref="R703:R706"/>
    <mergeCell ref="R723:R725"/>
    <mergeCell ref="E815:E818"/>
    <mergeCell ref="E812:E814"/>
    <mergeCell ref="F768:F770"/>
    <mergeCell ref="F726:F728"/>
    <mergeCell ref="G768:G770"/>
    <mergeCell ref="F764:F767"/>
    <mergeCell ref="O786:O788"/>
    <mergeCell ref="U842:U843"/>
    <mergeCell ref="F844:F846"/>
    <mergeCell ref="G844:G846"/>
    <mergeCell ref="G850:G853"/>
    <mergeCell ref="Q897:Q899"/>
    <mergeCell ref="Q1052:Q1054"/>
    <mergeCell ref="R1052:R1054"/>
    <mergeCell ref="I733:I735"/>
    <mergeCell ref="N733:N735"/>
    <mergeCell ref="O733:O735"/>
    <mergeCell ref="V780:V782"/>
    <mergeCell ref="Q780:Q782"/>
    <mergeCell ref="R774:R776"/>
    <mergeCell ref="S774:S776"/>
    <mergeCell ref="I796:I798"/>
    <mergeCell ref="O932:O935"/>
    <mergeCell ref="P932:P935"/>
    <mergeCell ref="P995:P997"/>
    <mergeCell ref="P1010:P1013"/>
    <mergeCell ref="O1014:O1016"/>
    <mergeCell ref="P1014:P1016"/>
    <mergeCell ref="P1036:P1039"/>
    <mergeCell ref="P1044:P1047"/>
    <mergeCell ref="P936:P938"/>
    <mergeCell ref="S894:S896"/>
    <mergeCell ref="V854:V856"/>
    <mergeCell ref="U885:U887"/>
    <mergeCell ref="V789:V792"/>
    <mergeCell ref="U777:U779"/>
    <mergeCell ref="S850:S853"/>
    <mergeCell ref="V869:V871"/>
    <mergeCell ref="V872:V875"/>
    <mergeCell ref="Q1007:Q1009"/>
    <mergeCell ref="R1007:R1009"/>
    <mergeCell ref="S1007:S1009"/>
    <mergeCell ref="E739:E741"/>
    <mergeCell ref="T736:T738"/>
    <mergeCell ref="U736:U738"/>
    <mergeCell ref="V736:V738"/>
    <mergeCell ref="U703:U706"/>
    <mergeCell ref="E771:E773"/>
    <mergeCell ref="V771:V773"/>
    <mergeCell ref="O844:O846"/>
    <mergeCell ref="N847:N849"/>
    <mergeCell ref="I850:I853"/>
    <mergeCell ref="J822:J824"/>
    <mergeCell ref="S842:S843"/>
    <mergeCell ref="P916:P918"/>
    <mergeCell ref="P919:P921"/>
    <mergeCell ref="I755:I757"/>
    <mergeCell ref="U1097:U1099"/>
    <mergeCell ref="E1077:E1079"/>
    <mergeCell ref="H1077:H1079"/>
    <mergeCell ref="I1077:I1079"/>
    <mergeCell ref="N1077:N1079"/>
    <mergeCell ref="O1077:O1079"/>
    <mergeCell ref="Q1061:Q1063"/>
    <mergeCell ref="R1061:R1063"/>
    <mergeCell ref="S1061:S1063"/>
    <mergeCell ref="P1058:P1060"/>
    <mergeCell ref="G1097:G1099"/>
    <mergeCell ref="S1097:S1099"/>
    <mergeCell ref="Q1093:Q1096"/>
    <mergeCell ref="R1093:R1096"/>
    <mergeCell ref="O1080:O1082"/>
    <mergeCell ref="P1080:P1082"/>
    <mergeCell ref="U1100:U1102"/>
    <mergeCell ref="O1093:O1096"/>
    <mergeCell ref="S1052:S1054"/>
    <mergeCell ref="E291:E293"/>
    <mergeCell ref="S317:S319"/>
    <mergeCell ref="D307:D309"/>
    <mergeCell ref="E310:E313"/>
    <mergeCell ref="C285:C287"/>
    <mergeCell ref="D285:D287"/>
    <mergeCell ref="E285:E287"/>
    <mergeCell ref="C291:C293"/>
    <mergeCell ref="F294:F297"/>
    <mergeCell ref="G294:G297"/>
    <mergeCell ref="H294:H297"/>
    <mergeCell ref="E317:E319"/>
    <mergeCell ref="G323:G325"/>
    <mergeCell ref="H323:H325"/>
    <mergeCell ref="P323:P325"/>
    <mergeCell ref="C304:C306"/>
    <mergeCell ref="C314:C316"/>
    <mergeCell ref="H396:H398"/>
    <mergeCell ref="G385:G387"/>
    <mergeCell ref="R373:R375"/>
    <mergeCell ref="T360:T363"/>
    <mergeCell ref="T399:T401"/>
    <mergeCell ref="R360:R363"/>
    <mergeCell ref="S376:S378"/>
    <mergeCell ref="S364:S366"/>
    <mergeCell ref="R382:R384"/>
    <mergeCell ref="D379:D381"/>
    <mergeCell ref="E379:E381"/>
    <mergeCell ref="H392:H395"/>
    <mergeCell ref="G382:G384"/>
    <mergeCell ref="H388:H391"/>
    <mergeCell ref="F399:F401"/>
    <mergeCell ref="G373:G375"/>
    <mergeCell ref="H373:H375"/>
    <mergeCell ref="D360:D363"/>
    <mergeCell ref="E360:E363"/>
    <mergeCell ref="F360:F363"/>
    <mergeCell ref="G360:G363"/>
    <mergeCell ref="H691:H693"/>
    <mergeCell ref="G946:G948"/>
    <mergeCell ref="U949:U951"/>
    <mergeCell ref="O1032:O1035"/>
    <mergeCell ref="F379:F381"/>
    <mergeCell ref="Q329:Q331"/>
    <mergeCell ref="P291:P293"/>
    <mergeCell ref="L260:L261"/>
    <mergeCell ref="N267:N269"/>
    <mergeCell ref="O267:O269"/>
    <mergeCell ref="P267:P269"/>
    <mergeCell ref="Q267:Q269"/>
    <mergeCell ref="P275:P277"/>
    <mergeCell ref="O241:O244"/>
    <mergeCell ref="D317:D319"/>
    <mergeCell ref="E342:E344"/>
    <mergeCell ref="O332:O334"/>
    <mergeCell ref="G342:G344"/>
    <mergeCell ref="E348:E350"/>
    <mergeCell ref="N260:N262"/>
    <mergeCell ref="O260:O262"/>
    <mergeCell ref="Q254:Q256"/>
    <mergeCell ref="D314:D316"/>
    <mergeCell ref="E314:E316"/>
    <mergeCell ref="F314:F316"/>
    <mergeCell ref="G314:G316"/>
    <mergeCell ref="H314:H316"/>
    <mergeCell ref="I314:I316"/>
    <mergeCell ref="E254:E256"/>
    <mergeCell ref="F348:F350"/>
    <mergeCell ref="O310:O313"/>
    <mergeCell ref="I285:I287"/>
    <mergeCell ref="Q285:Q287"/>
    <mergeCell ref="H285:H287"/>
    <mergeCell ref="M260:M261"/>
    <mergeCell ref="P248:P250"/>
    <mergeCell ref="O251:O253"/>
    <mergeCell ref="E270:E272"/>
    <mergeCell ref="J260:J261"/>
    <mergeCell ref="D278:D281"/>
    <mergeCell ref="F317:F319"/>
    <mergeCell ref="G317:G319"/>
    <mergeCell ref="I382:I384"/>
    <mergeCell ref="S335:S337"/>
    <mergeCell ref="F345:F347"/>
    <mergeCell ref="H317:H319"/>
    <mergeCell ref="F326:F328"/>
    <mergeCell ref="G326:G328"/>
    <mergeCell ref="H326:H328"/>
    <mergeCell ref="V307:V309"/>
    <mergeCell ref="T275:T277"/>
    <mergeCell ref="I298:I300"/>
    <mergeCell ref="I345:I347"/>
    <mergeCell ref="I307:I309"/>
    <mergeCell ref="F338:F341"/>
    <mergeCell ref="I332:I334"/>
    <mergeCell ref="T307:T309"/>
    <mergeCell ref="P294:P297"/>
    <mergeCell ref="Q294:Q297"/>
    <mergeCell ref="Q298:Q300"/>
    <mergeCell ref="R348:R350"/>
    <mergeCell ref="Q307:Q309"/>
    <mergeCell ref="Q288:Q290"/>
    <mergeCell ref="U335:U337"/>
    <mergeCell ref="N345:N347"/>
    <mergeCell ref="O345:O347"/>
    <mergeCell ref="Q332:Q334"/>
    <mergeCell ref="T301:T303"/>
    <mergeCell ref="U301:U303"/>
    <mergeCell ref="S323:S325"/>
    <mergeCell ref="U351:U353"/>
    <mergeCell ref="S291:S293"/>
    <mergeCell ref="S326:S328"/>
    <mergeCell ref="S329:S331"/>
    <mergeCell ref="R317:R319"/>
    <mergeCell ref="I278:I281"/>
    <mergeCell ref="K275:K276"/>
    <mergeCell ref="L275:L276"/>
    <mergeCell ref="G301:G303"/>
    <mergeCell ref="H301:H303"/>
    <mergeCell ref="F278:F281"/>
    <mergeCell ref="R320:R322"/>
    <mergeCell ref="S320:S322"/>
    <mergeCell ref="T320:T322"/>
    <mergeCell ref="U320:U322"/>
    <mergeCell ref="V320:V322"/>
    <mergeCell ref="T348:T350"/>
    <mergeCell ref="G332:G334"/>
    <mergeCell ref="H332:H334"/>
    <mergeCell ref="Q348:Q350"/>
    <mergeCell ref="O298:O300"/>
    <mergeCell ref="Q338:Q341"/>
    <mergeCell ref="G298:G300"/>
    <mergeCell ref="Q291:Q293"/>
    <mergeCell ref="G357:G359"/>
    <mergeCell ref="N304:N306"/>
    <mergeCell ref="O304:O306"/>
    <mergeCell ref="F367:F369"/>
    <mergeCell ref="G367:G369"/>
    <mergeCell ref="H367:H369"/>
    <mergeCell ref="I367:I369"/>
    <mergeCell ref="N367:N369"/>
    <mergeCell ref="O367:O369"/>
    <mergeCell ref="I326:I328"/>
    <mergeCell ref="N288:N290"/>
    <mergeCell ref="G291:G293"/>
    <mergeCell ref="D291:D293"/>
    <mergeCell ref="D301:D303"/>
    <mergeCell ref="E301:E303"/>
    <mergeCell ref="B345:B347"/>
    <mergeCell ref="B348:B350"/>
    <mergeCell ref="F332:F334"/>
    <mergeCell ref="T323:T325"/>
    <mergeCell ref="X370:X372"/>
    <mergeCell ref="Y370:Y372"/>
    <mergeCell ref="AA360:AA363"/>
    <mergeCell ref="Y338:Y341"/>
    <mergeCell ref="Z338:Z341"/>
    <mergeCell ref="S351:S353"/>
    <mergeCell ref="U370:U372"/>
    <mergeCell ref="T370:T372"/>
    <mergeCell ref="S357:S359"/>
    <mergeCell ref="T357:T359"/>
    <mergeCell ref="U354:U356"/>
    <mergeCell ref="T379:T381"/>
    <mergeCell ref="T354:T356"/>
    <mergeCell ref="S338:S341"/>
    <mergeCell ref="V342:V344"/>
    <mergeCell ref="B392:B395"/>
    <mergeCell ref="C392:C395"/>
    <mergeCell ref="D392:D395"/>
    <mergeCell ref="I392:I395"/>
    <mergeCell ref="N392:N395"/>
    <mergeCell ref="B357:B359"/>
    <mergeCell ref="P342:P344"/>
    <mergeCell ref="B354:B356"/>
    <mergeCell ref="C354:C356"/>
    <mergeCell ref="D354:D356"/>
    <mergeCell ref="B342:B344"/>
    <mergeCell ref="C364:C366"/>
    <mergeCell ref="D364:D366"/>
    <mergeCell ref="B360:B363"/>
    <mergeCell ref="C360:C363"/>
    <mergeCell ref="N364:N366"/>
    <mergeCell ref="O364:O366"/>
    <mergeCell ref="I317:I319"/>
    <mergeCell ref="C351:C353"/>
    <mergeCell ref="D351:D353"/>
    <mergeCell ref="Q357:Q359"/>
    <mergeCell ref="H382:H384"/>
    <mergeCell ref="T351:T353"/>
    <mergeCell ref="Q376:Q378"/>
    <mergeCell ref="U329:U331"/>
    <mergeCell ref="V338:V341"/>
    <mergeCell ref="Y345:Y347"/>
    <mergeCell ref="Y367:Y369"/>
    <mergeCell ref="Z367:Z369"/>
    <mergeCell ref="AA367:AA369"/>
    <mergeCell ref="S385:S387"/>
    <mergeCell ref="S388:S391"/>
    <mergeCell ref="E388:E391"/>
    <mergeCell ref="F388:F391"/>
    <mergeCell ref="G388:G391"/>
    <mergeCell ref="C388:C391"/>
    <mergeCell ref="E385:E387"/>
    <mergeCell ref="C317:C319"/>
    <mergeCell ref="B317:B319"/>
    <mergeCell ref="D323:D325"/>
    <mergeCell ref="E323:E325"/>
    <mergeCell ref="D342:D344"/>
    <mergeCell ref="H379:H381"/>
    <mergeCell ref="B364:B366"/>
    <mergeCell ref="F376:F378"/>
    <mergeCell ref="H357:H359"/>
    <mergeCell ref="I357:I359"/>
    <mergeCell ref="I364:I366"/>
    <mergeCell ref="I360:I363"/>
    <mergeCell ref="P367:P369"/>
    <mergeCell ref="Q367:Q369"/>
    <mergeCell ref="R354:R356"/>
    <mergeCell ref="P307:P309"/>
    <mergeCell ref="D357:D359"/>
    <mergeCell ref="E357:E359"/>
    <mergeCell ref="N301:N303"/>
    <mergeCell ref="I335:I337"/>
    <mergeCell ref="N335:N337"/>
    <mergeCell ref="O335:O337"/>
    <mergeCell ref="T345:T347"/>
    <mergeCell ref="R332:R334"/>
    <mergeCell ref="N314:N316"/>
    <mergeCell ref="S298:S300"/>
    <mergeCell ref="S354:S356"/>
    <mergeCell ref="N354:N356"/>
    <mergeCell ref="I351:I353"/>
    <mergeCell ref="R326:R328"/>
    <mergeCell ref="R301:R303"/>
    <mergeCell ref="P304:P306"/>
    <mergeCell ref="O301:O303"/>
    <mergeCell ref="C294:C297"/>
    <mergeCell ref="D304:D306"/>
    <mergeCell ref="G304:G306"/>
    <mergeCell ref="H304:H306"/>
    <mergeCell ref="I304:I306"/>
    <mergeCell ref="P301:P303"/>
    <mergeCell ref="C301:C303"/>
    <mergeCell ref="P298:P300"/>
    <mergeCell ref="B294:B297"/>
    <mergeCell ref="B310:B313"/>
    <mergeCell ref="C323:C325"/>
    <mergeCell ref="C342:C344"/>
    <mergeCell ref="E351:E353"/>
    <mergeCell ref="G338:G341"/>
    <mergeCell ref="B304:B306"/>
    <mergeCell ref="N348:N350"/>
    <mergeCell ref="O348:O350"/>
    <mergeCell ref="H335:H337"/>
    <mergeCell ref="Q342:Q344"/>
    <mergeCell ref="E335:E337"/>
    <mergeCell ref="I354:I356"/>
    <mergeCell ref="V354:V356"/>
    <mergeCell ref="D335:D337"/>
    <mergeCell ref="P285:P287"/>
    <mergeCell ref="P317:P319"/>
    <mergeCell ref="Q317:Q319"/>
    <mergeCell ref="F323:F325"/>
    <mergeCell ref="E329:E331"/>
    <mergeCell ref="D332:D334"/>
    <mergeCell ref="E332:E334"/>
    <mergeCell ref="B314:B316"/>
    <mergeCell ref="O314:O316"/>
    <mergeCell ref="P314:P316"/>
    <mergeCell ref="Q314:Q316"/>
    <mergeCell ref="V379:V381"/>
    <mergeCell ref="V357:V359"/>
    <mergeCell ref="S360:S363"/>
    <mergeCell ref="P379:P381"/>
    <mergeCell ref="N338:N341"/>
    <mergeCell ref="O360:O363"/>
    <mergeCell ref="R351:R353"/>
    <mergeCell ref="P360:P363"/>
    <mergeCell ref="N360:N363"/>
    <mergeCell ref="R364:R366"/>
    <mergeCell ref="O354:O356"/>
    <mergeCell ref="R367:R369"/>
    <mergeCell ref="S367:S369"/>
    <mergeCell ref="R370:R372"/>
    <mergeCell ref="N370:N372"/>
    <mergeCell ref="O370:O372"/>
    <mergeCell ref="R288:R290"/>
    <mergeCell ref="E338:E341"/>
    <mergeCell ref="P329:P331"/>
    <mergeCell ref="E278:E281"/>
    <mergeCell ref="B278:B281"/>
    <mergeCell ref="C278:C281"/>
    <mergeCell ref="B288:B290"/>
    <mergeCell ref="E294:E297"/>
    <mergeCell ref="N342:N344"/>
    <mergeCell ref="O342:O344"/>
    <mergeCell ref="I379:I381"/>
    <mergeCell ref="F357:F359"/>
    <mergeCell ref="C298:C300"/>
    <mergeCell ref="D298:D300"/>
    <mergeCell ref="C310:C313"/>
    <mergeCell ref="S370:S372"/>
    <mergeCell ref="R307:R309"/>
    <mergeCell ref="S307:S309"/>
    <mergeCell ref="S345:S347"/>
    <mergeCell ref="G348:G350"/>
    <mergeCell ref="F298:F300"/>
    <mergeCell ref="F310:F313"/>
    <mergeCell ref="G310:G313"/>
    <mergeCell ref="H310:H313"/>
    <mergeCell ref="D310:D313"/>
    <mergeCell ref="U360:U363"/>
    <mergeCell ref="U294:U297"/>
    <mergeCell ref="V294:V297"/>
    <mergeCell ref="H364:H366"/>
    <mergeCell ref="S373:S375"/>
    <mergeCell ref="F373:F375"/>
    <mergeCell ref="I370:I372"/>
    <mergeCell ref="P370:P372"/>
    <mergeCell ref="E364:E366"/>
    <mergeCell ref="S301:S303"/>
    <mergeCell ref="B329:B331"/>
    <mergeCell ref="F335:F337"/>
    <mergeCell ref="R273:R274"/>
    <mergeCell ref="U338:U341"/>
    <mergeCell ref="R285:R287"/>
    <mergeCell ref="U342:U344"/>
    <mergeCell ref="S342:S344"/>
    <mergeCell ref="O376:O378"/>
    <mergeCell ref="G379:G381"/>
    <mergeCell ref="C379:C381"/>
    <mergeCell ref="C373:C375"/>
    <mergeCell ref="D373:D375"/>
    <mergeCell ref="B376:B378"/>
    <mergeCell ref="B373:B375"/>
    <mergeCell ref="G351:G353"/>
    <mergeCell ref="H351:H353"/>
    <mergeCell ref="O351:O353"/>
    <mergeCell ref="P351:P353"/>
    <mergeCell ref="P376:P378"/>
    <mergeCell ref="N379:N381"/>
    <mergeCell ref="O379:O381"/>
    <mergeCell ref="B367:B369"/>
    <mergeCell ref="C367:C369"/>
    <mergeCell ref="D367:D369"/>
    <mergeCell ref="E367:E369"/>
    <mergeCell ref="F351:F353"/>
    <mergeCell ref="C357:C359"/>
    <mergeCell ref="G335:G337"/>
    <mergeCell ref="C335:C337"/>
    <mergeCell ref="C332:C334"/>
    <mergeCell ref="P310:P313"/>
    <mergeCell ref="Q354:Q356"/>
    <mergeCell ref="N357:N359"/>
    <mergeCell ref="O357:O359"/>
    <mergeCell ref="N307:N309"/>
    <mergeCell ref="R310:R313"/>
    <mergeCell ref="S310:S313"/>
    <mergeCell ref="O291:O293"/>
    <mergeCell ref="N294:N297"/>
    <mergeCell ref="O294:O297"/>
    <mergeCell ref="S348:S350"/>
    <mergeCell ref="D273:D274"/>
    <mergeCell ref="B351:B353"/>
    <mergeCell ref="E370:E372"/>
    <mergeCell ref="F370:F372"/>
    <mergeCell ref="G370:G372"/>
    <mergeCell ref="H370:H372"/>
    <mergeCell ref="N275:N277"/>
    <mergeCell ref="O275:O277"/>
    <mergeCell ref="N376:N378"/>
    <mergeCell ref="T332:T334"/>
    <mergeCell ref="T288:T290"/>
    <mergeCell ref="Q301:Q303"/>
    <mergeCell ref="N351:N353"/>
    <mergeCell ref="P326:P328"/>
    <mergeCell ref="Q326:Q328"/>
    <mergeCell ref="E307:E309"/>
    <mergeCell ref="F307:F309"/>
    <mergeCell ref="O288:O290"/>
    <mergeCell ref="G288:G290"/>
    <mergeCell ref="D288:D290"/>
    <mergeCell ref="C288:C290"/>
    <mergeCell ref="H288:H290"/>
    <mergeCell ref="F291:F293"/>
    <mergeCell ref="N229:N231"/>
    <mergeCell ref="O257:O259"/>
    <mergeCell ref="N251:N253"/>
    <mergeCell ref="Q229:Q231"/>
    <mergeCell ref="P260:P262"/>
    <mergeCell ref="K260:K261"/>
    <mergeCell ref="I238:I240"/>
    <mergeCell ref="E238:E240"/>
    <mergeCell ref="D248:D250"/>
    <mergeCell ref="E248:E250"/>
    <mergeCell ref="F248:F250"/>
    <mergeCell ref="E241:E244"/>
    <mergeCell ref="D229:D231"/>
    <mergeCell ref="B241:B244"/>
    <mergeCell ref="G235:G237"/>
    <mergeCell ref="M275:M276"/>
    <mergeCell ref="B251:B253"/>
    <mergeCell ref="I257:I259"/>
    <mergeCell ref="O229:O231"/>
    <mergeCell ref="C263:C266"/>
    <mergeCell ref="B254:B256"/>
    <mergeCell ref="B257:B259"/>
    <mergeCell ref="B263:B266"/>
    <mergeCell ref="B260:B262"/>
    <mergeCell ref="P257:P259"/>
    <mergeCell ref="Q257:Q259"/>
    <mergeCell ref="P232:P234"/>
    <mergeCell ref="N238:N240"/>
    <mergeCell ref="S263:S266"/>
    <mergeCell ref="T263:T266"/>
    <mergeCell ref="U348:U350"/>
    <mergeCell ref="S288:S290"/>
    <mergeCell ref="H348:H350"/>
    <mergeCell ref="G345:G347"/>
    <mergeCell ref="H345:H347"/>
    <mergeCell ref="E304:E306"/>
    <mergeCell ref="F304:F306"/>
    <mergeCell ref="E298:E300"/>
    <mergeCell ref="D326:D328"/>
    <mergeCell ref="E326:E328"/>
    <mergeCell ref="D294:D297"/>
    <mergeCell ref="N291:N293"/>
    <mergeCell ref="G257:G259"/>
    <mergeCell ref="I235:I237"/>
    <mergeCell ref="I251:I253"/>
    <mergeCell ref="B245:B247"/>
    <mergeCell ref="C245:C247"/>
    <mergeCell ref="D245:D247"/>
    <mergeCell ref="E245:E247"/>
    <mergeCell ref="F245:F247"/>
    <mergeCell ref="G245:G247"/>
    <mergeCell ref="C238:C240"/>
    <mergeCell ref="P235:P237"/>
    <mergeCell ref="Q235:Q237"/>
    <mergeCell ref="C241:C244"/>
    <mergeCell ref="B307:B309"/>
    <mergeCell ref="C307:C309"/>
    <mergeCell ref="B301:B303"/>
    <mergeCell ref="B298:B300"/>
    <mergeCell ref="B285:B287"/>
    <mergeCell ref="I348:I350"/>
    <mergeCell ref="E345:E347"/>
    <mergeCell ref="H298:H300"/>
    <mergeCell ref="Q248:Q250"/>
    <mergeCell ref="H232:H234"/>
    <mergeCell ref="I232:I234"/>
    <mergeCell ref="Q273:Q274"/>
    <mergeCell ref="N317:N319"/>
    <mergeCell ref="O317:O319"/>
    <mergeCell ref="I323:I325"/>
    <mergeCell ref="W338:W341"/>
    <mergeCell ref="X338:X341"/>
    <mergeCell ref="S260:S262"/>
    <mergeCell ref="T260:T262"/>
    <mergeCell ref="R260:R262"/>
    <mergeCell ref="AD307:AD309"/>
    <mergeCell ref="AF326:AF328"/>
    <mergeCell ref="T251:T253"/>
    <mergeCell ref="H342:H344"/>
    <mergeCell ref="I342:I344"/>
    <mergeCell ref="Q304:Q306"/>
    <mergeCell ref="R304:R306"/>
    <mergeCell ref="AG304:AG306"/>
    <mergeCell ref="T294:T297"/>
    <mergeCell ref="AC323:AC325"/>
    <mergeCell ref="AC304:AC306"/>
    <mergeCell ref="T278:T281"/>
    <mergeCell ref="U278:U281"/>
    <mergeCell ref="S278:S281"/>
    <mergeCell ref="W248:W250"/>
    <mergeCell ref="T257:T259"/>
    <mergeCell ref="U285:U287"/>
    <mergeCell ref="AA310:AA313"/>
    <mergeCell ref="AB310:AB313"/>
    <mergeCell ref="AC251:AC253"/>
    <mergeCell ref="AD251:AD253"/>
    <mergeCell ref="AE251:AE253"/>
    <mergeCell ref="I270:I272"/>
    <mergeCell ref="H267:H269"/>
    <mergeCell ref="I267:I269"/>
    <mergeCell ref="P335:P337"/>
    <mergeCell ref="U235:U237"/>
    <mergeCell ref="N323:N325"/>
    <mergeCell ref="AD310:AD313"/>
    <mergeCell ref="AE310:AE313"/>
    <mergeCell ref="AF310:AF313"/>
    <mergeCell ref="V288:V290"/>
    <mergeCell ref="U291:U293"/>
    <mergeCell ref="AA263:AA266"/>
    <mergeCell ref="X326:X328"/>
    <mergeCell ref="Y326:Y328"/>
    <mergeCell ref="X263:X266"/>
    <mergeCell ref="Y263:Y266"/>
    <mergeCell ref="Y260:Y262"/>
    <mergeCell ref="R329:R331"/>
    <mergeCell ref="R294:R297"/>
    <mergeCell ref="R298:R300"/>
    <mergeCell ref="W320:W322"/>
    <mergeCell ref="X320:X322"/>
    <mergeCell ref="Y320:Y322"/>
    <mergeCell ref="Z320:Z322"/>
    <mergeCell ref="R270:R272"/>
    <mergeCell ref="N273:N274"/>
    <mergeCell ref="O273:O274"/>
    <mergeCell ref="P273:P274"/>
    <mergeCell ref="I310:I313"/>
    <mergeCell ref="I301:I303"/>
    <mergeCell ref="I294:I297"/>
    <mergeCell ref="F203:F205"/>
    <mergeCell ref="C226:C228"/>
    <mergeCell ref="C219:C221"/>
    <mergeCell ref="D219:D221"/>
    <mergeCell ref="V254:V256"/>
    <mergeCell ref="Y254:Y256"/>
    <mergeCell ref="W257:W259"/>
    <mergeCell ref="W263:W266"/>
    <mergeCell ref="E288:E290"/>
    <mergeCell ref="F288:F290"/>
    <mergeCell ref="B229:B231"/>
    <mergeCell ref="N232:N234"/>
    <mergeCell ref="O232:O234"/>
    <mergeCell ref="N254:N256"/>
    <mergeCell ref="I263:I266"/>
    <mergeCell ref="R232:R234"/>
    <mergeCell ref="S232:S234"/>
    <mergeCell ref="O235:O237"/>
    <mergeCell ref="Q251:Q253"/>
    <mergeCell ref="R251:R253"/>
    <mergeCell ref="N263:N266"/>
    <mergeCell ref="O263:O266"/>
    <mergeCell ref="P263:P266"/>
    <mergeCell ref="Q263:Q266"/>
    <mergeCell ref="R257:R259"/>
    <mergeCell ref="S273:S274"/>
    <mergeCell ref="T273:T274"/>
    <mergeCell ref="V273:V274"/>
    <mergeCell ref="W273:W274"/>
    <mergeCell ref="X273:X274"/>
    <mergeCell ref="S267:S269"/>
    <mergeCell ref="T267:T269"/>
    <mergeCell ref="U267:U269"/>
    <mergeCell ref="V267:V269"/>
    <mergeCell ref="C229:C231"/>
    <mergeCell ref="W251:W253"/>
    <mergeCell ref="O238:O240"/>
    <mergeCell ref="P238:P240"/>
    <mergeCell ref="G232:G234"/>
    <mergeCell ref="G229:G231"/>
    <mergeCell ref="H229:H231"/>
    <mergeCell ref="B238:B240"/>
    <mergeCell ref="D257:D259"/>
    <mergeCell ref="E257:E259"/>
    <mergeCell ref="F257:F259"/>
    <mergeCell ref="X254:X256"/>
    <mergeCell ref="C251:C253"/>
    <mergeCell ref="D251:D253"/>
    <mergeCell ref="E263:E266"/>
    <mergeCell ref="C270:C272"/>
    <mergeCell ref="D270:D272"/>
    <mergeCell ref="C267:C269"/>
    <mergeCell ref="D267:D269"/>
    <mergeCell ref="E267:E269"/>
    <mergeCell ref="F267:F269"/>
    <mergeCell ref="G267:G269"/>
    <mergeCell ref="B275:B277"/>
    <mergeCell ref="C275:C277"/>
    <mergeCell ref="K226:K227"/>
    <mergeCell ref="U229:U231"/>
    <mergeCell ref="V229:V231"/>
    <mergeCell ref="W232:W234"/>
    <mergeCell ref="W270:W272"/>
    <mergeCell ref="P288:P290"/>
    <mergeCell ref="D196:D198"/>
    <mergeCell ref="I188:I190"/>
    <mergeCell ref="H188:H190"/>
    <mergeCell ref="G188:G190"/>
    <mergeCell ref="C257:C259"/>
    <mergeCell ref="B219:B221"/>
    <mergeCell ref="B222:B225"/>
    <mergeCell ref="G254:G256"/>
    <mergeCell ref="H254:H256"/>
    <mergeCell ref="E251:E253"/>
    <mergeCell ref="F251:F253"/>
    <mergeCell ref="D238:D240"/>
    <mergeCell ref="I254:I256"/>
    <mergeCell ref="D226:D228"/>
    <mergeCell ref="C254:C256"/>
    <mergeCell ref="B235:B237"/>
    <mergeCell ref="C235:C237"/>
    <mergeCell ref="D235:D237"/>
    <mergeCell ref="E235:E237"/>
    <mergeCell ref="I229:I231"/>
    <mergeCell ref="I248:I250"/>
    <mergeCell ref="P229:P231"/>
    <mergeCell ref="F219:F221"/>
    <mergeCell ref="G219:G221"/>
    <mergeCell ref="H219:H221"/>
    <mergeCell ref="AF251:AF253"/>
    <mergeCell ref="AG251:AG253"/>
    <mergeCell ref="AG245:AG247"/>
    <mergeCell ref="AE278:AE281"/>
    <mergeCell ref="AD285:AD287"/>
    <mergeCell ref="AE285:AE287"/>
    <mergeCell ref="AA288:AA290"/>
    <mergeCell ref="AB275:AB277"/>
    <mergeCell ref="AC275:AC277"/>
    <mergeCell ref="S245:S247"/>
    <mergeCell ref="T245:T247"/>
    <mergeCell ref="S248:S250"/>
    <mergeCell ref="T248:T250"/>
    <mergeCell ref="S254:S256"/>
    <mergeCell ref="T254:T256"/>
    <mergeCell ref="AF238:AF240"/>
    <mergeCell ref="AA251:AA253"/>
    <mergeCell ref="AE232:AE234"/>
    <mergeCell ref="AG238:AG240"/>
    <mergeCell ref="AG232:AG234"/>
    <mergeCell ref="AB260:AB262"/>
    <mergeCell ref="F229:F231"/>
    <mergeCell ref="O254:O256"/>
    <mergeCell ref="P251:P253"/>
    <mergeCell ref="D241:D244"/>
    <mergeCell ref="B248:B250"/>
    <mergeCell ref="C232:C234"/>
    <mergeCell ref="D232:D234"/>
    <mergeCell ref="E232:E234"/>
    <mergeCell ref="F232:F234"/>
    <mergeCell ref="B270:B272"/>
    <mergeCell ref="N270:N272"/>
    <mergeCell ref="O270:O272"/>
    <mergeCell ref="P270:P272"/>
    <mergeCell ref="Q270:Q272"/>
    <mergeCell ref="E273:E274"/>
    <mergeCell ref="J275:J276"/>
    <mergeCell ref="G260:G262"/>
    <mergeCell ref="H260:H262"/>
    <mergeCell ref="G168:G170"/>
    <mergeCell ref="H168:H170"/>
    <mergeCell ref="I168:I170"/>
    <mergeCell ref="E165:E167"/>
    <mergeCell ref="F165:F167"/>
    <mergeCell ref="G165:G167"/>
    <mergeCell ref="H165:H167"/>
    <mergeCell ref="H146:H147"/>
    <mergeCell ref="C125:C128"/>
    <mergeCell ref="F152:F154"/>
    <mergeCell ref="B212:B215"/>
    <mergeCell ref="F129:F131"/>
    <mergeCell ref="B179:B181"/>
    <mergeCell ref="I179:I181"/>
    <mergeCell ref="B182:B183"/>
    <mergeCell ref="C182:C183"/>
    <mergeCell ref="D182:D183"/>
    <mergeCell ref="E182:E183"/>
    <mergeCell ref="D132:D135"/>
    <mergeCell ref="E132:E135"/>
    <mergeCell ref="F132:F135"/>
    <mergeCell ref="G132:G135"/>
    <mergeCell ref="H132:H135"/>
    <mergeCell ref="I132:I135"/>
    <mergeCell ref="G129:G131"/>
    <mergeCell ref="N235:N237"/>
    <mergeCell ref="R245:R247"/>
    <mergeCell ref="R278:R281"/>
    <mergeCell ref="R267:R269"/>
    <mergeCell ref="E229:E231"/>
    <mergeCell ref="F238:F240"/>
    <mergeCell ref="H235:H237"/>
    <mergeCell ref="S226:S228"/>
    <mergeCell ref="I226:I228"/>
    <mergeCell ref="P241:P244"/>
    <mergeCell ref="Q241:Q244"/>
    <mergeCell ref="F235:F237"/>
    <mergeCell ref="G222:G225"/>
    <mergeCell ref="G203:G205"/>
    <mergeCell ref="B206:B208"/>
    <mergeCell ref="B175:B178"/>
    <mergeCell ref="G216:G218"/>
    <mergeCell ref="H216:H218"/>
    <mergeCell ref="I216:I218"/>
    <mergeCell ref="I219:I221"/>
    <mergeCell ref="B203:B205"/>
    <mergeCell ref="D275:D277"/>
    <mergeCell ref="E275:E277"/>
    <mergeCell ref="F275:F277"/>
    <mergeCell ref="G275:G277"/>
    <mergeCell ref="H275:H277"/>
    <mergeCell ref="I275:I277"/>
    <mergeCell ref="H245:H247"/>
    <mergeCell ref="I241:I244"/>
    <mergeCell ref="E226:E228"/>
    <mergeCell ref="B267:B269"/>
    <mergeCell ref="B199:B202"/>
    <mergeCell ref="C199:C202"/>
    <mergeCell ref="D199:D202"/>
    <mergeCell ref="E199:E202"/>
    <mergeCell ref="F199:F202"/>
    <mergeCell ref="G199:G202"/>
    <mergeCell ref="H199:H202"/>
    <mergeCell ref="B196:B198"/>
    <mergeCell ref="H222:H225"/>
    <mergeCell ref="I203:I205"/>
    <mergeCell ref="F206:F208"/>
    <mergeCell ref="G206:G208"/>
    <mergeCell ref="H206:H208"/>
    <mergeCell ref="B158:B160"/>
    <mergeCell ref="C158:C160"/>
    <mergeCell ref="D158:D160"/>
    <mergeCell ref="E158:E160"/>
    <mergeCell ref="E161:E162"/>
    <mergeCell ref="H129:H131"/>
    <mergeCell ref="C196:C198"/>
    <mergeCell ref="H196:H198"/>
    <mergeCell ref="G196:G198"/>
    <mergeCell ref="F196:F198"/>
    <mergeCell ref="E196:E198"/>
    <mergeCell ref="H238:H240"/>
    <mergeCell ref="C203:C205"/>
    <mergeCell ref="D203:D205"/>
    <mergeCell ref="E203:E205"/>
    <mergeCell ref="I175:I178"/>
    <mergeCell ref="B171:B174"/>
    <mergeCell ref="C171:C174"/>
    <mergeCell ref="D171:D174"/>
    <mergeCell ref="E171:E174"/>
    <mergeCell ref="F171:F174"/>
    <mergeCell ref="G171:G174"/>
    <mergeCell ref="H171:H174"/>
    <mergeCell ref="I171:I174"/>
    <mergeCell ref="D191:D193"/>
    <mergeCell ref="C191:C193"/>
    <mergeCell ref="H191:H193"/>
    <mergeCell ref="G191:G193"/>
    <mergeCell ref="F191:F193"/>
    <mergeCell ref="E191:E193"/>
    <mergeCell ref="B194:B195"/>
    <mergeCell ref="C194:C195"/>
    <mergeCell ref="D194:D195"/>
    <mergeCell ref="B209:B211"/>
    <mergeCell ref="C209:C211"/>
    <mergeCell ref="D209:D211"/>
    <mergeCell ref="E209:E211"/>
    <mergeCell ref="F209:F211"/>
    <mergeCell ref="G209:G211"/>
    <mergeCell ref="H209:H211"/>
    <mergeCell ref="I209:I211"/>
    <mergeCell ref="G226:G228"/>
    <mergeCell ref="H226:H228"/>
    <mergeCell ref="G194:G195"/>
    <mergeCell ref="H194:H195"/>
    <mergeCell ref="E188:E190"/>
    <mergeCell ref="D188:D190"/>
    <mergeCell ref="B232:B234"/>
    <mergeCell ref="G238:G240"/>
    <mergeCell ref="B226:B228"/>
    <mergeCell ref="F188:F190"/>
    <mergeCell ref="C129:C131"/>
    <mergeCell ref="E139:E141"/>
    <mergeCell ref="F136:F138"/>
    <mergeCell ref="I129:I131"/>
    <mergeCell ref="G136:G138"/>
    <mergeCell ref="D129:D131"/>
    <mergeCell ref="E129:E131"/>
    <mergeCell ref="E219:E221"/>
    <mergeCell ref="B106:B108"/>
    <mergeCell ref="C106:C108"/>
    <mergeCell ref="D106:D108"/>
    <mergeCell ref="G30:G32"/>
    <mergeCell ref="N61:N63"/>
    <mergeCell ref="O61:O63"/>
    <mergeCell ref="B51:B52"/>
    <mergeCell ref="C51:C52"/>
    <mergeCell ref="B161:B162"/>
    <mergeCell ref="C161:C162"/>
    <mergeCell ref="D161:D162"/>
    <mergeCell ref="B185:B187"/>
    <mergeCell ref="C185:C187"/>
    <mergeCell ref="D185:D187"/>
    <mergeCell ref="E185:E187"/>
    <mergeCell ref="F185:F187"/>
    <mergeCell ref="G185:G187"/>
    <mergeCell ref="B188:B190"/>
    <mergeCell ref="B150:B151"/>
    <mergeCell ref="C148:C151"/>
    <mergeCell ref="D148:D151"/>
    <mergeCell ref="E148:E151"/>
    <mergeCell ref="F148:F151"/>
    <mergeCell ref="G148:G151"/>
    <mergeCell ref="H148:H151"/>
    <mergeCell ref="I148:I151"/>
    <mergeCell ref="E39:E41"/>
    <mergeCell ref="F39:F41"/>
    <mergeCell ref="G39:G41"/>
    <mergeCell ref="H39:H41"/>
    <mergeCell ref="E67:E69"/>
    <mergeCell ref="N67:N69"/>
    <mergeCell ref="O67:O69"/>
    <mergeCell ref="F46:F50"/>
    <mergeCell ref="G46:G50"/>
    <mergeCell ref="H46:H50"/>
    <mergeCell ref="I46:I50"/>
    <mergeCell ref="D51:D52"/>
    <mergeCell ref="E51:E52"/>
    <mergeCell ref="N132:N135"/>
    <mergeCell ref="G51:G52"/>
    <mergeCell ref="G115:G117"/>
    <mergeCell ref="L148:L149"/>
    <mergeCell ref="M148:M149"/>
    <mergeCell ref="B129:B131"/>
    <mergeCell ref="N148:N151"/>
    <mergeCell ref="D175:D178"/>
    <mergeCell ref="E175:E178"/>
    <mergeCell ref="F175:F178"/>
    <mergeCell ref="C165:C167"/>
    <mergeCell ref="F168:F170"/>
    <mergeCell ref="B165:B167"/>
    <mergeCell ref="D96:D98"/>
    <mergeCell ref="E96:E98"/>
    <mergeCell ref="B132:B135"/>
    <mergeCell ref="C132:C135"/>
    <mergeCell ref="G139:G141"/>
    <mergeCell ref="H139:H141"/>
    <mergeCell ref="I139:I141"/>
    <mergeCell ref="D152:D154"/>
    <mergeCell ref="B136:B138"/>
    <mergeCell ref="N152:N154"/>
    <mergeCell ref="J148:J149"/>
    <mergeCell ref="K148:K149"/>
    <mergeCell ref="H142:H144"/>
    <mergeCell ref="I142:I144"/>
    <mergeCell ref="D125:D128"/>
    <mergeCell ref="E125:E128"/>
    <mergeCell ref="D136:D138"/>
    <mergeCell ref="E136:E138"/>
    <mergeCell ref="G118:G119"/>
    <mergeCell ref="H118:H119"/>
    <mergeCell ref="G125:G128"/>
    <mergeCell ref="H125:H128"/>
    <mergeCell ref="E121:E124"/>
    <mergeCell ref="F121:F124"/>
    <mergeCell ref="G121:G124"/>
    <mergeCell ref="B121:B124"/>
    <mergeCell ref="C121:C124"/>
    <mergeCell ref="B118:B119"/>
    <mergeCell ref="B125:B128"/>
    <mergeCell ref="B112:B114"/>
    <mergeCell ref="C175:C178"/>
    <mergeCell ref="M139:M140"/>
    <mergeCell ref="K142:K143"/>
    <mergeCell ref="L142:L143"/>
    <mergeCell ref="M142:M143"/>
    <mergeCell ref="N139:N141"/>
    <mergeCell ref="I161:I162"/>
    <mergeCell ref="F158:F160"/>
    <mergeCell ref="G158:G160"/>
    <mergeCell ref="H158:H160"/>
    <mergeCell ref="I158:I160"/>
    <mergeCell ref="F182:F183"/>
    <mergeCell ref="G182:G183"/>
    <mergeCell ref="C179:C181"/>
    <mergeCell ref="D179:D181"/>
    <mergeCell ref="E179:E181"/>
    <mergeCell ref="F179:F181"/>
    <mergeCell ref="G179:G181"/>
    <mergeCell ref="H175:H178"/>
    <mergeCell ref="H121:H124"/>
    <mergeCell ref="I121:I124"/>
    <mergeCell ref="M125:M126"/>
    <mergeCell ref="B139:B141"/>
    <mergeCell ref="C139:C141"/>
    <mergeCell ref="D139:D141"/>
    <mergeCell ref="I152:I154"/>
    <mergeCell ref="F139:F141"/>
    <mergeCell ref="G152:G154"/>
    <mergeCell ref="H152:H154"/>
    <mergeCell ref="F125:F128"/>
    <mergeCell ref="C136:C138"/>
    <mergeCell ref="B168:B170"/>
    <mergeCell ref="C168:C170"/>
    <mergeCell ref="B146:B147"/>
    <mergeCell ref="C146:C147"/>
    <mergeCell ref="D146:D147"/>
    <mergeCell ref="E146:E147"/>
    <mergeCell ref="E152:E154"/>
    <mergeCell ref="C155:C157"/>
    <mergeCell ref="D155:D157"/>
    <mergeCell ref="D168:D170"/>
    <mergeCell ref="F146:F147"/>
    <mergeCell ref="G146:G147"/>
    <mergeCell ref="H136:H138"/>
    <mergeCell ref="I136:I138"/>
    <mergeCell ref="D165:D167"/>
    <mergeCell ref="B99:B102"/>
    <mergeCell ref="N1093:N1096"/>
    <mergeCell ref="N1097:N1099"/>
    <mergeCell ref="N1048:N1051"/>
    <mergeCell ref="F1040:F1043"/>
    <mergeCell ref="I199:I202"/>
    <mergeCell ref="N191:N193"/>
    <mergeCell ref="I165:I167"/>
    <mergeCell ref="I194:I195"/>
    <mergeCell ref="N219:N221"/>
    <mergeCell ref="H203:H205"/>
    <mergeCell ref="I206:I208"/>
    <mergeCell ref="N206:N208"/>
    <mergeCell ref="I245:I247"/>
    <mergeCell ref="B469:B472"/>
    <mergeCell ref="H466:H468"/>
    <mergeCell ref="C540:C543"/>
    <mergeCell ref="H534:H536"/>
    <mergeCell ref="H537:H539"/>
    <mergeCell ref="B379:B381"/>
    <mergeCell ref="B370:B372"/>
    <mergeCell ref="F382:F384"/>
    <mergeCell ref="B382:B384"/>
    <mergeCell ref="C382:C384"/>
    <mergeCell ref="D382:D384"/>
    <mergeCell ref="C152:C154"/>
    <mergeCell ref="I196:I198"/>
    <mergeCell ref="C273:C274"/>
    <mergeCell ref="B152:B154"/>
    <mergeCell ref="E155:E157"/>
    <mergeCell ref="F155:F157"/>
    <mergeCell ref="G155:G157"/>
    <mergeCell ref="H155:H157"/>
    <mergeCell ref="I155:I157"/>
    <mergeCell ref="G175:G178"/>
    <mergeCell ref="D222:D225"/>
    <mergeCell ref="E222:E225"/>
    <mergeCell ref="F222:F225"/>
    <mergeCell ref="E194:E195"/>
    <mergeCell ref="F194:F195"/>
    <mergeCell ref="E168:E170"/>
    <mergeCell ref="N1052:N1054"/>
    <mergeCell ref="F1055:F1057"/>
    <mergeCell ref="G1055:G1057"/>
    <mergeCell ref="H1055:H1057"/>
    <mergeCell ref="I1055:I1057"/>
    <mergeCell ref="G1048:G1051"/>
    <mergeCell ref="B155:B157"/>
    <mergeCell ref="I185:I187"/>
    <mergeCell ref="N171:N174"/>
    <mergeCell ref="N196:N198"/>
    <mergeCell ref="D260:D262"/>
    <mergeCell ref="E260:E262"/>
    <mergeCell ref="F260:F262"/>
    <mergeCell ref="D216:D218"/>
    <mergeCell ref="E216:E218"/>
    <mergeCell ref="F216:F218"/>
    <mergeCell ref="C188:C190"/>
    <mergeCell ref="F226:F228"/>
    <mergeCell ref="C222:C225"/>
    <mergeCell ref="F161:F162"/>
    <mergeCell ref="B216:B218"/>
    <mergeCell ref="C216:C218"/>
    <mergeCell ref="B191:B193"/>
    <mergeCell ref="Q61:Q63"/>
    <mergeCell ref="R61:R63"/>
    <mergeCell ref="S61:S63"/>
    <mergeCell ref="T61:T63"/>
    <mergeCell ref="U61:U63"/>
    <mergeCell ref="V61:V63"/>
    <mergeCell ref="S93:S95"/>
    <mergeCell ref="C77:C79"/>
    <mergeCell ref="D77:D79"/>
    <mergeCell ref="E77:E79"/>
    <mergeCell ref="D33:D35"/>
    <mergeCell ref="E33:E35"/>
    <mergeCell ref="P36:P38"/>
    <mergeCell ref="C46:C50"/>
    <mergeCell ref="C80:C82"/>
    <mergeCell ref="O86:O88"/>
    <mergeCell ref="J30:J31"/>
    <mergeCell ref="N64:N66"/>
    <mergeCell ref="V70:V72"/>
    <mergeCell ref="W70:W72"/>
    <mergeCell ref="N39:N41"/>
    <mergeCell ref="O39:O41"/>
    <mergeCell ref="C30:C32"/>
    <mergeCell ref="D30:D32"/>
    <mergeCell ref="E30:E32"/>
    <mergeCell ref="F30:F32"/>
    <mergeCell ref="D36:D38"/>
    <mergeCell ref="E36:E38"/>
    <mergeCell ref="F36:F38"/>
    <mergeCell ref="G36:G38"/>
    <mergeCell ref="H36:H38"/>
    <mergeCell ref="I36:I38"/>
    <mergeCell ref="O36:O38"/>
    <mergeCell ref="W36:W38"/>
    <mergeCell ref="N36:N38"/>
    <mergeCell ref="P30:P32"/>
    <mergeCell ref="T83:T85"/>
    <mergeCell ref="F86:F88"/>
    <mergeCell ref="G86:G88"/>
    <mergeCell ref="H86:H88"/>
    <mergeCell ref="I86:I88"/>
    <mergeCell ref="P73:P76"/>
    <mergeCell ref="Q73:Q76"/>
    <mergeCell ref="H51:H52"/>
    <mergeCell ref="I51:I52"/>
    <mergeCell ref="H77:H79"/>
    <mergeCell ref="I77:I79"/>
    <mergeCell ref="D73:D76"/>
    <mergeCell ref="E73:E76"/>
    <mergeCell ref="F73:F76"/>
    <mergeCell ref="G73:G76"/>
    <mergeCell ref="H73:H76"/>
    <mergeCell ref="H80:H82"/>
    <mergeCell ref="N77:N79"/>
    <mergeCell ref="O80:O82"/>
    <mergeCell ref="P80:P82"/>
    <mergeCell ref="H93:H95"/>
    <mergeCell ref="F33:F35"/>
    <mergeCell ref="G33:G35"/>
    <mergeCell ref="H33:H35"/>
    <mergeCell ref="I33:I35"/>
    <mergeCell ref="N33:N35"/>
    <mergeCell ref="G67:G69"/>
    <mergeCell ref="H67:H69"/>
    <mergeCell ref="AH1128:AH1130"/>
    <mergeCell ref="AI1135:AI1138"/>
    <mergeCell ref="T1149:T1151"/>
    <mergeCell ref="AF1125:AF1127"/>
    <mergeCell ref="C1139:C1142"/>
    <mergeCell ref="D1139:D1142"/>
    <mergeCell ref="E1139:E1142"/>
    <mergeCell ref="C1152:C1155"/>
    <mergeCell ref="D1152:D1155"/>
    <mergeCell ref="E1152:E1155"/>
    <mergeCell ref="F1152:F1155"/>
    <mergeCell ref="S1119:S1121"/>
    <mergeCell ref="S1128:S1130"/>
    <mergeCell ref="AH1119:AH1121"/>
    <mergeCell ref="AI1119:AI1121"/>
    <mergeCell ref="S1152:S1155"/>
    <mergeCell ref="W1135:W1138"/>
    <mergeCell ref="AA1143:AA1145"/>
    <mergeCell ref="U1156:U1158"/>
    <mergeCell ref="AC1139:AC1142"/>
    <mergeCell ref="AC1143:AC1145"/>
    <mergeCell ref="AD1143:AD1145"/>
    <mergeCell ref="AE1143:AE1145"/>
    <mergeCell ref="AG1143:AG1145"/>
    <mergeCell ref="V1146:V1148"/>
    <mergeCell ref="AH1156:AH1158"/>
    <mergeCell ref="AB1152:AB1155"/>
    <mergeCell ref="AC1152:AC1155"/>
    <mergeCell ref="AD1152:AD1155"/>
    <mergeCell ref="AE1152:AE1155"/>
    <mergeCell ref="I1122:I1124"/>
    <mergeCell ref="N1122:N1124"/>
    <mergeCell ref="I1125:I1127"/>
    <mergeCell ref="R1119:R1121"/>
    <mergeCell ref="F1119:F1121"/>
    <mergeCell ref="AB1149:AB1151"/>
    <mergeCell ref="P1152:P1155"/>
    <mergeCell ref="Q1152:Q1155"/>
    <mergeCell ref="V1128:V1130"/>
    <mergeCell ref="AH1139:AH1142"/>
    <mergeCell ref="AE1156:AE1158"/>
    <mergeCell ref="N1125:N1127"/>
    <mergeCell ref="O1122:O1124"/>
    <mergeCell ref="Q1122:Q1124"/>
    <mergeCell ref="O1119:O1121"/>
    <mergeCell ref="I1119:I1121"/>
    <mergeCell ref="AF1119:AF1121"/>
    <mergeCell ref="R1146:R1148"/>
    <mergeCell ref="S1146:S1148"/>
    <mergeCell ref="S1149:S1151"/>
    <mergeCell ref="S1156:S1158"/>
    <mergeCell ref="R1135:R1138"/>
    <mergeCell ref="F1135:F1138"/>
    <mergeCell ref="G1135:G1138"/>
    <mergeCell ref="H1135:H1138"/>
    <mergeCell ref="I1135:I1138"/>
    <mergeCell ref="H1128:H1130"/>
    <mergeCell ref="AI1128:AI1130"/>
    <mergeCell ref="AI1122:AI1124"/>
    <mergeCell ref="AI1146:AI1148"/>
    <mergeCell ref="AI1149:AI1151"/>
    <mergeCell ref="Z1139:Z1142"/>
    <mergeCell ref="P1131:P1134"/>
    <mergeCell ref="Q1131:Q1134"/>
    <mergeCell ref="AJ1152:AJ1155"/>
    <mergeCell ref="Y1149:Y1151"/>
    <mergeCell ref="Z1149:Z1151"/>
    <mergeCell ref="N1139:N1142"/>
    <mergeCell ref="AA1119:AA1121"/>
    <mergeCell ref="Y1125:Y1127"/>
    <mergeCell ref="Y1128:Y1130"/>
    <mergeCell ref="AJ1143:AJ1145"/>
    <mergeCell ref="T1146:T1148"/>
    <mergeCell ref="I1143:I1145"/>
    <mergeCell ref="C1100:C1102"/>
    <mergeCell ref="D1100:D1102"/>
    <mergeCell ref="E1100:E1102"/>
    <mergeCell ref="F1100:F1102"/>
    <mergeCell ref="G1100:G1102"/>
    <mergeCell ref="I1093:I1096"/>
    <mergeCell ref="I1097:I1099"/>
    <mergeCell ref="I1100:I1102"/>
    <mergeCell ref="C206:C208"/>
    <mergeCell ref="D206:D208"/>
    <mergeCell ref="E206:E208"/>
    <mergeCell ref="B1152:B1155"/>
    <mergeCell ref="F1146:F1148"/>
    <mergeCell ref="B1146:B1148"/>
    <mergeCell ref="B1149:B1151"/>
    <mergeCell ref="C1149:C1151"/>
    <mergeCell ref="H1125:H1127"/>
    <mergeCell ref="P1135:P1138"/>
    <mergeCell ref="F1139:F1142"/>
    <mergeCell ref="G1139:G1142"/>
    <mergeCell ref="H1139:H1142"/>
    <mergeCell ref="G1143:G1145"/>
    <mergeCell ref="H1143:H1145"/>
    <mergeCell ref="R1122:R1124"/>
    <mergeCell ref="B1128:B1130"/>
    <mergeCell ref="C1128:C1130"/>
    <mergeCell ref="D1128:D1130"/>
    <mergeCell ref="D1149:D1151"/>
    <mergeCell ref="D1143:D1145"/>
    <mergeCell ref="E1143:E1145"/>
    <mergeCell ref="Q1116:Q1118"/>
    <mergeCell ref="R1116:R1118"/>
    <mergeCell ref="P1149:P1151"/>
    <mergeCell ref="F1143:F1145"/>
    <mergeCell ref="P1128:P1130"/>
    <mergeCell ref="Q1128:Q1130"/>
    <mergeCell ref="R1128:R1130"/>
    <mergeCell ref="N1146:N1148"/>
    <mergeCell ref="C1119:C1121"/>
    <mergeCell ref="D1119:D1121"/>
    <mergeCell ref="E1119:E1121"/>
    <mergeCell ref="D1122:D1124"/>
    <mergeCell ref="E1122:E1124"/>
    <mergeCell ref="F1122:F1124"/>
    <mergeCell ref="G1122:G1124"/>
    <mergeCell ref="H1119:H1121"/>
    <mergeCell ref="H1122:H1124"/>
    <mergeCell ref="N1119:N1121"/>
    <mergeCell ref="B1139:B1142"/>
    <mergeCell ref="G1152:G1155"/>
    <mergeCell ref="H1152:H1155"/>
    <mergeCell ref="I1152:I1155"/>
    <mergeCell ref="N1152:N1155"/>
    <mergeCell ref="O1152:O1155"/>
    <mergeCell ref="T1097:T1099"/>
    <mergeCell ref="I1067:I1070"/>
    <mergeCell ref="N1067:N1070"/>
    <mergeCell ref="R1100:R1102"/>
    <mergeCell ref="V1100:V1102"/>
    <mergeCell ref="G1093:G1096"/>
    <mergeCell ref="W1156:W1158"/>
    <mergeCell ref="AA1149:AA1151"/>
    <mergeCell ref="AI222:AI225"/>
    <mergeCell ref="AG222:AG225"/>
    <mergeCell ref="AD229:AD231"/>
    <mergeCell ref="AD235:AD237"/>
    <mergeCell ref="AI232:AI234"/>
    <mergeCell ref="AH245:AH247"/>
    <mergeCell ref="AI245:AI247"/>
    <mergeCell ref="AH301:AH303"/>
    <mergeCell ref="AC248:AC250"/>
    <mergeCell ref="AD248:AD250"/>
    <mergeCell ref="AE248:AE250"/>
    <mergeCell ref="AF248:AF250"/>
    <mergeCell ref="AG248:AG250"/>
    <mergeCell ref="AH248:AH250"/>
    <mergeCell ref="AI248:AI250"/>
    <mergeCell ref="AI263:AI266"/>
    <mergeCell ref="AG254:AG256"/>
    <mergeCell ref="AF257:AF259"/>
    <mergeCell ref="AF304:AF306"/>
    <mergeCell ref="F1110:F1112"/>
    <mergeCell ref="G1110:G1112"/>
    <mergeCell ref="H248:H250"/>
    <mergeCell ref="G241:G244"/>
    <mergeCell ref="H241:H244"/>
    <mergeCell ref="F273:F274"/>
    <mergeCell ref="G273:G274"/>
    <mergeCell ref="H273:H274"/>
    <mergeCell ref="H251:H253"/>
    <mergeCell ref="G251:G253"/>
    <mergeCell ref="H257:H259"/>
    <mergeCell ref="H263:H266"/>
    <mergeCell ref="F270:F272"/>
    <mergeCell ref="G270:G272"/>
    <mergeCell ref="H270:H272"/>
    <mergeCell ref="G278:G281"/>
    <mergeCell ref="H278:H281"/>
    <mergeCell ref="X1071:X1073"/>
    <mergeCell ref="F1058:F1060"/>
    <mergeCell ref="G1058:G1060"/>
    <mergeCell ref="Z364:Z366"/>
    <mergeCell ref="AC379:AC381"/>
    <mergeCell ref="AC376:AC378"/>
    <mergeCell ref="AC367:AC369"/>
    <mergeCell ref="AD367:AD369"/>
    <mergeCell ref="AA379:AA381"/>
    <mergeCell ref="AD298:AD300"/>
    <mergeCell ref="Z376:Z378"/>
    <mergeCell ref="AC385:AC387"/>
    <mergeCell ref="Y267:Y269"/>
    <mergeCell ref="Z267:Z269"/>
    <mergeCell ref="AA267:AA269"/>
    <mergeCell ref="AE332:AE334"/>
    <mergeCell ref="AE304:AE306"/>
    <mergeCell ref="AG294:AG297"/>
    <mergeCell ref="AE294:AE297"/>
    <mergeCell ref="AG1135:AG1138"/>
    <mergeCell ref="AC382:AC384"/>
    <mergeCell ref="AB335:AB337"/>
    <mergeCell ref="AE291:AE293"/>
    <mergeCell ref="AI251:AI253"/>
    <mergeCell ref="AH254:AH256"/>
    <mergeCell ref="AC345:AC347"/>
    <mergeCell ref="Z351:Z353"/>
    <mergeCell ref="X1001:X1003"/>
    <mergeCell ref="Y1001:Y1003"/>
    <mergeCell ref="Z1001:Z1003"/>
    <mergeCell ref="AA1001:AA1003"/>
    <mergeCell ref="AE1048:AE1051"/>
    <mergeCell ref="P1064:P1066"/>
    <mergeCell ref="P1004:P1006"/>
    <mergeCell ref="R1001:R1003"/>
    <mergeCell ref="U1004:U1006"/>
    <mergeCell ref="I222:I225"/>
    <mergeCell ref="I273:I274"/>
    <mergeCell ref="J226:J227"/>
    <mergeCell ref="O285:O287"/>
    <mergeCell ref="N285:N287"/>
    <mergeCell ref="W288:W290"/>
    <mergeCell ref="W285:W287"/>
    <mergeCell ref="X285:X287"/>
    <mergeCell ref="Y285:Y287"/>
    <mergeCell ref="AD241:AD244"/>
    <mergeCell ref="X288:X290"/>
    <mergeCell ref="Z304:Z306"/>
    <mergeCell ref="Z388:Z391"/>
    <mergeCell ref="AA382:AA384"/>
    <mergeCell ref="Z370:Z372"/>
    <mergeCell ref="AB346:AB347"/>
    <mergeCell ref="Z345:Z347"/>
    <mergeCell ref="AD317:AD319"/>
    <mergeCell ref="AD348:AD350"/>
    <mergeCell ref="X382:X384"/>
    <mergeCell ref="Y335:Y337"/>
    <mergeCell ref="N248:N250"/>
    <mergeCell ref="O248:O250"/>
    <mergeCell ref="W304:W306"/>
    <mergeCell ref="W329:W331"/>
    <mergeCell ref="AB342:AB344"/>
    <mergeCell ref="AG241:AG244"/>
    <mergeCell ref="U307:U309"/>
    <mergeCell ref="V335:V337"/>
    <mergeCell ref="AC229:AC231"/>
    <mergeCell ref="AB229:AB231"/>
    <mergeCell ref="AC260:AC262"/>
    <mergeCell ref="AD364:AD366"/>
    <mergeCell ref="AE364:AE366"/>
    <mergeCell ref="AD304:AD306"/>
    <mergeCell ref="AE326:AE328"/>
    <mergeCell ref="AF376:AF378"/>
    <mergeCell ref="AG376:AG378"/>
    <mergeCell ref="AG382:AG384"/>
    <mergeCell ref="AG373:AG375"/>
    <mergeCell ref="AG348:AG350"/>
    <mergeCell ref="AA342:AA344"/>
    <mergeCell ref="W335:W337"/>
    <mergeCell ref="AF232:AF234"/>
    <mergeCell ref="U270:U272"/>
    <mergeCell ref="R323:R325"/>
    <mergeCell ref="T291:T293"/>
    <mergeCell ref="U310:U313"/>
    <mergeCell ref="AJ232:AJ234"/>
    <mergeCell ref="AH238:AH240"/>
    <mergeCell ref="AI238:AI240"/>
    <mergeCell ref="AG226:AG228"/>
    <mergeCell ref="AH226:AH228"/>
    <mergeCell ref="AE235:AE237"/>
    <mergeCell ref="AF235:AF237"/>
    <mergeCell ref="AI338:AI341"/>
    <mergeCell ref="AD232:AD234"/>
    <mergeCell ref="AH294:AH297"/>
    <mergeCell ref="AB332:AB334"/>
    <mergeCell ref="AJ245:AJ247"/>
    <mergeCell ref="AB291:AB293"/>
    <mergeCell ref="AJ235:AJ237"/>
    <mergeCell ref="AJ241:AJ244"/>
    <mergeCell ref="AG360:AG363"/>
    <mergeCell ref="AG267:AG269"/>
    <mergeCell ref="AC267:AC269"/>
    <mergeCell ref="AD267:AD269"/>
    <mergeCell ref="AE267:AE269"/>
    <mergeCell ref="AE275:AE277"/>
    <mergeCell ref="AB270:AB272"/>
    <mergeCell ref="AC270:AC272"/>
    <mergeCell ref="AD270:AD272"/>
    <mergeCell ref="AC335:AC337"/>
    <mergeCell ref="AC307:AC309"/>
    <mergeCell ref="AJ345:AJ347"/>
    <mergeCell ref="AD360:AD363"/>
    <mergeCell ref="AG357:AG359"/>
    <mergeCell ref="AJ260:AJ262"/>
    <mergeCell ref="AJ248:AJ250"/>
    <mergeCell ref="AF354:AF356"/>
    <mergeCell ref="AB326:AB328"/>
    <mergeCell ref="AE342:AE344"/>
    <mergeCell ref="AD263:AD266"/>
    <mergeCell ref="AE257:AE259"/>
    <mergeCell ref="AH273:AH274"/>
    <mergeCell ref="AI273:AI274"/>
    <mergeCell ref="AD323:AD325"/>
    <mergeCell ref="AE323:AE325"/>
    <mergeCell ref="AJ257:AJ259"/>
    <mergeCell ref="AI323:AI325"/>
    <mergeCell ref="AI260:AI262"/>
    <mergeCell ref="AJ304:AJ306"/>
    <mergeCell ref="AJ307:AJ309"/>
    <mergeCell ref="AI285:AI287"/>
    <mergeCell ref="AJ275:AJ277"/>
    <mergeCell ref="AI354:AI356"/>
    <mergeCell ref="AI348:AI350"/>
    <mergeCell ref="AI345:AI347"/>
    <mergeCell ref="AI335:AI337"/>
    <mergeCell ref="AI351:AI353"/>
    <mergeCell ref="AH282:AH284"/>
    <mergeCell ref="AI282:AI284"/>
    <mergeCell ref="AJ282:AJ284"/>
    <mergeCell ref="AB320:AB322"/>
    <mergeCell ref="AC320:AC322"/>
    <mergeCell ref="AD320:AD322"/>
    <mergeCell ref="AE320:AE322"/>
    <mergeCell ref="AF320:AF322"/>
    <mergeCell ref="AE301:AE303"/>
    <mergeCell ref="AF301:AF303"/>
    <mergeCell ref="AG338:AG341"/>
    <mergeCell ref="AF345:AF347"/>
    <mergeCell ref="AI203:AI205"/>
    <mergeCell ref="AG194:AG195"/>
    <mergeCell ref="AH329:AH331"/>
    <mergeCell ref="AI329:AI331"/>
    <mergeCell ref="AH310:AH313"/>
    <mergeCell ref="AD199:AD202"/>
    <mergeCell ref="AI219:AI221"/>
    <mergeCell ref="AH219:AH221"/>
    <mergeCell ref="AI342:AI344"/>
    <mergeCell ref="AF298:AF300"/>
    <mergeCell ref="AG298:AG300"/>
    <mergeCell ref="AH298:AH300"/>
    <mergeCell ref="AE288:AE290"/>
    <mergeCell ref="AF288:AF290"/>
    <mergeCell ref="AG288:AG290"/>
    <mergeCell ref="AH288:AH290"/>
    <mergeCell ref="AF229:AF231"/>
    <mergeCell ref="AG229:AG231"/>
    <mergeCell ref="AH229:AH231"/>
    <mergeCell ref="AE254:AE256"/>
    <mergeCell ref="AC257:AC259"/>
    <mergeCell ref="AD260:AD262"/>
    <mergeCell ref="AI229:AI231"/>
    <mergeCell ref="AI235:AI237"/>
    <mergeCell ref="AE338:AE341"/>
    <mergeCell ref="AF338:AF341"/>
    <mergeCell ref="AI254:AI256"/>
    <mergeCell ref="AI257:AI259"/>
    <mergeCell ref="AD288:AD290"/>
    <mergeCell ref="AG291:AG293"/>
    <mergeCell ref="AI288:AI290"/>
    <mergeCell ref="AC288:AC290"/>
    <mergeCell ref="AD338:AD341"/>
    <mergeCell ref="AH317:AH319"/>
    <mergeCell ref="AG323:AG325"/>
    <mergeCell ref="AD257:AD259"/>
    <mergeCell ref="AD332:AD334"/>
    <mergeCell ref="AD314:AD316"/>
    <mergeCell ref="AE314:AE316"/>
    <mergeCell ref="AF314:AF316"/>
    <mergeCell ref="AH216:AH218"/>
    <mergeCell ref="AF216:AF218"/>
    <mergeCell ref="AH206:AH208"/>
    <mergeCell ref="AE203:AE205"/>
    <mergeCell ref="AH307:AH309"/>
    <mergeCell ref="AD294:AD297"/>
    <mergeCell ref="AD222:AD225"/>
    <mergeCell ref="AD335:AD337"/>
    <mergeCell ref="AD342:AD344"/>
    <mergeCell ref="AE298:AE300"/>
    <mergeCell ref="AD329:AD331"/>
    <mergeCell ref="AE329:AE331"/>
    <mergeCell ref="AD254:AD256"/>
    <mergeCell ref="AE206:AE208"/>
    <mergeCell ref="AF206:AF208"/>
    <mergeCell ref="AG320:AG322"/>
    <mergeCell ref="AH320:AH322"/>
    <mergeCell ref="AI320:AI322"/>
    <mergeCell ref="AF342:AF344"/>
    <mergeCell ref="AF317:AF319"/>
    <mergeCell ref="AF329:AF331"/>
    <mergeCell ref="AG310:AG313"/>
    <mergeCell ref="AH323:AH325"/>
    <mergeCell ref="AF294:AF297"/>
    <mergeCell ref="AB155:AB157"/>
    <mergeCell ref="AH70:AH72"/>
    <mergeCell ref="AG86:AG88"/>
    <mergeCell ref="AE118:AE119"/>
    <mergeCell ref="AG33:AG35"/>
    <mergeCell ref="AE109:AE111"/>
    <mergeCell ref="AF109:AF111"/>
    <mergeCell ref="AI67:AI69"/>
    <mergeCell ref="AJ67:AJ69"/>
    <mergeCell ref="AI77:AI79"/>
    <mergeCell ref="AD89:AD92"/>
    <mergeCell ref="AE89:AE92"/>
    <mergeCell ref="AC61:AC63"/>
    <mergeCell ref="AD61:AD63"/>
    <mergeCell ref="AB39:AB41"/>
    <mergeCell ref="AC39:AC41"/>
    <mergeCell ref="AJ89:AJ92"/>
    <mergeCell ref="AJ83:AJ85"/>
    <mergeCell ref="AD171:AD174"/>
    <mergeCell ref="AE171:AE174"/>
    <mergeCell ref="AF171:AF174"/>
    <mergeCell ref="AF199:AF202"/>
    <mergeCell ref="AJ64:AJ66"/>
    <mergeCell ref="AJ70:AJ72"/>
    <mergeCell ref="AG165:AG167"/>
    <mergeCell ref="AG185:AG187"/>
    <mergeCell ref="AE155:AE157"/>
    <mergeCell ref="AJ158:AJ160"/>
    <mergeCell ref="AI158:AI160"/>
    <mergeCell ref="AD373:AD375"/>
    <mergeCell ref="AH345:AH347"/>
    <mergeCell ref="AG329:AG331"/>
    <mergeCell ref="AE238:AE240"/>
    <mergeCell ref="AF70:AF72"/>
    <mergeCell ref="AJ24:AJ29"/>
    <mergeCell ref="AG42:AG45"/>
    <mergeCell ref="AH42:AH45"/>
    <mergeCell ref="AI42:AI45"/>
    <mergeCell ref="AB70:AB72"/>
    <mergeCell ref="AJ254:AJ256"/>
    <mergeCell ref="AJ278:AJ281"/>
    <mergeCell ref="AF152:AF154"/>
    <mergeCell ref="AD152:AD154"/>
    <mergeCell ref="AG152:AG154"/>
    <mergeCell ref="AI24:AI29"/>
    <mergeCell ref="AF46:AF50"/>
    <mergeCell ref="AJ103:AJ105"/>
    <mergeCell ref="AE30:AE32"/>
    <mergeCell ref="AG39:AG41"/>
    <mergeCell ref="AH39:AH41"/>
    <mergeCell ref="AI39:AI41"/>
    <mergeCell ref="AJ39:AJ41"/>
    <mergeCell ref="AG46:AG50"/>
    <mergeCell ref="AH46:AH50"/>
    <mergeCell ref="AD175:AD178"/>
    <mergeCell ref="AD191:AD193"/>
    <mergeCell ref="AJ139:AJ141"/>
    <mergeCell ref="AJ115:AJ117"/>
    <mergeCell ref="AJ121:AJ124"/>
    <mergeCell ref="AJ125:AJ128"/>
    <mergeCell ref="AH55:AH57"/>
    <mergeCell ref="AI55:AI57"/>
    <mergeCell ref="AB67:AB69"/>
    <mergeCell ref="AC64:AC66"/>
    <mergeCell ref="AD64:AD66"/>
    <mergeCell ref="AE64:AE66"/>
    <mergeCell ref="AG64:AG66"/>
    <mergeCell ref="AE93:AE95"/>
    <mergeCell ref="AF77:AF79"/>
    <mergeCell ref="AG77:AG79"/>
    <mergeCell ref="AI132:AI135"/>
    <mergeCell ref="AF139:AF141"/>
    <mergeCell ref="AG139:AG141"/>
    <mergeCell ref="AH139:AH141"/>
    <mergeCell ref="AB132:AB135"/>
    <mergeCell ref="AI125:AI128"/>
    <mergeCell ref="AI139:AI141"/>
    <mergeCell ref="AE136:AE138"/>
    <mergeCell ref="AA67:AA69"/>
    <mergeCell ref="AE77:AE79"/>
    <mergeCell ref="AF115:AF117"/>
    <mergeCell ref="AI112:AI114"/>
    <mergeCell ref="AE96:AE98"/>
    <mergeCell ref="AI96:AI98"/>
    <mergeCell ref="AD96:AD98"/>
    <mergeCell ref="AF96:AF98"/>
    <mergeCell ref="AG96:AG98"/>
    <mergeCell ref="AH96:AH98"/>
    <mergeCell ref="AC136:AC138"/>
    <mergeCell ref="AH83:AH85"/>
    <mergeCell ref="AI93:AI95"/>
    <mergeCell ref="AA80:AA82"/>
    <mergeCell ref="AB80:AB82"/>
    <mergeCell ref="AC132:AC135"/>
    <mergeCell ref="AD132:AD135"/>
    <mergeCell ref="AC83:AC85"/>
    <mergeCell ref="AD83:AD85"/>
    <mergeCell ref="AI89:AI92"/>
    <mergeCell ref="AF86:AF88"/>
    <mergeCell ref="AA118:AA119"/>
    <mergeCell ref="AE58:AE60"/>
    <mergeCell ref="AF58:AF60"/>
    <mergeCell ref="AG58:AG60"/>
    <mergeCell ref="AE106:AE108"/>
    <mergeCell ref="AF106:AF108"/>
    <mergeCell ref="AG106:AG108"/>
    <mergeCell ref="AH106:AH108"/>
    <mergeCell ref="AI83:AI85"/>
    <mergeCell ref="AF30:AF32"/>
    <mergeCell ref="AG30:AG32"/>
    <mergeCell ref="AH30:AH32"/>
    <mergeCell ref="AJ42:AJ45"/>
    <mergeCell ref="AF24:AF27"/>
    <mergeCell ref="AF28:AF29"/>
    <mergeCell ref="AI46:AI50"/>
    <mergeCell ref="AH24:AH29"/>
    <mergeCell ref="AJ36:AJ38"/>
    <mergeCell ref="AE61:AE63"/>
    <mergeCell ref="AA64:AA66"/>
    <mergeCell ref="AI30:AI32"/>
    <mergeCell ref="AA30:AA32"/>
    <mergeCell ref="AJ30:AJ32"/>
    <mergeCell ref="Z64:Z66"/>
    <mergeCell ref="AA42:AA45"/>
    <mergeCell ref="AB42:AB45"/>
    <mergeCell ref="AA36:AA38"/>
    <mergeCell ref="AB36:AB38"/>
    <mergeCell ref="AC36:AC38"/>
    <mergeCell ref="AD39:AD41"/>
    <mergeCell ref="AE39:AE41"/>
    <mergeCell ref="AD77:AD79"/>
    <mergeCell ref="AF61:AF63"/>
    <mergeCell ref="AH36:AH38"/>
    <mergeCell ref="AF39:AF41"/>
    <mergeCell ref="AG51:AG52"/>
    <mergeCell ref="AH51:AH52"/>
    <mergeCell ref="AC33:AC35"/>
    <mergeCell ref="AD33:AD35"/>
    <mergeCell ref="AE33:AE35"/>
    <mergeCell ref="AJ61:AJ63"/>
    <mergeCell ref="AA61:AA63"/>
    <mergeCell ref="AA46:AA50"/>
    <mergeCell ref="AF51:AF52"/>
    <mergeCell ref="Z36:Z38"/>
    <mergeCell ref="AB30:AB32"/>
    <mergeCell ref="AC30:AC32"/>
    <mergeCell ref="AD30:AD32"/>
    <mergeCell ref="AJ53:AJ54"/>
    <mergeCell ref="AH58:AH60"/>
    <mergeCell ref="AA51:AA52"/>
    <mergeCell ref="AI73:AI76"/>
    <mergeCell ref="AF33:AF35"/>
    <mergeCell ref="AH33:AH35"/>
    <mergeCell ref="AD46:AD50"/>
    <mergeCell ref="AE46:AE50"/>
    <mergeCell ref="AF53:AF54"/>
    <mergeCell ref="AG53:AG54"/>
    <mergeCell ref="AH53:AH54"/>
    <mergeCell ref="AI53:AI54"/>
    <mergeCell ref="AI58:AI60"/>
    <mergeCell ref="AA55:AA57"/>
    <mergeCell ref="AB55:AB57"/>
    <mergeCell ref="AC55:AC57"/>
    <mergeCell ref="AD55:AD57"/>
    <mergeCell ref="AI33:AI35"/>
    <mergeCell ref="AJ33:AJ35"/>
    <mergeCell ref="AB51:AB52"/>
    <mergeCell ref="AC51:AC52"/>
    <mergeCell ref="AD51:AD52"/>
    <mergeCell ref="AE51:AE52"/>
    <mergeCell ref="AJ73:AJ76"/>
    <mergeCell ref="AA93:AA95"/>
    <mergeCell ref="AB93:AB95"/>
    <mergeCell ref="AC93:AC95"/>
    <mergeCell ref="AG36:AG38"/>
    <mergeCell ref="AA33:AA35"/>
    <mergeCell ref="AJ109:AJ111"/>
    <mergeCell ref="U89:U92"/>
    <mergeCell ref="S70:S72"/>
    <mergeCell ref="T70:T72"/>
    <mergeCell ref="AC118:AC119"/>
    <mergeCell ref="R121:R124"/>
    <mergeCell ref="V139:V141"/>
    <mergeCell ref="AE132:AE135"/>
    <mergeCell ref="Y136:Y138"/>
    <mergeCell ref="Z136:Z138"/>
    <mergeCell ref="AD136:AD138"/>
    <mergeCell ref="W139:W141"/>
    <mergeCell ref="X139:X141"/>
    <mergeCell ref="Y139:Y141"/>
    <mergeCell ref="Z139:Z141"/>
    <mergeCell ref="R129:R131"/>
    <mergeCell ref="S129:S131"/>
    <mergeCell ref="Y132:Y135"/>
    <mergeCell ref="AJ132:AJ135"/>
    <mergeCell ref="AI129:AI131"/>
    <mergeCell ref="AJ129:AJ131"/>
    <mergeCell ref="AE67:AE69"/>
    <mergeCell ref="Z42:Z45"/>
    <mergeCell ref="Z33:Z35"/>
    <mergeCell ref="Z46:Z50"/>
    <mergeCell ref="AE36:AE38"/>
    <mergeCell ref="AF36:AF38"/>
    <mergeCell ref="AJ80:AJ82"/>
    <mergeCell ref="R67:R69"/>
    <mergeCell ref="S67:S69"/>
    <mergeCell ref="U70:U72"/>
    <mergeCell ref="R53:R54"/>
    <mergeCell ref="S53:S54"/>
    <mergeCell ref="T53:T54"/>
    <mergeCell ref="U53:U54"/>
    <mergeCell ref="V53:V54"/>
    <mergeCell ref="W53:W54"/>
    <mergeCell ref="AC70:AC72"/>
    <mergeCell ref="AD70:AD72"/>
    <mergeCell ref="AE70:AE72"/>
    <mergeCell ref="AI80:AI82"/>
    <mergeCell ref="AC67:AC69"/>
    <mergeCell ref="AD67:AD69"/>
    <mergeCell ref="AH93:AH95"/>
    <mergeCell ref="AI109:AI111"/>
    <mergeCell ref="X53:X54"/>
    <mergeCell ref="AA139:AA141"/>
    <mergeCell ref="AB139:AB141"/>
    <mergeCell ref="AC139:AC141"/>
    <mergeCell ref="AI36:AI38"/>
    <mergeCell ref="AC42:AC45"/>
    <mergeCell ref="X77:X79"/>
    <mergeCell ref="X80:X82"/>
    <mergeCell ref="R80:R82"/>
    <mergeCell ref="S80:S82"/>
    <mergeCell ref="AJ51:AJ52"/>
    <mergeCell ref="AG55:AG57"/>
    <mergeCell ref="B39:B41"/>
    <mergeCell ref="C39:C41"/>
    <mergeCell ref="D39:D41"/>
    <mergeCell ref="Q67:Q69"/>
    <mergeCell ref="Z70:Z72"/>
    <mergeCell ref="H70:H72"/>
    <mergeCell ref="B61:B63"/>
    <mergeCell ref="C61:C63"/>
    <mergeCell ref="D61:D63"/>
    <mergeCell ref="E61:E63"/>
    <mergeCell ref="F61:F63"/>
    <mergeCell ref="G61:G63"/>
    <mergeCell ref="H61:H63"/>
    <mergeCell ref="I61:I63"/>
    <mergeCell ref="B67:B69"/>
    <mergeCell ref="C67:C69"/>
    <mergeCell ref="D67:D69"/>
    <mergeCell ref="B53:B54"/>
    <mergeCell ref="C53:C54"/>
    <mergeCell ref="D53:D54"/>
    <mergeCell ref="E53:E54"/>
    <mergeCell ref="F53:F54"/>
    <mergeCell ref="G53:G54"/>
    <mergeCell ref="H53:H54"/>
    <mergeCell ref="I53:I54"/>
    <mergeCell ref="N53:N54"/>
    <mergeCell ref="O42:O45"/>
    <mergeCell ref="S39:S41"/>
    <mergeCell ref="F51:F52"/>
    <mergeCell ref="I39:I41"/>
    <mergeCell ref="Y58:Y60"/>
    <mergeCell ref="Z58:Z60"/>
    <mergeCell ref="AD42:AD45"/>
    <mergeCell ref="AE42:AE45"/>
    <mergeCell ref="AF42:AF45"/>
    <mergeCell ref="AE55:AE57"/>
    <mergeCell ref="AF55:AF57"/>
    <mergeCell ref="AA53:AA54"/>
    <mergeCell ref="AB53:AB54"/>
    <mergeCell ref="AC53:AC54"/>
    <mergeCell ref="AD53:AD54"/>
    <mergeCell ref="AE53:AE54"/>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1:P63"/>
    <mergeCell ref="B30:B32"/>
    <mergeCell ref="B70:B72"/>
    <mergeCell ref="C70:C72"/>
    <mergeCell ref="D70:D72"/>
    <mergeCell ref="D46:D50"/>
    <mergeCell ref="E46:E50"/>
    <mergeCell ref="G64:G66"/>
    <mergeCell ref="H64:H66"/>
    <mergeCell ref="Y61:Y63"/>
    <mergeCell ref="B36:B38"/>
    <mergeCell ref="B64:B66"/>
    <mergeCell ref="C64:C66"/>
    <mergeCell ref="D64:D66"/>
    <mergeCell ref="B55:B57"/>
    <mergeCell ref="AB46:AB50"/>
    <mergeCell ref="Z80:Z82"/>
    <mergeCell ref="R93:R95"/>
    <mergeCell ref="Z86:Z88"/>
    <mergeCell ref="Z93:Z95"/>
    <mergeCell ref="W77:W79"/>
    <mergeCell ref="AA86:AA88"/>
    <mergeCell ref="X109:X111"/>
    <mergeCell ref="Y109:Y111"/>
    <mergeCell ref="Z109:Z111"/>
    <mergeCell ref="V115:V117"/>
    <mergeCell ref="S121:S124"/>
    <mergeCell ref="E106:E108"/>
    <mergeCell ref="F106:F108"/>
    <mergeCell ref="G106:G108"/>
    <mergeCell ref="H106:H108"/>
    <mergeCell ref="I106:I108"/>
    <mergeCell ref="N106:N108"/>
    <mergeCell ref="O106:O108"/>
    <mergeCell ref="P106:P108"/>
    <mergeCell ref="Q106:Q108"/>
    <mergeCell ref="V106:V108"/>
    <mergeCell ref="W106:W108"/>
    <mergeCell ref="N121:N124"/>
    <mergeCell ref="E112:E114"/>
    <mergeCell ref="F112:F114"/>
    <mergeCell ref="R77:R79"/>
    <mergeCell ref="O64:O66"/>
    <mergeCell ref="Q64:Q66"/>
    <mergeCell ref="R64:R66"/>
    <mergeCell ref="S64:S66"/>
    <mergeCell ref="T64:T66"/>
    <mergeCell ref="G109:G111"/>
    <mergeCell ref="H109:H111"/>
    <mergeCell ref="Y46:Y50"/>
    <mergeCell ref="N70:N72"/>
    <mergeCell ref="O70:O72"/>
    <mergeCell ref="P70:P72"/>
    <mergeCell ref="Q70:Q72"/>
    <mergeCell ref="E64:E66"/>
    <mergeCell ref="F64:F66"/>
    <mergeCell ref="T89:T92"/>
    <mergeCell ref="V89:V92"/>
    <mergeCell ref="W89:W92"/>
    <mergeCell ref="G96:G98"/>
    <mergeCell ref="I93:I95"/>
    <mergeCell ref="E109:E111"/>
    <mergeCell ref="F109:F111"/>
    <mergeCell ref="G77:G79"/>
    <mergeCell ref="Q109:Q111"/>
    <mergeCell ref="B89:B92"/>
    <mergeCell ref="C89:C92"/>
    <mergeCell ref="C112:C114"/>
    <mergeCell ref="B96:B98"/>
    <mergeCell ref="D112:D114"/>
    <mergeCell ref="C36:C38"/>
    <mergeCell ref="V64:V66"/>
    <mergeCell ref="W64:W66"/>
    <mergeCell ref="X73:X76"/>
    <mergeCell ref="N73:N76"/>
    <mergeCell ref="O73:O76"/>
    <mergeCell ref="R70:R72"/>
    <mergeCell ref="C96:C98"/>
    <mergeCell ref="B109:B111"/>
    <mergeCell ref="C109:C111"/>
    <mergeCell ref="D109:D111"/>
    <mergeCell ref="W93:W95"/>
    <mergeCell ref="X93:X95"/>
    <mergeCell ref="P86:P88"/>
    <mergeCell ref="Q86:Q88"/>
    <mergeCell ref="R86:R88"/>
    <mergeCell ref="S86:S88"/>
    <mergeCell ref="T86:T88"/>
    <mergeCell ref="U86:U88"/>
    <mergeCell ref="S77:S79"/>
    <mergeCell ref="T77:T79"/>
    <mergeCell ref="U77:U79"/>
    <mergeCell ref="V77:V79"/>
    <mergeCell ref="C99:C102"/>
    <mergeCell ref="W80:W82"/>
    <mergeCell ref="O77:O79"/>
    <mergeCell ref="P77:P79"/>
    <mergeCell ref="U80:U82"/>
    <mergeCell ref="V80:V82"/>
    <mergeCell ref="F77:F79"/>
    <mergeCell ref="O89:O92"/>
    <mergeCell ref="P89:P92"/>
    <mergeCell ref="Q89:Q92"/>
    <mergeCell ref="R89:R92"/>
    <mergeCell ref="S89:S92"/>
    <mergeCell ref="I64:I66"/>
    <mergeCell ref="B46:B50"/>
    <mergeCell ref="P39:P41"/>
    <mergeCell ref="F96:F98"/>
    <mergeCell ref="O53:O54"/>
    <mergeCell ref="P53:P54"/>
    <mergeCell ref="Q53:Q54"/>
    <mergeCell ref="B86:B88"/>
    <mergeCell ref="C86:C88"/>
    <mergeCell ref="D86:D88"/>
    <mergeCell ref="E86:E88"/>
    <mergeCell ref="B42:B45"/>
    <mergeCell ref="D42:D45"/>
    <mergeCell ref="E42:E45"/>
    <mergeCell ref="F42:F45"/>
    <mergeCell ref="G42:G45"/>
    <mergeCell ref="H42:H45"/>
    <mergeCell ref="N46:N50"/>
    <mergeCell ref="O46:O50"/>
    <mergeCell ref="O51:O52"/>
    <mergeCell ref="P51:P52"/>
    <mergeCell ref="Q51:Q52"/>
    <mergeCell ref="X46:X50"/>
    <mergeCell ref="F67:F69"/>
    <mergeCell ref="I67:I69"/>
    <mergeCell ref="P64:P66"/>
    <mergeCell ref="W67:W69"/>
    <mergeCell ref="P67:P69"/>
    <mergeCell ref="X67:X69"/>
    <mergeCell ref="U67:U69"/>
    <mergeCell ref="V67:V69"/>
    <mergeCell ref="D121:D124"/>
    <mergeCell ref="F99:F102"/>
    <mergeCell ref="G99:G102"/>
    <mergeCell ref="H99:H102"/>
    <mergeCell ref="I99:I102"/>
    <mergeCell ref="N99:N102"/>
    <mergeCell ref="O99:O102"/>
    <mergeCell ref="P99:P102"/>
    <mergeCell ref="Q99:Q102"/>
    <mergeCell ref="E115:E117"/>
    <mergeCell ref="F115:F117"/>
    <mergeCell ref="D55:D57"/>
    <mergeCell ref="E55:E57"/>
    <mergeCell ref="F55:F57"/>
    <mergeCell ref="G55:G57"/>
    <mergeCell ref="H55:H57"/>
    <mergeCell ref="I55:I57"/>
    <mergeCell ref="N55:N57"/>
    <mergeCell ref="O55:O57"/>
    <mergeCell ref="P55:P57"/>
    <mergeCell ref="Q55:Q57"/>
    <mergeCell ref="U64:U66"/>
    <mergeCell ref="U36:U38"/>
    <mergeCell ref="W61:W63"/>
    <mergeCell ref="X61:X63"/>
    <mergeCell ref="P58:P60"/>
    <mergeCell ref="Q58:Q60"/>
    <mergeCell ref="R58:R60"/>
    <mergeCell ref="S58:S60"/>
    <mergeCell ref="T58:T60"/>
    <mergeCell ref="U58:U60"/>
    <mergeCell ref="V58:V60"/>
    <mergeCell ref="W58:W60"/>
    <mergeCell ref="X58:X60"/>
    <mergeCell ref="O96:O98"/>
    <mergeCell ref="P96:P98"/>
    <mergeCell ref="Q96:Q98"/>
    <mergeCell ref="W99:W102"/>
    <mergeCell ref="X99:X102"/>
    <mergeCell ref="V86:V88"/>
    <mergeCell ref="W86:W88"/>
    <mergeCell ref="Q83:Q85"/>
    <mergeCell ref="R83:R85"/>
    <mergeCell ref="T109:T111"/>
    <mergeCell ref="H96:H98"/>
    <mergeCell ref="S99:S102"/>
    <mergeCell ref="R112:R114"/>
    <mergeCell ref="V83:V85"/>
    <mergeCell ref="W83:W85"/>
    <mergeCell ref="X83:X85"/>
    <mergeCell ref="I96:I98"/>
    <mergeCell ref="N96:N98"/>
    <mergeCell ref="N109:N111"/>
    <mergeCell ref="R96:R98"/>
    <mergeCell ref="N89:N92"/>
    <mergeCell ref="U83:U85"/>
    <mergeCell ref="X96:X98"/>
    <mergeCell ref="B33:B35"/>
    <mergeCell ref="C33:C35"/>
    <mergeCell ref="E70:E72"/>
    <mergeCell ref="F70:F72"/>
    <mergeCell ref="G70:G72"/>
    <mergeCell ref="N51:N52"/>
    <mergeCell ref="X70:X72"/>
    <mergeCell ref="C55:C57"/>
    <mergeCell ref="I73:I76"/>
    <mergeCell ref="C73:C76"/>
    <mergeCell ref="I70:I72"/>
    <mergeCell ref="B73:B76"/>
    <mergeCell ref="V73:V76"/>
    <mergeCell ref="W73:W76"/>
    <mergeCell ref="O33:O35"/>
    <mergeCell ref="N30:N32"/>
    <mergeCell ref="O30:O32"/>
    <mergeCell ref="AD24:AD27"/>
    <mergeCell ref="V24:V27"/>
    <mergeCell ref="U28:U29"/>
    <mergeCell ref="Q24:Q29"/>
    <mergeCell ref="R24:R29"/>
    <mergeCell ref="S24:S29"/>
    <mergeCell ref="T24:T29"/>
    <mergeCell ref="V28:V29"/>
    <mergeCell ref="Z28:Z29"/>
    <mergeCell ref="R51:R52"/>
    <mergeCell ref="S51:S52"/>
    <mergeCell ref="T51:T52"/>
    <mergeCell ref="U51:U52"/>
    <mergeCell ref="V51:V52"/>
    <mergeCell ref="W51:W52"/>
    <mergeCell ref="X51:X52"/>
    <mergeCell ref="Y51:Y52"/>
    <mergeCell ref="Z51:Z52"/>
    <mergeCell ref="U39:U41"/>
    <mergeCell ref="X64:X66"/>
    <mergeCell ref="P46:P50"/>
    <mergeCell ref="Q46:Q50"/>
    <mergeCell ref="T46:T50"/>
    <mergeCell ref="Y64:Y66"/>
    <mergeCell ref="Y67:Y69"/>
    <mergeCell ref="Y70:Y72"/>
    <mergeCell ref="Y73:Y76"/>
    <mergeCell ref="B58:B60"/>
    <mergeCell ref="C58:C60"/>
    <mergeCell ref="D58:D60"/>
    <mergeCell ref="E58:E60"/>
    <mergeCell ref="F58:F60"/>
    <mergeCell ref="G58:G60"/>
    <mergeCell ref="H58:H60"/>
    <mergeCell ref="I58:I60"/>
    <mergeCell ref="J58:J59"/>
    <mergeCell ref="K58:K59"/>
    <mergeCell ref="L58:L59"/>
    <mergeCell ref="M58:M59"/>
    <mergeCell ref="N58:N60"/>
    <mergeCell ref="O58:O60"/>
    <mergeCell ref="AA58:AA60"/>
    <mergeCell ref="AB58:AB60"/>
    <mergeCell ref="AC58:AC60"/>
    <mergeCell ref="AD58:AD60"/>
    <mergeCell ref="T67:T69"/>
    <mergeCell ref="V30:V32"/>
    <mergeCell ref="Y39:Y41"/>
    <mergeCell ref="Y33:Y35"/>
    <mergeCell ref="X30:X32"/>
    <mergeCell ref="Y36:Y38"/>
    <mergeCell ref="P33:P35"/>
    <mergeCell ref="S46:S50"/>
    <mergeCell ref="P42:P45"/>
    <mergeCell ref="Q42:Q45"/>
    <mergeCell ref="R42:R45"/>
    <mergeCell ref="S42:S45"/>
    <mergeCell ref="T42:T45"/>
    <mergeCell ref="P18:P23"/>
    <mergeCell ref="Y55:Y57"/>
    <mergeCell ref="Z55:Z57"/>
    <mergeCell ref="Y42:Y45"/>
    <mergeCell ref="Q36:Q38"/>
    <mergeCell ref="R36:R38"/>
    <mergeCell ref="S36:S38"/>
    <mergeCell ref="T36:T38"/>
    <mergeCell ref="U30:U32"/>
    <mergeCell ref="Z30:Z32"/>
    <mergeCell ref="Z39:Z41"/>
    <mergeCell ref="R55:R57"/>
    <mergeCell ref="S55:S57"/>
    <mergeCell ref="T55:T57"/>
    <mergeCell ref="U55:U57"/>
    <mergeCell ref="V55:V57"/>
    <mergeCell ref="W55:W57"/>
    <mergeCell ref="X55:X57"/>
    <mergeCell ref="R39:R41"/>
    <mergeCell ref="S18:S23"/>
    <mergeCell ref="Y30:Y32"/>
    <mergeCell ref="Q39:Q41"/>
    <mergeCell ref="U46:U50"/>
    <mergeCell ref="V46:V50"/>
    <mergeCell ref="W46:W50"/>
    <mergeCell ref="Q33:Q35"/>
    <mergeCell ref="R33:R35"/>
    <mergeCell ref="S33:S35"/>
    <mergeCell ref="T33:T35"/>
    <mergeCell ref="U33:U35"/>
    <mergeCell ref="Y53:Y54"/>
    <mergeCell ref="Z53:Z54"/>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U20:U21"/>
    <mergeCell ref="Y20:Y21"/>
    <mergeCell ref="W20:W21"/>
    <mergeCell ref="U22:U23"/>
    <mergeCell ref="AA28:AA29"/>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F18:AF19"/>
    <mergeCell ref="Z18:Z19"/>
    <mergeCell ref="AC46:AC50"/>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R46:R50"/>
    <mergeCell ref="AE24:AE27"/>
    <mergeCell ref="AD36:AD38"/>
    <mergeCell ref="Q30:Q32"/>
    <mergeCell ref="R30:R32"/>
    <mergeCell ref="S30:S32"/>
    <mergeCell ref="T30:T32"/>
    <mergeCell ref="V33:V35"/>
    <mergeCell ref="W33:W35"/>
    <mergeCell ref="X33:X35"/>
    <mergeCell ref="Y93:Y95"/>
    <mergeCell ref="AF93:AF95"/>
    <mergeCell ref="AG93:AG95"/>
    <mergeCell ref="AE86:AE88"/>
    <mergeCell ref="AF112:AF114"/>
    <mergeCell ref="AF67:AF69"/>
    <mergeCell ref="AG67:AG69"/>
    <mergeCell ref="AG80:AG82"/>
    <mergeCell ref="AC89:AC92"/>
    <mergeCell ref="AH136:AH138"/>
    <mergeCell ref="AI136:AI138"/>
    <mergeCell ref="Z142:Z144"/>
    <mergeCell ref="AH77:AH79"/>
    <mergeCell ref="AH129:AH131"/>
    <mergeCell ref="Y103:Y105"/>
    <mergeCell ref="Z103:Z105"/>
    <mergeCell ref="AA103:AA105"/>
    <mergeCell ref="AB103:AB105"/>
    <mergeCell ref="Y89:Y92"/>
    <mergeCell ref="Y115:Y117"/>
    <mergeCell ref="Z115:Z117"/>
    <mergeCell ref="AJ99:AJ102"/>
    <mergeCell ref="AJ112:AJ114"/>
    <mergeCell ref="AJ93:AJ95"/>
    <mergeCell ref="Z89:Z92"/>
    <mergeCell ref="AA115:AA117"/>
    <mergeCell ref="AC86:AC88"/>
    <mergeCell ref="AA112:AA114"/>
    <mergeCell ref="AB112:AB114"/>
    <mergeCell ref="AA109:AA111"/>
    <mergeCell ref="AB109:AB111"/>
    <mergeCell ref="AB115:AB117"/>
    <mergeCell ref="AD93:AD95"/>
    <mergeCell ref="AC77:AC79"/>
    <mergeCell ref="AD86:AD88"/>
    <mergeCell ref="AE112:AE114"/>
    <mergeCell ref="AC115:AC117"/>
    <mergeCell ref="Y106:Y108"/>
    <mergeCell ref="Z106:Z108"/>
    <mergeCell ref="Z96:Z98"/>
    <mergeCell ref="Y118:Y119"/>
    <mergeCell ref="AJ96:AJ98"/>
    <mergeCell ref="Y129:Y131"/>
    <mergeCell ref="AG99:AG102"/>
    <mergeCell ref="AJ58:AJ60"/>
    <mergeCell ref="AA70:AA72"/>
    <mergeCell ref="AD139:AD141"/>
    <mergeCell ref="AH115:AH117"/>
    <mergeCell ref="Z61:Z63"/>
    <mergeCell ref="Z67:Z69"/>
    <mergeCell ref="AI51:AI52"/>
    <mergeCell ref="AA132:AA135"/>
    <mergeCell ref="AI70:AI72"/>
    <mergeCell ref="AF64:AF66"/>
    <mergeCell ref="AH64:AH66"/>
    <mergeCell ref="AH121:AH124"/>
    <mergeCell ref="AG109:AG111"/>
    <mergeCell ref="AH109:AH111"/>
    <mergeCell ref="AI64:AI66"/>
    <mergeCell ref="AI61:AI63"/>
    <mergeCell ref="AC96:AC98"/>
    <mergeCell ref="AA73:AA76"/>
    <mergeCell ref="AF73:AF76"/>
    <mergeCell ref="AG73:AG76"/>
    <mergeCell ref="AH73:AH76"/>
    <mergeCell ref="Z73:Z76"/>
    <mergeCell ref="Y96:Y98"/>
    <mergeCell ref="AF80:AF82"/>
    <mergeCell ref="AJ55:AJ57"/>
    <mergeCell ref="AA106:AA108"/>
    <mergeCell ref="AJ46:AJ50"/>
    <mergeCell ref="AJ106:AJ108"/>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R103:R105"/>
    <mergeCell ref="S103:S105"/>
    <mergeCell ref="T103:T105"/>
    <mergeCell ref="Y77:Y79"/>
    <mergeCell ref="AB64:AB66"/>
    <mergeCell ref="AH86:AH88"/>
    <mergeCell ref="AB86:AB88"/>
    <mergeCell ref="AF89:AF92"/>
    <mergeCell ref="AG70:AG72"/>
    <mergeCell ref="AJ142:AJ144"/>
    <mergeCell ref="AF142:AF144"/>
    <mergeCell ref="AG142:AG144"/>
    <mergeCell ref="AH142:AH144"/>
    <mergeCell ref="AI142:AI144"/>
    <mergeCell ref="AC142:AC144"/>
    <mergeCell ref="AD142:AD144"/>
    <mergeCell ref="AG118:AG119"/>
    <mergeCell ref="AJ118:AJ119"/>
    <mergeCell ref="AB61:AB63"/>
    <mergeCell ref="AJ136:AJ138"/>
    <mergeCell ref="AE142:AE144"/>
    <mergeCell ref="AG129:AG131"/>
    <mergeCell ref="AE129:AE131"/>
    <mergeCell ref="AG121:AG124"/>
    <mergeCell ref="AH67:AH69"/>
    <mergeCell ref="R73:R76"/>
    <mergeCell ref="S73:S76"/>
    <mergeCell ref="T73:T76"/>
    <mergeCell ref="U73:U76"/>
    <mergeCell ref="Q77:Q79"/>
    <mergeCell ref="N80:N82"/>
    <mergeCell ref="Z112:Z114"/>
    <mergeCell ref="Y112:Y114"/>
    <mergeCell ref="W109:W111"/>
    <mergeCell ref="H89:H92"/>
    <mergeCell ref="I80:I82"/>
    <mergeCell ref="Y99:Y102"/>
    <mergeCell ref="Z99:Z102"/>
    <mergeCell ref="Y86:Y88"/>
    <mergeCell ref="Y80:Y82"/>
    <mergeCell ref="R109:R111"/>
    <mergeCell ref="S109:S111"/>
    <mergeCell ref="AI188:AI190"/>
    <mergeCell ref="AI146:AI147"/>
    <mergeCell ref="AG89:AG92"/>
    <mergeCell ref="AH89:AH92"/>
    <mergeCell ref="AA89:AA92"/>
    <mergeCell ref="AJ191:AJ193"/>
    <mergeCell ref="AI185:AI187"/>
    <mergeCell ref="AI152:AI154"/>
    <mergeCell ref="AC148:AC151"/>
    <mergeCell ref="AD148:AD151"/>
    <mergeCell ref="AE148:AE151"/>
    <mergeCell ref="AH148:AH151"/>
    <mergeCell ref="AI148:AI151"/>
    <mergeCell ref="AJ148:AJ151"/>
    <mergeCell ref="AA77:AA79"/>
    <mergeCell ref="AB77:AB79"/>
    <mergeCell ref="AF148:AF151"/>
    <mergeCell ref="AI118:AI119"/>
    <mergeCell ref="AB142:AB144"/>
    <mergeCell ref="AA136:AA138"/>
    <mergeCell ref="AB136:AB138"/>
    <mergeCell ref="AE125:AE128"/>
    <mergeCell ref="AF125:AF128"/>
    <mergeCell ref="AI161:AI162"/>
    <mergeCell ref="AG148:AG151"/>
    <mergeCell ref="AB148:AB151"/>
    <mergeCell ref="AH99:AH102"/>
    <mergeCell ref="AI99:AI102"/>
    <mergeCell ref="AH80:AH82"/>
    <mergeCell ref="AE83:AE85"/>
    <mergeCell ref="AI86:AI88"/>
    <mergeCell ref="AF83:AF85"/>
    <mergeCell ref="AG83:AG85"/>
    <mergeCell ref="AC80:AC82"/>
    <mergeCell ref="AD80:AD82"/>
    <mergeCell ref="AE80:AE82"/>
    <mergeCell ref="AJ77:AJ79"/>
    <mergeCell ref="AB106:AB108"/>
    <mergeCell ref="AC106:AC108"/>
    <mergeCell ref="AD106:AD108"/>
    <mergeCell ref="AF161:AF162"/>
    <mergeCell ref="AA83:AA85"/>
    <mergeCell ref="AB83:AB85"/>
    <mergeCell ref="AB89:AB92"/>
    <mergeCell ref="AA96:AA98"/>
    <mergeCell ref="AB96:AB98"/>
    <mergeCell ref="AB175:AB178"/>
    <mergeCell ref="AF175:AF178"/>
    <mergeCell ref="AG175:AG178"/>
    <mergeCell ref="AC165:AC167"/>
    <mergeCell ref="AB168:AB170"/>
    <mergeCell ref="AB152:AB154"/>
    <mergeCell ref="AC152:AC154"/>
    <mergeCell ref="AC125:AC128"/>
    <mergeCell ref="AD125:AD128"/>
    <mergeCell ref="AF121:AF124"/>
    <mergeCell ref="AC121:AC124"/>
    <mergeCell ref="AD121:AD124"/>
    <mergeCell ref="AE121:AE124"/>
    <mergeCell ref="AH165:AH167"/>
    <mergeCell ref="AH185:AH187"/>
    <mergeCell ref="AJ161:AJ162"/>
    <mergeCell ref="AI168:AI170"/>
    <mergeCell ref="AJ168:AJ170"/>
    <mergeCell ref="AJ171:AJ174"/>
    <mergeCell ref="AI171:AI174"/>
    <mergeCell ref="AJ175:AJ178"/>
    <mergeCell ref="AI175:AI178"/>
    <mergeCell ref="AI206:AI208"/>
    <mergeCell ref="AI314:AI316"/>
    <mergeCell ref="AJ314:AJ316"/>
    <mergeCell ref="AJ209:AJ211"/>
    <mergeCell ref="AG168:AG170"/>
    <mergeCell ref="AG161:AG162"/>
    <mergeCell ref="AI165:AI167"/>
    <mergeCell ref="AJ165:AJ167"/>
    <mergeCell ref="AH267:AH269"/>
    <mergeCell ref="AG260:AG262"/>
    <mergeCell ref="AF129:AF131"/>
    <mergeCell ref="AF132:AF135"/>
    <mergeCell ref="AI194:AI195"/>
    <mergeCell ref="AE139:AE141"/>
    <mergeCell ref="AF136:AF138"/>
    <mergeCell ref="AG136:AG138"/>
    <mergeCell ref="AG61:AG63"/>
    <mergeCell ref="AH61:AH63"/>
    <mergeCell ref="AE115:AE117"/>
    <mergeCell ref="AB73:AB76"/>
    <mergeCell ref="AC73:AC76"/>
    <mergeCell ref="AD73:AD76"/>
    <mergeCell ref="AE73:AE76"/>
    <mergeCell ref="AJ226:AJ228"/>
    <mergeCell ref="AH263:AH266"/>
    <mergeCell ref="AJ194:AJ195"/>
    <mergeCell ref="AC226:AC228"/>
    <mergeCell ref="AH222:AH225"/>
    <mergeCell ref="AF219:AF221"/>
    <mergeCell ref="AC238:AC240"/>
    <mergeCell ref="AC310:AC313"/>
    <mergeCell ref="AC222:AC225"/>
    <mergeCell ref="AF291:AF293"/>
    <mergeCell ref="AI298:AI300"/>
    <mergeCell ref="AF278:AF281"/>
    <mergeCell ref="AG278:AG281"/>
    <mergeCell ref="AH278:AH281"/>
    <mergeCell ref="AI278:AI281"/>
    <mergeCell ref="AF273:AF274"/>
    <mergeCell ref="AG273:AG274"/>
    <mergeCell ref="AH270:AH272"/>
    <mergeCell ref="AI270:AI272"/>
    <mergeCell ref="AJ270:AJ272"/>
    <mergeCell ref="AH241:AH244"/>
    <mergeCell ref="AI241:AI244"/>
    <mergeCell ref="AI310:AI313"/>
    <mergeCell ref="AB301:AB303"/>
    <mergeCell ref="AB288:AB290"/>
    <mergeCell ref="AJ263:AJ266"/>
    <mergeCell ref="AH251:AH253"/>
    <mergeCell ref="AI155:AI157"/>
    <mergeCell ref="AJ155:AJ157"/>
    <mergeCell ref="AJ86:AJ88"/>
    <mergeCell ref="AG191:AG193"/>
    <mergeCell ref="AH191:AH193"/>
    <mergeCell ref="AJ285:AJ287"/>
    <mergeCell ref="AJ238:AJ240"/>
    <mergeCell ref="AH275:AH277"/>
    <mergeCell ref="AI191:AI193"/>
    <mergeCell ref="AI360:AI363"/>
    <mergeCell ref="AF357:AF359"/>
    <mergeCell ref="AF367:AF369"/>
    <mergeCell ref="AF348:AF350"/>
    <mergeCell ref="AH304:AH306"/>
    <mergeCell ref="AI304:AI306"/>
    <mergeCell ref="AH382:AH384"/>
    <mergeCell ref="AH373:AH375"/>
    <mergeCell ref="AJ323:AJ325"/>
    <mergeCell ref="AJ188:AJ190"/>
    <mergeCell ref="AJ199:AJ202"/>
    <mergeCell ref="AH199:AH202"/>
    <mergeCell ref="AJ222:AJ225"/>
    <mergeCell ref="AJ267:AJ269"/>
    <mergeCell ref="AJ273:AJ274"/>
    <mergeCell ref="AE219:AE221"/>
    <mergeCell ref="AH260:AH262"/>
    <mergeCell ref="AE348:AE350"/>
    <mergeCell ref="AJ146:AJ147"/>
    <mergeCell ref="AJ152:AJ154"/>
    <mergeCell ref="AJ216:AJ218"/>
    <mergeCell ref="AJ206:AJ208"/>
    <mergeCell ref="AI196:AI198"/>
    <mergeCell ref="AI317:AI319"/>
    <mergeCell ref="AJ317:AJ319"/>
    <mergeCell ref="AJ251:AJ253"/>
    <mergeCell ref="AI226:AI228"/>
    <mergeCell ref="AH360:AH363"/>
    <mergeCell ref="AJ301:AJ303"/>
    <mergeCell ref="AG301:AG303"/>
    <mergeCell ref="AI294:AI297"/>
    <mergeCell ref="AI301:AI303"/>
    <mergeCell ref="AJ294:AJ297"/>
    <mergeCell ref="AH291:AH293"/>
    <mergeCell ref="AI291:AI293"/>
    <mergeCell ref="AJ291:AJ293"/>
    <mergeCell ref="AJ288:AJ290"/>
    <mergeCell ref="AE263:AE266"/>
    <mergeCell ref="AI275:AI277"/>
    <mergeCell ref="AF270:AF272"/>
    <mergeCell ref="AH257:AH259"/>
    <mergeCell ref="AH188:AH190"/>
    <mergeCell ref="AH285:AH287"/>
    <mergeCell ref="AF267:AF269"/>
    <mergeCell ref="AF260:AF262"/>
    <mergeCell ref="AE307:AE309"/>
    <mergeCell ref="AE241:AE244"/>
    <mergeCell ref="AF241:AF244"/>
    <mergeCell ref="AF226:AF228"/>
    <mergeCell ref="AF323:AF325"/>
    <mergeCell ref="AH335:AH337"/>
    <mergeCell ref="AJ338:AJ341"/>
    <mergeCell ref="AI199:AI202"/>
    <mergeCell ref="AH152:AH154"/>
    <mergeCell ref="AE152:AE154"/>
    <mergeCell ref="AE165:AE167"/>
    <mergeCell ref="AE161:AE162"/>
    <mergeCell ref="AF155:AF157"/>
    <mergeCell ref="AG155:AG157"/>
    <mergeCell ref="AG235:AG237"/>
    <mergeCell ref="AJ196:AJ198"/>
    <mergeCell ref="AG257:AG259"/>
    <mergeCell ref="AI267:AI269"/>
    <mergeCell ref="AJ185:AJ187"/>
    <mergeCell ref="W376:W378"/>
    <mergeCell ref="Y354:Y356"/>
    <mergeCell ref="Z354:Z356"/>
    <mergeCell ref="AC351:AC353"/>
    <mergeCell ref="AB351:AB353"/>
    <mergeCell ref="AD357:AD359"/>
    <mergeCell ref="AD351:AD353"/>
    <mergeCell ref="AC291:AC293"/>
    <mergeCell ref="AD291:AD293"/>
    <mergeCell ref="Y348:Y350"/>
    <mergeCell ref="Z323:Z325"/>
    <mergeCell ref="AA298:AA300"/>
    <mergeCell ref="Z291:Z293"/>
    <mergeCell ref="X294:X297"/>
    <mergeCell ref="X335:X337"/>
    <mergeCell ref="X291:X293"/>
    <mergeCell ref="AC364:AC366"/>
    <mergeCell ref="Y373:Y375"/>
    <mergeCell ref="AD345:AD347"/>
    <mergeCell ref="AA351:AA353"/>
    <mergeCell ref="W294:W297"/>
    <mergeCell ref="AE360:AE363"/>
    <mergeCell ref="AB357:AB359"/>
    <mergeCell ref="AB364:AB366"/>
    <mergeCell ref="AC360:AC363"/>
    <mergeCell ref="AJ382:AJ384"/>
    <mergeCell ref="AI379:AI381"/>
    <mergeCell ref="AJ379:AJ381"/>
    <mergeCell ref="AH326:AH328"/>
    <mergeCell ref="AI376:AI378"/>
    <mergeCell ref="AI373:AI375"/>
    <mergeCell ref="AH357:AH359"/>
    <mergeCell ref="AI307:AI309"/>
    <mergeCell ref="AJ332:AJ334"/>
    <mergeCell ref="AJ298:AJ300"/>
    <mergeCell ref="AJ351:AJ353"/>
    <mergeCell ref="AJ348:AJ350"/>
    <mergeCell ref="AH342:AH344"/>
    <mergeCell ref="AJ370:AJ372"/>
    <mergeCell ref="AI370:AI372"/>
    <mergeCell ref="AG342:AG344"/>
    <mergeCell ref="AH367:AH369"/>
    <mergeCell ref="AI367:AI369"/>
    <mergeCell ref="AJ367:AJ369"/>
    <mergeCell ref="AJ364:AJ366"/>
    <mergeCell ref="AG317:AG319"/>
    <mergeCell ref="AF360:AF363"/>
    <mergeCell ref="AG367:AG369"/>
    <mergeCell ref="AI332:AI334"/>
    <mergeCell ref="AJ354:AJ356"/>
    <mergeCell ref="AJ335:AJ337"/>
    <mergeCell ref="AJ329:AJ331"/>
    <mergeCell ref="AJ357:AJ359"/>
    <mergeCell ref="AF307:AF309"/>
    <mergeCell ref="AG307:AG309"/>
    <mergeCell ref="AJ310:AJ313"/>
    <mergeCell ref="AG335:AG337"/>
    <mergeCell ref="AH351:AH353"/>
    <mergeCell ref="AJ373:AJ375"/>
    <mergeCell ref="AH379:AH381"/>
    <mergeCell ref="AI326:AI328"/>
    <mergeCell ref="AJ326:AJ328"/>
    <mergeCell ref="AF373:AF375"/>
    <mergeCell ref="AF364:AF366"/>
    <mergeCell ref="T326:T328"/>
    <mergeCell ref="T310:T313"/>
    <mergeCell ref="T329:T331"/>
    <mergeCell ref="AC329:AC331"/>
    <mergeCell ref="AC301:AC303"/>
    <mergeCell ref="AC219:AC221"/>
    <mergeCell ref="V329:V331"/>
    <mergeCell ref="U323:U325"/>
    <mergeCell ref="AB278:AB281"/>
    <mergeCell ref="U275:U277"/>
    <mergeCell ref="V275:V277"/>
    <mergeCell ref="T298:T300"/>
    <mergeCell ref="V298:V300"/>
    <mergeCell ref="V257:V259"/>
    <mergeCell ref="V226:V228"/>
    <mergeCell ref="U232:U234"/>
    <mergeCell ref="V238:V240"/>
    <mergeCell ref="AC273:AC274"/>
    <mergeCell ref="AB314:AB316"/>
    <mergeCell ref="AC314:AC316"/>
    <mergeCell ref="V314:V316"/>
    <mergeCell ref="Y314:Y316"/>
    <mergeCell ref="T317:T319"/>
    <mergeCell ref="AA314:AA316"/>
    <mergeCell ref="AB329:AB331"/>
    <mergeCell ref="AC370:AC372"/>
    <mergeCell ref="AD370:AD372"/>
    <mergeCell ref="AC357:AC359"/>
    <mergeCell ref="AG392:AG395"/>
    <mergeCell ref="AE376:AE378"/>
    <mergeCell ref="AA345:AA347"/>
    <mergeCell ref="Z357:Z359"/>
    <mergeCell ref="W354:W356"/>
    <mergeCell ref="AC294:AC297"/>
    <mergeCell ref="AD273:AD274"/>
    <mergeCell ref="AB263:AB266"/>
    <mergeCell ref="AB285:AB287"/>
    <mergeCell ref="Y329:Y331"/>
    <mergeCell ref="AA285:AA287"/>
    <mergeCell ref="Z294:Z297"/>
    <mergeCell ref="X270:X272"/>
    <mergeCell ref="X310:X313"/>
    <mergeCell ref="Z335:Z337"/>
    <mergeCell ref="Y310:Y313"/>
    <mergeCell ref="Z310:Z313"/>
    <mergeCell ref="X323:X325"/>
    <mergeCell ref="Y298:Y300"/>
    <mergeCell ref="AC317:AC319"/>
    <mergeCell ref="AG263:AG266"/>
    <mergeCell ref="AD354:AD356"/>
    <mergeCell ref="X267:X269"/>
    <mergeCell ref="W345:W347"/>
    <mergeCell ref="AC348:AC350"/>
    <mergeCell ref="W351:W353"/>
    <mergeCell ref="AG354:AG356"/>
    <mergeCell ref="AG370:AG372"/>
    <mergeCell ref="AC332:AC334"/>
    <mergeCell ref="AD301:AD303"/>
    <mergeCell ref="AG385:AG387"/>
    <mergeCell ref="AE345:AE347"/>
    <mergeCell ref="AF275:AF277"/>
    <mergeCell ref="AG275:AG277"/>
    <mergeCell ref="AG345:AG347"/>
    <mergeCell ref="X385:X387"/>
    <mergeCell ref="AF263:AF266"/>
    <mergeCell ref="AF194:AF195"/>
    <mergeCell ref="T148:T151"/>
    <mergeCell ref="AB165:AB167"/>
    <mergeCell ref="P168:P170"/>
    <mergeCell ref="U152:U154"/>
    <mergeCell ref="V152:V154"/>
    <mergeCell ref="T139:T141"/>
    <mergeCell ref="U148:U151"/>
    <mergeCell ref="V148:V151"/>
    <mergeCell ref="W148:W151"/>
    <mergeCell ref="X148:X151"/>
    <mergeCell ref="P175:P178"/>
    <mergeCell ref="Q175:Q178"/>
    <mergeCell ref="R175:R178"/>
    <mergeCell ref="S175:S178"/>
    <mergeCell ref="T175:T178"/>
    <mergeCell ref="AC168:AC170"/>
    <mergeCell ref="V175:V178"/>
    <mergeCell ref="T142:T144"/>
    <mergeCell ref="W142:W144"/>
    <mergeCell ref="AA161:AA162"/>
    <mergeCell ref="Q158:Q160"/>
    <mergeCell ref="R158:R160"/>
    <mergeCell ref="S158:S160"/>
    <mergeCell ref="T158:T160"/>
    <mergeCell ref="AC161:AC162"/>
    <mergeCell ref="Z158:Z160"/>
    <mergeCell ref="AC158:AC160"/>
    <mergeCell ref="X168:X170"/>
    <mergeCell ref="Y168:Y170"/>
    <mergeCell ref="Z168:Z170"/>
    <mergeCell ref="X152:X154"/>
    <mergeCell ref="W155:W157"/>
    <mergeCell ref="T199:T202"/>
    <mergeCell ref="AB191:AB193"/>
    <mergeCell ref="AA158:AA160"/>
    <mergeCell ref="AB158:AB160"/>
    <mergeCell ref="V235:V237"/>
    <mergeCell ref="AC254:AC256"/>
    <mergeCell ref="AB257:AB259"/>
    <mergeCell ref="T222:T225"/>
    <mergeCell ref="U222:U225"/>
    <mergeCell ref="W260:W262"/>
    <mergeCell ref="X260:X262"/>
    <mergeCell ref="U238:U240"/>
    <mergeCell ref="AA257:AA259"/>
    <mergeCell ref="T241:T244"/>
    <mergeCell ref="Q260:Q262"/>
    <mergeCell ref="AE212:AE215"/>
    <mergeCell ref="AF212:AF215"/>
    <mergeCell ref="AD326:AD328"/>
    <mergeCell ref="W342:W344"/>
    <mergeCell ref="Y342:Y344"/>
    <mergeCell ref="X329:X331"/>
    <mergeCell ref="Z285:Z287"/>
    <mergeCell ref="Z275:Z277"/>
    <mergeCell ref="AA275:AA277"/>
    <mergeCell ref="Z254:Z256"/>
    <mergeCell ref="Z260:Z262"/>
    <mergeCell ref="Y248:Y250"/>
    <mergeCell ref="Z248:Z250"/>
    <mergeCell ref="V310:V313"/>
    <mergeCell ref="AB273:AB274"/>
    <mergeCell ref="AB254:AB256"/>
    <mergeCell ref="AB294:AB297"/>
    <mergeCell ref="AB307:AB309"/>
    <mergeCell ref="V326:V328"/>
    <mergeCell ref="AA329:AA331"/>
    <mergeCell ref="Y323:Y325"/>
    <mergeCell ref="Y251:Y253"/>
    <mergeCell ref="W301:W303"/>
    <mergeCell ref="AA270:AA272"/>
    <mergeCell ref="X307:X309"/>
    <mergeCell ref="AB241:AB244"/>
    <mergeCell ref="AC241:AC244"/>
    <mergeCell ref="AA241:AA244"/>
    <mergeCell ref="V260:V262"/>
    <mergeCell ref="U260:U262"/>
    <mergeCell ref="U263:U266"/>
    <mergeCell ref="V263:V266"/>
    <mergeCell ref="U254:U256"/>
    <mergeCell ref="V245:V247"/>
    <mergeCell ref="U251:U253"/>
    <mergeCell ref="AA254:AA256"/>
    <mergeCell ref="W241:W244"/>
    <mergeCell ref="AC285:AC287"/>
    <mergeCell ref="X257:X259"/>
    <mergeCell ref="Y257:Y259"/>
    <mergeCell ref="AC263:AC266"/>
    <mergeCell ref="W254:W256"/>
    <mergeCell ref="Z326:Z328"/>
    <mergeCell ref="AA326:AA328"/>
    <mergeCell ref="W267:W269"/>
    <mergeCell ref="Y275:Y277"/>
    <mergeCell ref="AA332:AA334"/>
    <mergeCell ref="AC342:AC344"/>
    <mergeCell ref="AA338:AA341"/>
    <mergeCell ref="Z342:Z344"/>
    <mergeCell ref="AJ342:AJ344"/>
    <mergeCell ref="AE317:AE319"/>
    <mergeCell ref="X216:X218"/>
    <mergeCell ref="W219:W221"/>
    <mergeCell ref="Y235:Y237"/>
    <mergeCell ref="Y232:Y234"/>
    <mergeCell ref="AG219:AG221"/>
    <mergeCell ref="Y219:Y221"/>
    <mergeCell ref="AF222:AF225"/>
    <mergeCell ref="AJ229:AJ231"/>
    <mergeCell ref="AJ203:AJ205"/>
    <mergeCell ref="Y229:Y231"/>
    <mergeCell ref="U216:U218"/>
    <mergeCell ref="V216:V218"/>
    <mergeCell ref="AJ219:AJ221"/>
    <mergeCell ref="Z235:Z237"/>
    <mergeCell ref="W226:W228"/>
    <mergeCell ref="Y238:Y240"/>
    <mergeCell ref="W275:W277"/>
    <mergeCell ref="X275:X277"/>
    <mergeCell ref="AB323:AB325"/>
    <mergeCell ref="Y332:Y334"/>
    <mergeCell ref="X232:X234"/>
    <mergeCell ref="X219:X221"/>
    <mergeCell ref="W229:W231"/>
    <mergeCell ref="X229:X231"/>
    <mergeCell ref="AA222:AA225"/>
    <mergeCell ref="V291:V293"/>
    <mergeCell ref="V304:V306"/>
    <mergeCell ref="AA216:AA218"/>
    <mergeCell ref="V241:V244"/>
    <mergeCell ref="AE229:AE231"/>
    <mergeCell ref="Z332:Z334"/>
    <mergeCell ref="U317:U319"/>
    <mergeCell ref="U288:U290"/>
    <mergeCell ref="AA291:AA293"/>
    <mergeCell ref="Z288:Z290"/>
    <mergeCell ref="V285:V287"/>
    <mergeCell ref="W291:W293"/>
    <mergeCell ref="AA294:AA297"/>
    <mergeCell ref="W238:W240"/>
    <mergeCell ref="W326:W328"/>
    <mergeCell ref="V332:V334"/>
    <mergeCell ref="W332:W334"/>
    <mergeCell ref="X238:X240"/>
    <mergeCell ref="AH332:AH334"/>
    <mergeCell ref="AB338:AB341"/>
    <mergeCell ref="AC338:AC341"/>
    <mergeCell ref="Z219:Z221"/>
    <mergeCell ref="Z216:Z218"/>
    <mergeCell ref="Z238:Z240"/>
    <mergeCell ref="V232:V234"/>
    <mergeCell ref="AH232:AH234"/>
    <mergeCell ref="AH235:AH237"/>
    <mergeCell ref="AI216:AI218"/>
    <mergeCell ref="AC206:AC208"/>
    <mergeCell ref="AC232:AC234"/>
    <mergeCell ref="AA304:AA306"/>
    <mergeCell ref="Y307:Y309"/>
    <mergeCell ref="Z307:Z309"/>
    <mergeCell ref="AA307:AA309"/>
    <mergeCell ref="AG270:AG272"/>
    <mergeCell ref="AC298:AC300"/>
    <mergeCell ref="AC326:AC328"/>
    <mergeCell ref="AD238:AD240"/>
    <mergeCell ref="AG285:AG287"/>
    <mergeCell ref="AB206:AB208"/>
    <mergeCell ref="Z232:Z234"/>
    <mergeCell ref="W203:W205"/>
    <mergeCell ref="U203:U205"/>
    <mergeCell ref="AB267:AB269"/>
    <mergeCell ref="U226:U228"/>
    <mergeCell ref="AA348:AA350"/>
    <mergeCell ref="V317:V319"/>
    <mergeCell ref="W317:W319"/>
    <mergeCell ref="X317:X319"/>
    <mergeCell ref="Y317:Y319"/>
    <mergeCell ref="Z317:Z319"/>
    <mergeCell ref="AA317:AA319"/>
    <mergeCell ref="AB317:AB319"/>
    <mergeCell ref="AE226:AE228"/>
    <mergeCell ref="AE270:AE272"/>
    <mergeCell ref="AF392:AF395"/>
    <mergeCell ref="AG364:AG366"/>
    <mergeCell ref="AA335:AA337"/>
    <mergeCell ref="V348:V350"/>
    <mergeCell ref="B115:B117"/>
    <mergeCell ref="C115:C117"/>
    <mergeCell ref="D115:D117"/>
    <mergeCell ref="C118:C119"/>
    <mergeCell ref="D118:D119"/>
    <mergeCell ref="E118:E119"/>
    <mergeCell ref="F118:F119"/>
    <mergeCell ref="I125:I128"/>
    <mergeCell ref="G161:G162"/>
    <mergeCell ref="T161:T162"/>
    <mergeCell ref="U161:U162"/>
    <mergeCell ref="O161:O162"/>
    <mergeCell ref="Y155:Y157"/>
    <mergeCell ref="Y158:Y160"/>
    <mergeCell ref="Z155:Z157"/>
    <mergeCell ref="N155:N157"/>
    <mergeCell ref="V161:V162"/>
    <mergeCell ref="W161:W162"/>
    <mergeCell ref="X161:X162"/>
    <mergeCell ref="AB161:AB162"/>
    <mergeCell ref="O148:O151"/>
    <mergeCell ref="P148:P151"/>
    <mergeCell ref="Q148:Q151"/>
    <mergeCell ref="R148:R151"/>
    <mergeCell ref="O136:O138"/>
    <mergeCell ref="P136:P138"/>
    <mergeCell ref="U136:U138"/>
    <mergeCell ref="AA129:AA131"/>
    <mergeCell ref="S148:S151"/>
    <mergeCell ref="T136:T138"/>
    <mergeCell ref="R136:R138"/>
    <mergeCell ref="U139:U141"/>
    <mergeCell ref="X136:X138"/>
    <mergeCell ref="V136:V138"/>
    <mergeCell ref="J142:J143"/>
    <mergeCell ref="Y360:Y363"/>
    <mergeCell ref="Z360:Z363"/>
    <mergeCell ref="U199:U202"/>
    <mergeCell ref="AE196:AE198"/>
    <mergeCell ref="AF188:AF190"/>
    <mergeCell ref="AG188:AG190"/>
    <mergeCell ref="AC194:AC195"/>
    <mergeCell ref="B103:B105"/>
    <mergeCell ref="C103:C105"/>
    <mergeCell ref="D103:D105"/>
    <mergeCell ref="E103:E105"/>
    <mergeCell ref="F103:F105"/>
    <mergeCell ref="G103:G105"/>
    <mergeCell ref="AE146:AE147"/>
    <mergeCell ref="AF146:AF147"/>
    <mergeCell ref="AG146:AG147"/>
    <mergeCell ref="AH146:AH147"/>
    <mergeCell ref="AF118:AF119"/>
    <mergeCell ref="AB118:AB119"/>
    <mergeCell ref="AC109:AC111"/>
    <mergeCell ref="AD112:AD114"/>
    <mergeCell ref="AG115:AG117"/>
    <mergeCell ref="AH118:AH119"/>
    <mergeCell ref="AH112:AH114"/>
    <mergeCell ref="AD109:AD111"/>
    <mergeCell ref="AI106:AI108"/>
    <mergeCell ref="Z118:Z119"/>
    <mergeCell ref="V125:V128"/>
    <mergeCell ref="W125:W128"/>
    <mergeCell ref="AC129:AC131"/>
    <mergeCell ref="AG132:AG135"/>
    <mergeCell ref="AH132:AH135"/>
    <mergeCell ref="AI121:AI124"/>
    <mergeCell ref="AD129:AD131"/>
    <mergeCell ref="AD118:AD119"/>
    <mergeCell ref="AC112:AC114"/>
    <mergeCell ref="AG125:AG128"/>
    <mergeCell ref="AH125:AH128"/>
    <mergeCell ref="Z129:Z131"/>
    <mergeCell ref="V142:V144"/>
    <mergeCell ref="X142:X144"/>
    <mergeCell ref="W136:W138"/>
    <mergeCell ref="V146:V147"/>
    <mergeCell ref="W146:W147"/>
    <mergeCell ref="X146:X147"/>
    <mergeCell ref="Y146:Y147"/>
    <mergeCell ref="Z146:Z147"/>
    <mergeCell ref="AA146:AA147"/>
    <mergeCell ref="AB146:AB147"/>
    <mergeCell ref="AC146:AC147"/>
    <mergeCell ref="AD146:AD147"/>
    <mergeCell ref="J139:J140"/>
    <mergeCell ref="K139:K140"/>
    <mergeCell ref="L139:L140"/>
    <mergeCell ref="I109:I111"/>
    <mergeCell ref="J125:J126"/>
    <mergeCell ref="H115:H117"/>
    <mergeCell ref="I115:I117"/>
    <mergeCell ref="B142:B144"/>
    <mergeCell ref="C142:C144"/>
    <mergeCell ref="D142:D144"/>
    <mergeCell ref="E142:E144"/>
    <mergeCell ref="F142:F144"/>
    <mergeCell ref="G142:G144"/>
    <mergeCell ref="P115:P117"/>
    <mergeCell ref="Q115:Q117"/>
    <mergeCell ref="X121:X124"/>
    <mergeCell ref="Q125:Q128"/>
    <mergeCell ref="R125:R128"/>
    <mergeCell ref="S125:S128"/>
    <mergeCell ref="AI115:AI117"/>
    <mergeCell ref="S96:S98"/>
    <mergeCell ref="T96:T98"/>
    <mergeCell ref="U96:U98"/>
    <mergeCell ref="V96:V98"/>
    <mergeCell ref="W96:W98"/>
    <mergeCell ref="N118:N119"/>
    <mergeCell ref="O118:O119"/>
    <mergeCell ref="I118:I119"/>
    <mergeCell ref="N112:N114"/>
    <mergeCell ref="W115:W117"/>
    <mergeCell ref="X115:X117"/>
    <mergeCell ref="W118:W119"/>
    <mergeCell ref="U103:U105"/>
    <mergeCell ref="V103:V105"/>
    <mergeCell ref="W103:W105"/>
    <mergeCell ref="G112:G114"/>
    <mergeCell ref="I89:I92"/>
    <mergeCell ref="E99:E102"/>
    <mergeCell ref="X106:X108"/>
    <mergeCell ref="N86:N88"/>
    <mergeCell ref="H83:H85"/>
    <mergeCell ref="I83:I85"/>
    <mergeCell ref="N83:N85"/>
    <mergeCell ref="O83:O85"/>
    <mergeCell ref="P83:P85"/>
    <mergeCell ref="X86:X88"/>
    <mergeCell ref="H112:H114"/>
    <mergeCell ref="I112:I114"/>
    <mergeCell ref="X348:X350"/>
    <mergeCell ref="AA219:AA221"/>
    <mergeCell ref="AH203:AH205"/>
    <mergeCell ref="AB203:AB205"/>
    <mergeCell ref="AC216:AC218"/>
    <mergeCell ref="AC203:AC205"/>
    <mergeCell ref="Y199:Y202"/>
    <mergeCell ref="S155:S157"/>
    <mergeCell ref="AD158:AD160"/>
    <mergeCell ref="AE158:AE160"/>
    <mergeCell ref="X158:X160"/>
    <mergeCell ref="AF332:AF334"/>
    <mergeCell ref="AG332:AG334"/>
    <mergeCell ref="AG326:AG328"/>
    <mergeCell ref="AE260:AE262"/>
    <mergeCell ref="AA323:AA325"/>
    <mergeCell ref="Z301:Z303"/>
    <mergeCell ref="AF285:AF287"/>
    <mergeCell ref="AA248:AA250"/>
    <mergeCell ref="AB248:AB250"/>
    <mergeCell ref="X251:X253"/>
    <mergeCell ref="AE222:AE225"/>
    <mergeCell ref="AB245:AB247"/>
    <mergeCell ref="AC245:AC247"/>
    <mergeCell ref="AD245:AD247"/>
    <mergeCell ref="AE245:AE247"/>
    <mergeCell ref="AF245:AF247"/>
    <mergeCell ref="U245:U247"/>
    <mergeCell ref="Z348:Z350"/>
    <mergeCell ref="AA238:AA240"/>
    <mergeCell ref="AB238:AB240"/>
    <mergeCell ref="AF254:AF256"/>
    <mergeCell ref="V219:V221"/>
    <mergeCell ref="AG216:AG218"/>
    <mergeCell ref="AD168:AD170"/>
    <mergeCell ref="AF165:AF167"/>
    <mergeCell ref="Q80:Q82"/>
    <mergeCell ref="T93:T95"/>
    <mergeCell ref="Q93:Q95"/>
    <mergeCell ref="D89:D92"/>
    <mergeCell ref="E89:E92"/>
    <mergeCell ref="F89:F92"/>
    <mergeCell ref="G89:G92"/>
    <mergeCell ref="D80:D82"/>
    <mergeCell ref="E80:E82"/>
    <mergeCell ref="F80:F82"/>
    <mergeCell ref="G80:G82"/>
    <mergeCell ref="B80:B82"/>
    <mergeCell ref="B83:B85"/>
    <mergeCell ref="B77:B79"/>
    <mergeCell ref="T80:T82"/>
    <mergeCell ref="Z77:Z79"/>
    <mergeCell ref="Y83:Y85"/>
    <mergeCell ref="Z83:Z85"/>
    <mergeCell ref="P109:P111"/>
    <mergeCell ref="AG112:AG114"/>
    <mergeCell ref="H103:H105"/>
    <mergeCell ref="I103:I105"/>
    <mergeCell ref="N103:N105"/>
    <mergeCell ref="AC103:AC105"/>
    <mergeCell ref="AD103:AD105"/>
    <mergeCell ref="AE103:AE105"/>
    <mergeCell ref="AF103:AF105"/>
    <mergeCell ref="AG103:AG105"/>
    <mergeCell ref="AH103:AH105"/>
    <mergeCell ref="AI103:AI105"/>
    <mergeCell ref="AA99:AA102"/>
    <mergeCell ref="AB99:AB102"/>
    <mergeCell ref="AC99:AC102"/>
    <mergeCell ref="AD99:AD102"/>
    <mergeCell ref="AE99:AE102"/>
    <mergeCell ref="AF99:AF102"/>
    <mergeCell ref="S83:S85"/>
    <mergeCell ref="B93:B95"/>
    <mergeCell ref="C93:C95"/>
    <mergeCell ref="X103:X105"/>
    <mergeCell ref="X89:X92"/>
    <mergeCell ref="O109:O111"/>
    <mergeCell ref="D99:D102"/>
    <mergeCell ref="R106:R108"/>
    <mergeCell ref="S106:S108"/>
    <mergeCell ref="T106:T108"/>
    <mergeCell ref="U106:U108"/>
    <mergeCell ref="G83:G85"/>
    <mergeCell ref="D93:D95"/>
    <mergeCell ref="E93:E95"/>
    <mergeCell ref="F93:F95"/>
    <mergeCell ref="G93:G95"/>
    <mergeCell ref="N93:N95"/>
    <mergeCell ref="O93:O95"/>
    <mergeCell ref="P93:P95"/>
    <mergeCell ref="F83:F85"/>
    <mergeCell ref="U93:U95"/>
    <mergeCell ref="V93:V95"/>
    <mergeCell ref="C83:C85"/>
    <mergeCell ref="D83:D85"/>
    <mergeCell ref="E83:E85"/>
    <mergeCell ref="O112:O114"/>
    <mergeCell ref="P112:P114"/>
    <mergeCell ref="Q112:Q114"/>
    <mergeCell ref="O103:O105"/>
    <mergeCell ref="P103:P105"/>
    <mergeCell ref="Q103:Q105"/>
    <mergeCell ref="P118:P119"/>
    <mergeCell ref="Q118:Q119"/>
    <mergeCell ref="R118:R119"/>
    <mergeCell ref="S118:S119"/>
    <mergeCell ref="T118:T119"/>
    <mergeCell ref="U118:U119"/>
    <mergeCell ref="O115:O117"/>
    <mergeCell ref="T125:T128"/>
    <mergeCell ref="U125:U128"/>
    <mergeCell ref="AD115:AD117"/>
    <mergeCell ref="V118:V119"/>
    <mergeCell ref="T99:T102"/>
    <mergeCell ref="U99:U102"/>
    <mergeCell ref="V99:V102"/>
    <mergeCell ref="S112:S114"/>
    <mergeCell ref="U112:U114"/>
    <mergeCell ref="U109:U111"/>
    <mergeCell ref="T115:T117"/>
    <mergeCell ref="X118:X119"/>
    <mergeCell ref="U115:U117"/>
    <mergeCell ref="N115:N117"/>
    <mergeCell ref="R115:R117"/>
    <mergeCell ref="S115:S117"/>
    <mergeCell ref="R99:R102"/>
    <mergeCell ref="W112:W114"/>
    <mergeCell ref="V112:V114"/>
    <mergeCell ref="V109:V111"/>
    <mergeCell ref="X112:X114"/>
    <mergeCell ref="T112:T114"/>
    <mergeCell ref="K125:K126"/>
    <mergeCell ref="L125:L126"/>
    <mergeCell ref="W121:W124"/>
    <mergeCell ref="AA121:AA124"/>
    <mergeCell ref="Z121:Z124"/>
    <mergeCell ref="V121:V124"/>
    <mergeCell ref="Y121:Y124"/>
    <mergeCell ref="T121:T124"/>
    <mergeCell ref="P125:P128"/>
    <mergeCell ref="X125:X128"/>
    <mergeCell ref="Y125:Y128"/>
    <mergeCell ref="Z125:Z128"/>
    <mergeCell ref="AB121:AB124"/>
    <mergeCell ref="P121:P124"/>
    <mergeCell ref="U121:U124"/>
    <mergeCell ref="Q121:Q124"/>
    <mergeCell ref="O125:O128"/>
    <mergeCell ref="I146:I147"/>
    <mergeCell ref="O132:O135"/>
    <mergeCell ref="O142:O144"/>
    <mergeCell ref="X132:X135"/>
    <mergeCell ref="O129:O131"/>
    <mergeCell ref="O139:O141"/>
    <mergeCell ref="P129:P131"/>
    <mergeCell ref="AA142:AA144"/>
    <mergeCell ref="W132:W135"/>
    <mergeCell ref="R161:R162"/>
    <mergeCell ref="Q142:Q144"/>
    <mergeCell ref="U142:U144"/>
    <mergeCell ref="Q136:Q138"/>
    <mergeCell ref="Z132:Z135"/>
    <mergeCell ref="S132:S135"/>
    <mergeCell ref="T132:T135"/>
    <mergeCell ref="U132:U135"/>
    <mergeCell ref="V132:V135"/>
    <mergeCell ref="P142:P144"/>
    <mergeCell ref="S161:S162"/>
    <mergeCell ref="O155:O157"/>
    <mergeCell ref="O158:O160"/>
    <mergeCell ref="P158:P160"/>
    <mergeCell ref="N146:N147"/>
    <mergeCell ref="O146:O147"/>
    <mergeCell ref="P146:P147"/>
    <mergeCell ref="Q146:Q147"/>
    <mergeCell ref="R146:R147"/>
    <mergeCell ref="Y148:Y151"/>
    <mergeCell ref="Z148:Z151"/>
    <mergeCell ref="AA148:AA151"/>
    <mergeCell ref="Q155:Q157"/>
    <mergeCell ref="R155:R157"/>
    <mergeCell ref="J194:J195"/>
    <mergeCell ref="K194:K195"/>
    <mergeCell ref="L194:L195"/>
    <mergeCell ref="S146:S147"/>
    <mergeCell ref="T146:T147"/>
    <mergeCell ref="U146:U147"/>
    <mergeCell ref="P132:P135"/>
    <mergeCell ref="W129:W131"/>
    <mergeCell ref="N125:N128"/>
    <mergeCell ref="X129:X131"/>
    <mergeCell ref="U129:U131"/>
    <mergeCell ref="V129:V131"/>
    <mergeCell ref="T129:T131"/>
    <mergeCell ref="Y161:Y162"/>
    <mergeCell ref="U155:U157"/>
    <mergeCell ref="Q129:Q131"/>
    <mergeCell ref="P155:P157"/>
    <mergeCell ref="Q132:Q135"/>
    <mergeCell ref="N158:N160"/>
    <mergeCell ref="W158:W160"/>
    <mergeCell ref="R132:R135"/>
    <mergeCell ref="N136:N138"/>
    <mergeCell ref="O121:O124"/>
    <mergeCell ref="AA125:AA128"/>
    <mergeCell ref="AB125:AB128"/>
    <mergeCell ref="R142:R144"/>
    <mergeCell ref="S142:S144"/>
    <mergeCell ref="N129:N131"/>
    <mergeCell ref="S136:S138"/>
    <mergeCell ref="N142:N144"/>
    <mergeCell ref="T155:T157"/>
    <mergeCell ref="V155:V157"/>
    <mergeCell ref="N185:N187"/>
    <mergeCell ref="S168:S170"/>
    <mergeCell ref="T168:T170"/>
    <mergeCell ref="X155:X157"/>
    <mergeCell ref="AA155:AA157"/>
    <mergeCell ref="Z161:Z162"/>
    <mergeCell ref="AB129:AB131"/>
    <mergeCell ref="Y142:Y144"/>
    <mergeCell ref="U171:U174"/>
    <mergeCell ref="U168:U170"/>
    <mergeCell ref="X185:X187"/>
    <mergeCell ref="Y152:Y154"/>
    <mergeCell ref="P165:P167"/>
    <mergeCell ref="W175:W178"/>
    <mergeCell ref="U158:U160"/>
    <mergeCell ref="V158:V160"/>
    <mergeCell ref="P161:P162"/>
    <mergeCell ref="Q161:Q162"/>
    <mergeCell ref="N179:N181"/>
    <mergeCell ref="M194:M195"/>
    <mergeCell ref="T152:T154"/>
    <mergeCell ref="T188:T190"/>
    <mergeCell ref="O152:O154"/>
    <mergeCell ref="Q152:Q154"/>
    <mergeCell ref="R152:R154"/>
    <mergeCell ref="S152:S154"/>
    <mergeCell ref="W152:W154"/>
    <mergeCell ref="P139:P141"/>
    <mergeCell ref="Q139:Q141"/>
    <mergeCell ref="R139:R141"/>
    <mergeCell ref="S139:S141"/>
    <mergeCell ref="H161:H162"/>
    <mergeCell ref="Z185:Z187"/>
    <mergeCell ref="V185:V187"/>
    <mergeCell ref="W185:W187"/>
    <mergeCell ref="T191:T193"/>
    <mergeCell ref="T185:T187"/>
    <mergeCell ref="U185:U187"/>
    <mergeCell ref="W188:W190"/>
    <mergeCell ref="X188:X190"/>
    <mergeCell ref="O171:O174"/>
    <mergeCell ref="AB171:AB174"/>
    <mergeCell ref="N188:N190"/>
    <mergeCell ref="O188:O190"/>
    <mergeCell ref="T171:T174"/>
    <mergeCell ref="R191:R193"/>
    <mergeCell ref="N165:N167"/>
    <mergeCell ref="V165:V167"/>
    <mergeCell ref="W165:W167"/>
    <mergeCell ref="Z165:Z167"/>
    <mergeCell ref="AA165:AA167"/>
    <mergeCell ref="AC191:AC193"/>
    <mergeCell ref="AE168:AE170"/>
    <mergeCell ref="AC175:AC178"/>
    <mergeCell ref="AF168:AF170"/>
    <mergeCell ref="Q182:Q183"/>
    <mergeCell ref="R182:R183"/>
    <mergeCell ref="X175:X178"/>
    <mergeCell ref="O175:O178"/>
    <mergeCell ref="O179:O181"/>
    <mergeCell ref="H179:H181"/>
    <mergeCell ref="S185:S187"/>
    <mergeCell ref="Y185:Y187"/>
    <mergeCell ref="Q165:Q167"/>
    <mergeCell ref="R165:R167"/>
    <mergeCell ref="S165:S167"/>
    <mergeCell ref="T165:T167"/>
    <mergeCell ref="U165:U167"/>
    <mergeCell ref="Q168:Q170"/>
    <mergeCell ref="AA171:AA174"/>
    <mergeCell ref="Q188:Q190"/>
    <mergeCell ref="Q191:Q193"/>
    <mergeCell ref="S182:S183"/>
    <mergeCell ref="N182:N183"/>
    <mergeCell ref="O182:O183"/>
    <mergeCell ref="N161:N162"/>
    <mergeCell ref="I191:I193"/>
    <mergeCell ref="H185:H187"/>
    <mergeCell ref="X171:X174"/>
    <mergeCell ref="Y171:Y174"/>
    <mergeCell ref="V168:V170"/>
    <mergeCell ref="AF191:AF193"/>
    <mergeCell ref="H182:H183"/>
    <mergeCell ref="I182:I183"/>
    <mergeCell ref="AD161:AD162"/>
    <mergeCell ref="N199:N202"/>
    <mergeCell ref="AC196:AC198"/>
    <mergeCell ref="AD196:AD198"/>
    <mergeCell ref="AF196:AF198"/>
    <mergeCell ref="AD185:AD187"/>
    <mergeCell ref="AE185:AE187"/>
    <mergeCell ref="N175:N178"/>
    <mergeCell ref="N194:N195"/>
    <mergeCell ref="O194:O195"/>
    <mergeCell ref="AG171:AG174"/>
    <mergeCell ref="AE175:AE178"/>
    <mergeCell ref="X191:X193"/>
    <mergeCell ref="O185:O187"/>
    <mergeCell ref="O191:O193"/>
    <mergeCell ref="AB185:AB187"/>
    <mergeCell ref="AC185:AC187"/>
    <mergeCell ref="AC171:AC174"/>
    <mergeCell ref="AE188:AE190"/>
    <mergeCell ref="P196:P198"/>
    <mergeCell ref="Q196:Q198"/>
    <mergeCell ref="Z196:Z198"/>
    <mergeCell ref="X194:X195"/>
    <mergeCell ref="O165:O167"/>
    <mergeCell ref="P191:P193"/>
    <mergeCell ref="N168:N170"/>
    <mergeCell ref="O168:O170"/>
    <mergeCell ref="AD188:AD190"/>
    <mergeCell ref="S199:S202"/>
    <mergeCell ref="Q171:Q174"/>
    <mergeCell ref="R171:R174"/>
    <mergeCell ref="Z171:Z174"/>
    <mergeCell ref="AA194:AA195"/>
    <mergeCell ref="AD165:AD167"/>
    <mergeCell ref="X165:X167"/>
    <mergeCell ref="Y165:Y167"/>
    <mergeCell ref="V171:V174"/>
    <mergeCell ref="W171:W174"/>
    <mergeCell ref="AA185:AA187"/>
    <mergeCell ref="R168:R170"/>
    <mergeCell ref="Q194:Q195"/>
    <mergeCell ref="Q185:Q187"/>
    <mergeCell ref="AF185:AF187"/>
    <mergeCell ref="R194:R195"/>
    <mergeCell ref="R196:R198"/>
    <mergeCell ref="AB199:AB202"/>
    <mergeCell ref="O199:O202"/>
    <mergeCell ref="AC155:AC157"/>
    <mergeCell ref="AD155:AD157"/>
    <mergeCell ref="P152:P154"/>
    <mergeCell ref="AE209:AE211"/>
    <mergeCell ref="AH158:AH160"/>
    <mergeCell ref="AF158:AF160"/>
    <mergeCell ref="AG158:AG160"/>
    <mergeCell ref="AH171:AH174"/>
    <mergeCell ref="AH155:AH157"/>
    <mergeCell ref="AH196:AH198"/>
    <mergeCell ref="P179:P181"/>
    <mergeCell ref="P182:P183"/>
    <mergeCell ref="S191:S193"/>
    <mergeCell ref="P171:P174"/>
    <mergeCell ref="S196:S198"/>
    <mergeCell ref="AG199:AG202"/>
    <mergeCell ref="W168:W170"/>
    <mergeCell ref="AA168:AA170"/>
    <mergeCell ref="AH161:AH162"/>
    <mergeCell ref="U175:U178"/>
    <mergeCell ref="S171:S174"/>
    <mergeCell ref="Y188:Y190"/>
    <mergeCell ref="Y175:Y178"/>
    <mergeCell ref="Z175:Z178"/>
    <mergeCell ref="U194:U195"/>
    <mergeCell ref="V188:V190"/>
    <mergeCell ref="Z188:Z190"/>
    <mergeCell ref="P188:P190"/>
    <mergeCell ref="R185:R187"/>
    <mergeCell ref="R188:R190"/>
    <mergeCell ref="S188:S190"/>
    <mergeCell ref="AC188:AC190"/>
    <mergeCell ref="Y191:Y193"/>
    <mergeCell ref="AG206:AG208"/>
    <mergeCell ref="AG203:AG205"/>
    <mergeCell ref="AE191:AE193"/>
    <mergeCell ref="AD203:AD205"/>
    <mergeCell ref="W199:W202"/>
    <mergeCell ref="V199:V202"/>
    <mergeCell ref="AE199:AE202"/>
    <mergeCell ref="Z152:Z154"/>
    <mergeCell ref="AA152:AA154"/>
    <mergeCell ref="AH175:AH178"/>
    <mergeCell ref="AH168:AH170"/>
    <mergeCell ref="AF203:AF205"/>
    <mergeCell ref="Q179:Q181"/>
    <mergeCell ref="AG196:AG198"/>
    <mergeCell ref="R179:R181"/>
    <mergeCell ref="S179:S181"/>
    <mergeCell ref="AA175:AA178"/>
    <mergeCell ref="AE194:AE195"/>
    <mergeCell ref="AG209:AG211"/>
    <mergeCell ref="AH194:AH195"/>
    <mergeCell ref="AA188:AA190"/>
    <mergeCell ref="AB188:AB190"/>
    <mergeCell ref="AA196:AA198"/>
    <mergeCell ref="AC199:AC202"/>
    <mergeCell ref="AB196:AB198"/>
    <mergeCell ref="Q232:Q234"/>
    <mergeCell ref="W235:W237"/>
    <mergeCell ref="AB219:AB221"/>
    <mergeCell ref="AB232:AB234"/>
    <mergeCell ref="AB235:AB237"/>
    <mergeCell ref="AD226:AD228"/>
    <mergeCell ref="P209:P211"/>
    <mergeCell ref="Q209:Q211"/>
    <mergeCell ref="R209:R211"/>
    <mergeCell ref="S209:S211"/>
    <mergeCell ref="T209:T211"/>
    <mergeCell ref="U209:U211"/>
    <mergeCell ref="V209:V211"/>
    <mergeCell ref="W209:W211"/>
    <mergeCell ref="X209:X211"/>
    <mergeCell ref="Y209:Y211"/>
    <mergeCell ref="Z209:Z211"/>
    <mergeCell ref="AA209:AA211"/>
    <mergeCell ref="AB209:AB211"/>
    <mergeCell ref="AC209:AC211"/>
    <mergeCell ref="AD209:AD211"/>
    <mergeCell ref="AD212:AD215"/>
    <mergeCell ref="U188:U190"/>
    <mergeCell ref="W216:W218"/>
    <mergeCell ref="Z226:Z228"/>
    <mergeCell ref="Z199:Z202"/>
    <mergeCell ref="AA235:AA237"/>
    <mergeCell ref="T226:T228"/>
    <mergeCell ref="T232:T234"/>
    <mergeCell ref="AA232:AA234"/>
    <mergeCell ref="T212:T215"/>
    <mergeCell ref="U212:U215"/>
    <mergeCell ref="V212:V215"/>
    <mergeCell ref="W212:W215"/>
    <mergeCell ref="X212:X215"/>
    <mergeCell ref="AC235:AC237"/>
    <mergeCell ref="O216:O218"/>
    <mergeCell ref="P203:P205"/>
    <mergeCell ref="T196:T198"/>
    <mergeCell ref="U196:U198"/>
    <mergeCell ref="Y194:Y195"/>
    <mergeCell ref="Z194:Z195"/>
    <mergeCell ref="O222:O225"/>
    <mergeCell ref="AB194:AB195"/>
    <mergeCell ref="R229:R231"/>
    <mergeCell ref="T216:T218"/>
    <mergeCell ref="Y212:Y215"/>
    <mergeCell ref="Z212:Z215"/>
    <mergeCell ref="AA212:AA215"/>
    <mergeCell ref="AB212:AB215"/>
    <mergeCell ref="AC212:AC215"/>
    <mergeCell ref="U191:U193"/>
    <mergeCell ref="V194:V195"/>
    <mergeCell ref="W194:W195"/>
    <mergeCell ref="W191:W193"/>
    <mergeCell ref="Z191:Z193"/>
    <mergeCell ref="V196:V198"/>
    <mergeCell ref="W196:W198"/>
    <mergeCell ref="W222:W225"/>
    <mergeCell ref="X222:X225"/>
    <mergeCell ref="Y222:Y225"/>
    <mergeCell ref="O219:O221"/>
    <mergeCell ref="V203:V205"/>
    <mergeCell ref="P226:P228"/>
    <mergeCell ref="AD206:AD208"/>
    <mergeCell ref="O206:O208"/>
    <mergeCell ref="P206:P208"/>
    <mergeCell ref="Q206:Q208"/>
    <mergeCell ref="R206:R208"/>
    <mergeCell ref="O226:O228"/>
    <mergeCell ref="R226:R228"/>
    <mergeCell ref="S229:S231"/>
    <mergeCell ref="T229:T231"/>
    <mergeCell ref="AA229:AA231"/>
    <mergeCell ref="P216:P218"/>
    <mergeCell ref="S194:S195"/>
    <mergeCell ref="P194:P195"/>
    <mergeCell ref="V222:V225"/>
    <mergeCell ref="V191:V193"/>
    <mergeCell ref="Y216:Y218"/>
    <mergeCell ref="Z222:Z225"/>
    <mergeCell ref="AA199:AA202"/>
    <mergeCell ref="AA191:AA193"/>
    <mergeCell ref="AA203:AA205"/>
    <mergeCell ref="AA226:AA228"/>
    <mergeCell ref="AB226:AB228"/>
    <mergeCell ref="AB216:AB218"/>
    <mergeCell ref="AD194:AD195"/>
    <mergeCell ref="Q219:Q221"/>
    <mergeCell ref="R219:R221"/>
    <mergeCell ref="S219:S221"/>
    <mergeCell ref="T219:T221"/>
    <mergeCell ref="U219:U221"/>
    <mergeCell ref="T203:T205"/>
    <mergeCell ref="T194:T195"/>
    <mergeCell ref="R222:R225"/>
    <mergeCell ref="N203:N205"/>
    <mergeCell ref="O203:O205"/>
    <mergeCell ref="Q199:Q202"/>
    <mergeCell ref="R199:R202"/>
    <mergeCell ref="X203:X205"/>
    <mergeCell ref="Y203:Y205"/>
    <mergeCell ref="Z203:Z205"/>
    <mergeCell ref="Q222:Q225"/>
    <mergeCell ref="R216:R218"/>
    <mergeCell ref="T235:T237"/>
    <mergeCell ref="Q226:Q228"/>
    <mergeCell ref="Z229:Z231"/>
    <mergeCell ref="S206:S208"/>
    <mergeCell ref="T206:T208"/>
    <mergeCell ref="U206:U208"/>
    <mergeCell ref="V206:V208"/>
    <mergeCell ref="W206:W208"/>
    <mergeCell ref="X206:X208"/>
    <mergeCell ref="Y206:Y208"/>
    <mergeCell ref="Z206:Z208"/>
    <mergeCell ref="AA206:AA208"/>
    <mergeCell ref="Y273:Y274"/>
    <mergeCell ref="Y304:Y306"/>
    <mergeCell ref="AE216:AE218"/>
    <mergeCell ref="AD216:AD218"/>
    <mergeCell ref="P219:P221"/>
    <mergeCell ref="AB222:AB225"/>
    <mergeCell ref="Q216:Q218"/>
    <mergeCell ref="X248:X250"/>
    <mergeCell ref="Y301:Y303"/>
    <mergeCell ref="X301:X303"/>
    <mergeCell ref="N216:N218"/>
    <mergeCell ref="AC278:AC281"/>
    <mergeCell ref="AD278:AD281"/>
    <mergeCell ref="AD275:AD277"/>
    <mergeCell ref="P222:P225"/>
    <mergeCell ref="X226:X228"/>
    <mergeCell ref="Y226:Y228"/>
    <mergeCell ref="X235:X237"/>
    <mergeCell ref="S203:S205"/>
    <mergeCell ref="X199:X202"/>
    <mergeCell ref="S222:S225"/>
    <mergeCell ref="U241:U244"/>
    <mergeCell ref="AE273:AE274"/>
    <mergeCell ref="AD219:AD221"/>
    <mergeCell ref="S235:S237"/>
    <mergeCell ref="Q203:Q205"/>
    <mergeCell ref="R203:R205"/>
    <mergeCell ref="R238:R240"/>
    <mergeCell ref="U273:U274"/>
    <mergeCell ref="V270:V272"/>
    <mergeCell ref="Y270:Y272"/>
    <mergeCell ref="Z270:Z272"/>
    <mergeCell ref="S285:S287"/>
    <mergeCell ref="T285:T287"/>
    <mergeCell ref="S275:S277"/>
    <mergeCell ref="S238:S240"/>
    <mergeCell ref="T238:T240"/>
    <mergeCell ref="Z251:Z253"/>
    <mergeCell ref="V301:V303"/>
    <mergeCell ref="AB298:AB300"/>
    <mergeCell ref="AB251:AB253"/>
    <mergeCell ref="AB304:AB306"/>
    <mergeCell ref="R235:R237"/>
    <mergeCell ref="C376:C378"/>
    <mergeCell ref="B326:B328"/>
    <mergeCell ref="C326:C328"/>
    <mergeCell ref="C348:C350"/>
    <mergeCell ref="D348:D350"/>
    <mergeCell ref="B338:B341"/>
    <mergeCell ref="C329:C331"/>
    <mergeCell ref="Q351:Q353"/>
    <mergeCell ref="P338:P341"/>
    <mergeCell ref="P345:P347"/>
    <mergeCell ref="P357:P359"/>
    <mergeCell ref="Q360:Q363"/>
    <mergeCell ref="P354:P356"/>
    <mergeCell ref="C338:C341"/>
    <mergeCell ref="F329:F331"/>
    <mergeCell ref="G329:G331"/>
    <mergeCell ref="H329:H331"/>
    <mergeCell ref="I329:I331"/>
    <mergeCell ref="H338:H341"/>
    <mergeCell ref="I338:I341"/>
    <mergeCell ref="F364:F366"/>
    <mergeCell ref="D376:D378"/>
    <mergeCell ref="R248:R250"/>
    <mergeCell ref="G248:G250"/>
    <mergeCell ref="C370:C372"/>
    <mergeCell ref="D338:D341"/>
    <mergeCell ref="N326:N328"/>
    <mergeCell ref="O326:O328"/>
    <mergeCell ref="E373:E375"/>
    <mergeCell ref="R376:R378"/>
    <mergeCell ref="O338:O341"/>
    <mergeCell ref="C345:C347"/>
    <mergeCell ref="D345:D347"/>
    <mergeCell ref="F342:F344"/>
    <mergeCell ref="N329:N331"/>
    <mergeCell ref="O329:O331"/>
    <mergeCell ref="D329:D331"/>
    <mergeCell ref="E354:E356"/>
    <mergeCell ref="F354:F356"/>
    <mergeCell ref="G354:G356"/>
    <mergeCell ref="H354:H356"/>
    <mergeCell ref="Q335:Q337"/>
    <mergeCell ref="R335:R337"/>
    <mergeCell ref="G376:G378"/>
    <mergeCell ref="H376:H378"/>
    <mergeCell ref="Q370:Q372"/>
    <mergeCell ref="D254:D256"/>
    <mergeCell ref="R291:R293"/>
    <mergeCell ref="N373:N375"/>
    <mergeCell ref="O373:O375"/>
    <mergeCell ref="P364:P366"/>
    <mergeCell ref="Q364:Q366"/>
    <mergeCell ref="C260:C262"/>
    <mergeCell ref="P348:P350"/>
    <mergeCell ref="Q345:Q347"/>
    <mergeCell ref="C248:C250"/>
    <mergeCell ref="I376:I378"/>
    <mergeCell ref="N332:N334"/>
    <mergeCell ref="D263:D266"/>
    <mergeCell ref="B273:B274"/>
    <mergeCell ref="N310:N313"/>
    <mergeCell ref="B323:B325"/>
    <mergeCell ref="B335:B337"/>
    <mergeCell ref="B332:B334"/>
    <mergeCell ref="F241:F244"/>
    <mergeCell ref="I260:I262"/>
    <mergeCell ref="S304:S306"/>
    <mergeCell ref="T304:T306"/>
    <mergeCell ref="U304:U306"/>
    <mergeCell ref="W278:W281"/>
    <mergeCell ref="X278:X281"/>
    <mergeCell ref="Y278:Y281"/>
    <mergeCell ref="Z278:Z281"/>
    <mergeCell ref="AA278:AA281"/>
    <mergeCell ref="Q275:Q277"/>
    <mergeCell ref="R275:R277"/>
    <mergeCell ref="Z314:Z316"/>
    <mergeCell ref="R314:R316"/>
    <mergeCell ref="S314:S316"/>
    <mergeCell ref="T314:T316"/>
    <mergeCell ref="U314:U316"/>
    <mergeCell ref="W314:W316"/>
    <mergeCell ref="X314:X316"/>
    <mergeCell ref="R254:R256"/>
    <mergeCell ref="U257:U259"/>
    <mergeCell ref="S257:S259"/>
    <mergeCell ref="S251:S253"/>
    <mergeCell ref="Z298:Z300"/>
    <mergeCell ref="Y288:Y290"/>
    <mergeCell ref="Z257:Z259"/>
    <mergeCell ref="Z263:Z266"/>
    <mergeCell ref="AA260:AA262"/>
    <mergeCell ref="R241:R244"/>
    <mergeCell ref="S241:S244"/>
    <mergeCell ref="AA301:AA303"/>
    <mergeCell ref="V323:V325"/>
    <mergeCell ref="U298:U300"/>
    <mergeCell ref="U248:U250"/>
    <mergeCell ref="V248:V250"/>
    <mergeCell ref="V251:V253"/>
    <mergeCell ref="Q323:Q325"/>
    <mergeCell ref="Y291:Y293"/>
    <mergeCell ref="W323:W325"/>
    <mergeCell ref="X298:X300"/>
    <mergeCell ref="W298:W300"/>
    <mergeCell ref="T270:T272"/>
    <mergeCell ref="X241:X244"/>
    <mergeCell ref="Y294:Y297"/>
    <mergeCell ref="F263:F266"/>
    <mergeCell ref="AA320:AA322"/>
    <mergeCell ref="W245:W247"/>
    <mergeCell ref="X245:X247"/>
    <mergeCell ref="Y245:Y247"/>
    <mergeCell ref="Z245:Z247"/>
    <mergeCell ref="AA245:AA247"/>
    <mergeCell ref="F254:F256"/>
    <mergeCell ref="I288:I290"/>
    <mergeCell ref="F301:F303"/>
    <mergeCell ref="G307:G309"/>
    <mergeCell ref="H307:H309"/>
    <mergeCell ref="N241:N244"/>
    <mergeCell ref="N245:N247"/>
    <mergeCell ref="N257:N259"/>
    <mergeCell ref="H291:H293"/>
    <mergeCell ref="I291:I293"/>
    <mergeCell ref="F285:F287"/>
    <mergeCell ref="G285:G287"/>
    <mergeCell ref="G263:G266"/>
    <mergeCell ref="C639:C641"/>
    <mergeCell ref="F639:F641"/>
    <mergeCell ref="P616:P618"/>
    <mergeCell ref="W645:W647"/>
    <mergeCell ref="R577:R579"/>
    <mergeCell ref="S577:S579"/>
    <mergeCell ref="Q601:Q603"/>
    <mergeCell ref="U557:U559"/>
    <mergeCell ref="AA580:AA582"/>
    <mergeCell ref="AD610:AD612"/>
    <mergeCell ref="Y623:Y625"/>
    <mergeCell ref="F588:F590"/>
    <mergeCell ref="G588:G590"/>
    <mergeCell ref="H588:H590"/>
    <mergeCell ref="I588:I590"/>
    <mergeCell ref="N588:N590"/>
    <mergeCell ref="O588:O590"/>
    <mergeCell ref="P588:P590"/>
    <mergeCell ref="Q588:Q590"/>
    <mergeCell ref="R588:R590"/>
    <mergeCell ref="S588:S590"/>
    <mergeCell ref="T588:T590"/>
    <mergeCell ref="R623:R625"/>
    <mergeCell ref="R613:R615"/>
    <mergeCell ref="AB577:AB579"/>
    <mergeCell ref="AC577:AC579"/>
    <mergeCell ref="Z574:Z576"/>
    <mergeCell ref="X577:X579"/>
    <mergeCell ref="Y577:Y579"/>
    <mergeCell ref="V557:V559"/>
    <mergeCell ref="X557:X559"/>
    <mergeCell ref="AB567:AB570"/>
    <mergeCell ref="I563:I566"/>
    <mergeCell ref="Z577:Z579"/>
    <mergeCell ref="S571:S573"/>
    <mergeCell ref="V567:V570"/>
    <mergeCell ref="T571:T573"/>
    <mergeCell ref="U571:U573"/>
    <mergeCell ref="W583:W586"/>
    <mergeCell ref="X583:X586"/>
    <mergeCell ref="Y583:Y586"/>
    <mergeCell ref="Z583:Z586"/>
    <mergeCell ref="G639:G641"/>
    <mergeCell ref="H626:H628"/>
    <mergeCell ref="Y607:Y609"/>
    <mergeCell ref="W604:W606"/>
    <mergeCell ref="W574:W576"/>
    <mergeCell ref="W642:W644"/>
    <mergeCell ref="V629:V632"/>
    <mergeCell ref="W626:W628"/>
    <mergeCell ref="AC623:AC625"/>
    <mergeCell ref="AD623:AD625"/>
    <mergeCell ref="U645:U647"/>
    <mergeCell ref="AB610:AB612"/>
    <mergeCell ref="AC610:AC612"/>
    <mergeCell ref="AB571:AB573"/>
    <mergeCell ref="R557:R559"/>
    <mergeCell ref="S557:S559"/>
    <mergeCell ref="Y557:Y559"/>
    <mergeCell ref="F580:F582"/>
    <mergeCell ref="C607:C609"/>
    <mergeCell ref="D544:D546"/>
    <mergeCell ref="E544:E546"/>
    <mergeCell ref="F544:F546"/>
    <mergeCell ref="AE574:AE576"/>
    <mergeCell ref="Z550:Z553"/>
    <mergeCell ref="AC547:AC549"/>
    <mergeCell ref="Z507:Z508"/>
    <mergeCell ref="AA507:AA508"/>
    <mergeCell ref="AC509:AC512"/>
    <mergeCell ref="T537:T539"/>
    <mergeCell ref="R534:R536"/>
    <mergeCell ref="S534:S536"/>
    <mergeCell ref="F519:F522"/>
    <mergeCell ref="G519:G522"/>
    <mergeCell ref="H519:H522"/>
    <mergeCell ref="I519:I522"/>
    <mergeCell ref="N519:N522"/>
    <mergeCell ref="O519:O522"/>
    <mergeCell ref="P519:P522"/>
    <mergeCell ref="P534:P536"/>
    <mergeCell ref="Q509:Q512"/>
    <mergeCell ref="S629:S632"/>
    <mergeCell ref="O528:O530"/>
    <mergeCell ref="W591:W593"/>
    <mergeCell ref="X591:X593"/>
    <mergeCell ref="AA610:AA612"/>
    <mergeCell ref="Z626:Z628"/>
    <mergeCell ref="AA626:AA628"/>
    <mergeCell ref="AD636:AD638"/>
    <mergeCell ref="AE636:AE638"/>
    <mergeCell ref="AC604:AC606"/>
    <mergeCell ref="AD604:AD606"/>
    <mergeCell ref="AE604:AE606"/>
    <mergeCell ref="AB629:AB632"/>
    <mergeCell ref="X567:X570"/>
    <mergeCell ref="AB607:AB609"/>
    <mergeCell ref="W567:W570"/>
    <mergeCell ref="Y591:Y593"/>
    <mergeCell ref="Z591:Z593"/>
    <mergeCell ref="AA591:AA593"/>
    <mergeCell ref="AB591:AB593"/>
    <mergeCell ref="AC591:AC593"/>
    <mergeCell ref="AD591:AD593"/>
    <mergeCell ref="AE591:AE593"/>
    <mergeCell ref="W580:W582"/>
    <mergeCell ref="AD577:AD579"/>
    <mergeCell ref="W607:W609"/>
    <mergeCell ref="AB550:AB553"/>
    <mergeCell ref="AC550:AC553"/>
    <mergeCell ref="AD550:AD553"/>
    <mergeCell ref="U544:U546"/>
    <mergeCell ref="T547:T549"/>
    <mergeCell ref="Y550:Y553"/>
    <mergeCell ref="W554:W556"/>
    <mergeCell ref="G554:G556"/>
    <mergeCell ref="H554:H556"/>
    <mergeCell ref="T544:T546"/>
    <mergeCell ref="T540:T543"/>
    <mergeCell ref="N540:N543"/>
    <mergeCell ref="AE547:AE549"/>
    <mergeCell ref="Z554:Z556"/>
    <mergeCell ref="R544:R546"/>
    <mergeCell ref="S528:S530"/>
    <mergeCell ref="R550:R553"/>
    <mergeCell ref="AJ560:AJ562"/>
    <mergeCell ref="AG544:AG546"/>
    <mergeCell ref="AJ544:AJ546"/>
    <mergeCell ref="AI544:AI546"/>
    <mergeCell ref="AH550:AH553"/>
    <mergeCell ref="AH577:AH579"/>
    <mergeCell ref="AI591:AI593"/>
    <mergeCell ref="AJ591:AJ593"/>
    <mergeCell ref="AI594:AI596"/>
    <mergeCell ref="AJ594:AJ596"/>
    <mergeCell ref="AF597:AF600"/>
    <mergeCell ref="AG597:AG600"/>
    <mergeCell ref="AF636:AF638"/>
    <mergeCell ref="AG636:AG638"/>
    <mergeCell ref="AH636:AH638"/>
    <mergeCell ref="AI636:AI638"/>
    <mergeCell ref="AJ636:AJ638"/>
    <mergeCell ref="AJ613:AJ615"/>
    <mergeCell ref="AJ623:AJ625"/>
    <mergeCell ref="AE623:AE625"/>
    <mergeCell ref="X616:X618"/>
    <mergeCell ref="Y616:Y618"/>
    <mergeCell ref="X626:X628"/>
    <mergeCell ref="X623:X625"/>
    <mergeCell ref="S623:S625"/>
    <mergeCell ref="AE645:AE647"/>
    <mergeCell ref="AA619:AA622"/>
    <mergeCell ref="U607:U609"/>
    <mergeCell ref="V607:V609"/>
    <mergeCell ref="U604:U606"/>
    <mergeCell ref="V604:V606"/>
    <mergeCell ref="T601:T603"/>
    <mergeCell ref="S642:S644"/>
    <mergeCell ref="AB645:AB647"/>
    <mergeCell ref="AF550:AF553"/>
    <mergeCell ref="AF544:AF546"/>
    <mergeCell ref="AF563:AF566"/>
    <mergeCell ref="AI574:AI576"/>
    <mergeCell ref="AH547:AH549"/>
    <mergeCell ref="AG594:AG596"/>
    <mergeCell ref="AH594:AH596"/>
    <mergeCell ref="AJ597:AJ600"/>
    <mergeCell ref="AF616:AF618"/>
    <mergeCell ref="AF623:AF625"/>
    <mergeCell ref="AF619:AF622"/>
    <mergeCell ref="AF645:AF647"/>
    <mergeCell ref="AG645:AG647"/>
    <mergeCell ref="AG613:AG615"/>
    <mergeCell ref="AE679:AE681"/>
    <mergeCell ref="AF679:AF681"/>
    <mergeCell ref="AG679:AG681"/>
    <mergeCell ref="W885:W887"/>
    <mergeCell ref="X885:X887"/>
    <mergeCell ref="Y885:Y887"/>
    <mergeCell ref="Z885:Z887"/>
    <mergeCell ref="AA885:AA887"/>
    <mergeCell ref="AB906:AB908"/>
    <mergeCell ref="X909:X911"/>
    <mergeCell ref="Z872:Z875"/>
    <mergeCell ref="W679:W681"/>
    <mergeCell ref="Z685:Z687"/>
    <mergeCell ref="AJ607:AJ609"/>
    <mergeCell ref="AJ642:AJ644"/>
    <mergeCell ref="AF601:AF603"/>
    <mergeCell ref="AH626:AH628"/>
    <mergeCell ref="Q519:Q522"/>
    <mergeCell ref="D534:D536"/>
    <mergeCell ref="AJ645:AJ647"/>
    <mergeCell ref="AJ633:AJ635"/>
    <mergeCell ref="AF639:AF641"/>
    <mergeCell ref="AG633:AG635"/>
    <mergeCell ref="AD619:AD622"/>
    <mergeCell ref="AF629:AF632"/>
    <mergeCell ref="AG629:AG632"/>
    <mergeCell ref="AE607:AE609"/>
    <mergeCell ref="Y601:Y603"/>
    <mergeCell ref="Z642:Z644"/>
    <mergeCell ref="AA604:AA606"/>
    <mergeCell ref="AI604:AI606"/>
    <mergeCell ref="AA583:AA586"/>
    <mergeCell ref="AA588:AA590"/>
    <mergeCell ref="T639:T641"/>
    <mergeCell ref="AG619:AG622"/>
    <mergeCell ref="AB619:AB622"/>
    <mergeCell ref="Z607:Z609"/>
    <mergeCell ref="AC639:AC641"/>
    <mergeCell ref="AD633:AD635"/>
    <mergeCell ref="AC629:AC632"/>
    <mergeCell ref="AD629:AD632"/>
    <mergeCell ref="AD639:AD641"/>
    <mergeCell ref="Z639:Z641"/>
    <mergeCell ref="W577:W579"/>
    <mergeCell ref="AE601:AE603"/>
    <mergeCell ref="AD571:AD573"/>
    <mergeCell ref="AE571:AE573"/>
    <mergeCell ref="AE528:AE530"/>
    <mergeCell ref="AG550:AG553"/>
    <mergeCell ref="AI577:AI579"/>
    <mergeCell ref="AE629:AE632"/>
    <mergeCell ref="AH616:AH618"/>
    <mergeCell ref="AG560:AG562"/>
    <mergeCell ref="AG571:AG573"/>
    <mergeCell ref="AF554:AF556"/>
    <mergeCell ref="AI528:AI530"/>
    <mergeCell ref="AH537:AH539"/>
    <mergeCell ref="AI557:AI559"/>
    <mergeCell ref="AJ748:AJ751"/>
    <mergeCell ref="AF834:AF836"/>
    <mergeCell ref="AG839:AG841"/>
    <mergeCell ref="Z888:Z890"/>
    <mergeCell ref="AB786:AB788"/>
    <mergeCell ref="AH882:AH884"/>
    <mergeCell ref="U850:U853"/>
    <mergeCell ref="AB831:AB833"/>
    <mergeCell ref="AF827:AF830"/>
    <mergeCell ref="AG827:AG830"/>
    <mergeCell ref="AA726:AA728"/>
    <mergeCell ref="AB723:AB725"/>
    <mergeCell ref="AD736:AD738"/>
    <mergeCell ref="AD748:AD751"/>
    <mergeCell ref="AA752:AA754"/>
    <mergeCell ref="AA758:AA760"/>
    <mergeCell ref="AB758:AB760"/>
    <mergeCell ref="AA789:AA792"/>
    <mergeCell ref="AG733:AG735"/>
    <mergeCell ref="AF758:AF760"/>
    <mergeCell ref="AA854:AA856"/>
    <mergeCell ref="AD719:AD722"/>
    <mergeCell ref="AI764:AI767"/>
    <mergeCell ref="AC786:AC788"/>
    <mergeCell ref="AD876:AD878"/>
    <mergeCell ref="AE866:AE868"/>
    <mergeCell ref="AA850:AA853"/>
    <mergeCell ref="AA909:AA911"/>
    <mergeCell ref="AB909:AB911"/>
    <mergeCell ref="Z854:Z856"/>
    <mergeCell ref="Y866:Y868"/>
    <mergeCell ref="AI701:AI702"/>
    <mergeCell ref="AI679:AI681"/>
    <mergeCell ref="AI719:AI722"/>
    <mergeCell ref="AI688:AI690"/>
    <mergeCell ref="Y691:Y693"/>
    <mergeCell ref="W682:W684"/>
    <mergeCell ref="AF900:AF902"/>
    <mergeCell ref="AG900:AG902"/>
    <mergeCell ref="AG909:AG911"/>
    <mergeCell ref="AH909:AH911"/>
    <mergeCell ref="AC906:AC908"/>
    <mergeCell ref="AD900:AD902"/>
    <mergeCell ref="AE900:AE902"/>
    <mergeCell ref="AA709:AA712"/>
    <mergeCell ref="AB709:AB712"/>
    <mergeCell ref="AD786:AD788"/>
    <mergeCell ref="AE786:AE788"/>
    <mergeCell ref="AH786:AH788"/>
    <mergeCell ref="AA834:AA836"/>
    <mergeCell ref="AD850:AD853"/>
    <mergeCell ref="AE850:AE853"/>
    <mergeCell ref="AB860:AB862"/>
    <mergeCell ref="AE719:AE722"/>
    <mergeCell ref="AG703:AG706"/>
    <mergeCell ref="AE713:AE715"/>
    <mergeCell ref="AF713:AF715"/>
    <mergeCell ref="AH685:AH687"/>
    <mergeCell ref="AA679:AA681"/>
    <mergeCell ref="V831:V833"/>
    <mergeCell ref="U786:U788"/>
    <mergeCell ref="V796:V798"/>
    <mergeCell ref="X876:X878"/>
    <mergeCell ref="W882:W884"/>
    <mergeCell ref="AJ831:AJ833"/>
    <mergeCell ref="AH834:AH836"/>
    <mergeCell ref="AB922:AB924"/>
    <mergeCell ref="AH891:AH893"/>
    <mergeCell ref="AG897:AG899"/>
    <mergeCell ref="AH897:AH899"/>
    <mergeCell ref="T894:T896"/>
    <mergeCell ref="U894:U896"/>
    <mergeCell ref="V894:V896"/>
    <mergeCell ref="X894:X896"/>
    <mergeCell ref="Y900:Y902"/>
    <mergeCell ref="Z900:Z902"/>
    <mergeCell ref="AA900:AA902"/>
    <mergeCell ref="AB900:AB902"/>
    <mergeCell ref="AC900:AC902"/>
    <mergeCell ref="AI863:AI865"/>
    <mergeCell ref="AA777:AA779"/>
    <mergeCell ref="AB777:AB779"/>
    <mergeCell ref="AA819:AA821"/>
    <mergeCell ref="AA764:AA767"/>
    <mergeCell ref="AB764:AB767"/>
    <mergeCell ref="AH768:AH770"/>
    <mergeCell ref="AH761:AH763"/>
    <mergeCell ref="AH755:AH757"/>
    <mergeCell ref="AH789:AH792"/>
    <mergeCell ref="AI761:AI763"/>
    <mergeCell ref="W894:W896"/>
    <mergeCell ref="Y882:Y884"/>
    <mergeCell ref="AB891:AB893"/>
    <mergeCell ref="AI786:AI788"/>
    <mergeCell ref="AA844:AA846"/>
    <mergeCell ref="AJ789:AJ792"/>
    <mergeCell ref="AF819:AF821"/>
    <mergeCell ref="X764:X767"/>
    <mergeCell ref="X780:X782"/>
    <mergeCell ref="Y780:Y782"/>
    <mergeCell ref="Y793:Y795"/>
    <mergeCell ref="Y822:Y824"/>
    <mergeCell ref="W774:W776"/>
    <mergeCell ref="Y825:Y826"/>
    <mergeCell ref="V755:V757"/>
    <mergeCell ref="AJ860:AJ862"/>
    <mergeCell ref="AJ819:AJ821"/>
    <mergeCell ref="AB863:AB865"/>
    <mergeCell ref="AF642:AF644"/>
    <mergeCell ref="AC626:AC628"/>
    <mergeCell ref="AD626:AD628"/>
    <mergeCell ref="AE626:AE628"/>
    <mergeCell ref="Y629:Y632"/>
    <mergeCell ref="AA825:AA826"/>
    <mergeCell ref="Y626:Y628"/>
    <mergeCell ref="AF685:AF687"/>
    <mergeCell ref="V916:V918"/>
    <mergeCell ref="W916:W918"/>
    <mergeCell ref="Y703:Y706"/>
    <mergeCell ref="V698:V700"/>
    <mergeCell ref="AE616:AE618"/>
    <mergeCell ref="AC616:AC618"/>
    <mergeCell ref="AD616:AD618"/>
    <mergeCell ref="X682:X684"/>
    <mergeCell ref="T682:T684"/>
    <mergeCell ref="U682:U684"/>
    <mergeCell ref="AI894:AI896"/>
    <mergeCell ref="AF831:AF833"/>
    <mergeCell ref="AG831:AG833"/>
    <mergeCell ref="Y716:Y718"/>
    <mergeCell ref="AB660:AB662"/>
    <mergeCell ref="AC660:AC662"/>
    <mergeCell ref="AD660:AD662"/>
    <mergeCell ref="AF709:AF712"/>
    <mergeCell ref="AA707:AA708"/>
    <mergeCell ref="AB707:AB708"/>
    <mergeCell ref="AC707:AC708"/>
    <mergeCell ref="AD707:AD708"/>
    <mergeCell ref="AE707:AE708"/>
    <mergeCell ref="AF707:AF708"/>
    <mergeCell ref="AC713:AC715"/>
    <mergeCell ref="AC682:AC684"/>
    <mergeCell ref="AB694:AB697"/>
    <mergeCell ref="AC694:AC697"/>
    <mergeCell ref="AD694:AD697"/>
    <mergeCell ref="AE694:AE697"/>
    <mergeCell ref="AF694:AF697"/>
    <mergeCell ref="AG688:AG690"/>
    <mergeCell ref="AC709:AC712"/>
    <mergeCell ref="AD709:AD712"/>
    <mergeCell ref="AE709:AE712"/>
    <mergeCell ref="AA713:AA715"/>
    <mergeCell ref="AA648:AA650"/>
    <mergeCell ref="AI854:AI856"/>
    <mergeCell ref="X768:X770"/>
    <mergeCell ref="Y906:Y908"/>
    <mergeCell ref="V906:V908"/>
    <mergeCell ref="W906:W908"/>
    <mergeCell ref="AD815:AD818"/>
    <mergeCell ref="Z719:Z722"/>
    <mergeCell ref="AI672:AI674"/>
    <mergeCell ref="AI675:AI678"/>
    <mergeCell ref="AC651:AC653"/>
    <mergeCell ref="AC654:AC655"/>
    <mergeCell ref="AD654:AD655"/>
    <mergeCell ref="AB654:AB655"/>
    <mergeCell ref="AC669:AC671"/>
    <mergeCell ref="AC648:AC650"/>
    <mergeCell ref="AA663:AA665"/>
    <mergeCell ref="AB663:AB665"/>
    <mergeCell ref="AC663:AC665"/>
    <mergeCell ref="AD663:AD665"/>
    <mergeCell ref="AG783:AG785"/>
    <mergeCell ref="AH783:AH785"/>
    <mergeCell ref="AC812:AC814"/>
    <mergeCell ref="AB815:AB818"/>
    <mergeCell ref="W819:W821"/>
    <mergeCell ref="V812:V814"/>
    <mergeCell ref="S812:S814"/>
    <mergeCell ref="AB783:AB785"/>
    <mergeCell ref="AC783:AC785"/>
    <mergeCell ref="W825:W826"/>
    <mergeCell ref="T799:T801"/>
    <mergeCell ref="U799:U801"/>
    <mergeCell ref="Z842:Z843"/>
    <mergeCell ref="AB774:AB776"/>
    <mergeCell ref="V748:V751"/>
    <mergeCell ref="W748:W751"/>
    <mergeCell ref="T739:T741"/>
    <mergeCell ref="AI793:AI795"/>
    <mergeCell ref="U783:U785"/>
    <mergeCell ref="Z761:Z763"/>
    <mergeCell ref="X827:X830"/>
    <mergeCell ref="Y827:Y830"/>
    <mergeCell ref="AD789:AD792"/>
    <mergeCell ref="AE789:AE792"/>
    <mergeCell ref="AF786:AF788"/>
    <mergeCell ref="AI713:AI715"/>
    <mergeCell ref="AI812:AI814"/>
    <mergeCell ref="AA716:AA718"/>
    <mergeCell ref="AG812:AG814"/>
    <mergeCell ref="AH812:AH814"/>
    <mergeCell ref="AB834:AB836"/>
    <mergeCell ref="AI839:AI841"/>
    <mergeCell ref="Z694:Z697"/>
    <mergeCell ref="AA694:AA697"/>
    <mergeCell ref="Z709:Z712"/>
    <mergeCell ref="AE825:AE826"/>
    <mergeCell ref="AB733:AB735"/>
    <mergeCell ref="AC733:AC735"/>
    <mergeCell ref="AD733:AD735"/>
    <mergeCell ref="AI703:AI706"/>
    <mergeCell ref="AD698:AD700"/>
    <mergeCell ref="AF703:AF706"/>
    <mergeCell ref="AD701:AD702"/>
    <mergeCell ref="AF698:AF700"/>
    <mergeCell ref="AE701:AE702"/>
    <mergeCell ref="AG780:AG782"/>
    <mergeCell ref="AF780:AF782"/>
    <mergeCell ref="AE736:AE738"/>
    <mergeCell ref="AI755:AI757"/>
    <mergeCell ref="AI768:AI770"/>
    <mergeCell ref="AH733:AH735"/>
    <mergeCell ref="AI733:AI735"/>
    <mergeCell ref="AH745:AH747"/>
    <mergeCell ref="Z698:Z700"/>
    <mergeCell ref="AE815:AE818"/>
    <mergeCell ref="AE745:AE747"/>
    <mergeCell ref="Y723:Y725"/>
    <mergeCell ref="Y742:Y744"/>
    <mergeCell ref="AC742:AC744"/>
    <mergeCell ref="AD742:AD744"/>
    <mergeCell ref="W733:W735"/>
    <mergeCell ref="X733:X735"/>
    <mergeCell ref="Y733:Y735"/>
    <mergeCell ref="Y726:Y728"/>
    <mergeCell ref="AI799:AI801"/>
    <mergeCell ref="AD761:AD763"/>
    <mergeCell ref="AA685:AA687"/>
    <mergeCell ref="AC774:AC776"/>
    <mergeCell ref="AA783:AA785"/>
    <mergeCell ref="AE703:AE706"/>
    <mergeCell ref="AA739:AA741"/>
    <mergeCell ref="AC752:AC754"/>
    <mergeCell ref="AD752:AD754"/>
    <mergeCell ref="AB752:AB754"/>
    <mergeCell ref="Z691:Z693"/>
    <mergeCell ref="Z752:Z754"/>
    <mergeCell ref="AI815:AI818"/>
    <mergeCell ref="Z707:Z708"/>
    <mergeCell ref="AF733:AF735"/>
    <mergeCell ref="AF739:AF741"/>
    <mergeCell ref="AA796:AA798"/>
    <mergeCell ref="AB827:AB830"/>
    <mergeCell ref="Z789:Z792"/>
    <mergeCell ref="AG815:AG818"/>
    <mergeCell ref="AF822:AF824"/>
    <mergeCell ref="AG822:AG824"/>
    <mergeCell ref="AH827:AH830"/>
    <mergeCell ref="AI827:AI830"/>
    <mergeCell ref="AH819:AH821"/>
    <mergeCell ref="AI825:AI826"/>
    <mergeCell ref="AD685:AD687"/>
    <mergeCell ref="AE685:AE687"/>
    <mergeCell ref="AG764:AG767"/>
    <mergeCell ref="AH758:AH760"/>
    <mergeCell ref="AE752:AE754"/>
    <mergeCell ref="AC755:AC757"/>
    <mergeCell ref="AF764:AF767"/>
    <mergeCell ref="AE768:AE770"/>
    <mergeCell ref="AE748:AE751"/>
    <mergeCell ref="AF716:AF718"/>
    <mergeCell ref="AG786:AG788"/>
    <mergeCell ref="AF793:AF795"/>
    <mergeCell ref="AC764:AC767"/>
    <mergeCell ref="AD764:AD767"/>
    <mergeCell ref="AE764:AE767"/>
    <mergeCell ref="AE733:AE735"/>
    <mergeCell ref="AB703:AB706"/>
    <mergeCell ref="AA822:AA824"/>
    <mergeCell ref="Z819:Z821"/>
    <mergeCell ref="AG694:AG697"/>
    <mergeCell ref="AH694:AH697"/>
    <mergeCell ref="AI694:AI697"/>
    <mergeCell ref="AG685:AG687"/>
    <mergeCell ref="AI789:AI792"/>
    <mergeCell ref="AH815:AH818"/>
    <mergeCell ref="AF825:AF826"/>
    <mergeCell ref="AI819:AI821"/>
    <mergeCell ref="AB688:AB690"/>
    <mergeCell ref="AG707:AG708"/>
    <mergeCell ref="AH707:AH708"/>
    <mergeCell ref="AI707:AI708"/>
    <mergeCell ref="AE742:AE744"/>
    <mergeCell ref="AC691:AC693"/>
    <mergeCell ref="AD691:AD693"/>
    <mergeCell ref="AA736:AA738"/>
    <mergeCell ref="AI716:AI718"/>
    <mergeCell ref="Z786:Z788"/>
    <mergeCell ref="AC719:AC722"/>
    <mergeCell ref="AJ793:AJ795"/>
    <mergeCell ref="X793:X795"/>
    <mergeCell ref="AJ825:AJ826"/>
    <mergeCell ref="AE812:AE814"/>
    <mergeCell ref="AG819:AG821"/>
    <mergeCell ref="AI860:AI862"/>
    <mergeCell ref="AD831:AD833"/>
    <mergeCell ref="AE831:AE833"/>
    <mergeCell ref="AC844:AC846"/>
    <mergeCell ref="AD844:AD846"/>
    <mergeCell ref="AE844:AE846"/>
    <mergeCell ref="R925:R928"/>
    <mergeCell ref="T925:T928"/>
    <mergeCell ref="AG916:AG918"/>
    <mergeCell ref="AI723:AI725"/>
    <mergeCell ref="AI842:AI843"/>
    <mergeCell ref="AB903:AB905"/>
    <mergeCell ref="AI742:AI744"/>
    <mergeCell ref="AH691:AH693"/>
    <mergeCell ref="AI691:AI693"/>
    <mergeCell ref="V648:V650"/>
    <mergeCell ref="U629:U632"/>
    <mergeCell ref="W903:W905"/>
    <mergeCell ref="AJ701:AJ702"/>
    <mergeCell ref="AJ723:AJ725"/>
    <mergeCell ref="AC888:AC890"/>
    <mergeCell ref="V888:V890"/>
    <mergeCell ref="AI669:AI671"/>
    <mergeCell ref="AB672:AB674"/>
    <mergeCell ref="AC672:AC674"/>
    <mergeCell ref="S900:S902"/>
    <mergeCell ref="T900:T902"/>
    <mergeCell ref="R897:R899"/>
    <mergeCell ref="S897:S899"/>
    <mergeCell ref="T897:T899"/>
    <mergeCell ref="AH679:AH681"/>
    <mergeCell ref="AH780:AH782"/>
    <mergeCell ref="AH839:AH841"/>
    <mergeCell ref="AH900:AH902"/>
    <mergeCell ref="AE691:AE693"/>
    <mergeCell ref="AE675:AE678"/>
    <mergeCell ref="AF675:AF678"/>
    <mergeCell ref="AG675:AG678"/>
    <mergeCell ref="AA771:AA773"/>
    <mergeCell ref="AF742:AF744"/>
    <mergeCell ref="Z812:Z814"/>
    <mergeCell ref="AA786:AA788"/>
    <mergeCell ref="Z844:Z846"/>
    <mergeCell ref="Z825:Z826"/>
    <mergeCell ref="Z822:Z824"/>
    <mergeCell ref="Z839:Z841"/>
    <mergeCell ref="AH799:AH801"/>
    <mergeCell ref="AH842:AH843"/>
    <mergeCell ref="AI837:AI838"/>
    <mergeCell ref="AC701:AC702"/>
    <mergeCell ref="AB771:AB773"/>
    <mergeCell ref="AB685:AB687"/>
    <mergeCell ref="AB739:AB741"/>
    <mergeCell ref="AB729:AB732"/>
    <mergeCell ref="AA745:AA747"/>
    <mergeCell ref="AB755:AB757"/>
    <mergeCell ref="AA768:AA770"/>
    <mergeCell ref="AB761:AB763"/>
    <mergeCell ref="AB713:AB715"/>
    <mergeCell ref="AF610:AF612"/>
    <mergeCell ref="AJ654:AJ655"/>
    <mergeCell ref="AI654:AI655"/>
    <mergeCell ref="AH654:AH655"/>
    <mergeCell ref="AH656:AH659"/>
    <mergeCell ref="AI656:AI659"/>
    <mergeCell ref="AG654:AG655"/>
    <mergeCell ref="AG729:AG732"/>
    <mergeCell ref="AH701:AH702"/>
    <mergeCell ref="Y619:Y622"/>
    <mergeCell ref="AI777:AI779"/>
    <mergeCell ref="AI642:AI644"/>
    <mergeCell ref="AH642:AH644"/>
    <mergeCell ref="AG607:AG609"/>
    <mergeCell ref="AF651:AF653"/>
    <mergeCell ref="AI626:AI628"/>
    <mergeCell ref="AF626:AF628"/>
    <mergeCell ref="AG761:AG763"/>
    <mergeCell ref="AF774:AF776"/>
    <mergeCell ref="AF745:AF747"/>
    <mergeCell ref="AG745:AG747"/>
    <mergeCell ref="AB648:AB650"/>
    <mergeCell ref="AB701:AB702"/>
    <mergeCell ref="AH672:AH674"/>
    <mergeCell ref="AI633:AI635"/>
    <mergeCell ref="AH623:AH625"/>
    <mergeCell ref="AI645:AI647"/>
    <mergeCell ref="AH639:AH641"/>
    <mergeCell ref="Y645:Y647"/>
    <mergeCell ref="AH645:AH647"/>
    <mergeCell ref="AJ626:AJ628"/>
    <mergeCell ref="AE610:AE612"/>
    <mergeCell ref="AE633:AE635"/>
    <mergeCell ref="Y688:Y690"/>
    <mergeCell ref="Z688:Z690"/>
    <mergeCell ref="Z672:Z674"/>
    <mergeCell ref="Z713:Z715"/>
    <mergeCell ref="AJ713:AJ715"/>
    <mergeCell ref="AJ716:AJ718"/>
    <mergeCell ref="AJ685:AJ687"/>
    <mergeCell ref="AG742:AG744"/>
    <mergeCell ref="AB669:AB671"/>
    <mergeCell ref="AA656:AA659"/>
    <mergeCell ref="AJ691:AJ693"/>
    <mergeCell ref="AA729:AA732"/>
    <mergeCell ref="AC716:AC718"/>
    <mergeCell ref="AD703:AD706"/>
    <mergeCell ref="AE723:AE725"/>
    <mergeCell ref="AG716:AG718"/>
    <mergeCell ref="AG610:AG612"/>
    <mergeCell ref="AH610:AH612"/>
    <mergeCell ref="AA607:AA609"/>
    <mergeCell ref="AF607:AF609"/>
    <mergeCell ref="Z675:Z678"/>
    <mergeCell ref="AC675:AC678"/>
    <mergeCell ref="AD682:AD684"/>
    <mergeCell ref="AI745:AI747"/>
    <mergeCell ref="AH716:AH718"/>
    <mergeCell ref="AI682:AI684"/>
    <mergeCell ref="Y774:Y776"/>
    <mergeCell ref="AE682:AE684"/>
    <mergeCell ref="AF719:AF722"/>
    <mergeCell ref="AH698:AH700"/>
    <mergeCell ref="AF688:AF690"/>
    <mergeCell ref="AH619:AH622"/>
    <mergeCell ref="AI619:AI622"/>
    <mergeCell ref="AI616:AI618"/>
    <mergeCell ref="AI639:AI641"/>
    <mergeCell ref="AC679:AC681"/>
    <mergeCell ref="AD679:AD681"/>
    <mergeCell ref="Y701:Y702"/>
    <mergeCell ref="Z645:Z647"/>
    <mergeCell ref="AA645:AA647"/>
    <mergeCell ref="AE580:AE582"/>
    <mergeCell ref="AF580:AF582"/>
    <mergeCell ref="AG580:AG582"/>
    <mergeCell ref="Y672:Y674"/>
    <mergeCell ref="Z633:Z635"/>
    <mergeCell ref="Y679:Y681"/>
    <mergeCell ref="Y682:Y684"/>
    <mergeCell ref="Z682:Z684"/>
    <mergeCell ref="Y675:Y678"/>
    <mergeCell ref="AC688:AC690"/>
    <mergeCell ref="AB675:AB678"/>
    <mergeCell ref="AC479:AC481"/>
    <mergeCell ref="AE479:AE481"/>
    <mergeCell ref="R494:R496"/>
    <mergeCell ref="Z489:Z491"/>
    <mergeCell ref="W504:W506"/>
    <mergeCell ref="W669:W671"/>
    <mergeCell ref="Q629:Q632"/>
    <mergeCell ref="AG691:AG693"/>
    <mergeCell ref="AI629:AI632"/>
    <mergeCell ref="AB633:AB635"/>
    <mergeCell ref="AC633:AC635"/>
    <mergeCell ref="AE619:AE622"/>
    <mergeCell ref="AA623:AA625"/>
    <mergeCell ref="AA698:AA700"/>
    <mergeCell ref="AE660:AE662"/>
    <mergeCell ref="AE656:AE659"/>
    <mergeCell ref="AC583:AC586"/>
    <mergeCell ref="AD583:AD586"/>
    <mergeCell ref="AE583:AE586"/>
    <mergeCell ref="X531:X533"/>
    <mergeCell ref="X507:X508"/>
    <mergeCell ref="AG639:AG641"/>
    <mergeCell ref="AI494:AI496"/>
    <mergeCell ref="AH651:AH653"/>
    <mergeCell ref="AI651:AI653"/>
    <mergeCell ref="AB651:AB653"/>
    <mergeCell ref="AH604:AH606"/>
    <mergeCell ref="AG563:AG566"/>
    <mergeCell ref="Y497:Y500"/>
    <mergeCell ref="Z497:Z500"/>
    <mergeCell ref="AA497:AA500"/>
    <mergeCell ref="X574:X576"/>
    <mergeCell ref="T563:T566"/>
    <mergeCell ref="Y571:Y573"/>
    <mergeCell ref="Z571:Z573"/>
    <mergeCell ref="T554:T556"/>
    <mergeCell ref="AI547:AI549"/>
    <mergeCell ref="AG554:AG556"/>
    <mergeCell ref="AI554:AI556"/>
    <mergeCell ref="AH554:AH556"/>
    <mergeCell ref="AI560:AI562"/>
    <mergeCell ref="AE557:AE559"/>
    <mergeCell ref="AF557:AF559"/>
    <mergeCell ref="AI610:AI612"/>
    <mergeCell ref="AB563:AB566"/>
    <mergeCell ref="AG534:AG536"/>
    <mergeCell ref="AB534:AB536"/>
    <mergeCell ref="AC534:AC536"/>
    <mergeCell ref="AE537:AE539"/>
    <mergeCell ref="AF537:AF539"/>
    <mergeCell ref="AF528:AF530"/>
    <mergeCell ref="AG523:AG524"/>
    <mergeCell ref="AH396:AH398"/>
    <mergeCell ref="AB408:AB410"/>
    <mergeCell ref="Z408:Z410"/>
    <mergeCell ref="AA408:AA410"/>
    <mergeCell ref="AD414:AD417"/>
    <mergeCell ref="AE414:AE417"/>
    <mergeCell ref="AE457:AE459"/>
    <mergeCell ref="AH463:AH465"/>
    <mergeCell ref="AI463:AI465"/>
    <mergeCell ref="AF463:AF465"/>
    <mergeCell ref="AF448:AF450"/>
    <mergeCell ref="AH457:AH459"/>
    <mergeCell ref="AC402:AC404"/>
    <mergeCell ref="AI445:AI447"/>
    <mergeCell ref="AH454:AH456"/>
    <mergeCell ref="AI454:AI456"/>
    <mergeCell ref="AA392:AA395"/>
    <mergeCell ref="AE405:AE407"/>
    <mergeCell ref="AF405:AF407"/>
    <mergeCell ref="AE411:AE413"/>
    <mergeCell ref="AF411:AF413"/>
    <mergeCell ref="AG388:AG391"/>
    <mergeCell ref="Y431:Y433"/>
    <mergeCell ref="AI388:AI391"/>
    <mergeCell ref="Y445:Y447"/>
    <mergeCell ref="Y437:Y440"/>
    <mergeCell ref="AH460:AH462"/>
    <mergeCell ref="AI460:AI462"/>
    <mergeCell ref="AC411:AC413"/>
    <mergeCell ref="AD411:AD413"/>
    <mergeCell ref="AF431:AF433"/>
    <mergeCell ref="AE418:AE421"/>
    <mergeCell ref="AF492:AF493"/>
    <mergeCell ref="AD494:AD496"/>
    <mergeCell ref="AB492:AB493"/>
    <mergeCell ref="AF494:AF496"/>
    <mergeCell ref="AA396:AA398"/>
    <mergeCell ref="AE399:AE401"/>
    <mergeCell ref="AF399:AF401"/>
    <mergeCell ref="AG399:AG401"/>
    <mergeCell ref="Y399:Y401"/>
    <mergeCell ref="AB396:AB398"/>
    <mergeCell ref="AA402:AA404"/>
    <mergeCell ref="Y418:Y421"/>
    <mergeCell ref="Z418:Z421"/>
    <mergeCell ref="AA418:AA421"/>
    <mergeCell ref="AH560:AH562"/>
    <mergeCell ref="AC507:AC508"/>
    <mergeCell ref="AB509:AB512"/>
    <mergeCell ref="AC414:AC417"/>
    <mergeCell ref="Z402:Z404"/>
    <mergeCell ref="Y422:Y424"/>
    <mergeCell ref="AH497:AH500"/>
    <mergeCell ref="AH445:AH447"/>
    <mergeCell ref="AH431:AH433"/>
    <mergeCell ref="AA431:AA433"/>
    <mergeCell ref="Y554:Y556"/>
    <mergeCell ref="AC354:AC356"/>
    <mergeCell ref="AI364:AI366"/>
    <mergeCell ref="AE367:AE369"/>
    <mergeCell ref="AA373:AA375"/>
    <mergeCell ref="AB373:AB375"/>
    <mergeCell ref="AC373:AC375"/>
    <mergeCell ref="AF351:AF353"/>
    <mergeCell ref="AE354:AE356"/>
    <mergeCell ref="AE351:AE353"/>
    <mergeCell ref="AE431:AE433"/>
    <mergeCell ref="AC408:AC410"/>
    <mergeCell ref="X379:X381"/>
    <mergeCell ref="V504:V506"/>
    <mergeCell ref="Y469:Y472"/>
    <mergeCell ref="Y479:Y481"/>
    <mergeCell ref="AD507:AD508"/>
    <mergeCell ref="X504:X506"/>
    <mergeCell ref="AA411:AA413"/>
    <mergeCell ref="AB411:AB413"/>
    <mergeCell ref="W367:W369"/>
    <mergeCell ref="AF441:AF444"/>
    <mergeCell ref="X445:X447"/>
    <mergeCell ref="AG445:AG447"/>
    <mergeCell ref="AI466:AI468"/>
    <mergeCell ref="AH385:AH387"/>
    <mergeCell ref="AI396:AI398"/>
    <mergeCell ref="AE396:AE398"/>
    <mergeCell ref="AF396:AF398"/>
    <mergeCell ref="AG396:AG398"/>
    <mergeCell ref="Z399:Z401"/>
    <mergeCell ref="AA399:AA401"/>
    <mergeCell ref="V448:V450"/>
    <mergeCell ref="AC396:AC398"/>
    <mergeCell ref="AD396:AD398"/>
    <mergeCell ref="X402:X404"/>
    <mergeCell ref="AI437:AI440"/>
    <mergeCell ref="W388:W391"/>
    <mergeCell ref="AB367:AB369"/>
    <mergeCell ref="AD441:AD444"/>
    <mergeCell ref="AE373:AE375"/>
    <mergeCell ref="AG492:AG493"/>
    <mergeCell ref="AI457:AI459"/>
    <mergeCell ref="AA434:AA436"/>
    <mergeCell ref="W463:W465"/>
    <mergeCell ref="AD460:AD462"/>
    <mergeCell ref="AA460:AA462"/>
    <mergeCell ref="AG466:AG468"/>
    <mergeCell ref="AH364:AH366"/>
    <mergeCell ref="AH354:AH356"/>
    <mergeCell ref="AH370:AH372"/>
    <mergeCell ref="AH392:AH395"/>
    <mergeCell ref="AI392:AI395"/>
    <mergeCell ref="AI431:AI433"/>
    <mergeCell ref="AI357:AI359"/>
    <mergeCell ref="AB385:AB387"/>
    <mergeCell ref="AH388:AH391"/>
    <mergeCell ref="Y392:Y395"/>
    <mergeCell ref="AB392:AB395"/>
    <mergeCell ref="AB399:AB401"/>
    <mergeCell ref="W399:W401"/>
    <mergeCell ref="AH534:AH536"/>
    <mergeCell ref="W534:W536"/>
    <mergeCell ref="X399:X401"/>
    <mergeCell ref="AA354:AA356"/>
    <mergeCell ref="AB354:AB356"/>
    <mergeCell ref="AB348:AB350"/>
    <mergeCell ref="V351:V353"/>
    <mergeCell ref="AH399:AH401"/>
    <mergeCell ref="Z392:Z395"/>
    <mergeCell ref="AA376:AA378"/>
    <mergeCell ref="X388:X391"/>
    <mergeCell ref="AI385:AI387"/>
    <mergeCell ref="AE392:AE395"/>
    <mergeCell ref="AB379:AB381"/>
    <mergeCell ref="AB431:AB433"/>
    <mergeCell ref="W382:W384"/>
    <mergeCell ref="Y388:Y391"/>
    <mergeCell ref="AF388:AF391"/>
    <mergeCell ref="AE385:AE387"/>
    <mergeCell ref="AF385:AF387"/>
    <mergeCell ref="T373:T375"/>
    <mergeCell ref="U373:U375"/>
    <mergeCell ref="T376:T378"/>
    <mergeCell ref="X354:X356"/>
    <mergeCell ref="V385:V387"/>
    <mergeCell ref="T414:T417"/>
    <mergeCell ref="U414:U417"/>
    <mergeCell ref="V414:V417"/>
    <mergeCell ref="W414:W417"/>
    <mergeCell ref="X414:X417"/>
    <mergeCell ref="T367:T369"/>
    <mergeCell ref="U367:U369"/>
    <mergeCell ref="U364:U366"/>
    <mergeCell ref="V360:V363"/>
    <mergeCell ref="W370:W372"/>
    <mergeCell ref="Y351:Y353"/>
    <mergeCell ref="AB382:AB384"/>
    <mergeCell ref="W392:W395"/>
    <mergeCell ref="AA364:AA366"/>
    <mergeCell ref="Z379:Z381"/>
    <mergeCell ref="T385:T387"/>
    <mergeCell ref="Y357:Y359"/>
    <mergeCell ref="AA357:AA359"/>
    <mergeCell ref="AE370:AE372"/>
    <mergeCell ref="AG431:AG433"/>
    <mergeCell ref="Y382:Y384"/>
    <mergeCell ref="Z382:Z384"/>
    <mergeCell ref="Y385:Y387"/>
    <mergeCell ref="X392:X395"/>
    <mergeCell ref="AC399:AC401"/>
    <mergeCell ref="AD399:AD401"/>
    <mergeCell ref="W396:W398"/>
    <mergeCell ref="X396:X398"/>
    <mergeCell ref="AD385:AD387"/>
    <mergeCell ref="AB388:AB391"/>
    <mergeCell ref="AC388:AC391"/>
    <mergeCell ref="X418:X421"/>
    <mergeCell ref="AD376:AD378"/>
    <mergeCell ref="X360:X363"/>
    <mergeCell ref="W357:W359"/>
    <mergeCell ref="X357:X359"/>
    <mergeCell ref="X367:X369"/>
    <mergeCell ref="AG351:AG353"/>
    <mergeCell ref="AD379:AD381"/>
    <mergeCell ref="AH348:AH350"/>
    <mergeCell ref="AF370:AF372"/>
    <mergeCell ref="V364:V366"/>
    <mergeCell ref="AJ376:AJ378"/>
    <mergeCell ref="AI382:AI384"/>
    <mergeCell ref="AD382:AD384"/>
    <mergeCell ref="AG379:AG381"/>
    <mergeCell ref="AD457:AD459"/>
    <mergeCell ref="W385:W387"/>
    <mergeCell ref="AJ385:AJ387"/>
    <mergeCell ref="V457:V459"/>
    <mergeCell ref="U345:U347"/>
    <mergeCell ref="Z329:Z331"/>
    <mergeCell ref="W405:W407"/>
    <mergeCell ref="Y379:Y381"/>
    <mergeCell ref="AB445:AB447"/>
    <mergeCell ref="Z405:Z407"/>
    <mergeCell ref="AA405:AA407"/>
    <mergeCell ref="AB405:AB407"/>
    <mergeCell ref="V367:V369"/>
    <mergeCell ref="AD445:AD447"/>
    <mergeCell ref="Z451:Z453"/>
    <mergeCell ref="AC448:AC450"/>
    <mergeCell ref="AD448:AD450"/>
    <mergeCell ref="Y441:Y444"/>
    <mergeCell ref="AC445:AC447"/>
    <mergeCell ref="AB457:AB459"/>
    <mergeCell ref="AG405:AG407"/>
    <mergeCell ref="AJ405:AJ407"/>
    <mergeCell ref="AJ411:AJ413"/>
    <mergeCell ref="AG411:AG413"/>
    <mergeCell ref="AG408:AG410"/>
    <mergeCell ref="AJ445:AJ447"/>
    <mergeCell ref="AH408:AH410"/>
    <mergeCell ref="AJ437:AJ440"/>
    <mergeCell ref="AJ408:AJ410"/>
    <mergeCell ref="U428:U430"/>
    <mergeCell ref="U357:U359"/>
    <mergeCell ref="Y405:Y407"/>
    <mergeCell ref="Y396:Y398"/>
    <mergeCell ref="Y411:Y413"/>
    <mergeCell ref="Z411:Z413"/>
    <mergeCell ref="AE379:AE381"/>
    <mergeCell ref="AF379:AF381"/>
    <mergeCell ref="W364:W366"/>
    <mergeCell ref="X364:X366"/>
    <mergeCell ref="Y364:Y366"/>
    <mergeCell ref="W360:W363"/>
    <mergeCell ref="V370:V372"/>
    <mergeCell ref="AA445:AA447"/>
    <mergeCell ref="AG457:AG459"/>
    <mergeCell ref="AG434:AG436"/>
    <mergeCell ref="AJ360:AJ363"/>
    <mergeCell ref="AF402:AF404"/>
    <mergeCell ref="AD388:AD391"/>
    <mergeCell ref="AE388:AE391"/>
    <mergeCell ref="AH376:AH378"/>
    <mergeCell ref="V373:V375"/>
    <mergeCell ref="W373:W375"/>
    <mergeCell ref="W379:W381"/>
    <mergeCell ref="AE382:AE384"/>
    <mergeCell ref="AA370:AA372"/>
    <mergeCell ref="AB370:AB372"/>
    <mergeCell ref="AA385:AA387"/>
    <mergeCell ref="Z396:Z398"/>
    <mergeCell ref="AC392:AC395"/>
    <mergeCell ref="AD392:AD395"/>
    <mergeCell ref="L226:L227"/>
    <mergeCell ref="M226:M227"/>
    <mergeCell ref="X373:X375"/>
    <mergeCell ref="V345:V347"/>
    <mergeCell ref="P332:P334"/>
    <mergeCell ref="U399:U401"/>
    <mergeCell ref="T338:T341"/>
    <mergeCell ref="S270:S272"/>
    <mergeCell ref="X351:X353"/>
    <mergeCell ref="Z385:Z387"/>
    <mergeCell ref="U332:U334"/>
    <mergeCell ref="AH338:AH341"/>
    <mergeCell ref="T335:T337"/>
    <mergeCell ref="S332:S334"/>
    <mergeCell ref="N448:N450"/>
    <mergeCell ref="O448:O450"/>
    <mergeCell ref="O445:O447"/>
    <mergeCell ref="N382:N384"/>
    <mergeCell ref="N298:N300"/>
    <mergeCell ref="O245:O247"/>
    <mergeCell ref="P245:P247"/>
    <mergeCell ref="Q245:Q247"/>
    <mergeCell ref="O431:O433"/>
    <mergeCell ref="AA388:AA391"/>
    <mergeCell ref="W451:W453"/>
    <mergeCell ref="AE454:AE456"/>
    <mergeCell ref="Y454:Y456"/>
    <mergeCell ref="AA454:AA456"/>
    <mergeCell ref="R388:R391"/>
    <mergeCell ref="AF382:AF384"/>
    <mergeCell ref="R263:R266"/>
    <mergeCell ref="X460:X462"/>
    <mergeCell ref="X376:X378"/>
    <mergeCell ref="X342:X344"/>
    <mergeCell ref="AB376:AB378"/>
    <mergeCell ref="V445:V447"/>
    <mergeCell ref="P254:P256"/>
    <mergeCell ref="U326:U328"/>
    <mergeCell ref="N278:N281"/>
    <mergeCell ref="O278:O281"/>
    <mergeCell ref="P278:P281"/>
    <mergeCell ref="Q278:Q281"/>
    <mergeCell ref="X304:X306"/>
    <mergeCell ref="W307:W309"/>
    <mergeCell ref="S294:S297"/>
    <mergeCell ref="Z273:Z274"/>
    <mergeCell ref="AA273:AA274"/>
    <mergeCell ref="V278:V281"/>
    <mergeCell ref="O323:O325"/>
    <mergeCell ref="O307:O309"/>
    <mergeCell ref="W310:W313"/>
    <mergeCell ref="Q310:Q313"/>
    <mergeCell ref="P431:P433"/>
    <mergeCell ref="N431:N433"/>
    <mergeCell ref="T364:T366"/>
    <mergeCell ref="Q379:Q381"/>
    <mergeCell ref="R379:R381"/>
    <mergeCell ref="P434:P436"/>
    <mergeCell ref="U431:U433"/>
    <mergeCell ref="S392:S395"/>
    <mergeCell ref="Q373:Q375"/>
    <mergeCell ref="N408:N410"/>
    <mergeCell ref="V396:V398"/>
    <mergeCell ref="X437:X440"/>
    <mergeCell ref="AI774:AI776"/>
    <mergeCell ref="AH713:AH715"/>
    <mergeCell ref="AH748:AH751"/>
    <mergeCell ref="AI752:AI754"/>
    <mergeCell ref="AI748:AI751"/>
    <mergeCell ref="V694:V697"/>
    <mergeCell ref="B745:B747"/>
    <mergeCell ref="B719:B722"/>
    <mergeCell ref="D745:D747"/>
    <mergeCell ref="B739:B741"/>
    <mergeCell ref="P544:P546"/>
    <mergeCell ref="O486:O488"/>
    <mergeCell ref="T486:T488"/>
    <mergeCell ref="U486:U488"/>
    <mergeCell ref="V486:V488"/>
    <mergeCell ref="AC531:AC533"/>
    <mergeCell ref="Y537:Y539"/>
    <mergeCell ref="AD544:AD546"/>
    <mergeCell ref="AA537:AA539"/>
    <mergeCell ref="Y544:Y546"/>
    <mergeCell ref="Y494:Y496"/>
    <mergeCell ref="AC540:AC543"/>
    <mergeCell ref="AB497:AB500"/>
    <mergeCell ref="T507:T508"/>
    <mergeCell ref="I507:I508"/>
    <mergeCell ref="Q507:Q508"/>
    <mergeCell ref="V540:V543"/>
    <mergeCell ref="W540:W543"/>
    <mergeCell ref="V534:V536"/>
    <mergeCell ref="AC497:AC500"/>
    <mergeCell ref="X544:X546"/>
    <mergeCell ref="Z544:Z546"/>
    <mergeCell ref="AA544:AA546"/>
    <mergeCell ref="AB544:AB546"/>
    <mergeCell ref="AC544:AC546"/>
    <mergeCell ref="I534:I536"/>
    <mergeCell ref="AC489:AC491"/>
    <mergeCell ref="S486:S488"/>
    <mergeCell ref="AA489:AA491"/>
    <mergeCell ref="W486:W488"/>
    <mergeCell ref="Y486:Y488"/>
    <mergeCell ref="Z486:Z488"/>
    <mergeCell ref="T489:T491"/>
    <mergeCell ref="P489:P491"/>
    <mergeCell ref="AD504:AD506"/>
    <mergeCell ref="Q534:Q536"/>
    <mergeCell ref="T504:T506"/>
    <mergeCell ref="AH588:AH590"/>
    <mergeCell ref="AI588:AI590"/>
    <mergeCell ref="Z669:Z671"/>
    <mergeCell ref="Z774:Z776"/>
    <mergeCell ref="Z745:Z747"/>
    <mergeCell ref="AC685:AC687"/>
    <mergeCell ref="AF736:AF738"/>
    <mergeCell ref="AG736:AG738"/>
    <mergeCell ref="AB719:AB722"/>
    <mergeCell ref="AG557:AG559"/>
    <mergeCell ref="X534:X536"/>
    <mergeCell ref="X554:X556"/>
    <mergeCell ref="AA560:AA562"/>
    <mergeCell ref="Z537:Z539"/>
    <mergeCell ref="AH557:AH559"/>
    <mergeCell ref="Y534:Y536"/>
    <mergeCell ref="V550:V553"/>
    <mergeCell ref="AG698:AG700"/>
    <mergeCell ref="Z723:Z725"/>
    <mergeCell ref="Z742:Z744"/>
    <mergeCell ref="AH675:AH678"/>
    <mergeCell ref="AA669:AA671"/>
    <mergeCell ref="Z654:Z655"/>
    <mergeCell ref="AG648:AG650"/>
    <mergeCell ref="AJ688:AJ690"/>
    <mergeCell ref="AG713:AG715"/>
    <mergeCell ref="AD669:AD671"/>
    <mergeCell ref="AG672:AG674"/>
    <mergeCell ref="AA719:AA722"/>
    <mergeCell ref="Z716:Z718"/>
    <mergeCell ref="AA723:AA725"/>
    <mergeCell ref="AA703:AA706"/>
    <mergeCell ref="AE739:AE741"/>
    <mergeCell ref="AJ698:AJ700"/>
    <mergeCell ref="AJ651:AJ653"/>
    <mergeCell ref="AD675:AD678"/>
    <mergeCell ref="AF648:AF650"/>
    <mergeCell ref="AI648:AI650"/>
    <mergeCell ref="AE654:AE655"/>
    <mergeCell ref="AJ719:AJ722"/>
    <mergeCell ref="AD729:AD732"/>
    <mergeCell ref="AE729:AE732"/>
    <mergeCell ref="AF729:AF732"/>
    <mergeCell ref="AB656:AB659"/>
    <mergeCell ref="AJ656:AJ659"/>
    <mergeCell ref="AA654:AA655"/>
    <mergeCell ref="W736:W738"/>
    <mergeCell ref="X679:X681"/>
    <mergeCell ref="Z701:Z702"/>
    <mergeCell ref="AH663:AH665"/>
    <mergeCell ref="AI663:AI665"/>
    <mergeCell ref="AD656:AD659"/>
    <mergeCell ref="AB698:AB700"/>
    <mergeCell ref="AE688:AE690"/>
    <mergeCell ref="AF660:AF662"/>
    <mergeCell ref="AG660:AG662"/>
    <mergeCell ref="AF656:AF659"/>
    <mergeCell ref="Z656:Z659"/>
    <mergeCell ref="AH736:AH738"/>
    <mergeCell ref="AI736:AI738"/>
    <mergeCell ref="AJ736:AJ738"/>
    <mergeCell ref="AI685:AI687"/>
    <mergeCell ref="AE663:AE665"/>
    <mergeCell ref="AF663:AF665"/>
    <mergeCell ref="AF669:AF671"/>
    <mergeCell ref="Y648:Y650"/>
    <mergeCell ref="AD648:AD650"/>
    <mergeCell ref="AE648:AE650"/>
    <mergeCell ref="W685:W687"/>
    <mergeCell ref="X685:X687"/>
    <mergeCell ref="Z726:Z728"/>
    <mergeCell ref="Z739:Z741"/>
    <mergeCell ref="Z703:Z706"/>
    <mergeCell ref="Y719:Y722"/>
    <mergeCell ref="W719:W722"/>
    <mergeCell ref="Z663:Z665"/>
    <mergeCell ref="AB716:AB718"/>
    <mergeCell ref="AH709:AH712"/>
    <mergeCell ref="AI709:AI712"/>
    <mergeCell ref="AJ709:AJ712"/>
    <mergeCell ref="AH660:AH662"/>
    <mergeCell ref="AJ783:AJ785"/>
    <mergeCell ref="AI780:AI782"/>
    <mergeCell ref="B701:B702"/>
    <mergeCell ref="N698:N700"/>
    <mergeCell ref="D698:D700"/>
    <mergeCell ref="P685:P687"/>
    <mergeCell ref="C672:C674"/>
    <mergeCell ref="D672:D674"/>
    <mergeCell ref="AJ780:AJ782"/>
    <mergeCell ref="AI771:AI773"/>
    <mergeCell ref="AH764:AH767"/>
    <mergeCell ref="AE771:AE773"/>
    <mergeCell ref="AE780:AE782"/>
    <mergeCell ref="AD716:AD718"/>
    <mergeCell ref="AC771:AC773"/>
    <mergeCell ref="AH719:AH722"/>
    <mergeCell ref="AI758:AI760"/>
    <mergeCell ref="AI783:AI785"/>
    <mergeCell ref="AG774:AG776"/>
    <mergeCell ref="AH774:AH776"/>
    <mergeCell ref="AH752:AH754"/>
    <mergeCell ref="AF783:AF785"/>
    <mergeCell ref="AC723:AC725"/>
    <mergeCell ref="AD723:AD725"/>
    <mergeCell ref="AC768:AC770"/>
    <mergeCell ref="AC739:AC741"/>
    <mergeCell ref="AD739:AD741"/>
    <mergeCell ref="AD726:AD728"/>
    <mergeCell ref="AE726:AE728"/>
    <mergeCell ref="AF726:AF728"/>
    <mergeCell ref="AG726:AG728"/>
    <mergeCell ref="AH726:AH728"/>
    <mergeCell ref="AI726:AI728"/>
    <mergeCell ref="AG777:AG779"/>
    <mergeCell ref="AC729:AC732"/>
    <mergeCell ref="AH729:AH732"/>
    <mergeCell ref="AI729:AI732"/>
    <mergeCell ref="AJ729:AJ732"/>
    <mergeCell ref="AC780:AC782"/>
    <mergeCell ref="AH742:AH744"/>
    <mergeCell ref="AJ761:AJ763"/>
    <mergeCell ref="AG771:AG773"/>
    <mergeCell ref="AH771:AH773"/>
    <mergeCell ref="AJ777:AJ779"/>
    <mergeCell ref="AG723:AG725"/>
    <mergeCell ref="AH723:AH725"/>
    <mergeCell ref="AG701:AG702"/>
    <mergeCell ref="AA672:AA674"/>
    <mergeCell ref="AB679:AB681"/>
    <mergeCell ref="AA675:AA678"/>
    <mergeCell ref="AJ745:AJ747"/>
    <mergeCell ref="AJ768:AJ770"/>
    <mergeCell ref="AG752:AG754"/>
    <mergeCell ref="AD771:AD773"/>
    <mergeCell ref="AG739:AG741"/>
    <mergeCell ref="AH739:AH741"/>
    <mergeCell ref="AI739:AI741"/>
    <mergeCell ref="AJ739:AJ741"/>
    <mergeCell ref="AG755:AG757"/>
    <mergeCell ref="AJ758:AJ760"/>
    <mergeCell ref="AJ752:AJ754"/>
    <mergeCell ref="B758:B760"/>
    <mergeCell ref="B771:B773"/>
    <mergeCell ref="AJ679:AJ681"/>
    <mergeCell ref="AJ764:AJ767"/>
    <mergeCell ref="AJ682:AJ684"/>
    <mergeCell ref="AJ672:AJ674"/>
    <mergeCell ref="AJ703:AJ706"/>
    <mergeCell ref="AF672:AF674"/>
    <mergeCell ref="AA691:AA693"/>
    <mergeCell ref="AB691:AB693"/>
    <mergeCell ref="AF771:AF773"/>
    <mergeCell ref="AF752:AF754"/>
    <mergeCell ref="AB748:AB751"/>
    <mergeCell ref="AC748:AC751"/>
    <mergeCell ref="AD768:AD770"/>
    <mergeCell ref="AB768:AB770"/>
    <mergeCell ref="AF761:AF763"/>
    <mergeCell ref="AB682:AB684"/>
    <mergeCell ref="AE761:AE763"/>
    <mergeCell ref="AG768:AG770"/>
    <mergeCell ref="AA748:AA751"/>
    <mergeCell ref="AF748:AF751"/>
    <mergeCell ref="AG748:AG751"/>
    <mergeCell ref="AA742:AA744"/>
    <mergeCell ref="AB742:AB744"/>
    <mergeCell ref="AD713:AD715"/>
    <mergeCell ref="AB726:AB728"/>
    <mergeCell ref="AC761:AC763"/>
    <mergeCell ref="AC758:AC760"/>
    <mergeCell ref="AD758:AD760"/>
    <mergeCell ref="AJ669:AJ671"/>
    <mergeCell ref="AH669:AH671"/>
    <mergeCell ref="AH777:AH779"/>
    <mergeCell ref="AJ733:AJ735"/>
    <mergeCell ref="AJ694:AJ697"/>
    <mergeCell ref="AJ707:AJ708"/>
    <mergeCell ref="AF755:AF757"/>
    <mergeCell ref="AJ771:AJ773"/>
    <mergeCell ref="AJ774:AJ776"/>
    <mergeCell ref="AJ755:AJ757"/>
    <mergeCell ref="AD755:AD757"/>
    <mergeCell ref="AE758:AE760"/>
    <mergeCell ref="AF768:AF770"/>
    <mergeCell ref="AJ726:AJ728"/>
    <mergeCell ref="AF723:AF725"/>
    <mergeCell ref="AE716:AE718"/>
    <mergeCell ref="AA701:AA702"/>
    <mergeCell ref="AA682:AA684"/>
    <mergeCell ref="AJ742:AJ744"/>
    <mergeCell ref="AH688:AH690"/>
    <mergeCell ref="AI698:AI700"/>
    <mergeCell ref="AH682:AH684"/>
    <mergeCell ref="AD672:AD674"/>
    <mergeCell ref="AE672:AE674"/>
    <mergeCell ref="AJ675:AJ678"/>
    <mergeCell ref="AF691:AF693"/>
    <mergeCell ref="AC726:AC728"/>
    <mergeCell ref="AG719:AG722"/>
    <mergeCell ref="AH703:AH706"/>
    <mergeCell ref="AB736:AB738"/>
    <mergeCell ref="AC736:AC738"/>
    <mergeCell ref="AF682:AF684"/>
    <mergeCell ref="AG682:AG684"/>
    <mergeCell ref="AG669:AG671"/>
    <mergeCell ref="AF701:AF702"/>
    <mergeCell ref="AD688:AD690"/>
    <mergeCell ref="AC703:AC706"/>
    <mergeCell ref="B729:B732"/>
    <mergeCell ref="C729:C732"/>
    <mergeCell ref="B607:B609"/>
    <mergeCell ref="B688:B690"/>
    <mergeCell ref="E679:E681"/>
    <mergeCell ref="F679:F681"/>
    <mergeCell ref="G679:G681"/>
    <mergeCell ref="E669:E671"/>
    <mergeCell ref="F669:F671"/>
    <mergeCell ref="D651:D653"/>
    <mergeCell ref="F701:F702"/>
    <mergeCell ref="B580:B582"/>
    <mergeCell ref="B604:B606"/>
    <mergeCell ref="B639:B641"/>
    <mergeCell ref="Q679:Q681"/>
    <mergeCell ref="Q688:Q690"/>
    <mergeCell ref="P703:P706"/>
    <mergeCell ref="D619:D622"/>
    <mergeCell ref="G642:G644"/>
    <mergeCell ref="H648:H650"/>
    <mergeCell ref="I701:I702"/>
    <mergeCell ref="F698:F700"/>
    <mergeCell ref="H685:H687"/>
    <mergeCell ref="D642:D644"/>
    <mergeCell ref="D669:D671"/>
    <mergeCell ref="N619:N622"/>
    <mergeCell ref="N723:N725"/>
    <mergeCell ref="I703:I706"/>
    <mergeCell ref="N682:N684"/>
    <mergeCell ref="E656:E659"/>
    <mergeCell ref="N669:N671"/>
    <mergeCell ref="O654:O655"/>
    <mergeCell ref="O619:O622"/>
    <mergeCell ref="P633:P635"/>
    <mergeCell ref="D654:D655"/>
    <mergeCell ref="H656:H659"/>
    <mergeCell ref="H669:H671"/>
    <mergeCell ref="D633:D635"/>
    <mergeCell ref="B619:B622"/>
    <mergeCell ref="C619:C622"/>
    <mergeCell ref="B682:B684"/>
    <mergeCell ref="C682:C684"/>
    <mergeCell ref="B675:B678"/>
    <mergeCell ref="H642:H644"/>
    <mergeCell ref="F672:F674"/>
    <mergeCell ref="B669:B671"/>
    <mergeCell ref="B679:B681"/>
    <mergeCell ref="D716:D718"/>
    <mergeCell ref="I656:I659"/>
    <mergeCell ref="O656:O659"/>
    <mergeCell ref="N651:N653"/>
    <mergeCell ref="H607:H609"/>
    <mergeCell ref="H610:H612"/>
    <mergeCell ref="P642:P644"/>
    <mergeCell ref="I651:I653"/>
    <mergeCell ref="E633:E635"/>
    <mergeCell ref="D629:D632"/>
    <mergeCell ref="O616:O618"/>
    <mergeCell ref="C601:C603"/>
    <mergeCell ref="C610:C612"/>
    <mergeCell ref="F691:F693"/>
    <mergeCell ref="E719:E722"/>
    <mergeCell ref="F719:F722"/>
    <mergeCell ref="Q645:Q647"/>
    <mergeCell ref="AH597:AH600"/>
    <mergeCell ref="AI597:AI600"/>
    <mergeCell ref="AB639:AB641"/>
    <mergeCell ref="R633:R635"/>
    <mergeCell ref="S633:S635"/>
    <mergeCell ref="O583:O586"/>
    <mergeCell ref="U567:U570"/>
    <mergeCell ref="P583:P586"/>
    <mergeCell ref="Q626:Q628"/>
    <mergeCell ref="Z623:Z625"/>
    <mergeCell ref="P580:P582"/>
    <mergeCell ref="T604:T606"/>
    <mergeCell ref="X642:X644"/>
    <mergeCell ref="G604:G606"/>
    <mergeCell ref="I577:I579"/>
    <mergeCell ref="U651:U653"/>
    <mergeCell ref="N648:N650"/>
    <mergeCell ref="O648:O650"/>
    <mergeCell ref="G648:G650"/>
    <mergeCell ref="S651:S653"/>
    <mergeCell ref="AE613:AE615"/>
    <mergeCell ref="AF613:AF615"/>
    <mergeCell ref="AB626:AB628"/>
    <mergeCell ref="AG604:AG606"/>
    <mergeCell ref="AD642:AD644"/>
    <mergeCell ref="AE642:AE644"/>
    <mergeCell ref="AB601:AB603"/>
    <mergeCell ref="AF604:AF606"/>
    <mergeCell ref="AF633:AF635"/>
    <mergeCell ref="V642:V644"/>
    <mergeCell ref="U610:U612"/>
    <mergeCell ref="V610:V612"/>
    <mergeCell ref="X607:X609"/>
    <mergeCell ref="X604:X606"/>
    <mergeCell ref="AH601:AH603"/>
    <mergeCell ref="AF583:AF586"/>
    <mergeCell ref="AG583:AG586"/>
    <mergeCell ref="AH583:AH586"/>
    <mergeCell ref="V577:V579"/>
    <mergeCell ref="U574:U576"/>
    <mergeCell ref="V574:V576"/>
    <mergeCell ref="AH567:AH570"/>
    <mergeCell ref="T594:T596"/>
    <mergeCell ref="U594:U596"/>
    <mergeCell ref="V594:V596"/>
    <mergeCell ref="W594:W596"/>
    <mergeCell ref="X594:X596"/>
    <mergeCell ref="Y594:Y596"/>
    <mergeCell ref="AC642:AC644"/>
    <mergeCell ref="W597:W600"/>
    <mergeCell ref="X597:X600"/>
    <mergeCell ref="Y597:Y600"/>
    <mergeCell ref="Z597:Z600"/>
    <mergeCell ref="Q639:Q641"/>
    <mergeCell ref="S610:S612"/>
    <mergeCell ref="U588:U590"/>
    <mergeCell ref="O591:O593"/>
    <mergeCell ref="P591:P593"/>
    <mergeCell ref="Q591:Q593"/>
    <mergeCell ref="R591:R593"/>
    <mergeCell ref="AC645:AC647"/>
    <mergeCell ref="AD645:AD647"/>
    <mergeCell ref="Y588:Y590"/>
    <mergeCell ref="Z588:Z590"/>
    <mergeCell ref="AF588:AF590"/>
    <mergeCell ref="AG588:AG590"/>
    <mergeCell ref="AB580:AB582"/>
    <mergeCell ref="AA616:AA618"/>
    <mergeCell ref="AB616:AB618"/>
    <mergeCell ref="S563:S566"/>
    <mergeCell ref="S550:S553"/>
    <mergeCell ref="T550:T553"/>
    <mergeCell ref="K577:K579"/>
    <mergeCell ref="L577:L579"/>
    <mergeCell ref="M577:M579"/>
    <mergeCell ref="AF591:AF593"/>
    <mergeCell ref="AG591:AG593"/>
    <mergeCell ref="AH591:AH593"/>
    <mergeCell ref="AB557:AB559"/>
    <mergeCell ref="AC557:AC559"/>
    <mergeCell ref="AE567:AE570"/>
    <mergeCell ref="Z557:Z559"/>
    <mergeCell ref="AJ563:AJ566"/>
    <mergeCell ref="AC607:AC609"/>
    <mergeCell ref="AD607:AD609"/>
    <mergeCell ref="Z613:Z615"/>
    <mergeCell ref="AA613:AA615"/>
    <mergeCell ref="AB613:AB615"/>
    <mergeCell ref="AC613:AC615"/>
    <mergeCell ref="AG623:AG625"/>
    <mergeCell ref="AC619:AC622"/>
    <mergeCell ref="AD601:AD603"/>
    <mergeCell ref="AG616:AG618"/>
    <mergeCell ref="Y642:Y644"/>
    <mergeCell ref="AJ604:AJ606"/>
    <mergeCell ref="AJ601:AJ603"/>
    <mergeCell ref="AG567:AG570"/>
    <mergeCell ref="AA567:AA570"/>
    <mergeCell ref="AC571:AC573"/>
    <mergeCell ref="AJ574:AJ576"/>
    <mergeCell ref="AI567:AI570"/>
    <mergeCell ref="AI571:AI573"/>
    <mergeCell ref="AB574:AB576"/>
    <mergeCell ref="AH574:AH576"/>
    <mergeCell ref="AF574:AF576"/>
    <mergeCell ref="AE563:AE566"/>
    <mergeCell ref="AJ571:AJ573"/>
    <mergeCell ref="Z563:Z566"/>
    <mergeCell ref="AA563:AA566"/>
    <mergeCell ref="AJ567:AJ570"/>
    <mergeCell ref="Y574:Y576"/>
    <mergeCell ref="Z604:Z606"/>
    <mergeCell ref="AA629:AA632"/>
    <mergeCell ref="Z594:Z596"/>
    <mergeCell ref="AA594:AA596"/>
    <mergeCell ref="AB594:AB596"/>
    <mergeCell ref="AC594:AC596"/>
    <mergeCell ref="AD594:AD596"/>
    <mergeCell ref="AE594:AE596"/>
    <mergeCell ref="AF594:AF596"/>
    <mergeCell ref="AE597:AE600"/>
    <mergeCell ref="AE577:AE579"/>
    <mergeCell ref="Y580:Y582"/>
    <mergeCell ref="AG601:AG603"/>
    <mergeCell ref="AI601:AI603"/>
    <mergeCell ref="AJ619:AJ622"/>
    <mergeCell ref="AJ639:AJ641"/>
    <mergeCell ref="AJ616:AJ618"/>
    <mergeCell ref="V583:V586"/>
    <mergeCell ref="Y656:Y659"/>
    <mergeCell ref="O610:O612"/>
    <mergeCell ref="P610:P612"/>
    <mergeCell ref="N601:N603"/>
    <mergeCell ref="F616:F618"/>
    <mergeCell ref="N616:N618"/>
    <mergeCell ref="I607:I609"/>
    <mergeCell ref="N607:N609"/>
    <mergeCell ref="W648:W650"/>
    <mergeCell ref="H645:H647"/>
    <mergeCell ref="P645:P647"/>
    <mergeCell ref="V660:V662"/>
    <mergeCell ref="S716:S718"/>
    <mergeCell ref="U726:U728"/>
    <mergeCell ref="V726:V728"/>
    <mergeCell ref="W726:W728"/>
    <mergeCell ref="Y729:Y732"/>
    <mergeCell ref="I771:I773"/>
    <mergeCell ref="N752:N754"/>
    <mergeCell ref="O752:O754"/>
    <mergeCell ref="I758:I760"/>
    <mergeCell ref="S574:S576"/>
    <mergeCell ref="T574:T576"/>
    <mergeCell ref="AH563:AH566"/>
    <mergeCell ref="AH571:AH573"/>
    <mergeCell ref="AI550:AI553"/>
    <mergeCell ref="AD567:AD570"/>
    <mergeCell ref="AA557:AA559"/>
    <mergeCell ref="AD557:AD559"/>
    <mergeCell ref="AJ550:AJ553"/>
    <mergeCell ref="AD563:AD566"/>
    <mergeCell ref="AI583:AI586"/>
    <mergeCell ref="AG574:AG576"/>
    <mergeCell ref="AC597:AC600"/>
    <mergeCell ref="AD597:AD600"/>
    <mergeCell ref="W571:W573"/>
    <mergeCell ref="AI563:AI566"/>
    <mergeCell ref="X563:X566"/>
    <mergeCell ref="U613:U615"/>
    <mergeCell ref="AI623:AI625"/>
    <mergeCell ref="AG626:AG628"/>
    <mergeCell ref="AJ577:AJ579"/>
    <mergeCell ref="AJ580:AJ582"/>
    <mergeCell ref="AH613:AH615"/>
    <mergeCell ref="AF577:AF579"/>
    <mergeCell ref="AJ583:AJ586"/>
    <mergeCell ref="Z580:Z582"/>
    <mergeCell ref="AD613:AD615"/>
    <mergeCell ref="Q610:Q612"/>
    <mergeCell ref="R610:R612"/>
    <mergeCell ref="AA574:AA576"/>
    <mergeCell ref="AJ588:AJ590"/>
    <mergeCell ref="AH580:AH582"/>
    <mergeCell ref="X580:X582"/>
    <mergeCell ref="AI580:AI582"/>
    <mergeCell ref="W588:W590"/>
    <mergeCell ref="X588:X590"/>
    <mergeCell ref="AB588:AB590"/>
    <mergeCell ref="AC588:AC590"/>
    <mergeCell ref="AF571:AF573"/>
    <mergeCell ref="AF567:AF570"/>
    <mergeCell ref="AD588:AD590"/>
    <mergeCell ref="AE588:AE590"/>
    <mergeCell ref="AA597:AA600"/>
    <mergeCell ref="AB597:AB600"/>
    <mergeCell ref="AA651:AA653"/>
    <mergeCell ref="AA601:AA603"/>
    <mergeCell ref="Q642:Q644"/>
    <mergeCell ref="W639:W641"/>
    <mergeCell ref="O642:O644"/>
    <mergeCell ref="AB745:AB747"/>
    <mergeCell ref="W771:W773"/>
    <mergeCell ref="R777:R779"/>
    <mergeCell ref="V761:V763"/>
    <mergeCell ref="R739:R741"/>
    <mergeCell ref="O758:O760"/>
    <mergeCell ref="S719:S722"/>
    <mergeCell ref="S723:S725"/>
    <mergeCell ref="W675:W678"/>
    <mergeCell ref="X691:X693"/>
    <mergeCell ref="R736:R738"/>
    <mergeCell ref="S736:S738"/>
    <mergeCell ref="Q672:Q674"/>
    <mergeCell ref="Q703:Q706"/>
    <mergeCell ref="X748:X751"/>
    <mergeCell ref="Y748:Y751"/>
    <mergeCell ref="S726:S728"/>
    <mergeCell ref="T726:T728"/>
    <mergeCell ref="X703:X706"/>
    <mergeCell ref="Y654:Y655"/>
    <mergeCell ref="P604:P606"/>
    <mergeCell ref="Q604:Q606"/>
    <mergeCell ref="R604:R606"/>
    <mergeCell ref="S604:S606"/>
    <mergeCell ref="P619:P622"/>
    <mergeCell ref="T713:T715"/>
    <mergeCell ref="P758:P760"/>
    <mergeCell ref="Z610:Z612"/>
    <mergeCell ref="Z629:Z632"/>
    <mergeCell ref="Y610:Y612"/>
    <mergeCell ref="Y633:Y635"/>
    <mergeCell ref="W713:W715"/>
    <mergeCell ref="Z679:Z681"/>
    <mergeCell ref="AA688:AA690"/>
    <mergeCell ref="AA761:AA763"/>
    <mergeCell ref="Z748:Z751"/>
    <mergeCell ref="S682:S684"/>
    <mergeCell ref="Y613:Y615"/>
    <mergeCell ref="T648:T650"/>
    <mergeCell ref="Y745:Y747"/>
    <mergeCell ref="V745:V747"/>
    <mergeCell ref="V688:V690"/>
    <mergeCell ref="X701:X702"/>
    <mergeCell ref="U685:U687"/>
    <mergeCell ref="X698:X700"/>
    <mergeCell ref="O736:O738"/>
    <mergeCell ref="P736:P738"/>
    <mergeCell ref="Q736:Q738"/>
    <mergeCell ref="P761:P763"/>
    <mergeCell ref="O597:O600"/>
    <mergeCell ref="P597:P600"/>
    <mergeCell ref="Q597:Q600"/>
    <mergeCell ref="R597:R600"/>
    <mergeCell ref="S597:S600"/>
    <mergeCell ref="V645:V647"/>
    <mergeCell ref="Q726:Q728"/>
    <mergeCell ref="I768:I770"/>
    <mergeCell ref="N768:N770"/>
    <mergeCell ref="W703:W706"/>
    <mergeCell ref="T701:T702"/>
    <mergeCell ref="N633:N635"/>
    <mergeCell ref="O607:O609"/>
    <mergeCell ref="X629:X632"/>
    <mergeCell ref="Q619:Q622"/>
    <mergeCell ref="W672:W674"/>
    <mergeCell ref="X672:X674"/>
    <mergeCell ref="T764:T767"/>
    <mergeCell ref="Y764:Y767"/>
    <mergeCell ref="X742:X744"/>
    <mergeCell ref="X656:X659"/>
    <mergeCell ref="X755:X757"/>
    <mergeCell ref="Y755:Y757"/>
    <mergeCell ref="V723:V725"/>
    <mergeCell ref="V685:V687"/>
    <mergeCell ref="N742:N744"/>
    <mergeCell ref="P739:P741"/>
    <mergeCell ref="S764:S767"/>
    <mergeCell ref="T768:T770"/>
    <mergeCell ref="W768:W770"/>
    <mergeCell ref="X675:X678"/>
    <mergeCell ref="S698:S700"/>
    <mergeCell ref="V691:V693"/>
    <mergeCell ref="W691:W693"/>
    <mergeCell ref="V601:V603"/>
    <mergeCell ref="V656:V659"/>
    <mergeCell ref="V654:V655"/>
    <mergeCell ref="T597:T600"/>
    <mergeCell ref="P651:P653"/>
    <mergeCell ref="X729:X732"/>
    <mergeCell ref="Y739:Y741"/>
    <mergeCell ref="U733:U735"/>
    <mergeCell ref="V733:V735"/>
    <mergeCell ref="S601:S603"/>
    <mergeCell ref="T691:T693"/>
    <mergeCell ref="R764:R767"/>
    <mergeCell ref="U675:U678"/>
    <mergeCell ref="I723:I725"/>
    <mergeCell ref="O703:O706"/>
    <mergeCell ref="R726:R728"/>
    <mergeCell ref="V729:V732"/>
    <mergeCell ref="I626:I628"/>
    <mergeCell ref="W694:W697"/>
    <mergeCell ref="X694:X697"/>
    <mergeCell ref="Y694:Y697"/>
    <mergeCell ref="U812:U814"/>
    <mergeCell ref="U793:U795"/>
    <mergeCell ref="W793:W795"/>
    <mergeCell ref="E729:E732"/>
    <mergeCell ref="N786:N788"/>
    <mergeCell ref="O761:O763"/>
    <mergeCell ref="V783:V785"/>
    <mergeCell ref="U771:U773"/>
    <mergeCell ref="T771:T773"/>
    <mergeCell ref="X774:X776"/>
    <mergeCell ref="U780:U782"/>
    <mergeCell ref="I739:I741"/>
    <mergeCell ref="I742:I744"/>
    <mergeCell ref="I764:I767"/>
    <mergeCell ref="Q764:Q767"/>
    <mergeCell ref="S703:S706"/>
    <mergeCell ref="S672:S674"/>
    <mergeCell ref="T672:T674"/>
    <mergeCell ref="R672:R674"/>
    <mergeCell ref="R679:R681"/>
    <mergeCell ref="T716:T718"/>
    <mergeCell ref="I682:I684"/>
    <mergeCell ref="X745:X747"/>
    <mergeCell ref="H752:H754"/>
    <mergeCell ref="S713:S715"/>
    <mergeCell ref="U713:U715"/>
    <mergeCell ref="V713:V715"/>
    <mergeCell ref="O672:O674"/>
    <mergeCell ref="R685:R687"/>
    <mergeCell ref="F783:F785"/>
    <mergeCell ref="G783:G785"/>
    <mergeCell ref="P793:P795"/>
    <mergeCell ref="N789:N792"/>
    <mergeCell ref="Q758:Q760"/>
    <mergeCell ref="P745:P747"/>
    <mergeCell ref="V742:V744"/>
    <mergeCell ref="I716:I718"/>
    <mergeCell ref="G716:G718"/>
    <mergeCell ref="N736:N738"/>
    <mergeCell ref="H716:H718"/>
    <mergeCell ref="T774:T776"/>
    <mergeCell ref="V777:V779"/>
    <mergeCell ref="W777:W779"/>
    <mergeCell ref="Q723:Q725"/>
    <mergeCell ref="T723:T725"/>
    <mergeCell ref="I780:I782"/>
    <mergeCell ref="H780:H782"/>
    <mergeCell ref="R796:R798"/>
    <mergeCell ref="O709:O712"/>
    <mergeCell ref="P709:P712"/>
    <mergeCell ref="Q709:Q712"/>
    <mergeCell ref="R709:R712"/>
    <mergeCell ref="S709:S712"/>
    <mergeCell ref="R755:R757"/>
    <mergeCell ref="Y758:Y760"/>
    <mergeCell ref="F812:F814"/>
    <mergeCell ref="G771:G773"/>
    <mergeCell ref="V703:V706"/>
    <mergeCell ref="V719:V722"/>
    <mergeCell ref="W723:W725"/>
    <mergeCell ref="T688:T690"/>
    <mergeCell ref="AE1188:AE1190"/>
    <mergeCell ref="AF1188:AF1190"/>
    <mergeCell ref="AA1191:AA1193"/>
    <mergeCell ref="Y1182:Y1184"/>
    <mergeCell ref="AG1191:AG1193"/>
    <mergeCell ref="H796:H798"/>
    <mergeCell ref="H812:H814"/>
    <mergeCell ref="Y768:Y770"/>
    <mergeCell ref="W761:W763"/>
    <mergeCell ref="Q771:Q773"/>
    <mergeCell ref="R771:R773"/>
    <mergeCell ref="Q774:Q776"/>
    <mergeCell ref="N764:N767"/>
    <mergeCell ref="O764:O767"/>
    <mergeCell ref="Q761:Q763"/>
    <mergeCell ref="S761:S763"/>
    <mergeCell ref="P768:P770"/>
    <mergeCell ref="Q768:Q770"/>
    <mergeCell ref="U764:U767"/>
    <mergeCell ref="U768:U770"/>
    <mergeCell ref="G571:G573"/>
    <mergeCell ref="H571:H573"/>
    <mergeCell ref="O629:O632"/>
    <mergeCell ref="P629:P632"/>
    <mergeCell ref="I688:I690"/>
    <mergeCell ref="P748:P751"/>
    <mergeCell ref="Q748:Q751"/>
    <mergeCell ref="R748:R751"/>
    <mergeCell ref="S748:S751"/>
    <mergeCell ref="T748:T751"/>
    <mergeCell ref="U748:U751"/>
    <mergeCell ref="N793:N795"/>
    <mergeCell ref="O793:O795"/>
    <mergeCell ref="T789:T792"/>
    <mergeCell ref="O780:O782"/>
    <mergeCell ref="H793:H795"/>
    <mergeCell ref="I793:I795"/>
    <mergeCell ref="Q660:Q662"/>
    <mergeCell ref="V672:V674"/>
    <mergeCell ref="V682:V684"/>
    <mergeCell ref="I669:I671"/>
    <mergeCell ref="V701:V702"/>
    <mergeCell ref="O719:O722"/>
    <mergeCell ref="N703:N706"/>
    <mergeCell ref="R669:R671"/>
    <mergeCell ref="X669:X671"/>
    <mergeCell ref="V669:V671"/>
    <mergeCell ref="H688:H690"/>
    <mergeCell ref="P733:P735"/>
    <mergeCell ref="Q733:Q735"/>
    <mergeCell ref="R733:R735"/>
    <mergeCell ref="S733:S735"/>
    <mergeCell ref="T733:T735"/>
    <mergeCell ref="R768:R770"/>
    <mergeCell ref="S645:S647"/>
    <mergeCell ref="Y660:Y662"/>
    <mergeCell ref="Y713:Y715"/>
    <mergeCell ref="O723:O725"/>
    <mergeCell ref="R742:R744"/>
    <mergeCell ref="S742:S744"/>
    <mergeCell ref="Q739:Q741"/>
    <mergeCell ref="Q719:Q722"/>
    <mergeCell ref="I629:I632"/>
    <mergeCell ref="I619:I622"/>
    <mergeCell ref="AJ796:AJ798"/>
    <mergeCell ref="AC1165:AC1167"/>
    <mergeCell ref="AD1165:AD1167"/>
    <mergeCell ref="AC876:AC878"/>
    <mergeCell ref="AA847:AA849"/>
    <mergeCell ref="AB847:AB849"/>
    <mergeCell ref="AC847:AC849"/>
    <mergeCell ref="Z869:Z871"/>
    <mergeCell ref="AA839:AA841"/>
    <mergeCell ref="Z793:Z795"/>
    <mergeCell ref="AA793:AA795"/>
    <mergeCell ref="AB793:AB795"/>
    <mergeCell ref="AC793:AC795"/>
    <mergeCell ref="AD793:AD795"/>
    <mergeCell ref="W789:W792"/>
    <mergeCell ref="X789:X792"/>
    <mergeCell ref="Y815:Y818"/>
    <mergeCell ref="X812:X814"/>
    <mergeCell ref="AA1146:AA1148"/>
    <mergeCell ref="AB1146:AB1148"/>
    <mergeCell ref="AD942:AD945"/>
    <mergeCell ref="Y1052:Y1054"/>
    <mergeCell ref="V1125:V1127"/>
    <mergeCell ref="AF903:AF905"/>
    <mergeCell ref="AI1337:AI1340"/>
    <mergeCell ref="W1337:W1340"/>
    <mergeCell ref="X1337:X1340"/>
    <mergeCell ref="Y1337:Y1340"/>
    <mergeCell ref="Z1337:Z1340"/>
    <mergeCell ref="AJ1367:AJ1369"/>
    <mergeCell ref="AJ1370:AJ1372"/>
    <mergeCell ref="AJ1373:AJ1376"/>
    <mergeCell ref="AJ1377:AJ1379"/>
    <mergeCell ref="Y1252:Y1254"/>
    <mergeCell ref="Z1252:Z1254"/>
    <mergeCell ref="AA1252:AA1254"/>
    <mergeCell ref="AB1252:AB1254"/>
    <mergeCell ref="AC1252:AC1254"/>
    <mergeCell ref="AB1267:AB1268"/>
    <mergeCell ref="AC1267:AC1268"/>
    <mergeCell ref="W1264:W1266"/>
    <mergeCell ref="AC1239:AC1241"/>
    <mergeCell ref="AD1239:AD1241"/>
    <mergeCell ref="AE1239:AE1241"/>
    <mergeCell ref="AE1236:AE1238"/>
    <mergeCell ref="AD1285:AD1287"/>
    <mergeCell ref="AD1288:AD1291"/>
    <mergeCell ref="AB1224:AB1226"/>
    <mergeCell ref="AC1224:AC1226"/>
    <mergeCell ref="AD1224:AD1226"/>
    <mergeCell ref="AE1224:AE1226"/>
    <mergeCell ref="AF1224:AF1226"/>
    <mergeCell ref="V1224:V1226"/>
    <mergeCell ref="W1224:W1226"/>
    <mergeCell ref="AB1227:AB1230"/>
    <mergeCell ref="AC1227:AC1230"/>
    <mergeCell ref="W1227:W1230"/>
    <mergeCell ref="AA1227:AA1230"/>
    <mergeCell ref="X1269:X1270"/>
    <mergeCell ref="X1324:X1327"/>
    <mergeCell ref="Y1324:Y1327"/>
    <mergeCell ref="X1214:X1216"/>
    <mergeCell ref="Y1214:Y1216"/>
    <mergeCell ref="V793:V795"/>
    <mergeCell ref="AJ786:AJ788"/>
    <mergeCell ref="AJ1221:AJ1223"/>
    <mergeCell ref="AJ1227:AJ1230"/>
    <mergeCell ref="AE1221:AE1223"/>
    <mergeCell ref="AG1221:AG1223"/>
    <mergeCell ref="AH1354:AH1356"/>
    <mergeCell ref="AD1370:AD1372"/>
    <mergeCell ref="AG1364:AG1366"/>
    <mergeCell ref="AB1364:AB1366"/>
    <mergeCell ref="W1318:W1320"/>
    <mergeCell ref="AC1367:AC1369"/>
    <mergeCell ref="AD1367:AD1369"/>
    <mergeCell ref="Y1370:Y1372"/>
    <mergeCell ref="AI1264:AI1266"/>
    <mergeCell ref="AJ1264:AJ1266"/>
    <mergeCell ref="AF1245:AF1248"/>
    <mergeCell ref="AE1242:AE1244"/>
    <mergeCell ref="AJ1269:AJ1270"/>
    <mergeCell ref="AG1269:AG1270"/>
    <mergeCell ref="AG1292:AG1294"/>
    <mergeCell ref="Z1318:Z1320"/>
    <mergeCell ref="AH1405:AH1408"/>
    <mergeCell ref="AA1275:AA1277"/>
    <mergeCell ref="AB1275:AB1277"/>
    <mergeCell ref="AC1275:AC1277"/>
    <mergeCell ref="AI1390:AI1392"/>
    <mergeCell ref="AB1318:AB1320"/>
    <mergeCell ref="AD1310:AD1313"/>
    <mergeCell ref="AE1310:AE1313"/>
    <mergeCell ref="AJ1275:AJ1277"/>
    <mergeCell ref="AI1285:AI1287"/>
    <mergeCell ref="AJ1245:AJ1248"/>
    <mergeCell ref="AJ1267:AJ1268"/>
    <mergeCell ref="AJ1242:AJ1244"/>
    <mergeCell ref="AH1331:AH1333"/>
    <mergeCell ref="AB1271:AB1274"/>
    <mergeCell ref="AB1288:AB1291"/>
    <mergeCell ref="AF1264:AF1266"/>
    <mergeCell ref="X1249:X1251"/>
    <mergeCell ref="Y1249:Y1251"/>
    <mergeCell ref="Z1249:Z1251"/>
    <mergeCell ref="AA1249:AA1251"/>
    <mergeCell ref="AE1269:AE1270"/>
    <mergeCell ref="AD1252:AD1254"/>
    <mergeCell ref="AG1267:AG1268"/>
    <mergeCell ref="AF1288:AF1291"/>
    <mergeCell ref="AE1288:AE1291"/>
    <mergeCell ref="AG1295:AG1297"/>
    <mergeCell ref="AG1318:AG1320"/>
    <mergeCell ref="AD1357:AD1359"/>
    <mergeCell ref="W1236:W1238"/>
    <mergeCell ref="Z1224:Z1226"/>
    <mergeCell ref="W1267:W1268"/>
    <mergeCell ref="AI1347:AI1350"/>
    <mergeCell ref="AE1354:AE1356"/>
    <mergeCell ref="AF1354:AF1356"/>
    <mergeCell ref="AB1370:AB1372"/>
    <mergeCell ref="Y1384:Y1386"/>
    <mergeCell ref="Z1384:Z1386"/>
    <mergeCell ref="AA1384:AA1386"/>
    <mergeCell ref="AD1275:AD1277"/>
    <mergeCell ref="AE1275:AE1277"/>
    <mergeCell ref="AF1275:AF1277"/>
    <mergeCell ref="AF1271:AF1274"/>
    <mergeCell ref="C1239:C1241"/>
    <mergeCell ref="C1242:C1244"/>
    <mergeCell ref="T1231:T1232"/>
    <mergeCell ref="D1239:D1241"/>
    <mergeCell ref="D1242:D1244"/>
    <mergeCell ref="B1236:B1238"/>
    <mergeCell ref="B1245:B1248"/>
    <mergeCell ref="Q1242:Q1244"/>
    <mergeCell ref="F1242:F1244"/>
    <mergeCell ref="G1242:G1244"/>
    <mergeCell ref="B1271:B1274"/>
    <mergeCell ref="C1271:C1274"/>
    <mergeCell ref="N1267:N1268"/>
    <mergeCell ref="N1269:N1270"/>
    <mergeCell ref="T1264:T1266"/>
    <mergeCell ref="T1267:T1268"/>
    <mergeCell ref="Q1264:Q1266"/>
    <mergeCell ref="P1267:P1268"/>
    <mergeCell ref="S1267:S1268"/>
    <mergeCell ref="S1269:S1270"/>
    <mergeCell ref="B1242:B1244"/>
    <mergeCell ref="G1245:G1248"/>
    <mergeCell ref="I1242:I1244"/>
    <mergeCell ref="O1269:O1270"/>
    <mergeCell ref="H1264:H1266"/>
    <mergeCell ref="H1267:H1268"/>
    <mergeCell ref="G1271:G1274"/>
    <mergeCell ref="B1264:B1266"/>
    <mergeCell ref="E1236:E1238"/>
    <mergeCell ref="N1242:N1244"/>
    <mergeCell ref="P1269:P1270"/>
    <mergeCell ref="Q1269:Q1270"/>
    <mergeCell ref="I1239:I1241"/>
    <mergeCell ref="B1233:B1235"/>
    <mergeCell ref="C1233:C1235"/>
    <mergeCell ref="D1233:D1235"/>
    <mergeCell ref="E1245:E1248"/>
    <mergeCell ref="S1264:S1266"/>
    <mergeCell ref="Q1239:Q1241"/>
    <mergeCell ref="S1233:S1235"/>
    <mergeCell ref="T1233:T1235"/>
    <mergeCell ref="D1236:D1238"/>
    <mergeCell ref="D1245:D1248"/>
    <mergeCell ref="C1245:C1248"/>
    <mergeCell ref="B1239:B1241"/>
    <mergeCell ref="T1245:T1248"/>
    <mergeCell ref="B1255:B1257"/>
    <mergeCell ref="C1255:C1257"/>
    <mergeCell ref="B1258:B1260"/>
    <mergeCell ref="O1245:O1248"/>
    <mergeCell ref="H1239:H1241"/>
    <mergeCell ref="E1239:E1241"/>
    <mergeCell ref="E1242:E1244"/>
    <mergeCell ref="O1239:O1241"/>
    <mergeCell ref="N1245:N1248"/>
    <mergeCell ref="F1236:F1238"/>
    <mergeCell ref="D1255:D1257"/>
    <mergeCell ref="D1267:D1268"/>
    <mergeCell ref="E1267:E1268"/>
    <mergeCell ref="G1255:G1257"/>
    <mergeCell ref="T1239:T1241"/>
    <mergeCell ref="Q1231:Q1232"/>
    <mergeCell ref="R1231:R1232"/>
    <mergeCell ref="H1258:H1260"/>
    <mergeCell ref="B1249:B1251"/>
    <mergeCell ref="C1249:C1251"/>
    <mergeCell ref="D1249:D1251"/>
    <mergeCell ref="E1249:E1251"/>
    <mergeCell ref="O1264:O1266"/>
    <mergeCell ref="O1267:O1268"/>
    <mergeCell ref="B1252:B1254"/>
    <mergeCell ref="C1252:C1254"/>
    <mergeCell ref="D1252:D1254"/>
    <mergeCell ref="E1314:E1317"/>
    <mergeCell ref="F1314:F1317"/>
    <mergeCell ref="D1307:D1309"/>
    <mergeCell ref="B1267:B1268"/>
    <mergeCell ref="C1267:C1268"/>
    <mergeCell ref="B1269:B1270"/>
    <mergeCell ref="C1269:C1270"/>
    <mergeCell ref="F1264:F1266"/>
    <mergeCell ref="N1285:N1287"/>
    <mergeCell ref="D1264:D1266"/>
    <mergeCell ref="C1275:C1277"/>
    <mergeCell ref="N1518:N1520"/>
    <mergeCell ref="E1347:E1350"/>
    <mergeCell ref="F1347:F1350"/>
    <mergeCell ref="G1347:G1350"/>
    <mergeCell ref="H1364:H1366"/>
    <mergeCell ref="H1367:H1369"/>
    <mergeCell ref="E1367:E1369"/>
    <mergeCell ref="D1393:D1395"/>
    <mergeCell ref="F1501:F1503"/>
    <mergeCell ref="C1373:C1376"/>
    <mergeCell ref="C1360:C1363"/>
    <mergeCell ref="C1354:C1356"/>
    <mergeCell ref="I1367:I1369"/>
    <mergeCell ref="I1370:I1372"/>
    <mergeCell ref="I1373:I1376"/>
    <mergeCell ref="I1377:I1379"/>
    <mergeCell ref="E1321:E1323"/>
    <mergeCell ref="F1321:F1323"/>
    <mergeCell ref="F1367:F1369"/>
    <mergeCell ref="G1367:G1369"/>
    <mergeCell ref="F1370:F1372"/>
    <mergeCell ref="G1370:G1372"/>
    <mergeCell ref="F1373:F1376"/>
    <mergeCell ref="D1354:D1356"/>
    <mergeCell ref="C1370:C1372"/>
    <mergeCell ref="D1370:D1372"/>
    <mergeCell ref="C1301:C1303"/>
    <mergeCell ref="E1307:E1309"/>
    <mergeCell ref="G1324:G1327"/>
    <mergeCell ref="F1341:F1343"/>
    <mergeCell ref="B1501:B1503"/>
    <mergeCell ref="C1501:C1503"/>
    <mergeCell ref="D1501:D1503"/>
    <mergeCell ref="E1494:E1496"/>
    <mergeCell ref="H1304:H1306"/>
    <mergeCell ref="G1285:G1287"/>
    <mergeCell ref="B1481:B1483"/>
    <mergeCell ref="B1452:B1454"/>
    <mergeCell ref="C1452:C1454"/>
    <mergeCell ref="E1452:E1454"/>
    <mergeCell ref="F1452:F1454"/>
    <mergeCell ref="F1475:F1477"/>
    <mergeCell ref="C1481:C1483"/>
    <mergeCell ref="B1455:B1457"/>
    <mergeCell ref="B1534:B1536"/>
    <mergeCell ref="C1534:C1536"/>
    <mergeCell ref="D1534:D1536"/>
    <mergeCell ref="E1534:E1536"/>
    <mergeCell ref="F1534:F1536"/>
    <mergeCell ref="G1534:G1536"/>
    <mergeCell ref="I1534:I1536"/>
    <mergeCell ref="I1351:I1353"/>
    <mergeCell ref="Q1351:Q1353"/>
    <mergeCell ref="N1357:N1359"/>
    <mergeCell ref="O1357:O1359"/>
    <mergeCell ref="P1357:P1359"/>
    <mergeCell ref="B1528:B1530"/>
    <mergeCell ref="C1528:C1530"/>
    <mergeCell ref="D1528:D1530"/>
    <mergeCell ref="E1528:E1530"/>
    <mergeCell ref="F1528:F1530"/>
    <mergeCell ref="G1528:G1530"/>
    <mergeCell ref="H1528:H1530"/>
    <mergeCell ref="I1528:I1530"/>
    <mergeCell ref="N1528:N1530"/>
    <mergeCell ref="O1528:O1530"/>
    <mergeCell ref="P1528:P1530"/>
    <mergeCell ref="Q1528:Q1530"/>
    <mergeCell ref="C1472:C1474"/>
    <mergeCell ref="B1399:B1401"/>
    <mergeCell ref="C1439:C1442"/>
    <mergeCell ref="E1421:E1423"/>
    <mergeCell ref="F1421:F1423"/>
    <mergeCell ref="B1436:B1438"/>
    <mergeCell ref="B1465:B1468"/>
    <mergeCell ref="B1531:B1533"/>
    <mergeCell ref="C1531:C1533"/>
    <mergeCell ref="D1531:D1533"/>
    <mergeCell ref="E1531:E1533"/>
    <mergeCell ref="F1531:F1533"/>
    <mergeCell ref="G1531:G1533"/>
    <mergeCell ref="D1518:D1520"/>
    <mergeCell ref="O1390:O1392"/>
    <mergeCell ref="E1525:E1527"/>
    <mergeCell ref="F1525:F1527"/>
    <mergeCell ref="G1525:G1527"/>
    <mergeCell ref="I1525:I1527"/>
    <mergeCell ref="N1525:N1527"/>
    <mergeCell ref="E1521:E1524"/>
    <mergeCell ref="F1521:F1524"/>
    <mergeCell ref="G1521:G1524"/>
    <mergeCell ref="I1521:I1524"/>
    <mergeCell ref="N1521:N1524"/>
    <mergeCell ref="E1497:E1500"/>
    <mergeCell ref="F1497:F1500"/>
    <mergeCell ref="G1497:G1500"/>
    <mergeCell ref="B1488:B1490"/>
    <mergeCell ref="C1488:C1490"/>
    <mergeCell ref="E1488:E1490"/>
    <mergeCell ref="B1396:B1398"/>
    <mergeCell ref="D1515:D1517"/>
    <mergeCell ref="H1518:H1520"/>
    <mergeCell ref="Q1518:Q1520"/>
    <mergeCell ref="B1357:B1359"/>
    <mergeCell ref="C1357:C1359"/>
    <mergeCell ref="B1367:B1369"/>
    <mergeCell ref="C1367:C1369"/>
    <mergeCell ref="B1370:B1372"/>
    <mergeCell ref="AD1384:AD1386"/>
    <mergeCell ref="Z1380:Z1381"/>
    <mergeCell ref="Z1370:Z1372"/>
    <mergeCell ref="AE1528:AE1530"/>
    <mergeCell ref="H1481:H1483"/>
    <mergeCell ref="F1318:F1320"/>
    <mergeCell ref="N1318:N1320"/>
    <mergeCell ref="I1310:I1313"/>
    <mergeCell ref="O1310:O1313"/>
    <mergeCell ref="N1310:N1313"/>
    <mergeCell ref="R1347:R1350"/>
    <mergeCell ref="AA1314:AA1317"/>
    <mergeCell ref="S1357:S1359"/>
    <mergeCell ref="W1357:W1359"/>
    <mergeCell ref="AC1370:AC1372"/>
    <mergeCell ref="S1360:S1363"/>
    <mergeCell ref="T1360:T1363"/>
    <mergeCell ref="U1360:U1363"/>
    <mergeCell ref="V1360:V1363"/>
    <mergeCell ref="W1360:W1363"/>
    <mergeCell ref="X1360:X1363"/>
    <mergeCell ref="Y1360:Y1363"/>
    <mergeCell ref="Z1360:Z1363"/>
    <mergeCell ref="P1367:P1369"/>
    <mergeCell ref="R1370:R1372"/>
    <mergeCell ref="X1377:X1379"/>
    <mergeCell ref="Y1377:Y1379"/>
    <mergeCell ref="AG1298:AG1300"/>
    <mergeCell ref="S1515:S1517"/>
    <mergeCell ref="T1515:T1517"/>
    <mergeCell ref="U1515:U1517"/>
    <mergeCell ref="R1518:R1520"/>
    <mergeCell ref="S1518:S1520"/>
    <mergeCell ref="O1318:O1320"/>
    <mergeCell ref="AF1525:AF1527"/>
    <mergeCell ref="AG1525:AG1527"/>
    <mergeCell ref="AE1521:AE1524"/>
    <mergeCell ref="X1515:X1517"/>
    <mergeCell ref="Y1515:Y1517"/>
    <mergeCell ref="AE1424:AE1426"/>
    <mergeCell ref="AF1424:AF1426"/>
    <mergeCell ref="AG1424:AG1426"/>
    <mergeCell ref="N1341:N1343"/>
    <mergeCell ref="O1331:O1333"/>
    <mergeCell ref="P1331:P1333"/>
    <mergeCell ref="V1393:V1395"/>
    <mergeCell ref="X1380:X1381"/>
    <mergeCell ref="AC1380:AC1381"/>
    <mergeCell ref="AD1380:AD1381"/>
    <mergeCell ref="AE1380:AE1381"/>
    <mergeCell ref="AA1396:AA1398"/>
    <mergeCell ref="AE1396:AE1398"/>
    <mergeCell ref="AF1331:AF1333"/>
    <mergeCell ref="V1331:V1333"/>
    <mergeCell ref="N1351:N1353"/>
    <mergeCell ref="O1351:O1353"/>
    <mergeCell ref="R1411:R1414"/>
    <mergeCell ref="AA1415:AA1417"/>
    <mergeCell ref="Z1415:Z1417"/>
    <mergeCell ref="F1399:F1401"/>
    <mergeCell ref="I1497:I1500"/>
    <mergeCell ref="H1472:H1474"/>
    <mergeCell ref="H1475:H1477"/>
    <mergeCell ref="G1472:G1474"/>
    <mergeCell ref="C1455:C1457"/>
    <mergeCell ref="E1424:E1426"/>
    <mergeCell ref="F1424:F1426"/>
    <mergeCell ref="G1424:G1426"/>
    <mergeCell ref="H1424:H1426"/>
    <mergeCell ref="I1424:I1426"/>
    <mergeCell ref="N1424:N1426"/>
    <mergeCell ref="O1424:O1426"/>
    <mergeCell ref="P1424:P1426"/>
    <mergeCell ref="E1427:E1429"/>
    <mergeCell ref="E1439:E1442"/>
    <mergeCell ref="E1455:E1457"/>
    <mergeCell ref="F1455:F1457"/>
    <mergeCell ref="B1443:B1445"/>
    <mergeCell ref="F1478:F1480"/>
    <mergeCell ref="G1478:G1480"/>
    <mergeCell ref="I1478:I1480"/>
    <mergeCell ref="N1478:N1480"/>
    <mergeCell ref="F1481:F1483"/>
    <mergeCell ref="G1481:G1483"/>
    <mergeCell ref="I1481:I1483"/>
    <mergeCell ref="N1439:N1442"/>
    <mergeCell ref="O1439:O1442"/>
    <mergeCell ref="G1455:G1457"/>
    <mergeCell ref="S1331:S1333"/>
    <mergeCell ref="T1331:T1333"/>
    <mergeCell ref="L1382:L1383"/>
    <mergeCell ref="H1324:H1327"/>
    <mergeCell ref="N1304:N1306"/>
    <mergeCell ref="V1314:V1317"/>
    <mergeCell ref="G1494:G1496"/>
    <mergeCell ref="H1494:H1496"/>
    <mergeCell ref="I1494:I1496"/>
    <mergeCell ref="N1494:N1496"/>
    <mergeCell ref="O1494:O1496"/>
    <mergeCell ref="P1494:P1496"/>
    <mergeCell ref="Q1494:Q1496"/>
    <mergeCell ref="R1494:R1496"/>
    <mergeCell ref="S1494:S1496"/>
    <mergeCell ref="B1494:B1496"/>
    <mergeCell ref="C1494:C1496"/>
    <mergeCell ref="D1494:D1496"/>
    <mergeCell ref="B1469:B1471"/>
    <mergeCell ref="C1469:C1471"/>
    <mergeCell ref="D1469:D1471"/>
    <mergeCell ref="G1421:G1423"/>
    <mergeCell ref="E1318:E1320"/>
    <mergeCell ref="C1405:C1408"/>
    <mergeCell ref="D1405:D1408"/>
    <mergeCell ref="D1418:D1420"/>
    <mergeCell ref="E1409:E1410"/>
    <mergeCell ref="N1484:N1487"/>
    <mergeCell ref="P1488:P1490"/>
    <mergeCell ref="Q1488:Q1490"/>
    <mergeCell ref="R1488:R1490"/>
    <mergeCell ref="S1488:S1490"/>
    <mergeCell ref="R1458:R1461"/>
    <mergeCell ref="S1458:S1461"/>
    <mergeCell ref="B1484:B1487"/>
    <mergeCell ref="C1484:C1487"/>
    <mergeCell ref="D1484:D1487"/>
    <mergeCell ref="B1390:B1392"/>
    <mergeCell ref="C1390:C1392"/>
    <mergeCell ref="B1393:B1395"/>
    <mergeCell ref="C1521:C1524"/>
    <mergeCell ref="D1521:D1524"/>
    <mergeCell ref="P1521:P1524"/>
    <mergeCell ref="O1525:O1527"/>
    <mergeCell ref="H1521:H1524"/>
    <mergeCell ref="Q1515:Q1517"/>
    <mergeCell ref="P1515:P1517"/>
    <mergeCell ref="P1518:P1520"/>
    <mergeCell ref="H1515:H1517"/>
    <mergeCell ref="C1310:C1313"/>
    <mergeCell ref="D1310:D1313"/>
    <mergeCell ref="N1314:N1317"/>
    <mergeCell ref="O1314:O1317"/>
    <mergeCell ref="B1304:B1306"/>
    <mergeCell ref="H1298:H1300"/>
    <mergeCell ref="G1292:G1294"/>
    <mergeCell ref="H1292:H1294"/>
    <mergeCell ref="I1292:I1294"/>
    <mergeCell ref="E1292:E1294"/>
    <mergeCell ref="F1292:F1294"/>
    <mergeCell ref="G1298:G1300"/>
    <mergeCell ref="C1264:C1266"/>
    <mergeCell ref="F1271:F1274"/>
    <mergeCell ref="O1504:O1507"/>
    <mergeCell ref="P1504:P1507"/>
    <mergeCell ref="Q1504:Q1507"/>
    <mergeCell ref="R1504:R1507"/>
    <mergeCell ref="S1504:S1507"/>
    <mergeCell ref="T1504:T1507"/>
    <mergeCell ref="U1504:U1507"/>
    <mergeCell ref="V1504:V1507"/>
    <mergeCell ref="W1504:W1507"/>
    <mergeCell ref="X1504:X1507"/>
    <mergeCell ref="P1525:P1527"/>
    <mergeCell ref="H1455:H1457"/>
    <mergeCell ref="I1455:I1457"/>
    <mergeCell ref="P1439:P1442"/>
    <mergeCell ref="Q1439:Q1442"/>
    <mergeCell ref="N1427:N1429"/>
    <mergeCell ref="P1427:P1429"/>
    <mergeCell ref="T1481:T1483"/>
    <mergeCell ref="V1439:V1442"/>
    <mergeCell ref="C1424:C1426"/>
    <mergeCell ref="F1439:F1442"/>
    <mergeCell ref="Q1427:Q1429"/>
    <mergeCell ref="B1446:B1448"/>
    <mergeCell ref="C1446:C1448"/>
    <mergeCell ref="D1446:D1448"/>
    <mergeCell ref="T1478:T1480"/>
    <mergeCell ref="H1465:H1468"/>
    <mergeCell ref="F1430:F1432"/>
    <mergeCell ref="G1430:G1432"/>
    <mergeCell ref="C1436:C1438"/>
    <mergeCell ref="B1472:B1474"/>
    <mergeCell ref="E1436:E1438"/>
    <mergeCell ref="F1436:F1438"/>
    <mergeCell ref="C1443:C1445"/>
    <mergeCell ref="D1439:D1441"/>
    <mergeCell ref="E1446:E1448"/>
    <mergeCell ref="F1446:F1448"/>
    <mergeCell ref="G1446:G1448"/>
    <mergeCell ref="H1446:H1448"/>
    <mergeCell ref="E1469:E1471"/>
    <mergeCell ref="E1472:E1474"/>
    <mergeCell ref="B1525:B1527"/>
    <mergeCell ref="C1525:C1527"/>
    <mergeCell ref="D1525:D1527"/>
    <mergeCell ref="E1515:E1517"/>
    <mergeCell ref="F1515:F1517"/>
    <mergeCell ref="G1515:G1517"/>
    <mergeCell ref="I1515:I1517"/>
    <mergeCell ref="E1518:E1520"/>
    <mergeCell ref="F1518:F1520"/>
    <mergeCell ref="G1518:G1520"/>
    <mergeCell ref="I1518:I1520"/>
    <mergeCell ref="Q1521:Q1524"/>
    <mergeCell ref="R1521:R1524"/>
    <mergeCell ref="D1334:D1336"/>
    <mergeCell ref="B1364:B1366"/>
    <mergeCell ref="C1364:C1366"/>
    <mergeCell ref="P1393:P1395"/>
    <mergeCell ref="Q1393:Q1395"/>
    <mergeCell ref="P1396:P1398"/>
    <mergeCell ref="I1390:I1392"/>
    <mergeCell ref="N1390:N1392"/>
    <mergeCell ref="P1384:P1386"/>
    <mergeCell ref="Q1384:Q1386"/>
    <mergeCell ref="P1337:P1340"/>
    <mergeCell ref="Q1337:Q1340"/>
    <mergeCell ref="J1382:J1383"/>
    <mergeCell ref="N1377:N1379"/>
    <mergeCell ref="L1380:L1381"/>
    <mergeCell ref="M1380:M1381"/>
    <mergeCell ref="T1399:T1401"/>
    <mergeCell ref="U1399:U1401"/>
    <mergeCell ref="D1488:D1490"/>
    <mergeCell ref="C1393:C1395"/>
    <mergeCell ref="I1409:I1410"/>
    <mergeCell ref="B1491:B1493"/>
    <mergeCell ref="C1491:C1493"/>
    <mergeCell ref="D1491:D1493"/>
    <mergeCell ref="E1491:E1493"/>
    <mergeCell ref="F1491:F1493"/>
    <mergeCell ref="G1491:G1493"/>
    <mergeCell ref="H1491:H1493"/>
    <mergeCell ref="I1491:I1493"/>
    <mergeCell ref="N1491:N1493"/>
    <mergeCell ref="O1491:O1493"/>
    <mergeCell ref="P1491:P1493"/>
    <mergeCell ref="Q1491:Q1493"/>
    <mergeCell ref="R1491:R1493"/>
    <mergeCell ref="S1491:S1493"/>
    <mergeCell ref="T1491:T1493"/>
    <mergeCell ref="U1491:U1493"/>
    <mergeCell ref="B1515:B1517"/>
    <mergeCell ref="C1515:C1517"/>
    <mergeCell ref="B1518:B1520"/>
    <mergeCell ref="C1518:C1520"/>
    <mergeCell ref="B1521:B1524"/>
    <mergeCell ref="G1488:G1490"/>
    <mergeCell ref="S1347:S1350"/>
    <mergeCell ref="G1399:G1401"/>
    <mergeCell ref="H1399:H1401"/>
    <mergeCell ref="I1399:I1401"/>
    <mergeCell ref="N1399:N1401"/>
    <mergeCell ref="B1458:B1461"/>
    <mergeCell ref="B1512:B1514"/>
    <mergeCell ref="C1512:C1514"/>
    <mergeCell ref="AH1521:AH1524"/>
    <mergeCell ref="AI1521:AI1524"/>
    <mergeCell ref="AH1525:AH1527"/>
    <mergeCell ref="H1488:H1490"/>
    <mergeCell ref="I1488:I1490"/>
    <mergeCell ref="N1488:N1490"/>
    <mergeCell ref="O1488:O1490"/>
    <mergeCell ref="AJ1521:AJ1524"/>
    <mergeCell ref="AI1231:AI1232"/>
    <mergeCell ref="AH1231:AH1232"/>
    <mergeCell ref="AH1370:AH1372"/>
    <mergeCell ref="AC1298:AC1300"/>
    <mergeCell ref="AD1298:AD1300"/>
    <mergeCell ref="N1239:N1241"/>
    <mergeCell ref="F1239:F1241"/>
    <mergeCell ref="G1239:G1241"/>
    <mergeCell ref="P1239:P1241"/>
    <mergeCell ref="P1242:P1244"/>
    <mergeCell ref="G1314:G1317"/>
    <mergeCell ref="F1252:F1254"/>
    <mergeCell ref="G1252:G1254"/>
    <mergeCell ref="AH1418:AH1420"/>
    <mergeCell ref="AI1418:AI1420"/>
    <mergeCell ref="AJ1418:AJ1420"/>
    <mergeCell ref="AH1528:AH1530"/>
    <mergeCell ref="AI1528:AI1530"/>
    <mergeCell ref="AI1364:AI1366"/>
    <mergeCell ref="AI1354:AI1356"/>
    <mergeCell ref="AI1525:AI1527"/>
    <mergeCell ref="AJ1525:AJ1527"/>
    <mergeCell ref="AF1515:AF1517"/>
    <mergeCell ref="AG1515:AG1517"/>
    <mergeCell ref="AE1518:AE1520"/>
    <mergeCell ref="AF1518:AF1520"/>
    <mergeCell ref="AG1518:AG1520"/>
    <mergeCell ref="AG1390:AG1392"/>
    <mergeCell ref="U1518:U1520"/>
    <mergeCell ref="R1515:R1517"/>
    <mergeCell ref="AE1488:AE1490"/>
    <mergeCell ref="AF1488:AF1490"/>
    <mergeCell ref="S1525:S1527"/>
    <mergeCell ref="T1525:T1527"/>
    <mergeCell ref="U1525:U1527"/>
    <mergeCell ref="X1424:X1426"/>
    <mergeCell ref="I1288:I1291"/>
    <mergeCell ref="G1288:G1291"/>
    <mergeCell ref="V1269:V1270"/>
    <mergeCell ref="N1264:N1266"/>
    <mergeCell ref="F1255:F1257"/>
    <mergeCell ref="V1295:V1297"/>
    <mergeCell ref="V1475:V1477"/>
    <mergeCell ref="F1472:F1474"/>
    <mergeCell ref="R1357:R1359"/>
    <mergeCell ref="V1421:V1423"/>
    <mergeCell ref="U1390:U1392"/>
    <mergeCell ref="V1390:V1392"/>
    <mergeCell ref="J1364:J1366"/>
    <mergeCell ref="K1364:K1366"/>
    <mergeCell ref="L1364:L1366"/>
    <mergeCell ref="Q1357:Q1359"/>
    <mergeCell ref="F1364:F1366"/>
    <mergeCell ref="S1351:S1353"/>
    <mergeCell ref="T1351:T1353"/>
    <mergeCell ref="P1341:P1343"/>
    <mergeCell ref="D1396:D1398"/>
    <mergeCell ref="F1382:F1383"/>
    <mergeCell ref="E1233:E1235"/>
    <mergeCell ref="F1233:F1235"/>
    <mergeCell ref="G1233:G1235"/>
    <mergeCell ref="H1233:H1235"/>
    <mergeCell ref="I1233:I1235"/>
    <mergeCell ref="N1233:N1235"/>
    <mergeCell ref="O1233:O1235"/>
    <mergeCell ref="P1233:P1235"/>
    <mergeCell ref="Q1233:Q1235"/>
    <mergeCell ref="AB1501:AB1503"/>
    <mergeCell ref="AC1501:AC1503"/>
    <mergeCell ref="AD1501:AD1503"/>
    <mergeCell ref="O1334:O1336"/>
    <mergeCell ref="P1334:P1336"/>
    <mergeCell ref="F1488:F1490"/>
    <mergeCell ref="O1271:O1274"/>
    <mergeCell ref="AF1531:AF1533"/>
    <mergeCell ref="W1271:W1274"/>
    <mergeCell ref="W1288:W1291"/>
    <mergeCell ref="Q1288:Q1291"/>
    <mergeCell ref="S1314:S1317"/>
    <mergeCell ref="T1307:T1309"/>
    <mergeCell ref="S1304:S1306"/>
    <mergeCell ref="Q1331:Q1333"/>
    <mergeCell ref="N1295:N1297"/>
    <mergeCell ref="W1261:W1263"/>
    <mergeCell ref="O1434:O1435"/>
    <mergeCell ref="R1433:R1435"/>
    <mergeCell ref="H1430:H1432"/>
    <mergeCell ref="S1288:S1291"/>
    <mergeCell ref="T1288:T1291"/>
    <mergeCell ref="U1288:U1291"/>
    <mergeCell ref="F1295:F1297"/>
    <mergeCell ref="AF1528:AF1530"/>
    <mergeCell ref="AB1521:AB1524"/>
    <mergeCell ref="AC1521:AC1524"/>
    <mergeCell ref="AD1521:AD1524"/>
    <mergeCell ref="E1264:E1266"/>
    <mergeCell ref="E1390:E1392"/>
    <mergeCell ref="E1396:E1398"/>
    <mergeCell ref="E1295:E1297"/>
    <mergeCell ref="E1285:E1287"/>
    <mergeCell ref="E1252:E1254"/>
    <mergeCell ref="E1255:E1257"/>
    <mergeCell ref="S1337:S1340"/>
    <mergeCell ref="T1252:T1254"/>
    <mergeCell ref="O1275:O1277"/>
    <mergeCell ref="P1275:P1277"/>
    <mergeCell ref="H1351:H1353"/>
    <mergeCell ref="T1292:T1294"/>
    <mergeCell ref="U1292:U1294"/>
    <mergeCell ref="V1292:V1294"/>
    <mergeCell ref="V1288:V1291"/>
    <mergeCell ref="R1288:R1291"/>
    <mergeCell ref="Z1271:Z1274"/>
    <mergeCell ref="P1288:P1291"/>
    <mergeCell ref="R1382:R1383"/>
    <mergeCell ref="AA1341:AA1343"/>
    <mergeCell ref="AA1318:AA1320"/>
    <mergeCell ref="N1347:N1350"/>
    <mergeCell ref="O1347:O1350"/>
    <mergeCell ref="E1341:E1343"/>
    <mergeCell ref="AD1347:AD1350"/>
    <mergeCell ref="F1267:F1268"/>
    <mergeCell ref="AG1534:AG1536"/>
    <mergeCell ref="H1534:H1536"/>
    <mergeCell ref="Y1521:Y1524"/>
    <mergeCell ref="N1481:N1483"/>
    <mergeCell ref="O1481:O1483"/>
    <mergeCell ref="P1481:P1483"/>
    <mergeCell ref="Q1481:Q1483"/>
    <mergeCell ref="R1481:R1483"/>
    <mergeCell ref="Z1515:Z1517"/>
    <mergeCell ref="AA1515:AA1517"/>
    <mergeCell ref="AB1515:AB1517"/>
    <mergeCell ref="AC1515:AC1517"/>
    <mergeCell ref="U1488:U1490"/>
    <mergeCell ref="V1488:V1490"/>
    <mergeCell ref="W1488:W1490"/>
    <mergeCell ref="X1488:X1490"/>
    <mergeCell ref="Y1488:Y1490"/>
    <mergeCell ref="Z1488:Z1490"/>
    <mergeCell ref="AA1488:AA1490"/>
    <mergeCell ref="AB1488:AB1490"/>
    <mergeCell ref="AC1488:AC1490"/>
    <mergeCell ref="AD1488:AD1490"/>
    <mergeCell ref="Z1525:Z1527"/>
    <mergeCell ref="AA1525:AA1527"/>
    <mergeCell ref="AD1525:AD1527"/>
    <mergeCell ref="AE1525:AE1527"/>
    <mergeCell ref="AE1501:AE1503"/>
    <mergeCell ref="X1494:X1496"/>
    <mergeCell ref="Y1494:Y1496"/>
    <mergeCell ref="Z1494:Z1496"/>
    <mergeCell ref="AG1521:AG1524"/>
    <mergeCell ref="X1534:X1536"/>
    <mergeCell ref="Y1534:Y1536"/>
    <mergeCell ref="Z1534:Z1536"/>
    <mergeCell ref="AA1534:AA1536"/>
    <mergeCell ref="AB1534:AB1536"/>
    <mergeCell ref="AC1534:AC1536"/>
    <mergeCell ref="R1501:R1503"/>
    <mergeCell ref="F1494:F1496"/>
    <mergeCell ref="G1501:G1503"/>
    <mergeCell ref="R1534:R1536"/>
    <mergeCell ref="S1534:S1536"/>
    <mergeCell ref="T1534:T1536"/>
    <mergeCell ref="W1534:W1536"/>
    <mergeCell ref="U1534:U1536"/>
    <mergeCell ref="V1534:V1536"/>
    <mergeCell ref="AG1488:AG1490"/>
    <mergeCell ref="AE1298:AE1300"/>
    <mergeCell ref="AF1337:AF1340"/>
    <mergeCell ref="AG1337:AG1340"/>
    <mergeCell ref="AA1334:AA1336"/>
    <mergeCell ref="AG1334:AG1336"/>
    <mergeCell ref="AB1321:AB1323"/>
    <mergeCell ref="Z1324:Z1327"/>
    <mergeCell ref="AA1324:AA1327"/>
    <mergeCell ref="AB1324:AB1327"/>
    <mergeCell ref="AF1351:AF1353"/>
    <mergeCell ref="AG1351:AG1353"/>
    <mergeCell ref="AA1364:AA1366"/>
    <mergeCell ref="AA1354:AA1356"/>
    <mergeCell ref="AB1354:AB1356"/>
    <mergeCell ref="AC1384:AC1386"/>
    <mergeCell ref="AI1221:AI1223"/>
    <mergeCell ref="AJ1231:AJ1232"/>
    <mergeCell ref="AJ1337:AJ1340"/>
    <mergeCell ref="T1337:T1340"/>
    <mergeCell ref="U1337:U1340"/>
    <mergeCell ref="V1337:V1340"/>
    <mergeCell ref="U1295:U1297"/>
    <mergeCell ref="AG1285:AG1287"/>
    <mergeCell ref="AI1331:AI1333"/>
    <mergeCell ref="AI1334:AI1336"/>
    <mergeCell ref="AH1285:AH1287"/>
    <mergeCell ref="W1298:W1300"/>
    <mergeCell ref="AC1314:AC1317"/>
    <mergeCell ref="AD1314:AD1317"/>
    <mergeCell ref="V1304:V1306"/>
    <mergeCell ref="W1307:W1309"/>
    <mergeCell ref="X1307:X1309"/>
    <mergeCell ref="Y1307:Y1309"/>
    <mergeCell ref="Z1307:Z1309"/>
    <mergeCell ref="AA1307:AA1309"/>
    <mergeCell ref="AB1307:AB1309"/>
    <mergeCell ref="AC1307:AC1309"/>
    <mergeCell ref="AE1318:AE1320"/>
    <mergeCell ref="AF1318:AF1320"/>
    <mergeCell ref="AD1249:AD1251"/>
    <mergeCell ref="AE1249:AE1251"/>
    <mergeCell ref="AF1249:AF1251"/>
    <mergeCell ref="AH1267:AH1268"/>
    <mergeCell ref="AG1239:AG1241"/>
    <mergeCell ref="AJ1239:AJ1241"/>
    <mergeCell ref="AJ1236:AJ1238"/>
    <mergeCell ref="AE1285:AE1287"/>
    <mergeCell ref="AF1285:AF1287"/>
    <mergeCell ref="AE1271:AE1274"/>
    <mergeCell ref="AG1236:AG1238"/>
    <mergeCell ref="AH1236:AH1238"/>
    <mergeCell ref="AI1271:AI1274"/>
    <mergeCell ref="AH1224:AH1226"/>
    <mergeCell ref="AI1224:AI1226"/>
    <mergeCell ref="U1227:U1230"/>
    <mergeCell ref="V1227:V1230"/>
    <mergeCell ref="AD1227:AD1230"/>
    <mergeCell ref="AE1227:AE1230"/>
    <mergeCell ref="AF1227:AF1230"/>
    <mergeCell ref="AG1227:AG1230"/>
    <mergeCell ref="AH1227:AH1230"/>
    <mergeCell ref="T1236:T1238"/>
    <mergeCell ref="AA1285:AA1287"/>
    <mergeCell ref="AJ1249:AJ1251"/>
    <mergeCell ref="AI1258:AI1260"/>
    <mergeCell ref="AJ1258:AJ1260"/>
    <mergeCell ref="AG1331:AG1333"/>
    <mergeCell ref="AG1231:AG1232"/>
    <mergeCell ref="T1328:T1330"/>
    <mergeCell ref="U1328:U1330"/>
    <mergeCell ref="U1221:U1223"/>
    <mergeCell ref="V1221:V1223"/>
    <mergeCell ref="AI1227:AI1230"/>
    <mergeCell ref="AF1269:AF1270"/>
    <mergeCell ref="AE1264:AE1266"/>
    <mergeCell ref="Z1285:Z1287"/>
    <mergeCell ref="AH1242:AH1244"/>
    <mergeCell ref="X1264:X1266"/>
    <mergeCell ref="T1249:T1251"/>
    <mergeCell ref="B1540:B1543"/>
    <mergeCell ref="C1540:C1543"/>
    <mergeCell ref="AB1537:AB1539"/>
    <mergeCell ref="AC1537:AC1539"/>
    <mergeCell ref="AD1537:AD1539"/>
    <mergeCell ref="AE1537:AE1539"/>
    <mergeCell ref="AF1537:AF1539"/>
    <mergeCell ref="AG1537:AG1539"/>
    <mergeCell ref="AH1537:AH1539"/>
    <mergeCell ref="AI1537:AI1539"/>
    <mergeCell ref="AJ1537:AJ1539"/>
    <mergeCell ref="D1540:D1543"/>
    <mergeCell ref="E1540:E1543"/>
    <mergeCell ref="F1540:F1543"/>
    <mergeCell ref="G1540:G1543"/>
    <mergeCell ref="I1540:I1543"/>
    <mergeCell ref="N1540:N1543"/>
    <mergeCell ref="O1540:O1543"/>
    <mergeCell ref="P1540:P1543"/>
    <mergeCell ref="Q1540:Q1543"/>
    <mergeCell ref="R1540:R1543"/>
    <mergeCell ref="S1540:S1543"/>
    <mergeCell ref="T1540:T1543"/>
    <mergeCell ref="U1540:U1543"/>
    <mergeCell ref="V1540:V1543"/>
    <mergeCell ref="W1540:W1543"/>
    <mergeCell ref="X1540:X1543"/>
    <mergeCell ref="Y1540:Y1543"/>
    <mergeCell ref="Z1540:Z1543"/>
    <mergeCell ref="H1537:H1539"/>
    <mergeCell ref="H1540:H1543"/>
    <mergeCell ref="F1537:F1539"/>
    <mergeCell ref="G1537:G1539"/>
    <mergeCell ref="B1537:B1539"/>
    <mergeCell ref="C1537:C1539"/>
    <mergeCell ref="E1537:E1539"/>
    <mergeCell ref="AA1540:AA1543"/>
    <mergeCell ref="AJ1540:AJ1543"/>
    <mergeCell ref="AD1540:AD1543"/>
    <mergeCell ref="AE1540:AE1543"/>
    <mergeCell ref="I1537:I1539"/>
    <mergeCell ref="N1537:N1539"/>
    <mergeCell ref="O1537:O1539"/>
    <mergeCell ref="P1537:P1539"/>
    <mergeCell ref="Q1537:Q1539"/>
    <mergeCell ref="R1537:R1539"/>
    <mergeCell ref="S1537:S1539"/>
    <mergeCell ref="T1537:T1539"/>
    <mergeCell ref="U1537:U1539"/>
    <mergeCell ref="V1537:V1539"/>
    <mergeCell ref="W1537:W1539"/>
    <mergeCell ref="X1537:X1539"/>
    <mergeCell ref="Y1537:Y1539"/>
    <mergeCell ref="Z1537:Z1539"/>
    <mergeCell ref="AA1537:AA1539"/>
    <mergeCell ref="AH1540:AH1543"/>
    <mergeCell ref="AI1540:AI1543"/>
    <mergeCell ref="AF1540:AF1543"/>
    <mergeCell ref="AB1540:AB1543"/>
    <mergeCell ref="AC1540:AC1543"/>
    <mergeCell ref="AG1540:AG1543"/>
    <mergeCell ref="AJ1534:AJ1536"/>
    <mergeCell ref="D1537:D1539"/>
    <mergeCell ref="AH1534:AH1536"/>
    <mergeCell ref="AI1534:AI1536"/>
    <mergeCell ref="AE1252:AE1254"/>
    <mergeCell ref="AG1275:AG1277"/>
    <mergeCell ref="AH1275:AH1277"/>
    <mergeCell ref="R1255:R1257"/>
    <mergeCell ref="S1255:S1257"/>
    <mergeCell ref="F1261:F1263"/>
    <mergeCell ref="V1515:V1517"/>
    <mergeCell ref="W1515:W1517"/>
    <mergeCell ref="V1521:V1524"/>
    <mergeCell ref="W1521:W1524"/>
    <mergeCell ref="X1521:X1524"/>
    <mergeCell ref="AA1494:AA1496"/>
    <mergeCell ref="AB1494:AB1496"/>
    <mergeCell ref="AC1494:AC1496"/>
    <mergeCell ref="AD1494:AD1496"/>
    <mergeCell ref="T1494:T1496"/>
    <mergeCell ref="U1494:U1496"/>
    <mergeCell ref="AA1484:AA1487"/>
    <mergeCell ref="V1501:V1503"/>
    <mergeCell ref="W1501:W1503"/>
    <mergeCell ref="S1484:S1487"/>
    <mergeCell ref="V1351:V1353"/>
    <mergeCell ref="W1351:W1353"/>
    <mergeCell ref="AA1360:AA1363"/>
    <mergeCell ref="AB1360:AB1363"/>
    <mergeCell ref="AC1360:AC1363"/>
    <mergeCell ref="AD1360:AD1363"/>
    <mergeCell ref="AE1360:AE1363"/>
    <mergeCell ref="AF1360:AF1363"/>
    <mergeCell ref="U1344:U1346"/>
    <mergeCell ref="P1351:P1353"/>
    <mergeCell ref="I1324:I1327"/>
    <mergeCell ref="I1331:I1333"/>
    <mergeCell ref="V1271:V1274"/>
    <mergeCell ref="AD1534:AD1536"/>
    <mergeCell ref="AE1534:AE1536"/>
    <mergeCell ref="AF1534:AF1536"/>
    <mergeCell ref="N1534:N1536"/>
    <mergeCell ref="O1534:O1536"/>
    <mergeCell ref="P1534:P1536"/>
    <mergeCell ref="Q1534:Q1536"/>
    <mergeCell ref="H1497:H1500"/>
    <mergeCell ref="N1497:N1500"/>
    <mergeCell ref="AC1525:AC1527"/>
    <mergeCell ref="S1501:S1503"/>
    <mergeCell ref="Y1501:Y1503"/>
    <mergeCell ref="Z1501:Z1503"/>
    <mergeCell ref="AB1525:AB1527"/>
    <mergeCell ref="AF1521:AF1524"/>
    <mergeCell ref="V1518:V1520"/>
    <mergeCell ref="W1518:W1520"/>
    <mergeCell ref="AF1501:AF1503"/>
    <mergeCell ref="N1515:N1517"/>
    <mergeCell ref="T1501:T1503"/>
    <mergeCell ref="U1501:U1503"/>
    <mergeCell ref="I1504:I1507"/>
    <mergeCell ref="N1504:N1507"/>
    <mergeCell ref="AG1528:AG1530"/>
    <mergeCell ref="H1531:H1533"/>
    <mergeCell ref="I1531:I1533"/>
    <mergeCell ref="N1531:N1533"/>
    <mergeCell ref="O1531:O1533"/>
    <mergeCell ref="P1531:P1533"/>
    <mergeCell ref="Q1531:Q1533"/>
    <mergeCell ref="R1531:R1533"/>
    <mergeCell ref="S1531:S1533"/>
    <mergeCell ref="Y1275:Y1277"/>
    <mergeCell ref="X1258:X1260"/>
    <mergeCell ref="Y1258:Y1260"/>
    <mergeCell ref="H1328:H1330"/>
    <mergeCell ref="H1271:H1274"/>
    <mergeCell ref="W1278:W1280"/>
    <mergeCell ref="Q1236:Q1238"/>
    <mergeCell ref="O1288:O1291"/>
    <mergeCell ref="U1255:U1257"/>
    <mergeCell ref="V1255:V1257"/>
    <mergeCell ref="Z1521:Z1524"/>
    <mergeCell ref="AA1521:AA1524"/>
    <mergeCell ref="U1528:U1530"/>
    <mergeCell ref="V1528:V1530"/>
    <mergeCell ref="W1528:W1530"/>
    <mergeCell ref="X1528:X1530"/>
    <mergeCell ref="Y1528:Y1530"/>
    <mergeCell ref="Z1528:Z1530"/>
    <mergeCell ref="AA1528:AA1530"/>
    <mergeCell ref="AB1528:AB1530"/>
    <mergeCell ref="AC1528:AC1530"/>
    <mergeCell ref="AD1528:AD1530"/>
    <mergeCell ref="S1528:S1530"/>
    <mergeCell ref="T1528:T1530"/>
    <mergeCell ref="V1525:V1527"/>
    <mergeCell ref="W1525:W1527"/>
    <mergeCell ref="X1525:X1527"/>
    <mergeCell ref="Y1525:Y1527"/>
    <mergeCell ref="O1515:O1517"/>
    <mergeCell ref="O1518:O1520"/>
    <mergeCell ref="O1521:O1524"/>
    <mergeCell ref="T1531:T1533"/>
    <mergeCell ref="U1531:U1533"/>
    <mergeCell ref="V1531:V1533"/>
    <mergeCell ref="W1531:W1533"/>
    <mergeCell ref="X1531:X1533"/>
    <mergeCell ref="Y1531:Y1533"/>
    <mergeCell ref="Z1531:Z1533"/>
    <mergeCell ref="AA1531:AA1533"/>
    <mergeCell ref="AB1531:AB1533"/>
    <mergeCell ref="AC1531:AC1533"/>
    <mergeCell ref="AD1531:AD1533"/>
    <mergeCell ref="AA1518:AA1520"/>
    <mergeCell ref="AB1518:AB1520"/>
    <mergeCell ref="AC1518:AC1520"/>
    <mergeCell ref="AD1518:AD1520"/>
    <mergeCell ref="Q1525:Q1527"/>
    <mergeCell ref="R1525:R1527"/>
    <mergeCell ref="Q1409:Q1410"/>
    <mergeCell ref="R1409:R1410"/>
    <mergeCell ref="S1409:S1410"/>
    <mergeCell ref="T1409:T1410"/>
    <mergeCell ref="W1393:W1395"/>
    <mergeCell ref="R1364:R1366"/>
    <mergeCell ref="S1521:S1524"/>
    <mergeCell ref="T1521:T1524"/>
    <mergeCell ref="U1521:U1524"/>
    <mergeCell ref="T1518:T1520"/>
    <mergeCell ref="AE1531:AE1533"/>
    <mergeCell ref="S1271:S1274"/>
    <mergeCell ref="S1307:S1309"/>
    <mergeCell ref="R1285:R1287"/>
    <mergeCell ref="R1264:R1266"/>
    <mergeCell ref="X1357:X1359"/>
    <mergeCell ref="Q1255:Q1257"/>
    <mergeCell ref="P1347:P1350"/>
    <mergeCell ref="Q1347:Q1350"/>
    <mergeCell ref="P1252:P1254"/>
    <mergeCell ref="Q1252:Q1254"/>
    <mergeCell ref="R1252:R1254"/>
    <mergeCell ref="X1310:X1313"/>
    <mergeCell ref="R1233:R1235"/>
    <mergeCell ref="H1285:H1287"/>
    <mergeCell ref="I1285:I1287"/>
    <mergeCell ref="H1236:H1238"/>
    <mergeCell ref="R1236:R1238"/>
    <mergeCell ref="I1245:I1248"/>
    <mergeCell ref="T1255:T1257"/>
    <mergeCell ref="R1275:R1277"/>
    <mergeCell ref="S1275:S1277"/>
    <mergeCell ref="T1275:T1277"/>
    <mergeCell ref="S1249:S1251"/>
    <mergeCell ref="R1271:R1274"/>
    <mergeCell ref="W1275:W1277"/>
    <mergeCell ref="X1275:X1277"/>
    <mergeCell ref="T1261:T1263"/>
    <mergeCell ref="U1261:U1263"/>
    <mergeCell ref="V1261:V1263"/>
    <mergeCell ref="W1255:W1257"/>
    <mergeCell ref="X1255:X1257"/>
    <mergeCell ref="Y1255:Y1257"/>
    <mergeCell ref="U1258:U1260"/>
    <mergeCell ref="U1275:U1277"/>
    <mergeCell ref="V1275:V1277"/>
    <mergeCell ref="Y1269:Y1270"/>
    <mergeCell ref="Y1245:Y1248"/>
    <mergeCell ref="Y1242:Y1244"/>
    <mergeCell ref="H1252:H1254"/>
    <mergeCell ref="O1242:O1244"/>
    <mergeCell ref="AE1399:AE1401"/>
    <mergeCell ref="T1396:T1398"/>
    <mergeCell ref="U1396:U1398"/>
    <mergeCell ref="AE1411:AE1414"/>
    <mergeCell ref="R1528:R1530"/>
    <mergeCell ref="W1424:W1426"/>
    <mergeCell ref="AB1295:AB1297"/>
    <mergeCell ref="V1321:V1323"/>
    <mergeCell ref="W1321:W1323"/>
    <mergeCell ref="X1321:X1323"/>
    <mergeCell ref="Q1321:Q1323"/>
    <mergeCell ref="U1318:U1320"/>
    <mergeCell ref="AB1285:AB1287"/>
    <mergeCell ref="V1380:V1381"/>
    <mergeCell ref="W1380:W1381"/>
    <mergeCell ref="Z1387:Z1389"/>
    <mergeCell ref="AA1387:AA1389"/>
    <mergeCell ref="AB1387:AB1389"/>
    <mergeCell ref="AD1515:AD1517"/>
    <mergeCell ref="AE1515:AE1517"/>
    <mergeCell ref="X1518:X1520"/>
    <mergeCell ref="Y1518:Y1520"/>
    <mergeCell ref="Z1518:Z1520"/>
    <mergeCell ref="F1227:F1230"/>
    <mergeCell ref="F1224:F1226"/>
    <mergeCell ref="T1224:T1226"/>
    <mergeCell ref="T1227:T1230"/>
    <mergeCell ref="Q1258:Q1260"/>
    <mergeCell ref="T1295:T1297"/>
    <mergeCell ref="W1314:W1317"/>
    <mergeCell ref="I1258:I1260"/>
    <mergeCell ref="Y1224:Y1226"/>
    <mergeCell ref="S1252:S1254"/>
    <mergeCell ref="I1298:I1300"/>
    <mergeCell ref="P1298:P1300"/>
    <mergeCell ref="Q1298:Q1300"/>
    <mergeCell ref="T1271:T1274"/>
    <mergeCell ref="I1252:I1254"/>
    <mergeCell ref="I1271:I1274"/>
    <mergeCell ref="R1249:R1251"/>
    <mergeCell ref="I1249:I1251"/>
    <mergeCell ref="N1249:N1251"/>
    <mergeCell ref="O1249:O1251"/>
    <mergeCell ref="H1295:H1297"/>
    <mergeCell ref="H1269:H1270"/>
    <mergeCell ref="Y1288:Y1291"/>
    <mergeCell ref="Y1285:Y1287"/>
    <mergeCell ref="X1271:X1274"/>
    <mergeCell ref="O1236:O1238"/>
    <mergeCell ref="N1236:N1238"/>
    <mergeCell ref="G1231:G1232"/>
    <mergeCell ref="G1224:G1226"/>
    <mergeCell ref="G1227:G1230"/>
    <mergeCell ref="I1224:I1226"/>
    <mergeCell ref="I1227:I1230"/>
    <mergeCell ref="V1231:V1232"/>
    <mergeCell ref="O1252:O1254"/>
    <mergeCell ref="H1255:H1257"/>
    <mergeCell ref="I1255:I1257"/>
    <mergeCell ref="N1255:N1257"/>
    <mergeCell ref="O1255:O1257"/>
    <mergeCell ref="P1255:P1257"/>
    <mergeCell ref="Q1285:Q1287"/>
    <mergeCell ref="I1264:I1266"/>
    <mergeCell ref="I1267:I1268"/>
    <mergeCell ref="H1288:H1291"/>
    <mergeCell ref="F1245:F1248"/>
    <mergeCell ref="H1242:H1244"/>
    <mergeCell ref="P1245:P1248"/>
    <mergeCell ref="G1264:G1266"/>
    <mergeCell ref="X1278:X1280"/>
    <mergeCell ref="Y1278:Y1280"/>
    <mergeCell ref="D675:D678"/>
    <mergeCell ref="C642:C644"/>
    <mergeCell ref="N672:N674"/>
    <mergeCell ref="C679:C681"/>
    <mergeCell ref="F626:F628"/>
    <mergeCell ref="O633:O635"/>
    <mergeCell ref="G607:G609"/>
    <mergeCell ref="D682:D684"/>
    <mergeCell ref="H679:H681"/>
    <mergeCell ref="H601:H603"/>
    <mergeCell ref="I645:I647"/>
    <mergeCell ref="H613:H615"/>
    <mergeCell ref="I613:I615"/>
    <mergeCell ref="I604:I606"/>
    <mergeCell ref="N604:N606"/>
    <mergeCell ref="E567:E570"/>
    <mergeCell ref="G567:G570"/>
    <mergeCell ref="G691:G693"/>
    <mergeCell ref="F648:F650"/>
    <mergeCell ref="H651:H653"/>
    <mergeCell ref="E682:E684"/>
    <mergeCell ref="G682:G684"/>
    <mergeCell ref="E672:E674"/>
    <mergeCell ref="L591:L593"/>
    <mergeCell ref="M591:M593"/>
    <mergeCell ref="O601:O603"/>
    <mergeCell ref="C560:C562"/>
    <mergeCell ref="D560:D562"/>
    <mergeCell ref="N656:N659"/>
    <mergeCell ref="D656:D659"/>
    <mergeCell ref="E651:E653"/>
    <mergeCell ref="C648:C650"/>
    <mergeCell ref="E639:E641"/>
    <mergeCell ref="G626:G628"/>
    <mergeCell ref="C604:C606"/>
    <mergeCell ref="N583:N586"/>
    <mergeCell ref="D639:D641"/>
    <mergeCell ref="C574:C576"/>
    <mergeCell ref="C688:C690"/>
    <mergeCell ref="D688:D690"/>
    <mergeCell ref="D604:D606"/>
    <mergeCell ref="F571:F573"/>
    <mergeCell ref="H660:H662"/>
    <mergeCell ref="F656:F659"/>
    <mergeCell ref="F651:F653"/>
    <mergeCell ref="D691:D693"/>
    <mergeCell ref="E691:E693"/>
    <mergeCell ref="I574:I576"/>
    <mergeCell ref="D613:D615"/>
    <mergeCell ref="I610:I612"/>
    <mergeCell ref="N610:N612"/>
    <mergeCell ref="N639:N641"/>
    <mergeCell ref="N591:N593"/>
    <mergeCell ref="D597:D600"/>
    <mergeCell ref="E597:E600"/>
    <mergeCell ref="F597:F600"/>
    <mergeCell ref="G597:G600"/>
    <mergeCell ref="H597:H600"/>
    <mergeCell ref="I597:I600"/>
    <mergeCell ref="N597:N600"/>
    <mergeCell ref="H577:H579"/>
    <mergeCell ref="D610:D612"/>
    <mergeCell ref="N642:N644"/>
    <mergeCell ref="H629:H632"/>
    <mergeCell ref="D774:D776"/>
    <mergeCell ref="E774:E776"/>
    <mergeCell ref="C645:C647"/>
    <mergeCell ref="C623:C625"/>
    <mergeCell ref="D729:D732"/>
    <mergeCell ref="I679:I681"/>
    <mergeCell ref="P672:P674"/>
    <mergeCell ref="F682:F684"/>
    <mergeCell ref="E626:E628"/>
    <mergeCell ref="O567:O570"/>
    <mergeCell ref="P567:P570"/>
    <mergeCell ref="G726:G728"/>
    <mergeCell ref="H726:H728"/>
    <mergeCell ref="N571:N573"/>
    <mergeCell ref="F623:F625"/>
    <mergeCell ref="C557:C559"/>
    <mergeCell ref="D557:D559"/>
    <mergeCell ref="E688:E690"/>
    <mergeCell ref="C685:C687"/>
    <mergeCell ref="D685:D687"/>
    <mergeCell ref="F675:F678"/>
    <mergeCell ref="G675:G678"/>
    <mergeCell ref="C742:C744"/>
    <mergeCell ref="D742:D744"/>
    <mergeCell ref="C719:C722"/>
    <mergeCell ref="E577:E579"/>
    <mergeCell ref="F619:F622"/>
    <mergeCell ref="N560:N562"/>
    <mergeCell ref="O560:O562"/>
    <mergeCell ref="N574:N576"/>
    <mergeCell ref="O574:O576"/>
    <mergeCell ref="P574:P576"/>
    <mergeCell ref="Q563:Q566"/>
    <mergeCell ref="C651:C653"/>
    <mergeCell ref="C654:C655"/>
    <mergeCell ref="E619:E622"/>
    <mergeCell ref="I639:I641"/>
    <mergeCell ref="I642:I644"/>
    <mergeCell ref="G633:G635"/>
    <mergeCell ref="O651:O653"/>
    <mergeCell ref="E560:E562"/>
    <mergeCell ref="F560:F562"/>
    <mergeCell ref="G560:G562"/>
    <mergeCell ref="H560:H562"/>
    <mergeCell ref="P560:P562"/>
    <mergeCell ref="G563:G566"/>
    <mergeCell ref="C613:C615"/>
    <mergeCell ref="C755:C757"/>
    <mergeCell ref="C723:C725"/>
    <mergeCell ref="D723:D725"/>
    <mergeCell ref="F739:F741"/>
    <mergeCell ref="H672:H674"/>
    <mergeCell ref="H675:H678"/>
    <mergeCell ref="P557:P559"/>
    <mergeCell ref="Q557:Q559"/>
    <mergeCell ref="P691:P693"/>
    <mergeCell ref="I672:I674"/>
    <mergeCell ref="O688:O690"/>
    <mergeCell ref="N685:N687"/>
    <mergeCell ref="Q685:Q687"/>
    <mergeCell ref="Q675:Q678"/>
    <mergeCell ref="Q682:Q684"/>
    <mergeCell ref="C698:C700"/>
    <mergeCell ref="F723:F725"/>
    <mergeCell ref="R682:R684"/>
    <mergeCell ref="S688:S690"/>
    <mergeCell ref="T656:T659"/>
    <mergeCell ref="U656:U659"/>
    <mergeCell ref="R619:R622"/>
    <mergeCell ref="U616:U618"/>
    <mergeCell ref="R571:R573"/>
    <mergeCell ref="T669:T671"/>
    <mergeCell ref="U669:U671"/>
    <mergeCell ref="N796:N798"/>
    <mergeCell ref="T698:T700"/>
    <mergeCell ref="U698:U700"/>
    <mergeCell ref="U660:U662"/>
    <mergeCell ref="G793:G795"/>
    <mergeCell ref="F703:F706"/>
    <mergeCell ref="E698:E700"/>
    <mergeCell ref="E703:E706"/>
    <mergeCell ref="E466:E468"/>
    <mergeCell ref="I528:I530"/>
    <mergeCell ref="N528:N530"/>
    <mergeCell ref="I557:I559"/>
    <mergeCell ref="N454:N456"/>
    <mergeCell ref="N563:N566"/>
    <mergeCell ref="O563:O566"/>
    <mergeCell ref="I469:I472"/>
    <mergeCell ref="E752:E754"/>
    <mergeCell ref="E780:E782"/>
    <mergeCell ref="I623:I625"/>
    <mergeCell ref="N623:N625"/>
    <mergeCell ref="G672:G674"/>
    <mergeCell ref="G651:G653"/>
    <mergeCell ref="H633:H635"/>
    <mergeCell ref="I571:I573"/>
    <mergeCell ref="E685:E687"/>
    <mergeCell ref="F563:F566"/>
    <mergeCell ref="I560:I562"/>
    <mergeCell ref="O550:O553"/>
    <mergeCell ref="P550:P553"/>
    <mergeCell ref="O497:O500"/>
    <mergeCell ref="Q550:Q553"/>
    <mergeCell ref="H701:H702"/>
    <mergeCell ref="Q755:Q757"/>
    <mergeCell ref="G764:G767"/>
    <mergeCell ref="H764:H767"/>
    <mergeCell ref="P675:P678"/>
    <mergeCell ref="H745:H747"/>
    <mergeCell ref="O604:O606"/>
    <mergeCell ref="N567:N570"/>
    <mergeCell ref="H623:H625"/>
    <mergeCell ref="G723:G725"/>
    <mergeCell ref="H723:H725"/>
    <mergeCell ref="G669:G671"/>
    <mergeCell ref="G796:G798"/>
    <mergeCell ref="P789:P792"/>
    <mergeCell ref="Q789:Q792"/>
    <mergeCell ref="T729:T732"/>
    <mergeCell ref="U729:U732"/>
    <mergeCell ref="T675:T678"/>
    <mergeCell ref="S675:S678"/>
    <mergeCell ref="R642:R644"/>
    <mergeCell ref="S701:S702"/>
    <mergeCell ref="U688:U690"/>
    <mergeCell ref="F645:F647"/>
    <mergeCell ref="G610:G612"/>
    <mergeCell ref="C783:C785"/>
    <mergeCell ref="D783:D785"/>
    <mergeCell ref="H758:H760"/>
    <mergeCell ref="F729:F732"/>
    <mergeCell ref="H437:H440"/>
    <mergeCell ref="T758:T760"/>
    <mergeCell ref="T742:T744"/>
    <mergeCell ref="U742:U744"/>
    <mergeCell ref="R431:R433"/>
    <mergeCell ref="O388:O391"/>
    <mergeCell ref="T431:T433"/>
    <mergeCell ref="U379:U381"/>
    <mergeCell ref="N385:N387"/>
    <mergeCell ref="P385:P387"/>
    <mergeCell ref="X726:X728"/>
    <mergeCell ref="X739:X741"/>
    <mergeCell ref="S691:S693"/>
    <mergeCell ref="P713:P715"/>
    <mergeCell ref="H703:H706"/>
    <mergeCell ref="R698:R700"/>
    <mergeCell ref="P701:P702"/>
    <mergeCell ref="U739:U741"/>
    <mergeCell ref="V739:V741"/>
    <mergeCell ref="W739:W741"/>
    <mergeCell ref="R701:R702"/>
    <mergeCell ref="U701:U702"/>
    <mergeCell ref="P504:P506"/>
    <mergeCell ref="N507:N508"/>
    <mergeCell ref="N492:N493"/>
    <mergeCell ref="X639:X641"/>
    <mergeCell ref="X610:X612"/>
    <mergeCell ref="B504:B506"/>
    <mergeCell ref="B507:B508"/>
    <mergeCell ref="B540:B543"/>
    <mergeCell ref="B396:B398"/>
    <mergeCell ref="B726:B728"/>
    <mergeCell ref="B460:B462"/>
    <mergeCell ref="N557:N559"/>
    <mergeCell ref="O557:O559"/>
    <mergeCell ref="Q691:Q693"/>
    <mergeCell ref="R691:R693"/>
    <mergeCell ref="Q656:Q659"/>
    <mergeCell ref="H682:H684"/>
    <mergeCell ref="I601:I603"/>
    <mergeCell ref="J577:J579"/>
    <mergeCell ref="N497:N500"/>
    <mergeCell ref="O494:O496"/>
    <mergeCell ref="E764:E767"/>
    <mergeCell ref="H544:H546"/>
    <mergeCell ref="D437:D440"/>
    <mergeCell ref="D408:D410"/>
    <mergeCell ref="E408:E410"/>
    <mergeCell ref="R675:R678"/>
    <mergeCell ref="I437:I440"/>
    <mergeCell ref="F408:F410"/>
    <mergeCell ref="G408:G410"/>
    <mergeCell ref="H408:H410"/>
    <mergeCell ref="O408:O410"/>
    <mergeCell ref="P408:P410"/>
    <mergeCell ref="Q408:Q410"/>
    <mergeCell ref="F501:F503"/>
    <mergeCell ref="D780:D782"/>
    <mergeCell ref="Q713:Q715"/>
    <mergeCell ref="H755:H757"/>
    <mergeCell ref="C822:C824"/>
    <mergeCell ref="E758:E760"/>
    <mergeCell ref="F758:F760"/>
    <mergeCell ref="B691:B693"/>
    <mergeCell ref="B761:B763"/>
    <mergeCell ref="E755:E757"/>
    <mergeCell ref="B796:B798"/>
    <mergeCell ref="C796:C798"/>
    <mergeCell ref="P780:P782"/>
    <mergeCell ref="C789:C792"/>
    <mergeCell ref="Q698:Q700"/>
    <mergeCell ref="Q701:Q702"/>
    <mergeCell ref="I745:I747"/>
    <mergeCell ref="B755:B757"/>
    <mergeCell ref="B764:B767"/>
    <mergeCell ref="C774:C776"/>
    <mergeCell ref="C780:C782"/>
    <mergeCell ref="C752:C754"/>
    <mergeCell ref="F780:F782"/>
    <mergeCell ref="K822:K824"/>
    <mergeCell ref="N822:N824"/>
    <mergeCell ref="D812:D814"/>
    <mergeCell ref="H783:H785"/>
    <mergeCell ref="O789:O792"/>
    <mergeCell ref="O755:O757"/>
    <mergeCell ref="C786:C788"/>
    <mergeCell ref="D786:D788"/>
    <mergeCell ref="E786:E788"/>
    <mergeCell ref="I761:I763"/>
    <mergeCell ref="F786:F788"/>
    <mergeCell ref="C777:C779"/>
    <mergeCell ref="C768:C770"/>
    <mergeCell ref="D768:D770"/>
    <mergeCell ref="E768:E770"/>
    <mergeCell ref="E726:E728"/>
    <mergeCell ref="C793:C795"/>
    <mergeCell ref="B799:B801"/>
    <mergeCell ref="C799:C801"/>
    <mergeCell ref="D799:D801"/>
    <mergeCell ref="E799:E801"/>
    <mergeCell ref="F799:F801"/>
    <mergeCell ref="G799:G801"/>
    <mergeCell ref="H799:H801"/>
    <mergeCell ref="I799:I801"/>
    <mergeCell ref="O768:O770"/>
    <mergeCell ref="D822:D824"/>
    <mergeCell ref="E822:E824"/>
    <mergeCell ref="D815:D818"/>
    <mergeCell ref="N719:N722"/>
    <mergeCell ref="O716:O718"/>
    <mergeCell ref="P716:P718"/>
    <mergeCell ref="E713:E715"/>
    <mergeCell ref="F713:F715"/>
    <mergeCell ref="G713:G715"/>
    <mergeCell ref="N713:N715"/>
    <mergeCell ref="O713:O715"/>
    <mergeCell ref="B742:B744"/>
    <mergeCell ref="E742:E744"/>
    <mergeCell ref="E783:E785"/>
    <mergeCell ref="D752:D754"/>
    <mergeCell ref="H771:H773"/>
    <mergeCell ref="B774:B776"/>
    <mergeCell ref="B768:B770"/>
    <mergeCell ref="F774:F776"/>
    <mergeCell ref="B819:B821"/>
    <mergeCell ref="G742:G744"/>
    <mergeCell ref="G745:G747"/>
    <mergeCell ref="E745:E747"/>
    <mergeCell ref="C739:C741"/>
    <mergeCell ref="G774:G776"/>
    <mergeCell ref="H774:H776"/>
    <mergeCell ref="I777:I779"/>
    <mergeCell ref="N777:N779"/>
    <mergeCell ref="I786:I788"/>
    <mergeCell ref="P764:P767"/>
    <mergeCell ref="C771:C773"/>
    <mergeCell ref="P799:P801"/>
    <mergeCell ref="E777:E779"/>
    <mergeCell ref="F777:F779"/>
    <mergeCell ref="H786:H788"/>
    <mergeCell ref="P742:P744"/>
    <mergeCell ref="Q742:Q744"/>
    <mergeCell ref="I789:I792"/>
    <mergeCell ref="C758:C760"/>
    <mergeCell ref="C761:C763"/>
    <mergeCell ref="C748:C751"/>
    <mergeCell ref="E748:E751"/>
    <mergeCell ref="H567:H570"/>
    <mergeCell ref="J812:J813"/>
    <mergeCell ref="K812:K813"/>
    <mergeCell ref="L812:L813"/>
    <mergeCell ref="E761:E763"/>
    <mergeCell ref="F761:F763"/>
    <mergeCell ref="F793:F795"/>
    <mergeCell ref="H604:H606"/>
    <mergeCell ref="Q613:Q615"/>
    <mergeCell ref="N688:N690"/>
    <mergeCell ref="P688:P690"/>
    <mergeCell ref="P815:P818"/>
    <mergeCell ref="G645:G647"/>
    <mergeCell ref="C633:C635"/>
    <mergeCell ref="E610:E612"/>
    <mergeCell ref="C726:C728"/>
    <mergeCell ref="F577:F579"/>
    <mergeCell ref="D601:D603"/>
    <mergeCell ref="E601:E603"/>
    <mergeCell ref="F601:F603"/>
    <mergeCell ref="G601:G603"/>
    <mergeCell ref="D726:D728"/>
    <mergeCell ref="G577:G579"/>
    <mergeCell ref="B613:B615"/>
    <mergeCell ref="B591:B593"/>
    <mergeCell ref="B597:B600"/>
    <mergeCell ref="C597:C600"/>
    <mergeCell ref="G656:G659"/>
    <mergeCell ref="Q752:Q754"/>
    <mergeCell ref="F745:F747"/>
    <mergeCell ref="G739:G741"/>
    <mergeCell ref="N701:N702"/>
    <mergeCell ref="P723:P725"/>
    <mergeCell ref="P719:P722"/>
    <mergeCell ref="C567:C570"/>
    <mergeCell ref="P571:P573"/>
    <mergeCell ref="B802:B805"/>
    <mergeCell ref="C802:C805"/>
    <mergeCell ref="I660:I662"/>
    <mergeCell ref="Q669:Q671"/>
    <mergeCell ref="I698:I700"/>
    <mergeCell ref="V580:V582"/>
    <mergeCell ref="H563:H566"/>
    <mergeCell ref="I633:I635"/>
    <mergeCell ref="F642:F644"/>
    <mergeCell ref="U563:U566"/>
    <mergeCell ref="G574:G576"/>
    <mergeCell ref="H574:H576"/>
    <mergeCell ref="P577:P579"/>
    <mergeCell ref="S619:S622"/>
    <mergeCell ref="T619:T622"/>
    <mergeCell ref="U619:U622"/>
    <mergeCell ref="U580:U582"/>
    <mergeCell ref="Q580:Q582"/>
    <mergeCell ref="N451:N453"/>
    <mergeCell ref="P479:P481"/>
    <mergeCell ref="Q479:Q481"/>
    <mergeCell ref="R454:R456"/>
    <mergeCell ref="R448:R450"/>
    <mergeCell ref="U441:U444"/>
    <mergeCell ref="S685:S687"/>
    <mergeCell ref="N694:N697"/>
    <mergeCell ref="O694:O697"/>
    <mergeCell ref="P694:P697"/>
    <mergeCell ref="Q694:Q697"/>
    <mergeCell ref="R694:R697"/>
    <mergeCell ref="S694:S697"/>
    <mergeCell ref="T694:T697"/>
    <mergeCell ref="U694:U697"/>
    <mergeCell ref="S613:S615"/>
    <mergeCell ref="S616:S618"/>
    <mergeCell ref="P441:P444"/>
    <mergeCell ref="S460:S462"/>
    <mergeCell ref="T460:T462"/>
    <mergeCell ref="R531:R533"/>
    <mergeCell ref="T534:T536"/>
    <mergeCell ref="U482:U485"/>
    <mergeCell ref="R489:R491"/>
    <mergeCell ref="P492:P493"/>
    <mergeCell ref="T479:T481"/>
    <mergeCell ref="U445:U447"/>
    <mergeCell ref="O492:O493"/>
    <mergeCell ref="U492:U493"/>
    <mergeCell ref="U531:U533"/>
    <mergeCell ref="S544:S546"/>
    <mergeCell ref="T497:T500"/>
    <mergeCell ref="O523:O524"/>
    <mergeCell ref="Q571:Q573"/>
    <mergeCell ref="Q486:Q488"/>
    <mergeCell ref="R601:R603"/>
    <mergeCell ref="T509:T512"/>
    <mergeCell ref="S504:S506"/>
    <mergeCell ref="Q441:Q444"/>
    <mergeCell ref="P682:P684"/>
    <mergeCell ref="N629:N632"/>
    <mergeCell ref="R639:R641"/>
    <mergeCell ref="Q607:Q609"/>
    <mergeCell ref="U583:U586"/>
    <mergeCell ref="R580:R582"/>
    <mergeCell ref="N577:N579"/>
    <mergeCell ref="O577:O579"/>
    <mergeCell ref="U691:U693"/>
    <mergeCell ref="Q501:Q503"/>
    <mergeCell ref="S531:S533"/>
    <mergeCell ref="Q531:Q533"/>
    <mergeCell ref="N428:N430"/>
    <mergeCell ref="O428:O430"/>
    <mergeCell ref="U550:U553"/>
    <mergeCell ref="N675:N678"/>
    <mergeCell ref="O504:O506"/>
    <mergeCell ref="O669:O671"/>
    <mergeCell ref="P669:P671"/>
    <mergeCell ref="S669:S671"/>
    <mergeCell ref="O437:O440"/>
    <mergeCell ref="T445:T447"/>
    <mergeCell ref="P460:P462"/>
    <mergeCell ref="Q460:Q462"/>
    <mergeCell ref="R460:R462"/>
    <mergeCell ref="R445:R447"/>
    <mergeCell ref="O679:O681"/>
    <mergeCell ref="O675:O678"/>
    <mergeCell ref="U672:U674"/>
    <mergeCell ref="U642:U644"/>
    <mergeCell ref="T642:T644"/>
    <mergeCell ref="R656:R659"/>
    <mergeCell ref="S656:S659"/>
    <mergeCell ref="P656:P659"/>
    <mergeCell ref="S554:S556"/>
    <mergeCell ref="N554:N556"/>
    <mergeCell ref="Q437:Q440"/>
    <mergeCell ref="H494:H496"/>
    <mergeCell ref="H497:H500"/>
    <mergeCell ref="E454:E456"/>
    <mergeCell ref="F454:F456"/>
    <mergeCell ref="P437:P440"/>
    <mergeCell ref="H557:H559"/>
    <mergeCell ref="F567:F570"/>
    <mergeCell ref="G623:G625"/>
    <mergeCell ref="F633:F635"/>
    <mergeCell ref="U528:U530"/>
    <mergeCell ref="N494:N496"/>
    <mergeCell ref="E451:E453"/>
    <mergeCell ref="O554:O556"/>
    <mergeCell ref="U504:U506"/>
    <mergeCell ref="F613:F615"/>
    <mergeCell ref="Q583:Q586"/>
    <mergeCell ref="R583:R586"/>
    <mergeCell ref="T583:T586"/>
    <mergeCell ref="H639:H641"/>
    <mergeCell ref="E613:E615"/>
    <mergeCell ref="R504:R506"/>
    <mergeCell ref="U494:U496"/>
    <mergeCell ref="S497:S500"/>
    <mergeCell ref="T494:T496"/>
    <mergeCell ref="R497:R500"/>
    <mergeCell ref="R513:R515"/>
    <mergeCell ref="T528:T530"/>
    <mergeCell ref="S537:S539"/>
    <mergeCell ref="N534:N536"/>
    <mergeCell ref="F457:F459"/>
    <mergeCell ref="T466:T468"/>
    <mergeCell ref="U466:U468"/>
    <mergeCell ref="T457:T459"/>
    <mergeCell ref="U457:U459"/>
    <mergeCell ref="G431:G433"/>
    <mergeCell ref="F431:F433"/>
    <mergeCell ref="N434:N436"/>
    <mergeCell ref="N441:N444"/>
    <mergeCell ref="O441:O444"/>
    <mergeCell ref="E402:E404"/>
    <mergeCell ref="S411:S413"/>
    <mergeCell ref="U451:U453"/>
    <mergeCell ref="S489:S491"/>
    <mergeCell ref="U479:U481"/>
    <mergeCell ref="V479:V481"/>
    <mergeCell ref="S479:S481"/>
    <mergeCell ref="U396:U398"/>
    <mergeCell ref="O434:O436"/>
    <mergeCell ref="R434:R436"/>
    <mergeCell ref="N396:N398"/>
    <mergeCell ref="O396:O398"/>
    <mergeCell ref="P396:P398"/>
    <mergeCell ref="W448:W450"/>
    <mergeCell ref="F448:F450"/>
    <mergeCell ref="W441:W444"/>
    <mergeCell ref="X405:X407"/>
    <mergeCell ref="T448:T450"/>
    <mergeCell ref="I396:I398"/>
    <mergeCell ref="F441:F444"/>
    <mergeCell ref="G441:G444"/>
    <mergeCell ref="H441:H444"/>
    <mergeCell ref="I441:I444"/>
    <mergeCell ref="Q454:Q456"/>
    <mergeCell ref="Q448:Q450"/>
    <mergeCell ref="E489:E491"/>
    <mergeCell ref="T411:T413"/>
    <mergeCell ref="U411:U413"/>
    <mergeCell ref="V411:V413"/>
    <mergeCell ref="W411:W413"/>
    <mergeCell ref="X411:X413"/>
    <mergeCell ref="Q411:Q413"/>
    <mergeCell ref="R411:R413"/>
    <mergeCell ref="P411:P413"/>
    <mergeCell ref="V425:V427"/>
    <mergeCell ref="R441:R444"/>
    <mergeCell ref="U437:U440"/>
    <mergeCell ref="P469:P472"/>
    <mergeCell ref="H457:H459"/>
    <mergeCell ref="U463:U465"/>
    <mergeCell ref="H489:H491"/>
    <mergeCell ref="W489:W491"/>
    <mergeCell ref="I460:I462"/>
    <mergeCell ref="I486:I488"/>
    <mergeCell ref="N482:N485"/>
    <mergeCell ref="E411:E413"/>
    <mergeCell ref="F411:F413"/>
    <mergeCell ref="G411:G413"/>
    <mergeCell ref="H411:H413"/>
    <mergeCell ref="I411:I413"/>
    <mergeCell ref="E437:E440"/>
    <mergeCell ref="S466:S468"/>
    <mergeCell ref="W482:W485"/>
    <mergeCell ref="X482:X485"/>
    <mergeCell ref="V482:V485"/>
    <mergeCell ref="H445:H447"/>
    <mergeCell ref="T482:T485"/>
    <mergeCell ref="V489:V491"/>
    <mergeCell ref="S463:S465"/>
    <mergeCell ref="F466:F468"/>
    <mergeCell ref="F402:F404"/>
    <mergeCell ref="H399:H401"/>
    <mergeCell ref="E428:E430"/>
    <mergeCell ref="F428:F430"/>
    <mergeCell ref="G1125:G1127"/>
    <mergeCell ref="T1087:T1089"/>
    <mergeCell ref="U1087:U1089"/>
    <mergeCell ref="I1071:I1073"/>
    <mergeCell ref="N1071:N1073"/>
    <mergeCell ref="N939:N941"/>
    <mergeCell ref="V1052:V1054"/>
    <mergeCell ref="O1001:O1003"/>
    <mergeCell ref="S1001:S1003"/>
    <mergeCell ref="P998:P1000"/>
    <mergeCell ref="S916:S918"/>
    <mergeCell ref="T916:T918"/>
    <mergeCell ref="N783:N785"/>
    <mergeCell ref="O783:O785"/>
    <mergeCell ref="U916:U918"/>
    <mergeCell ref="V909:V911"/>
    <mergeCell ref="Y1171:Y1174"/>
    <mergeCell ref="I919:I921"/>
    <mergeCell ref="N919:N921"/>
    <mergeCell ref="X654:X655"/>
    <mergeCell ref="W402:W404"/>
    <mergeCell ref="R451:R453"/>
    <mergeCell ref="G466:G468"/>
    <mergeCell ref="G479:G481"/>
    <mergeCell ref="R469:R472"/>
    <mergeCell ref="AJ1528:AJ1530"/>
    <mergeCell ref="AI1411:AI1414"/>
    <mergeCell ref="AJ1411:AJ1414"/>
    <mergeCell ref="H1525:H1527"/>
    <mergeCell ref="AD1478:AD1480"/>
    <mergeCell ref="H1478:H1480"/>
    <mergeCell ref="U1409:U1410"/>
    <mergeCell ref="V1409:V1410"/>
    <mergeCell ref="W1409:W1410"/>
    <mergeCell ref="X1409:X1410"/>
    <mergeCell ref="Y1409:Y1410"/>
    <mergeCell ref="V1399:V1401"/>
    <mergeCell ref="W1399:W1401"/>
    <mergeCell ref="G1409:G1410"/>
    <mergeCell ref="AJ1396:AJ1398"/>
    <mergeCell ref="AJ1405:AJ1408"/>
    <mergeCell ref="AI1399:AI1401"/>
    <mergeCell ref="AG1402:AG1404"/>
    <mergeCell ref="AH1402:AH1404"/>
    <mergeCell ref="AI1402:AI1404"/>
    <mergeCell ref="AJ1402:AJ1404"/>
    <mergeCell ref="N1409:N1410"/>
    <mergeCell ref="O1409:O1410"/>
    <mergeCell ref="P1409:P1410"/>
    <mergeCell ref="S1405:S1408"/>
    <mergeCell ref="T1405:T1408"/>
    <mergeCell ref="U1405:U1408"/>
    <mergeCell ref="V1405:V1408"/>
    <mergeCell ref="W1405:W1408"/>
    <mergeCell ref="AI1409:AI1410"/>
    <mergeCell ref="AB1399:AB1401"/>
    <mergeCell ref="AC1399:AC1401"/>
    <mergeCell ref="H777:H779"/>
    <mergeCell ref="O812:O814"/>
    <mergeCell ref="H451:H453"/>
    <mergeCell ref="H418:H421"/>
    <mergeCell ref="G428:G430"/>
    <mergeCell ref="H428:H430"/>
    <mergeCell ref="I428:I430"/>
    <mergeCell ref="M812:M813"/>
    <mergeCell ref="N834:N836"/>
    <mergeCell ref="T839:T841"/>
    <mergeCell ref="T844:T846"/>
    <mergeCell ref="N799:N801"/>
    <mergeCell ref="O799:O801"/>
    <mergeCell ref="Q786:Q788"/>
    <mergeCell ref="Q783:Q785"/>
    <mergeCell ref="X1171:X1174"/>
    <mergeCell ref="W1175:W1177"/>
    <mergeCell ref="X1175:X1177"/>
    <mergeCell ref="H1058:H1060"/>
    <mergeCell ref="I1058:I1060"/>
    <mergeCell ref="N1058:N1060"/>
    <mergeCell ref="O1058:O1060"/>
    <mergeCell ref="W1077:W1079"/>
    <mergeCell ref="P1106:P1109"/>
    <mergeCell ref="Q1106:Q1109"/>
    <mergeCell ref="R1103:R1105"/>
    <mergeCell ref="R1080:R1082"/>
    <mergeCell ref="S1080:S1082"/>
    <mergeCell ref="R1077:R1079"/>
    <mergeCell ref="S1077:S1079"/>
    <mergeCell ref="V1074:V1076"/>
    <mergeCell ref="U1080:U1082"/>
    <mergeCell ref="W1036:W1039"/>
    <mergeCell ref="X882:X884"/>
    <mergeCell ref="I998:I1000"/>
    <mergeCell ref="Q1064:Q1066"/>
    <mergeCell ref="R1064:R1066"/>
    <mergeCell ref="O1139:O1142"/>
    <mergeCell ref="P1139:P1142"/>
    <mergeCell ref="Q1139:Q1142"/>
    <mergeCell ref="R1139:R1142"/>
    <mergeCell ref="S1139:S1142"/>
    <mergeCell ref="P1032:P1035"/>
    <mergeCell ref="Q1032:Q1035"/>
    <mergeCell ref="R1040:R1043"/>
    <mergeCell ref="S1040:S1043"/>
    <mergeCell ref="X995:X997"/>
    <mergeCell ref="X1023:X1025"/>
    <mergeCell ref="T922:T924"/>
    <mergeCell ref="U909:U911"/>
    <mergeCell ref="V891:V893"/>
    <mergeCell ref="T912:T915"/>
    <mergeCell ref="O995:O997"/>
    <mergeCell ref="T1001:T1003"/>
    <mergeCell ref="O1007:O1009"/>
    <mergeCell ref="O888:O890"/>
    <mergeCell ref="P888:P890"/>
    <mergeCell ref="N909:N911"/>
    <mergeCell ref="N903:N905"/>
    <mergeCell ref="O903:O905"/>
    <mergeCell ref="O869:O871"/>
    <mergeCell ref="V882:V884"/>
    <mergeCell ref="V866:V868"/>
    <mergeCell ref="R789:R792"/>
    <mergeCell ref="T842:T843"/>
    <mergeCell ref="S796:S798"/>
    <mergeCell ref="T796:T798"/>
    <mergeCell ref="U796:U798"/>
    <mergeCell ref="W1171:W1174"/>
    <mergeCell ref="W812:W814"/>
    <mergeCell ref="V1093:V1096"/>
    <mergeCell ref="E827:E830"/>
    <mergeCell ref="H857:H859"/>
    <mergeCell ref="H863:H865"/>
    <mergeCell ref="S768:S770"/>
    <mergeCell ref="F822:F824"/>
    <mergeCell ref="C1328:C1330"/>
    <mergeCell ref="D1328:D1330"/>
    <mergeCell ref="B1328:B1330"/>
    <mergeCell ref="B1285:B1287"/>
    <mergeCell ref="C1285:C1287"/>
    <mergeCell ref="B1288:B1291"/>
    <mergeCell ref="C1288:C1291"/>
    <mergeCell ref="B1292:B1294"/>
    <mergeCell ref="C1292:C1294"/>
    <mergeCell ref="H825:H826"/>
    <mergeCell ref="F842:F843"/>
    <mergeCell ref="G777:G779"/>
    <mergeCell ref="O822:O824"/>
    <mergeCell ref="E1373:E1376"/>
    <mergeCell ref="F1337:F1340"/>
    <mergeCell ref="V1318:V1320"/>
    <mergeCell ref="U1351:U1353"/>
    <mergeCell ref="O1261:O1263"/>
    <mergeCell ref="G812:G814"/>
    <mergeCell ref="S771:S773"/>
    <mergeCell ref="S777:S779"/>
    <mergeCell ref="H768:H770"/>
    <mergeCell ref="F819:F821"/>
    <mergeCell ref="T827:T830"/>
    <mergeCell ref="F872:F875"/>
    <mergeCell ref="Q793:Q795"/>
    <mergeCell ref="Q822:Q824"/>
    <mergeCell ref="B777:B779"/>
    <mergeCell ref="I1364:I1366"/>
    <mergeCell ref="O1285:O1287"/>
    <mergeCell ref="V949:V951"/>
    <mergeCell ref="P1231:P1232"/>
    <mergeCell ref="G1236:G1238"/>
    <mergeCell ref="I1236:I1238"/>
    <mergeCell ref="E1344:E1346"/>
    <mergeCell ref="F1344:F1346"/>
    <mergeCell ref="G1344:G1346"/>
    <mergeCell ref="H1344:H1346"/>
    <mergeCell ref="E1357:E1359"/>
    <mergeCell ref="T1344:T1346"/>
    <mergeCell ref="H1224:H1226"/>
    <mergeCell ref="H1231:H1232"/>
    <mergeCell ref="R1258:R1260"/>
    <mergeCell ref="S1258:S1260"/>
    <mergeCell ref="T1258:T1260"/>
    <mergeCell ref="I863:I865"/>
    <mergeCell ref="N863:N865"/>
    <mergeCell ref="N825:N826"/>
    <mergeCell ref="O825:O826"/>
    <mergeCell ref="P842:P843"/>
    <mergeCell ref="Q842:Q843"/>
    <mergeCell ref="R842:R843"/>
    <mergeCell ref="F894:F896"/>
    <mergeCell ref="H839:H841"/>
    <mergeCell ref="T857:T859"/>
    <mergeCell ref="N815:N818"/>
    <mergeCell ref="O815:O818"/>
    <mergeCell ref="B1087:B1089"/>
    <mergeCell ref="U1321:U1323"/>
    <mergeCell ref="B1418:B1420"/>
    <mergeCell ref="C1418:C1420"/>
    <mergeCell ref="B1261:B1263"/>
    <mergeCell ref="C1261:C1263"/>
    <mergeCell ref="D1261:D1263"/>
    <mergeCell ref="E1261:E1263"/>
    <mergeCell ref="D793:D795"/>
    <mergeCell ref="E793:E795"/>
    <mergeCell ref="D860:D862"/>
    <mergeCell ref="E860:E862"/>
    <mergeCell ref="O834:O836"/>
    <mergeCell ref="N839:N841"/>
    <mergeCell ref="O839:O841"/>
    <mergeCell ref="L822:L824"/>
    <mergeCell ref="V863:V865"/>
    <mergeCell ref="E842:E843"/>
    <mergeCell ref="N780:N782"/>
    <mergeCell ref="I812:I814"/>
    <mergeCell ref="G786:G788"/>
    <mergeCell ref="H831:H833"/>
    <mergeCell ref="S799:S801"/>
    <mergeCell ref="V799:V801"/>
    <mergeCell ref="V1110:V1112"/>
    <mergeCell ref="B1275:B1277"/>
    <mergeCell ref="S825:S826"/>
    <mergeCell ref="T825:T826"/>
    <mergeCell ref="Q799:Q801"/>
    <mergeCell ref="U857:U859"/>
    <mergeCell ref="I822:I824"/>
    <mergeCell ref="R780:R782"/>
    <mergeCell ref="G854:G856"/>
    <mergeCell ref="H827:H830"/>
    <mergeCell ref="E1418:E1420"/>
    <mergeCell ref="F1418:F1420"/>
    <mergeCell ref="G1418:G1420"/>
    <mergeCell ref="H1418:H1420"/>
    <mergeCell ref="I1418:I1420"/>
    <mergeCell ref="N1418:N1420"/>
    <mergeCell ref="O1418:O1420"/>
    <mergeCell ref="P1418:P1420"/>
    <mergeCell ref="Q1418:Q1420"/>
    <mergeCell ref="S1418:S1420"/>
    <mergeCell ref="T1418:T1420"/>
    <mergeCell ref="U1418:U1420"/>
    <mergeCell ref="V1418:V1420"/>
    <mergeCell ref="U1384:U1386"/>
    <mergeCell ref="R1399:R1401"/>
    <mergeCell ref="S1399:S1401"/>
    <mergeCell ref="I1384:I1386"/>
    <mergeCell ref="G1261:G1263"/>
    <mergeCell ref="H1261:H1263"/>
    <mergeCell ref="I1261:I1263"/>
    <mergeCell ref="G1275:G1277"/>
    <mergeCell ref="H1275:H1277"/>
    <mergeCell ref="I1275:I1277"/>
    <mergeCell ref="N1275:N1277"/>
    <mergeCell ref="N1252:N1254"/>
    <mergeCell ref="F1354:F1356"/>
    <mergeCell ref="B1310:B1313"/>
    <mergeCell ref="N998:N1000"/>
    <mergeCell ref="O863:O865"/>
    <mergeCell ref="E1097:E1099"/>
    <mergeCell ref="F1097:F1099"/>
    <mergeCell ref="S780:S782"/>
    <mergeCell ref="AE1194:AE1196"/>
    <mergeCell ref="AI1178:AI1181"/>
    <mergeCell ref="AG949:AG951"/>
    <mergeCell ref="AJ842:AJ843"/>
    <mergeCell ref="AI1197:AI1200"/>
    <mergeCell ref="F1484:F1487"/>
    <mergeCell ref="G1484:G1487"/>
    <mergeCell ref="H1484:H1487"/>
    <mergeCell ref="Q1430:Q1432"/>
    <mergeCell ref="R1430:R1432"/>
    <mergeCell ref="S1430:S1432"/>
    <mergeCell ref="T1430:T1432"/>
    <mergeCell ref="U1430:U1432"/>
    <mergeCell ref="N1455:N1457"/>
    <mergeCell ref="V1455:V1457"/>
    <mergeCell ref="V1449:V1451"/>
    <mergeCell ref="R1227:R1230"/>
    <mergeCell ref="D771:D773"/>
    <mergeCell ref="U1171:U1174"/>
    <mergeCell ref="V1171:V1174"/>
    <mergeCell ref="D1271:D1274"/>
    <mergeCell ref="I1269:I1270"/>
    <mergeCell ref="P1271:P1274"/>
    <mergeCell ref="Q1271:Q1274"/>
    <mergeCell ref="S1197:S1200"/>
    <mergeCell ref="T1197:T1200"/>
    <mergeCell ref="U1197:U1200"/>
    <mergeCell ref="V1197:V1200"/>
    <mergeCell ref="R900:R902"/>
    <mergeCell ref="V847:V849"/>
    <mergeCell ref="V834:V836"/>
    <mergeCell ref="V839:V841"/>
    <mergeCell ref="U825:U826"/>
    <mergeCell ref="I882:I884"/>
    <mergeCell ref="S929:S931"/>
    <mergeCell ref="T929:T931"/>
    <mergeCell ref="S903:S905"/>
    <mergeCell ref="U1125:U1127"/>
    <mergeCell ref="N1261:N1263"/>
    <mergeCell ref="H1048:H1051"/>
    <mergeCell ref="I1048:I1051"/>
    <mergeCell ref="Q939:Q941"/>
    <mergeCell ref="R939:R941"/>
    <mergeCell ref="N952:N954"/>
    <mergeCell ref="O952:O954"/>
    <mergeCell ref="T854:T856"/>
    <mergeCell ref="U854:U856"/>
    <mergeCell ref="E872:E875"/>
    <mergeCell ref="F837:F838"/>
    <mergeCell ref="D872:D875"/>
    <mergeCell ref="F939:F941"/>
    <mergeCell ref="F1249:F1251"/>
    <mergeCell ref="G1249:G1251"/>
    <mergeCell ref="H1249:H1251"/>
    <mergeCell ref="H789:H792"/>
    <mergeCell ref="P827:P830"/>
    <mergeCell ref="I860:I862"/>
    <mergeCell ref="S847:S849"/>
    <mergeCell ref="H850:H853"/>
    <mergeCell ref="AD1168:AD1170"/>
    <mergeCell ref="X879:X881"/>
    <mergeCell ref="T1128:T1130"/>
    <mergeCell ref="U1128:U1130"/>
    <mergeCell ref="AI1249:AI1251"/>
    <mergeCell ref="AH1197:AH1200"/>
    <mergeCell ref="AE1168:AE1170"/>
    <mergeCell ref="AH1204:AH1206"/>
    <mergeCell ref="Z1171:Z1174"/>
    <mergeCell ref="AD1171:AD1174"/>
    <mergeCell ref="AJ1261:AJ1263"/>
    <mergeCell ref="AD1221:AD1223"/>
    <mergeCell ref="AE1171:AE1174"/>
    <mergeCell ref="Z1411:Z1414"/>
    <mergeCell ref="AH1321:AH1323"/>
    <mergeCell ref="W1418:W1420"/>
    <mergeCell ref="X1418:X1420"/>
    <mergeCell ref="Y1418:Y1420"/>
    <mergeCell ref="Z1418:Z1420"/>
    <mergeCell ref="AA1418:AA1420"/>
    <mergeCell ref="AB1418:AB1420"/>
    <mergeCell ref="W1396:W1398"/>
    <mergeCell ref="X1396:X1398"/>
    <mergeCell ref="AA1409:AA1410"/>
    <mergeCell ref="AB1409:AB1410"/>
    <mergeCell ref="Z1399:Z1401"/>
    <mergeCell ref="AI850:AI853"/>
    <mergeCell ref="AI872:AI875"/>
    <mergeCell ref="AI1165:AI1167"/>
    <mergeCell ref="AJ1165:AJ1167"/>
    <mergeCell ref="AI1168:AI1170"/>
    <mergeCell ref="AJ1168:AJ1170"/>
    <mergeCell ref="AB885:AB887"/>
    <mergeCell ref="AC1418:AC1420"/>
    <mergeCell ref="AD1418:AD1420"/>
    <mergeCell ref="AE1418:AE1420"/>
    <mergeCell ref="AF1418:AF1420"/>
    <mergeCell ref="AE942:AE945"/>
    <mergeCell ref="W1165:W1167"/>
    <mergeCell ref="X1165:X1167"/>
    <mergeCell ref="Y1165:Y1167"/>
    <mergeCell ref="AJ1197:AJ1200"/>
    <mergeCell ref="AG1165:AG1167"/>
    <mergeCell ref="AI1188:AI1190"/>
    <mergeCell ref="AH1185:AH1187"/>
    <mergeCell ref="AI1185:AI1187"/>
    <mergeCell ref="AH1182:AH1184"/>
    <mergeCell ref="AI1182:AI1184"/>
    <mergeCell ref="AH1175:AH1177"/>
    <mergeCell ref="AI1175:AI1177"/>
    <mergeCell ref="AA1178:AA1181"/>
    <mergeCell ref="AB1178:AB1181"/>
    <mergeCell ref="AC1178:AC1181"/>
    <mergeCell ref="AD1178:AD1181"/>
    <mergeCell ref="AE1178:AE1181"/>
    <mergeCell ref="AC1185:AC1187"/>
    <mergeCell ref="AE1185:AE1187"/>
    <mergeCell ref="Z1194:Z1196"/>
    <mergeCell ref="AA1194:AA1196"/>
    <mergeCell ref="AC1194:AC1196"/>
    <mergeCell ref="W1194:W1196"/>
    <mergeCell ref="X1194:X1196"/>
    <mergeCell ref="AD1399:AD1401"/>
    <mergeCell ref="AI1194:AI1196"/>
    <mergeCell ref="AH1194:AH1196"/>
    <mergeCell ref="AA1271:AA1274"/>
    <mergeCell ref="Y1304:Y1306"/>
    <mergeCell ref="W1295:W1297"/>
    <mergeCell ref="X1295:X1297"/>
    <mergeCell ref="AE1439:AE1442"/>
    <mergeCell ref="X1491:X1493"/>
    <mergeCell ref="AJ1201:AJ1203"/>
    <mergeCell ref="AB1197:AB1200"/>
    <mergeCell ref="AE793:AE795"/>
    <mergeCell ref="Y786:Y788"/>
    <mergeCell ref="AA774:AA776"/>
    <mergeCell ref="X825:X826"/>
    <mergeCell ref="Z847:Z849"/>
    <mergeCell ref="AA866:AA868"/>
    <mergeCell ref="AB866:AB868"/>
    <mergeCell ref="AB869:AB871"/>
    <mergeCell ref="AC869:AC871"/>
    <mergeCell ref="W872:W875"/>
    <mergeCell ref="AD869:AD871"/>
    <mergeCell ref="AI869:AI871"/>
    <mergeCell ref="AJ857:AJ859"/>
    <mergeCell ref="AA876:AA878"/>
    <mergeCell ref="AB876:AB878"/>
    <mergeCell ref="AC866:AC868"/>
    <mergeCell ref="AD912:AD915"/>
    <mergeCell ref="AE885:AE887"/>
    <mergeCell ref="Z894:Z896"/>
    <mergeCell ref="AD903:AD905"/>
    <mergeCell ref="AB888:AB890"/>
    <mergeCell ref="AH847:AH849"/>
    <mergeCell ref="AE981:AE983"/>
    <mergeCell ref="AF981:AF983"/>
    <mergeCell ref="AG981:AG983"/>
    <mergeCell ref="AH981:AH983"/>
    <mergeCell ref="AI981:AI983"/>
    <mergeCell ref="AJ981:AJ983"/>
    <mergeCell ref="Z936:Z938"/>
    <mergeCell ref="AD929:AD931"/>
    <mergeCell ref="AH885:AH887"/>
    <mergeCell ref="AH872:AH875"/>
    <mergeCell ref="AG876:AG878"/>
    <mergeCell ref="AF885:AF887"/>
    <mergeCell ref="AG885:AG887"/>
    <mergeCell ref="AG888:AG890"/>
    <mergeCell ref="AD888:AD890"/>
    <mergeCell ref="AE888:AE890"/>
    <mergeCell ref="AF888:AF890"/>
    <mergeCell ref="AE872:AE875"/>
    <mergeCell ref="AI857:AI859"/>
    <mergeCell ref="AF897:AF899"/>
    <mergeCell ref="AF894:AF896"/>
    <mergeCell ref="AG894:AG896"/>
    <mergeCell ref="AD894:AD896"/>
    <mergeCell ref="AA857:AA859"/>
    <mergeCell ref="AI897:AI899"/>
    <mergeCell ref="AD891:AD893"/>
    <mergeCell ref="AG891:AG893"/>
    <mergeCell ref="AF860:AF862"/>
    <mergeCell ref="AH894:AH896"/>
    <mergeCell ref="AF916:AF918"/>
    <mergeCell ref="AG912:AG915"/>
    <mergeCell ref="AI922:AI924"/>
    <mergeCell ref="AH916:AH918"/>
    <mergeCell ref="AI916:AI918"/>
    <mergeCell ref="AC912:AC915"/>
    <mergeCell ref="AG942:AG945"/>
    <mergeCell ref="AF946:AF948"/>
    <mergeCell ref="AJ949:AJ951"/>
    <mergeCell ref="P786:P788"/>
    <mergeCell ref="P812:P814"/>
    <mergeCell ref="AF815:AF818"/>
    <mergeCell ref="AF872:AF875"/>
    <mergeCell ref="AC789:AC792"/>
    <mergeCell ref="P796:P798"/>
    <mergeCell ref="Q812:Q814"/>
    <mergeCell ref="R761:R763"/>
    <mergeCell ref="X872:X875"/>
    <mergeCell ref="R786:R788"/>
    <mergeCell ref="T745:T747"/>
    <mergeCell ref="AB796:AB798"/>
    <mergeCell ref="AC796:AC798"/>
    <mergeCell ref="AD796:AD798"/>
    <mergeCell ref="AE796:AE798"/>
    <mergeCell ref="AE783:AE785"/>
    <mergeCell ref="U758:U760"/>
    <mergeCell ref="X761:X763"/>
    <mergeCell ref="P771:P773"/>
    <mergeCell ref="AC857:AC859"/>
    <mergeCell ref="AD854:AD856"/>
    <mergeCell ref="U831:U833"/>
    <mergeCell ref="T834:T836"/>
    <mergeCell ref="Z834:Z836"/>
    <mergeCell ref="V764:V767"/>
    <mergeCell ref="Z783:Z785"/>
    <mergeCell ref="Z771:Z773"/>
    <mergeCell ref="Y777:Y779"/>
    <mergeCell ref="Z777:Z779"/>
    <mergeCell ref="U789:U792"/>
    <mergeCell ref="R799:R801"/>
    <mergeCell ref="X799:X801"/>
    <mergeCell ref="R837:R838"/>
    <mergeCell ref="AD866:AD868"/>
    <mergeCell ref="AE869:AE871"/>
    <mergeCell ref="AA842:AA843"/>
    <mergeCell ref="AB842:AB843"/>
    <mergeCell ref="AC842:AC843"/>
    <mergeCell ref="W796:W798"/>
    <mergeCell ref="W847:W849"/>
    <mergeCell ref="X783:X785"/>
    <mergeCell ref="S786:S788"/>
    <mergeCell ref="AE774:AE776"/>
    <mergeCell ref="T755:T757"/>
    <mergeCell ref="V768:V770"/>
    <mergeCell ref="T777:T779"/>
    <mergeCell ref="R860:R862"/>
    <mergeCell ref="Z780:Z782"/>
    <mergeCell ref="Z768:Z770"/>
    <mergeCell ref="Y819:Y821"/>
    <mergeCell ref="W758:W760"/>
    <mergeCell ref="AE777:AE779"/>
    <mergeCell ref="X771:X773"/>
    <mergeCell ref="W799:W801"/>
    <mergeCell ref="AA812:AA814"/>
    <mergeCell ref="Q847:Q849"/>
    <mergeCell ref="W839:W841"/>
    <mergeCell ref="X839:X841"/>
    <mergeCell ref="X777:X779"/>
    <mergeCell ref="P831:P833"/>
    <mergeCell ref="T780:T782"/>
    <mergeCell ref="Y783:Y785"/>
    <mergeCell ref="AF777:AF779"/>
    <mergeCell ref="AC745:AC747"/>
    <mergeCell ref="Y799:Y801"/>
    <mergeCell ref="Z799:Z801"/>
    <mergeCell ref="AA799:AA801"/>
    <mergeCell ref="AH793:AH795"/>
    <mergeCell ref="AG793:AG795"/>
    <mergeCell ref="W729:W732"/>
    <mergeCell ref="AB857:AB859"/>
    <mergeCell ref="AF839:AF841"/>
    <mergeCell ref="R819:R821"/>
    <mergeCell ref="S819:S821"/>
    <mergeCell ref="T819:T821"/>
    <mergeCell ref="U819:U821"/>
    <mergeCell ref="R825:R826"/>
    <mergeCell ref="W850:W853"/>
    <mergeCell ref="R783:R785"/>
    <mergeCell ref="S783:S785"/>
    <mergeCell ref="T783:T785"/>
    <mergeCell ref="R793:R795"/>
    <mergeCell ref="W780:W782"/>
    <mergeCell ref="W831:W833"/>
    <mergeCell ref="T876:T878"/>
    <mergeCell ref="U876:U878"/>
    <mergeCell ref="W842:W843"/>
    <mergeCell ref="X842:X843"/>
    <mergeCell ref="AB844:AB846"/>
    <mergeCell ref="AA860:AA862"/>
    <mergeCell ref="AE860:AE862"/>
    <mergeCell ref="AA869:AA871"/>
    <mergeCell ref="AD834:AD836"/>
    <mergeCell ref="AE834:AE836"/>
    <mergeCell ref="AB879:AB881"/>
    <mergeCell ref="X815:X818"/>
    <mergeCell ref="U834:U836"/>
    <mergeCell ref="AA827:AA830"/>
    <mergeCell ref="U815:U818"/>
    <mergeCell ref="Y850:Y853"/>
    <mergeCell ref="AC819:AC821"/>
    <mergeCell ref="Y831:Y833"/>
    <mergeCell ref="Y839:Y841"/>
    <mergeCell ref="W755:W757"/>
    <mergeCell ref="V786:V788"/>
    <mergeCell ref="S866:S868"/>
    <mergeCell ref="Y789:Y792"/>
    <mergeCell ref="AB872:AB875"/>
    <mergeCell ref="Y876:Y878"/>
    <mergeCell ref="W866:W868"/>
    <mergeCell ref="AD812:AD814"/>
    <mergeCell ref="AC822:AC824"/>
    <mergeCell ref="AE819:AE821"/>
    <mergeCell ref="AD819:AD821"/>
    <mergeCell ref="AE755:AE757"/>
    <mergeCell ref="AB825:AB826"/>
    <mergeCell ref="AC825:AC826"/>
    <mergeCell ref="AC815:AC818"/>
    <mergeCell ref="AD780:AD782"/>
    <mergeCell ref="AD774:AD776"/>
    <mergeCell ref="AC777:AC779"/>
    <mergeCell ref="AD777:AD779"/>
    <mergeCell ref="AA780:AA782"/>
    <mergeCell ref="S789:S792"/>
    <mergeCell ref="AG758:AG760"/>
    <mergeCell ref="AD827:AD830"/>
    <mergeCell ref="AG834:AG836"/>
    <mergeCell ref="AC834:AC836"/>
    <mergeCell ref="AE1165:AE1167"/>
    <mergeCell ref="AH863:AH865"/>
    <mergeCell ref="R919:R921"/>
    <mergeCell ref="S919:S921"/>
    <mergeCell ref="T919:T921"/>
    <mergeCell ref="U919:U921"/>
    <mergeCell ref="AC872:AC875"/>
    <mergeCell ref="Y894:Y896"/>
    <mergeCell ref="AD939:AD941"/>
    <mergeCell ref="AA925:AA928"/>
    <mergeCell ref="T872:T875"/>
    <mergeCell ref="AJ1139:AJ1142"/>
    <mergeCell ref="AH1171:AH1174"/>
    <mergeCell ref="S988:S990"/>
    <mergeCell ref="T988:T990"/>
    <mergeCell ref="U988:U990"/>
    <mergeCell ref="V988:V990"/>
    <mergeCell ref="W988:W990"/>
    <mergeCell ref="X988:X990"/>
    <mergeCell ref="Y988:Y990"/>
    <mergeCell ref="Z988:Z990"/>
    <mergeCell ref="AA988:AA990"/>
    <mergeCell ref="AB988:AB990"/>
    <mergeCell ref="AC882:AC884"/>
    <mergeCell ref="AA872:AA875"/>
    <mergeCell ref="Y879:Y881"/>
    <mergeCell ref="Z879:Z881"/>
    <mergeCell ref="AJ1171:AJ1174"/>
    <mergeCell ref="AE894:AE896"/>
    <mergeCell ref="AG857:AG859"/>
    <mergeCell ref="AB839:AB841"/>
    <mergeCell ref="AC839:AC841"/>
    <mergeCell ref="R716:R718"/>
    <mergeCell ref="X719:X722"/>
    <mergeCell ref="X831:X833"/>
    <mergeCell ref="AD783:AD785"/>
    <mergeCell ref="W716:W718"/>
    <mergeCell ref="X723:X725"/>
    <mergeCell ref="W764:W767"/>
    <mergeCell ref="AF842:AF843"/>
    <mergeCell ref="AF847:AF849"/>
    <mergeCell ref="AG847:AG849"/>
    <mergeCell ref="AF850:AF853"/>
    <mergeCell ref="AG850:AG853"/>
    <mergeCell ref="R758:R760"/>
    <mergeCell ref="AD839:AD841"/>
    <mergeCell ref="AG799:AG801"/>
    <mergeCell ref="AB854:AB856"/>
    <mergeCell ref="AB780:AB782"/>
    <mergeCell ref="AD822:AD824"/>
    <mergeCell ref="AE854:AE856"/>
    <mergeCell ref="AB812:AB814"/>
    <mergeCell ref="AG842:AG843"/>
    <mergeCell ref="AG844:AG846"/>
    <mergeCell ref="AD847:AD849"/>
    <mergeCell ref="AE847:AE849"/>
    <mergeCell ref="AF844:AF846"/>
    <mergeCell ref="AE839:AE841"/>
    <mergeCell ref="W745:W747"/>
    <mergeCell ref="S739:S741"/>
    <mergeCell ref="AF796:AF798"/>
    <mergeCell ref="W815:W818"/>
    <mergeCell ref="AC827:AC830"/>
    <mergeCell ref="Y812:Y814"/>
    <mergeCell ref="AI991:AI994"/>
    <mergeCell ref="AI929:AI931"/>
    <mergeCell ref="AJ891:AJ893"/>
    <mergeCell ref="AI936:AI938"/>
    <mergeCell ref="AI831:AI833"/>
    <mergeCell ref="V825:V826"/>
    <mergeCell ref="V815:V818"/>
    <mergeCell ref="U822:U824"/>
    <mergeCell ref="AE1071:AE1073"/>
    <mergeCell ref="T1080:T1082"/>
    <mergeCell ref="Y1093:Y1096"/>
    <mergeCell ref="Z1146:Z1148"/>
    <mergeCell ref="U872:U875"/>
    <mergeCell ref="W863:W865"/>
    <mergeCell ref="R831:R833"/>
    <mergeCell ref="R834:R836"/>
    <mergeCell ref="T831:T833"/>
    <mergeCell ref="T850:T853"/>
    <mergeCell ref="V897:V899"/>
    <mergeCell ref="AB942:AB945"/>
    <mergeCell ref="AC942:AC945"/>
    <mergeCell ref="AG919:AG921"/>
    <mergeCell ref="AG854:AG856"/>
    <mergeCell ref="AG872:AG875"/>
    <mergeCell ref="AD842:AD843"/>
    <mergeCell ref="AE842:AE843"/>
    <mergeCell ref="Z1071:Z1073"/>
    <mergeCell ref="AA1071:AA1073"/>
    <mergeCell ref="AB1071:AB1073"/>
    <mergeCell ref="AC1071:AC1073"/>
    <mergeCell ref="T869:T871"/>
    <mergeCell ref="U869:U871"/>
    <mergeCell ref="S860:S862"/>
    <mergeCell ref="V827:V830"/>
    <mergeCell ref="W827:W830"/>
    <mergeCell ref="AJ959:AJ961"/>
    <mergeCell ref="AF922:AF924"/>
    <mergeCell ref="AG922:AG924"/>
    <mergeCell ref="AJ952:AJ954"/>
    <mergeCell ref="AJ946:AJ948"/>
    <mergeCell ref="AA912:AA915"/>
    <mergeCell ref="AD952:AD954"/>
    <mergeCell ref="AF936:AF938"/>
    <mergeCell ref="AG936:AG938"/>
    <mergeCell ref="AI965:AI967"/>
    <mergeCell ref="S1004:S1006"/>
    <mergeCell ref="T1004:T1006"/>
    <mergeCell ref="T1040:T1043"/>
    <mergeCell ref="AF866:AF868"/>
    <mergeCell ref="AE822:AE824"/>
    <mergeCell ref="AH831:AH833"/>
    <mergeCell ref="AH857:AH859"/>
    <mergeCell ref="AE857:AE859"/>
    <mergeCell ref="AF857:AF859"/>
    <mergeCell ref="AB822:AB824"/>
    <mergeCell ref="S857:S859"/>
    <mergeCell ref="U866:U868"/>
    <mergeCell ref="Y936:Y938"/>
    <mergeCell ref="AI885:AI887"/>
    <mergeCell ref="AH888:AH890"/>
    <mergeCell ref="AE882:AE884"/>
    <mergeCell ref="Z866:Z868"/>
    <mergeCell ref="AC860:AC862"/>
    <mergeCell ref="R1020:R1022"/>
    <mergeCell ref="AE1197:AE1200"/>
    <mergeCell ref="AC894:AC896"/>
    <mergeCell ref="AD885:AD887"/>
    <mergeCell ref="AE1128:AE1130"/>
    <mergeCell ref="AF1128:AF1130"/>
    <mergeCell ref="AE919:AE921"/>
    <mergeCell ref="AF919:AF921"/>
    <mergeCell ref="AD1080:AD1082"/>
    <mergeCell ref="AJ929:AJ931"/>
    <mergeCell ref="AJ922:AJ924"/>
    <mergeCell ref="AJ1204:AJ1206"/>
    <mergeCell ref="AI1204:AI1206"/>
    <mergeCell ref="P1020:P1022"/>
    <mergeCell ref="Q1020:Q1022"/>
    <mergeCell ref="AA1010:AA1013"/>
    <mergeCell ref="AB1010:AB1013"/>
    <mergeCell ref="AB894:AB896"/>
    <mergeCell ref="AF869:AF871"/>
    <mergeCell ref="AG869:AG871"/>
    <mergeCell ref="Y1071:Y1073"/>
    <mergeCell ref="P834:P836"/>
    <mergeCell ref="O860:O862"/>
    <mergeCell ref="P882:P884"/>
    <mergeCell ref="AF906:AF908"/>
    <mergeCell ref="AG906:AG908"/>
    <mergeCell ref="X900:X902"/>
    <mergeCell ref="U897:U899"/>
    <mergeCell ref="AD906:AD908"/>
    <mergeCell ref="S939:S941"/>
    <mergeCell ref="W1040:W1043"/>
    <mergeCell ref="U1029:U1031"/>
    <mergeCell ref="R1032:R1035"/>
    <mergeCell ref="S1032:S1035"/>
    <mergeCell ref="AC981:AC983"/>
    <mergeCell ref="AD981:AD983"/>
    <mergeCell ref="V1139:V1142"/>
    <mergeCell ref="V925:V928"/>
    <mergeCell ref="S922:S924"/>
    <mergeCell ref="S1010:S1013"/>
    <mergeCell ref="T1010:T1013"/>
    <mergeCell ref="U1010:U1013"/>
    <mergeCell ref="V1010:V1013"/>
    <mergeCell ref="W1010:W1013"/>
    <mergeCell ref="X1010:X1013"/>
    <mergeCell ref="Y1010:Y1013"/>
    <mergeCell ref="Z1010:Z1013"/>
    <mergeCell ref="P949:P951"/>
    <mergeCell ref="AA888:AA890"/>
    <mergeCell ref="AE903:AE905"/>
    <mergeCell ref="P900:P902"/>
    <mergeCell ref="Q900:Q902"/>
    <mergeCell ref="AJ837:AJ838"/>
    <mergeCell ref="AE949:AE951"/>
    <mergeCell ref="AH946:AH948"/>
    <mergeCell ref="AD962:AD964"/>
    <mergeCell ref="AE962:AE964"/>
    <mergeCell ref="AG929:AG931"/>
    <mergeCell ref="AH936:AH938"/>
    <mergeCell ref="AI876:AI878"/>
    <mergeCell ref="AJ1087:AJ1089"/>
    <mergeCell ref="S837:S838"/>
    <mergeCell ref="AD882:AD884"/>
    <mergeCell ref="AJ1178:AJ1181"/>
    <mergeCell ref="Z925:Z928"/>
    <mergeCell ref="D445:D447"/>
    <mergeCell ref="D469:D472"/>
    <mergeCell ref="E469:E472"/>
    <mergeCell ref="C469:C472"/>
    <mergeCell ref="AA479:AA481"/>
    <mergeCell ref="B479:B481"/>
    <mergeCell ref="R473:R475"/>
    <mergeCell ref="S473:S475"/>
    <mergeCell ref="T473:T475"/>
    <mergeCell ref="U473:U475"/>
    <mergeCell ref="R479:R481"/>
    <mergeCell ref="AB414:AB417"/>
    <mergeCell ref="T463:T465"/>
    <mergeCell ref="C448:C450"/>
    <mergeCell ref="G418:G421"/>
    <mergeCell ref="I451:I453"/>
    <mergeCell ref="S441:S444"/>
    <mergeCell ref="T441:T444"/>
    <mergeCell ref="N445:N447"/>
    <mergeCell ref="D418:D421"/>
    <mergeCell ref="E418:E421"/>
    <mergeCell ref="F418:F421"/>
    <mergeCell ref="U418:U421"/>
    <mergeCell ref="V418:V421"/>
    <mergeCell ref="W418:W421"/>
    <mergeCell ref="Z434:Z436"/>
    <mergeCell ref="Z476:Z478"/>
    <mergeCell ref="B408:B410"/>
    <mergeCell ref="C441:C444"/>
    <mergeCell ref="C463:C465"/>
    <mergeCell ref="P451:P453"/>
    <mergeCell ref="V434:V436"/>
    <mergeCell ref="G457:G459"/>
    <mergeCell ref="U454:U456"/>
    <mergeCell ref="P466:P468"/>
    <mergeCell ref="Q466:Q468"/>
    <mergeCell ref="R466:R468"/>
    <mergeCell ref="B411:B413"/>
    <mergeCell ref="U408:U410"/>
    <mergeCell ref="V408:V410"/>
    <mergeCell ref="W408:W410"/>
    <mergeCell ref="G437:G440"/>
    <mergeCell ref="H431:H433"/>
    <mergeCell ref="I431:I433"/>
    <mergeCell ref="C460:C462"/>
    <mergeCell ref="Y460:Y462"/>
    <mergeCell ref="O460:O462"/>
    <mergeCell ref="C479:C481"/>
    <mergeCell ref="F451:F453"/>
    <mergeCell ref="Z454:Z456"/>
    <mergeCell ref="AB441:AB444"/>
    <mergeCell ref="AB460:AB462"/>
    <mergeCell ref="AB448:AB450"/>
    <mergeCell ref="Y414:Y417"/>
    <mergeCell ref="Z414:Z417"/>
    <mergeCell ref="AA414:AA417"/>
    <mergeCell ref="AB434:AB436"/>
    <mergeCell ref="B448:B450"/>
    <mergeCell ref="S437:S440"/>
    <mergeCell ref="T437:T440"/>
    <mergeCell ref="S454:S456"/>
    <mergeCell ref="S448:S450"/>
    <mergeCell ref="E441:E444"/>
    <mergeCell ref="T454:T456"/>
    <mergeCell ref="X537:X539"/>
    <mergeCell ref="X540:X543"/>
    <mergeCell ref="AB489:AB491"/>
    <mergeCell ref="AC492:AC493"/>
    <mergeCell ref="Z482:Z485"/>
    <mergeCell ref="P501:P503"/>
    <mergeCell ref="R492:R493"/>
    <mergeCell ref="AB799:AB801"/>
    <mergeCell ref="B981:B983"/>
    <mergeCell ref="C1258:C1260"/>
    <mergeCell ref="D796:D798"/>
    <mergeCell ref="Z919:Z921"/>
    <mergeCell ref="AA919:AA921"/>
    <mergeCell ref="AB919:AB921"/>
    <mergeCell ref="AC919:AC921"/>
    <mergeCell ref="AD919:AD921"/>
    <mergeCell ref="Q469:Q472"/>
    <mergeCell ref="X1233:X1235"/>
    <mergeCell ref="Y1233:Y1235"/>
    <mergeCell ref="Z1233:Z1235"/>
    <mergeCell ref="AA1233:AA1235"/>
    <mergeCell ref="AB1233:AB1235"/>
    <mergeCell ref="AC1233:AC1235"/>
    <mergeCell ref="AD1233:AD1235"/>
    <mergeCell ref="AB501:AB503"/>
    <mergeCell ref="B550:B553"/>
    <mergeCell ref="C550:C553"/>
    <mergeCell ref="D550:D553"/>
    <mergeCell ref="E550:E553"/>
    <mergeCell ref="F550:F553"/>
    <mergeCell ref="V1258:V1260"/>
    <mergeCell ref="W1258:W1260"/>
    <mergeCell ref="Z567:Z570"/>
    <mergeCell ref="AC854:AC856"/>
    <mergeCell ref="E796:E798"/>
    <mergeCell ref="F796:F798"/>
    <mergeCell ref="H894:H896"/>
    <mergeCell ref="Q745:Q747"/>
    <mergeCell ref="R745:R747"/>
    <mergeCell ref="S745:S747"/>
    <mergeCell ref="X796:X798"/>
    <mergeCell ref="Y796:Y798"/>
    <mergeCell ref="Z796:Z798"/>
    <mergeCell ref="AC1197:AC1200"/>
    <mergeCell ref="AD1197:AD1200"/>
    <mergeCell ref="AB623:AB625"/>
    <mergeCell ref="Q857:Q859"/>
    <mergeCell ref="AC799:AC801"/>
    <mergeCell ref="D1258:D1260"/>
    <mergeCell ref="T469:T472"/>
    <mergeCell ref="U469:U472"/>
    <mergeCell ref="W479:W481"/>
    <mergeCell ref="X479:X481"/>
    <mergeCell ref="AA494:AA496"/>
    <mergeCell ref="R523:R524"/>
    <mergeCell ref="S523:S524"/>
    <mergeCell ref="T523:T524"/>
    <mergeCell ref="V819:V821"/>
    <mergeCell ref="U847:U849"/>
    <mergeCell ref="AA1224:AA1226"/>
    <mergeCell ref="R507:R508"/>
    <mergeCell ref="Q528:Q530"/>
    <mergeCell ref="R528:R530"/>
    <mergeCell ref="S1020:S1022"/>
    <mergeCell ref="AF209:AF211"/>
    <mergeCell ref="X332:X334"/>
    <mergeCell ref="Z373:Z375"/>
    <mergeCell ref="O196:O198"/>
    <mergeCell ref="P185:P187"/>
    <mergeCell ref="P199:P202"/>
    <mergeCell ref="S216:S218"/>
    <mergeCell ref="Z241:Z244"/>
    <mergeCell ref="Y241:Y244"/>
    <mergeCell ref="N226:N228"/>
    <mergeCell ref="N222:N225"/>
    <mergeCell ref="Q238:Q240"/>
    <mergeCell ref="X196:X198"/>
    <mergeCell ref="Y196:Y198"/>
    <mergeCell ref="W492:W493"/>
    <mergeCell ref="U448:U450"/>
    <mergeCell ref="W1087:W1089"/>
    <mergeCell ref="X1087:X1089"/>
    <mergeCell ref="AE463:AE465"/>
    <mergeCell ref="AE482:AE485"/>
    <mergeCell ref="Z942:Z945"/>
    <mergeCell ref="S469:S472"/>
    <mergeCell ref="AE799:AE801"/>
    <mergeCell ref="AF799:AF801"/>
    <mergeCell ref="AC1168:AC1170"/>
    <mergeCell ref="Q489:Q491"/>
    <mergeCell ref="AB451:AB453"/>
    <mergeCell ref="AC451:AC453"/>
    <mergeCell ref="X489:X491"/>
    <mergeCell ref="AE451:AE453"/>
    <mergeCell ref="Z463:Z465"/>
    <mergeCell ref="E1258:E1260"/>
    <mergeCell ref="F1258:F1260"/>
    <mergeCell ref="E1083:E1086"/>
    <mergeCell ref="F1083:F1086"/>
    <mergeCell ref="G1083:G1086"/>
    <mergeCell ref="H1083:H1086"/>
    <mergeCell ref="I1083:I1086"/>
    <mergeCell ref="N1083:N1086"/>
    <mergeCell ref="O1083:O1086"/>
    <mergeCell ref="H482:H485"/>
    <mergeCell ref="I434:I436"/>
    <mergeCell ref="G364:G366"/>
    <mergeCell ref="R342:R344"/>
    <mergeCell ref="I385:I387"/>
    <mergeCell ref="T342:T344"/>
    <mergeCell ref="T392:T395"/>
    <mergeCell ref="U388:U391"/>
    <mergeCell ref="V388:V391"/>
    <mergeCell ref="S379:S381"/>
    <mergeCell ref="P392:P395"/>
    <mergeCell ref="O382:O384"/>
    <mergeCell ref="P382:P384"/>
    <mergeCell ref="Q382:Q384"/>
    <mergeCell ref="H385:H387"/>
    <mergeCell ref="W348:W350"/>
    <mergeCell ref="X345:X347"/>
    <mergeCell ref="N399:N401"/>
    <mergeCell ref="U385:U387"/>
    <mergeCell ref="R392:R395"/>
    <mergeCell ref="P373:P375"/>
    <mergeCell ref="O385:O387"/>
    <mergeCell ref="Q392:Q395"/>
    <mergeCell ref="Z479:Z481"/>
    <mergeCell ref="R385:R387"/>
    <mergeCell ref="R396:R398"/>
    <mergeCell ref="AJ388:AJ391"/>
    <mergeCell ref="AJ431:AJ433"/>
    <mergeCell ref="AI434:AI436"/>
    <mergeCell ref="AE441:AE444"/>
    <mergeCell ref="AJ434:AJ436"/>
    <mergeCell ref="O411:O413"/>
    <mergeCell ref="AJ457:AJ459"/>
    <mergeCell ref="AI408:AI410"/>
    <mergeCell ref="AC418:AC421"/>
    <mergeCell ref="AD418:AD421"/>
    <mergeCell ref="AG473:AG475"/>
    <mergeCell ref="AG414:AG417"/>
    <mergeCell ref="AH414:AH417"/>
    <mergeCell ref="AI414:AI417"/>
    <mergeCell ref="AC441:AC444"/>
    <mergeCell ref="AA476:AA478"/>
    <mergeCell ref="AB476:AB478"/>
    <mergeCell ref="AC476:AC478"/>
    <mergeCell ref="AD476:AD478"/>
    <mergeCell ref="W437:W440"/>
    <mergeCell ref="Z431:Z433"/>
    <mergeCell ref="AH411:AH413"/>
    <mergeCell ref="AI411:AI413"/>
    <mergeCell ref="AJ396:AJ398"/>
    <mergeCell ref="AJ392:AJ395"/>
    <mergeCell ref="R402:R404"/>
    <mergeCell ref="S402:S404"/>
    <mergeCell ref="T402:T404"/>
    <mergeCell ref="T408:T410"/>
    <mergeCell ref="W460:W462"/>
    <mergeCell ref="V402:V404"/>
    <mergeCell ref="AI399:AI401"/>
    <mergeCell ref="Y466:Y468"/>
    <mergeCell ref="AC457:AC459"/>
    <mergeCell ref="V469:V472"/>
    <mergeCell ref="W469:W472"/>
    <mergeCell ref="R437:R440"/>
    <mergeCell ref="U460:U462"/>
    <mergeCell ref="AH466:AH468"/>
    <mergeCell ref="AD454:AD456"/>
    <mergeCell ref="AF460:AF462"/>
    <mergeCell ref="AB454:AB456"/>
    <mergeCell ref="AC454:AC456"/>
    <mergeCell ref="Y451:Y453"/>
    <mergeCell ref="Z466:Z468"/>
    <mergeCell ref="V454:V456"/>
    <mergeCell ref="AD408:AD410"/>
    <mergeCell ref="Y425:Y427"/>
    <mergeCell ref="Z425:Z427"/>
    <mergeCell ref="AA425:AA427"/>
    <mergeCell ref="AB425:AB427"/>
    <mergeCell ref="AC425:AC427"/>
    <mergeCell ref="AD425:AD427"/>
    <mergeCell ref="AE425:AE427"/>
    <mergeCell ref="AF425:AF427"/>
    <mergeCell ref="AG425:AG427"/>
    <mergeCell ref="AH425:AH427"/>
    <mergeCell ref="AI425:AI427"/>
    <mergeCell ref="X434:X436"/>
    <mergeCell ref="T396:T398"/>
    <mergeCell ref="X463:X465"/>
    <mergeCell ref="V392:V395"/>
    <mergeCell ref="AG796:AG798"/>
    <mergeCell ref="AH796:AH798"/>
    <mergeCell ref="AH866:AH868"/>
    <mergeCell ref="AI888:AI890"/>
    <mergeCell ref="Y567:Y570"/>
    <mergeCell ref="AA457:AA459"/>
    <mergeCell ref="Z441:Z444"/>
    <mergeCell ref="Z437:Z440"/>
    <mergeCell ref="AG451:AG453"/>
    <mergeCell ref="AE448:AE450"/>
    <mergeCell ref="AI479:AI481"/>
    <mergeCell ref="AJ494:AJ496"/>
    <mergeCell ref="AE492:AE493"/>
    <mergeCell ref="AJ492:AJ493"/>
    <mergeCell ref="AG441:AG444"/>
    <mergeCell ref="X451:X453"/>
    <mergeCell ref="AF451:AF453"/>
    <mergeCell ref="AC460:AC462"/>
    <mergeCell ref="AD437:AD440"/>
    <mergeCell ref="AF445:AF447"/>
    <mergeCell ref="AE879:AE881"/>
    <mergeCell ref="AF891:AF893"/>
    <mergeCell ref="Z916:Z918"/>
    <mergeCell ref="AJ418:AJ421"/>
    <mergeCell ref="AJ425:AJ427"/>
    <mergeCell ref="AC463:AC465"/>
    <mergeCell ref="AI482:AI485"/>
    <mergeCell ref="AC482:AC485"/>
    <mergeCell ref="AC486:AC488"/>
    <mergeCell ref="AA437:AA440"/>
    <mergeCell ref="AB437:AB440"/>
    <mergeCell ref="AC437:AC440"/>
    <mergeCell ref="AH479:AH481"/>
    <mergeCell ref="AH448:AH450"/>
    <mergeCell ref="AG479:AG481"/>
    <mergeCell ref="AJ422:AJ424"/>
    <mergeCell ref="AG448:AG450"/>
    <mergeCell ref="AJ473:AJ475"/>
    <mergeCell ref="AA486:AA488"/>
    <mergeCell ref="AJ448:AJ450"/>
    <mergeCell ref="AG454:AG456"/>
    <mergeCell ref="AG482:AG485"/>
    <mergeCell ref="X431:X433"/>
    <mergeCell ref="AH451:AH453"/>
    <mergeCell ref="AJ497:AJ500"/>
    <mergeCell ref="AG501:AG503"/>
    <mergeCell ref="AG489:AG491"/>
    <mergeCell ref="AJ501:AJ503"/>
    <mergeCell ref="AF486:AF488"/>
    <mergeCell ref="AE486:AE488"/>
    <mergeCell ref="AH489:AH491"/>
    <mergeCell ref="AI497:AI500"/>
    <mergeCell ref="AI501:AI503"/>
    <mergeCell ref="AI448:AI450"/>
    <mergeCell ref="X457:X459"/>
    <mergeCell ref="AJ466:AJ468"/>
    <mergeCell ref="AJ441:AJ444"/>
    <mergeCell ref="AE639:AE641"/>
    <mergeCell ref="AE698:AE700"/>
    <mergeCell ref="AE669:AE671"/>
    <mergeCell ref="X550:X553"/>
    <mergeCell ref="AA755:AA757"/>
    <mergeCell ref="AI469:AI472"/>
    <mergeCell ref="AJ469:AJ472"/>
    <mergeCell ref="AB479:AB481"/>
    <mergeCell ref="AD466:AD468"/>
    <mergeCell ref="AF457:AF459"/>
    <mergeCell ref="AH437:AH440"/>
    <mergeCell ref="V463:V465"/>
    <mergeCell ref="AF414:AF417"/>
    <mergeCell ref="AF418:AF421"/>
    <mergeCell ref="AG418:AG421"/>
    <mergeCell ref="AH418:AH421"/>
    <mergeCell ref="AI418:AI421"/>
    <mergeCell ref="V437:V440"/>
    <mergeCell ref="V428:V430"/>
    <mergeCell ref="W428:W430"/>
    <mergeCell ref="X428:X430"/>
    <mergeCell ref="Y428:Y430"/>
    <mergeCell ref="Z428:Z430"/>
    <mergeCell ref="AA428:AA430"/>
    <mergeCell ref="AB428:AB430"/>
    <mergeCell ref="AC428:AC430"/>
    <mergeCell ref="AD428:AD430"/>
    <mergeCell ref="AE428:AE430"/>
    <mergeCell ref="AF428:AF430"/>
    <mergeCell ref="AG428:AG430"/>
    <mergeCell ref="AH428:AH430"/>
    <mergeCell ref="AI428:AI430"/>
    <mergeCell ref="AJ428:AJ430"/>
    <mergeCell ref="V460:V462"/>
    <mergeCell ref="AA463:AA465"/>
    <mergeCell ref="Y457:Y459"/>
    <mergeCell ref="Z457:Z459"/>
    <mergeCell ref="AJ463:AJ465"/>
    <mergeCell ref="X469:X472"/>
    <mergeCell ref="Z460:Z462"/>
    <mergeCell ref="AJ454:AJ456"/>
    <mergeCell ref="AJ460:AJ462"/>
    <mergeCell ref="AJ414:AJ417"/>
    <mergeCell ref="AB418:AB421"/>
    <mergeCell ref="AA466:AA468"/>
    <mergeCell ref="AB466:AB468"/>
    <mergeCell ref="AC431:AC433"/>
    <mergeCell ref="AD431:AD433"/>
    <mergeCell ref="AG476:AG478"/>
    <mergeCell ref="AH476:AH478"/>
    <mergeCell ref="AI476:AI478"/>
    <mergeCell ref="AJ476:AJ478"/>
    <mergeCell ref="AJ479:AJ481"/>
    <mergeCell ref="AG1531:AG1533"/>
    <mergeCell ref="AH1531:AH1533"/>
    <mergeCell ref="AI1531:AI1533"/>
    <mergeCell ref="AJ1531:AJ1533"/>
    <mergeCell ref="AE1233:AE1235"/>
    <mergeCell ref="AF1233:AF1235"/>
    <mergeCell ref="AG1233:AG1235"/>
    <mergeCell ref="AH1233:AH1235"/>
    <mergeCell ref="AI1233:AI1235"/>
    <mergeCell ref="AI1171:AI1174"/>
    <mergeCell ref="P1083:P1086"/>
    <mergeCell ref="Q1083:Q1086"/>
    <mergeCell ref="R1083:R1086"/>
    <mergeCell ref="S1083:S1086"/>
    <mergeCell ref="T1083:T1086"/>
    <mergeCell ref="U1083:U1086"/>
    <mergeCell ref="V1083:V1086"/>
    <mergeCell ref="W1083:W1086"/>
    <mergeCell ref="X1083:X1086"/>
    <mergeCell ref="Y1083:Y1086"/>
    <mergeCell ref="Z1083:Z1086"/>
    <mergeCell ref="AA1083:AA1086"/>
    <mergeCell ref="AB1083:AB1086"/>
    <mergeCell ref="AC1083:AC1086"/>
    <mergeCell ref="AD1083:AD1086"/>
    <mergeCell ref="AE1083:AE1086"/>
    <mergeCell ref="AF1083:AF1086"/>
    <mergeCell ref="AG1083:AG1086"/>
    <mergeCell ref="AH1083:AH1086"/>
    <mergeCell ref="AI1083:AI1086"/>
    <mergeCell ref="AJ1083:AJ1086"/>
    <mergeCell ref="P1087:P1089"/>
    <mergeCell ref="Q1087:Q1089"/>
    <mergeCell ref="AJ1233:AJ1235"/>
    <mergeCell ref="AF1252:AF1254"/>
    <mergeCell ref="AG1252:AG1254"/>
    <mergeCell ref="AI1252:AI1254"/>
    <mergeCell ref="Z1258:Z1260"/>
    <mergeCell ref="AJ1255:AJ1257"/>
    <mergeCell ref="AG1249:AG1251"/>
    <mergeCell ref="AH1249:AH1251"/>
    <mergeCell ref="AJ1252:AJ1254"/>
    <mergeCell ref="AA1258:AA1260"/>
    <mergeCell ref="AB1258:AB1260"/>
    <mergeCell ref="AC1258:AC1260"/>
    <mergeCell ref="AD1258:AD1260"/>
    <mergeCell ref="AJ1224:AJ1226"/>
    <mergeCell ref="Z1165:Z1167"/>
    <mergeCell ref="AA1165:AA1167"/>
    <mergeCell ref="AB1165:AB1167"/>
    <mergeCell ref="AI1415:AI1417"/>
    <mergeCell ref="AH1415:AH1417"/>
    <mergeCell ref="Y1087:Y1089"/>
    <mergeCell ref="Z1087:Z1089"/>
    <mergeCell ref="AA1087:AA1089"/>
    <mergeCell ref="AB1087:AB1089"/>
    <mergeCell ref="AC1087:AC1089"/>
    <mergeCell ref="AD1087:AD1089"/>
    <mergeCell ref="AE1087:AE1089"/>
    <mergeCell ref="AF1087:AF1089"/>
    <mergeCell ref="AG1087:AG1089"/>
    <mergeCell ref="AH1087:AH1089"/>
    <mergeCell ref="AI1087:AI1089"/>
    <mergeCell ref="X1462:X1464"/>
    <mergeCell ref="G1351:G1353"/>
    <mergeCell ref="I1347:I1350"/>
    <mergeCell ref="G1267:G1268"/>
    <mergeCell ref="F1269:F1270"/>
    <mergeCell ref="G1269:G1270"/>
    <mergeCell ref="T1347:T1350"/>
    <mergeCell ref="T1321:T1323"/>
    <mergeCell ref="T1285:T1287"/>
    <mergeCell ref="Y1301:Y1303"/>
    <mergeCell ref="Z1301:Z1303"/>
    <mergeCell ref="U1331:U1333"/>
    <mergeCell ref="B1295:B1297"/>
    <mergeCell ref="B1298:B1300"/>
    <mergeCell ref="C1298:C1300"/>
    <mergeCell ref="C1295:C1297"/>
    <mergeCell ref="D1304:D1306"/>
    <mergeCell ref="D1295:D1297"/>
    <mergeCell ref="D1298:D1300"/>
    <mergeCell ref="C1321:C1323"/>
    <mergeCell ref="D1321:D1323"/>
    <mergeCell ref="G1331:G1333"/>
    <mergeCell ref="G1318:G1320"/>
    <mergeCell ref="P1321:P1323"/>
    <mergeCell ref="O1324:O1327"/>
    <mergeCell ref="D1275:D1277"/>
    <mergeCell ref="E1275:E1277"/>
    <mergeCell ref="F1275:F1277"/>
    <mergeCell ref="D1301:D1303"/>
    <mergeCell ref="B1307:B1309"/>
    <mergeCell ref="P1318:P1320"/>
    <mergeCell ref="E1377:E1379"/>
    <mergeCell ref="E1337:E1340"/>
    <mergeCell ref="E1354:E1356"/>
    <mergeCell ref="W1370:W1372"/>
    <mergeCell ref="T1367:T1369"/>
    <mergeCell ref="E1271:E1274"/>
    <mergeCell ref="G1354:G1356"/>
    <mergeCell ref="H1354:H1356"/>
    <mergeCell ref="B1331:B1333"/>
    <mergeCell ref="B1334:B1336"/>
    <mergeCell ref="B1337:B1340"/>
    <mergeCell ref="B1344:B1346"/>
    <mergeCell ref="C1344:C1346"/>
    <mergeCell ref="D1344:D1346"/>
    <mergeCell ref="F1298:F1300"/>
    <mergeCell ref="G1364:G1366"/>
    <mergeCell ref="G1373:G1376"/>
    <mergeCell ref="F1377:F1379"/>
    <mergeCell ref="C1324:C1327"/>
    <mergeCell ref="B1314:B1317"/>
    <mergeCell ref="C1304:C1306"/>
    <mergeCell ref="C1314:C1317"/>
    <mergeCell ref="D1314:D1317"/>
    <mergeCell ref="C1318:C1320"/>
    <mergeCell ref="D1318:D1320"/>
    <mergeCell ref="B1318:B1320"/>
    <mergeCell ref="D1285:D1287"/>
    <mergeCell ref="D1288:D1291"/>
    <mergeCell ref="D1292:D1294"/>
    <mergeCell ref="B1321:B1323"/>
    <mergeCell ref="B1324:B1327"/>
    <mergeCell ref="B1373:B1376"/>
    <mergeCell ref="X1347:X1350"/>
    <mergeCell ref="C411:C413"/>
    <mergeCell ref="D411:D413"/>
    <mergeCell ref="E434:E436"/>
    <mergeCell ref="O919:O921"/>
    <mergeCell ref="O866:O868"/>
    <mergeCell ref="N844:N846"/>
    <mergeCell ref="N745:N747"/>
    <mergeCell ref="N771:N773"/>
    <mergeCell ref="O771:O773"/>
    <mergeCell ref="O847:O849"/>
    <mergeCell ref="N850:N853"/>
    <mergeCell ref="O850:O853"/>
    <mergeCell ref="N876:N878"/>
    <mergeCell ref="N837:N838"/>
    <mergeCell ref="O837:O838"/>
    <mergeCell ref="N854:N856"/>
    <mergeCell ref="O854:O856"/>
    <mergeCell ref="O876:O878"/>
    <mergeCell ref="G863:G865"/>
    <mergeCell ref="F839:F841"/>
    <mergeCell ref="G839:G841"/>
    <mergeCell ref="E831:E833"/>
    <mergeCell ref="D607:D609"/>
    <mergeCell ref="E607:E609"/>
    <mergeCell ref="E604:E606"/>
    <mergeCell ref="F604:F606"/>
    <mergeCell ref="O872:O875"/>
    <mergeCell ref="N872:N875"/>
    <mergeCell ref="G557:G559"/>
    <mergeCell ref="O571:O573"/>
    <mergeCell ref="F685:F687"/>
    <mergeCell ref="G685:G687"/>
    <mergeCell ref="F434:F436"/>
    <mergeCell ref="F507:F508"/>
    <mergeCell ref="E557:E559"/>
    <mergeCell ref="F557:F559"/>
    <mergeCell ref="I489:I491"/>
    <mergeCell ref="G507:G508"/>
    <mergeCell ref="F492:F493"/>
    <mergeCell ref="G492:G493"/>
    <mergeCell ref="F497:F500"/>
    <mergeCell ref="G501:G503"/>
    <mergeCell ref="F494:F496"/>
    <mergeCell ref="G550:G553"/>
    <mergeCell ref="H550:H553"/>
    <mergeCell ref="I550:I553"/>
    <mergeCell ref="N550:N553"/>
    <mergeCell ref="N411:N413"/>
    <mergeCell ref="F694:F697"/>
    <mergeCell ref="G694:G697"/>
    <mergeCell ref="H694:H697"/>
    <mergeCell ref="I694:I697"/>
    <mergeCell ref="C428:C430"/>
    <mergeCell ref="D428:D430"/>
    <mergeCell ref="G454:G456"/>
    <mergeCell ref="O454:O456"/>
    <mergeCell ref="N469:N472"/>
    <mergeCell ref="O469:O472"/>
    <mergeCell ref="D802:D805"/>
    <mergeCell ref="E802:E805"/>
    <mergeCell ref="F802:F805"/>
    <mergeCell ref="G802:G805"/>
    <mergeCell ref="H802:H805"/>
    <mergeCell ref="I802:I805"/>
    <mergeCell ref="AK179:AK181"/>
    <mergeCell ref="AL179:AL181"/>
    <mergeCell ref="AC182:AC183"/>
    <mergeCell ref="AD182:AD183"/>
    <mergeCell ref="AE182:AE183"/>
    <mergeCell ref="AF182:AF183"/>
    <mergeCell ref="AG182:AG183"/>
    <mergeCell ref="AH182:AH183"/>
    <mergeCell ref="AI182:AI183"/>
    <mergeCell ref="AJ182:AJ183"/>
    <mergeCell ref="T179:T181"/>
    <mergeCell ref="U179:U181"/>
    <mergeCell ref="V179:V181"/>
    <mergeCell ref="W179:W181"/>
    <mergeCell ref="X179:X181"/>
    <mergeCell ref="Y179:Y181"/>
    <mergeCell ref="Z179:Z181"/>
    <mergeCell ref="AA179:AA181"/>
    <mergeCell ref="AB179:AB181"/>
    <mergeCell ref="AC179:AC181"/>
    <mergeCell ref="AD179:AD181"/>
    <mergeCell ref="AE179:AE181"/>
    <mergeCell ref="AF179:AF181"/>
    <mergeCell ref="AG179:AG181"/>
    <mergeCell ref="AH179:AH181"/>
    <mergeCell ref="AI179:AI181"/>
    <mergeCell ref="T182:T183"/>
    <mergeCell ref="U182:U183"/>
    <mergeCell ref="V182:V183"/>
    <mergeCell ref="W182:W183"/>
    <mergeCell ref="X182:X183"/>
    <mergeCell ref="Y182:Y183"/>
    <mergeCell ref="Z182:Z183"/>
    <mergeCell ref="AA182:AA183"/>
    <mergeCell ref="AB182:AB183"/>
    <mergeCell ref="N209:N211"/>
    <mergeCell ref="O209:O211"/>
    <mergeCell ref="T405:T407"/>
    <mergeCell ref="U405:U407"/>
    <mergeCell ref="V405:V407"/>
    <mergeCell ref="AC405:AC407"/>
    <mergeCell ref="AD405:AD407"/>
    <mergeCell ref="AJ482:AJ485"/>
    <mergeCell ref="AJ486:AJ488"/>
    <mergeCell ref="AH209:AH211"/>
    <mergeCell ref="AI209:AI211"/>
    <mergeCell ref="AG314:AG316"/>
    <mergeCell ref="AH314:AH316"/>
    <mergeCell ref="AE357:AE359"/>
    <mergeCell ref="AB360:AB363"/>
    <mergeCell ref="AF335:AF337"/>
    <mergeCell ref="AE335:AE337"/>
    <mergeCell ref="AJ179:AJ181"/>
    <mergeCell ref="B1090:B1092"/>
    <mergeCell ref="C1090:C1092"/>
    <mergeCell ref="D1090:D1092"/>
    <mergeCell ref="E1090:E1092"/>
    <mergeCell ref="F1090:F1092"/>
    <mergeCell ref="G1090:G1092"/>
    <mergeCell ref="H1090:H1092"/>
    <mergeCell ref="I1090:I1092"/>
    <mergeCell ref="N1090:N1092"/>
    <mergeCell ref="O1090:O1092"/>
    <mergeCell ref="P1090:P1092"/>
    <mergeCell ref="Q1090:Q1092"/>
    <mergeCell ref="R1090:R1092"/>
    <mergeCell ref="S1090:S1092"/>
    <mergeCell ref="T1090:T1092"/>
    <mergeCell ref="U1090:U1092"/>
    <mergeCell ref="V1090:V1092"/>
    <mergeCell ref="W1090:W1092"/>
    <mergeCell ref="X1090:X1092"/>
    <mergeCell ref="Y1090:Y1092"/>
    <mergeCell ref="Z1090:Z1092"/>
    <mergeCell ref="AA1090:AA1092"/>
    <mergeCell ref="AB1090:AB1092"/>
    <mergeCell ref="AC1090:AC1092"/>
    <mergeCell ref="AD1090:AD1092"/>
    <mergeCell ref="AE1090:AE1092"/>
    <mergeCell ref="AF1090:AF1092"/>
    <mergeCell ref="AG1090:AG1092"/>
    <mergeCell ref="AH1090:AH1092"/>
    <mergeCell ref="AI1090:AI1092"/>
    <mergeCell ref="AJ1090:AJ1092"/>
    <mergeCell ref="B694:B697"/>
    <mergeCell ref="C694:C697"/>
    <mergeCell ref="D694:D697"/>
    <mergeCell ref="E694:E697"/>
    <mergeCell ref="B1083:B1086"/>
    <mergeCell ref="C1083:C1086"/>
    <mergeCell ref="V919:V921"/>
    <mergeCell ref="W919:W921"/>
    <mergeCell ref="AE876:AE878"/>
    <mergeCell ref="AE863:AE865"/>
    <mergeCell ref="C981:C983"/>
    <mergeCell ref="AC891:AC893"/>
    <mergeCell ref="N812:N814"/>
    <mergeCell ref="O882:O884"/>
    <mergeCell ref="AJ528:AJ530"/>
    <mergeCell ref="AJ799:AJ801"/>
    <mergeCell ref="AD799:AD801"/>
    <mergeCell ref="AG531:AG533"/>
    <mergeCell ref="Y540:Y543"/>
    <mergeCell ref="AB531:AB533"/>
    <mergeCell ref="W531:W533"/>
    <mergeCell ref="Z534:Z536"/>
    <mergeCell ref="AA534:AA536"/>
    <mergeCell ref="AD531:AD533"/>
    <mergeCell ref="AE531:AE533"/>
    <mergeCell ref="AF531:AF533"/>
    <mergeCell ref="AA531:AA533"/>
    <mergeCell ref="AD560:AD562"/>
    <mergeCell ref="AF560:AF562"/>
    <mergeCell ref="AH523:AH524"/>
    <mergeCell ref="AI523:AI524"/>
    <mergeCell ref="AJ523:AJ524"/>
    <mergeCell ref="B525:B527"/>
    <mergeCell ref="C525:C527"/>
    <mergeCell ref="D525:D527"/>
    <mergeCell ref="E525:E527"/>
    <mergeCell ref="F525:F527"/>
    <mergeCell ref="G525:G527"/>
    <mergeCell ref="H525:H527"/>
    <mergeCell ref="I525:I527"/>
    <mergeCell ref="N525:N527"/>
    <mergeCell ref="O525:O527"/>
    <mergeCell ref="P525:P527"/>
    <mergeCell ref="Q525:Q527"/>
    <mergeCell ref="R525:R527"/>
    <mergeCell ref="S525:S527"/>
    <mergeCell ref="T525:T527"/>
    <mergeCell ref="U525:U527"/>
    <mergeCell ref="V525:V527"/>
    <mergeCell ref="W525:W527"/>
    <mergeCell ref="X525:X527"/>
    <mergeCell ref="Y525:Y527"/>
    <mergeCell ref="Z525:Z527"/>
    <mergeCell ref="AA525:AA527"/>
    <mergeCell ref="AB525:AB527"/>
    <mergeCell ref="AC525:AC527"/>
    <mergeCell ref="AD525:AD527"/>
    <mergeCell ref="AE525:AE527"/>
    <mergeCell ref="AF525:AF527"/>
    <mergeCell ref="AG525:AG527"/>
    <mergeCell ref="AH525:AH527"/>
    <mergeCell ref="AI525:AI527"/>
    <mergeCell ref="AJ525:AJ527"/>
    <mergeCell ref="B523:B524"/>
    <mergeCell ref="C523:C524"/>
    <mergeCell ref="D523:D524"/>
    <mergeCell ref="E523:E524"/>
    <mergeCell ref="F523:F524"/>
    <mergeCell ref="G523:G524"/>
    <mergeCell ref="H523:H524"/>
    <mergeCell ref="I523:I524"/>
    <mergeCell ref="N523:N524"/>
    <mergeCell ref="V588:V590"/>
    <mergeCell ref="U601:U603"/>
    <mergeCell ref="O796:O798"/>
    <mergeCell ref="AI796:AI798"/>
    <mergeCell ref="V531:V533"/>
    <mergeCell ref="S679:S681"/>
    <mergeCell ref="W651:W653"/>
    <mergeCell ref="B1301:B1303"/>
    <mergeCell ref="C1307:C1309"/>
    <mergeCell ref="N1258:N1260"/>
    <mergeCell ref="O1258:O1260"/>
    <mergeCell ref="P1258:P1260"/>
    <mergeCell ref="E1462:E1464"/>
    <mergeCell ref="F1462:F1464"/>
    <mergeCell ref="G1462:G1464"/>
    <mergeCell ref="H1462:H1464"/>
    <mergeCell ref="I1462:I1464"/>
    <mergeCell ref="N1462:N1464"/>
    <mergeCell ref="O1462:O1464"/>
    <mergeCell ref="P1462:P1464"/>
    <mergeCell ref="Q1462:Q1464"/>
    <mergeCell ref="R1462:R1464"/>
    <mergeCell ref="S1462:S1464"/>
    <mergeCell ref="T1462:T1464"/>
    <mergeCell ref="U1462:U1464"/>
    <mergeCell ref="V1462:V1464"/>
    <mergeCell ref="W1462:W1464"/>
    <mergeCell ref="B984:B987"/>
    <mergeCell ref="C984:C987"/>
    <mergeCell ref="D984:D987"/>
    <mergeCell ref="E984:E987"/>
    <mergeCell ref="F984:F987"/>
    <mergeCell ref="G984:G987"/>
    <mergeCell ref="H984:H987"/>
    <mergeCell ref="I984:I987"/>
    <mergeCell ref="J984:J985"/>
    <mergeCell ref="K984:K985"/>
    <mergeCell ref="L984:L985"/>
    <mergeCell ref="M984:M985"/>
    <mergeCell ref="N984:N987"/>
    <mergeCell ref="O984:O987"/>
    <mergeCell ref="P984:P987"/>
    <mergeCell ref="Q984:Q987"/>
    <mergeCell ref="R984:R987"/>
    <mergeCell ref="S984:S987"/>
    <mergeCell ref="T984:T987"/>
    <mergeCell ref="U984:U987"/>
    <mergeCell ref="V984:V987"/>
    <mergeCell ref="W984:W987"/>
    <mergeCell ref="D1269:D1270"/>
    <mergeCell ref="E1269:E1270"/>
    <mergeCell ref="B1384:B1386"/>
    <mergeCell ref="C1337:C1340"/>
    <mergeCell ref="D1337:D1340"/>
    <mergeCell ref="D1377:D1379"/>
    <mergeCell ref="D1373:D1376"/>
    <mergeCell ref="C1347:C1350"/>
    <mergeCell ref="D1347:D1350"/>
    <mergeCell ref="C1351:C1353"/>
    <mergeCell ref="B1377:B1379"/>
    <mergeCell ref="B1347:B1350"/>
    <mergeCell ref="B1351:B1353"/>
    <mergeCell ref="C1331:C1333"/>
    <mergeCell ref="D1331:D1333"/>
    <mergeCell ref="C1334:C1336"/>
    <mergeCell ref="D1351:D1353"/>
    <mergeCell ref="C1377:C1379"/>
    <mergeCell ref="C1341:C1343"/>
    <mergeCell ref="E1328:E1330"/>
    <mergeCell ref="E1351:E1353"/>
    <mergeCell ref="F1351:F1353"/>
    <mergeCell ref="AF1508:AF1511"/>
    <mergeCell ref="AG1508:AG1511"/>
    <mergeCell ref="AH1508:AH1511"/>
    <mergeCell ref="AI1508:AI1511"/>
    <mergeCell ref="AJ1508:AJ1511"/>
    <mergeCell ref="B1462:B1464"/>
    <mergeCell ref="C1462:C1464"/>
    <mergeCell ref="Z1491:Z1493"/>
    <mergeCell ref="AA1491:AA1493"/>
    <mergeCell ref="AB1491:AB1493"/>
    <mergeCell ref="AA1501:AA1503"/>
    <mergeCell ref="Y1504:Y1507"/>
    <mergeCell ref="Z1504:Z1507"/>
    <mergeCell ref="AA1504:AA1507"/>
    <mergeCell ref="H1501:H1503"/>
    <mergeCell ref="I1501:I1503"/>
    <mergeCell ref="N1501:N1503"/>
    <mergeCell ref="O1501:O1503"/>
    <mergeCell ref="P1501:P1503"/>
    <mergeCell ref="Q1501:Q1503"/>
    <mergeCell ref="W1491:W1493"/>
    <mergeCell ref="Y1491:Y1493"/>
    <mergeCell ref="AC1491:AC1493"/>
    <mergeCell ref="AD1491:AD1493"/>
    <mergeCell ref="X1501:X1503"/>
    <mergeCell ref="T1484:T1487"/>
    <mergeCell ref="W1484:W1487"/>
    <mergeCell ref="X1484:X1487"/>
    <mergeCell ref="Y1484:Y1487"/>
    <mergeCell ref="Z1484:Z1487"/>
    <mergeCell ref="T1488:T1490"/>
    <mergeCell ref="X1481:X1483"/>
    <mergeCell ref="B1504:B1507"/>
    <mergeCell ref="C1504:C1507"/>
    <mergeCell ref="D1504:D1507"/>
    <mergeCell ref="E1504:E1507"/>
    <mergeCell ref="F1504:F1507"/>
    <mergeCell ref="G1504:G1507"/>
    <mergeCell ref="B1497:B1500"/>
    <mergeCell ref="C1497:C1500"/>
    <mergeCell ref="D1497:D1500"/>
    <mergeCell ref="E1501:E1503"/>
    <mergeCell ref="Q1497:Q1500"/>
    <mergeCell ref="R1497:R1500"/>
    <mergeCell ref="S1497:S1500"/>
    <mergeCell ref="I1484:I1487"/>
    <mergeCell ref="U1484:U1487"/>
    <mergeCell ref="V1484:V1487"/>
    <mergeCell ref="V1469:V1471"/>
    <mergeCell ref="U1472:U1474"/>
    <mergeCell ref="V1472:V1474"/>
    <mergeCell ref="G1475:G1477"/>
    <mergeCell ref="U1469:U1471"/>
    <mergeCell ref="Y1481:Y1483"/>
    <mergeCell ref="Z1481:Z1483"/>
    <mergeCell ref="V1491:V1493"/>
    <mergeCell ref="AE1494:AE1496"/>
    <mergeCell ref="AH1469:AH1471"/>
    <mergeCell ref="AI1469:AI1471"/>
    <mergeCell ref="AJ1469:AJ1471"/>
    <mergeCell ref="AF1494:AF1496"/>
    <mergeCell ref="N802:N805"/>
    <mergeCell ref="O802:O805"/>
    <mergeCell ref="P802:P805"/>
    <mergeCell ref="Q802:Q805"/>
    <mergeCell ref="R802:R805"/>
    <mergeCell ref="S802:S805"/>
    <mergeCell ref="T802:T805"/>
    <mergeCell ref="U802:U805"/>
    <mergeCell ref="V802:V805"/>
    <mergeCell ref="W802:W805"/>
    <mergeCell ref="X802:X805"/>
    <mergeCell ref="Y802:Y805"/>
    <mergeCell ref="Z802:Z805"/>
    <mergeCell ref="AA802:AA805"/>
    <mergeCell ref="AB802:AB805"/>
    <mergeCell ref="AC802:AC805"/>
    <mergeCell ref="AD802:AD805"/>
    <mergeCell ref="AE802:AE805"/>
    <mergeCell ref="AF802:AF805"/>
    <mergeCell ref="AG802:AG805"/>
    <mergeCell ref="AH802:AH805"/>
    <mergeCell ref="AI802:AI805"/>
    <mergeCell ref="AJ802:AJ805"/>
    <mergeCell ref="B806:B808"/>
    <mergeCell ref="C806:C808"/>
    <mergeCell ref="D806:D808"/>
    <mergeCell ref="E806:E808"/>
    <mergeCell ref="B809:B811"/>
    <mergeCell ref="C809:C811"/>
    <mergeCell ref="D809:D811"/>
    <mergeCell ref="E809:E811"/>
    <mergeCell ref="F809:F811"/>
    <mergeCell ref="G809:G811"/>
    <mergeCell ref="H809:H811"/>
    <mergeCell ref="I809:I811"/>
    <mergeCell ref="N809:N811"/>
    <mergeCell ref="O809:O811"/>
    <mergeCell ref="P809:P811"/>
    <mergeCell ref="Q809:Q811"/>
    <mergeCell ref="R809:R811"/>
    <mergeCell ref="S809:S811"/>
    <mergeCell ref="T809:T811"/>
    <mergeCell ref="U809:U811"/>
    <mergeCell ref="V809:V811"/>
    <mergeCell ref="W809:W811"/>
    <mergeCell ref="X809:X811"/>
    <mergeCell ref="Y809:Y811"/>
    <mergeCell ref="Z809:Z811"/>
    <mergeCell ref="AA809:AA811"/>
    <mergeCell ref="AB809:AB811"/>
    <mergeCell ref="AC809:AC811"/>
    <mergeCell ref="AD809:AD811"/>
    <mergeCell ref="AE809:AE811"/>
    <mergeCell ref="AF809:AF811"/>
    <mergeCell ref="AG809:AG811"/>
    <mergeCell ref="AH809:AH811"/>
    <mergeCell ref="AI809:AI811"/>
    <mergeCell ref="AJ809:AJ811"/>
    <mergeCell ref="F806:F808"/>
    <mergeCell ref="G806:G808"/>
    <mergeCell ref="H806:H808"/>
    <mergeCell ref="I806:I808"/>
    <mergeCell ref="N806:N808"/>
    <mergeCell ref="O806:O808"/>
    <mergeCell ref="D1512:D1514"/>
    <mergeCell ref="E1512:E1514"/>
    <mergeCell ref="F1512:F1514"/>
    <mergeCell ref="G1512:G1514"/>
    <mergeCell ref="H1512:H1514"/>
    <mergeCell ref="I1512:I1514"/>
    <mergeCell ref="N1512:N1514"/>
    <mergeCell ref="O1512:O1514"/>
    <mergeCell ref="P1512:P1514"/>
    <mergeCell ref="Q1512:Q1514"/>
    <mergeCell ref="R1512:R1514"/>
    <mergeCell ref="S1512:S1514"/>
    <mergeCell ref="T1512:T1514"/>
    <mergeCell ref="U1512:U1514"/>
    <mergeCell ref="V1512:V1514"/>
    <mergeCell ref="W1512:W1514"/>
    <mergeCell ref="X1512:X1514"/>
    <mergeCell ref="Y1512:Y1514"/>
    <mergeCell ref="Z1512:Z1514"/>
    <mergeCell ref="AA1512:AA1514"/>
    <mergeCell ref="AB1512:AB1514"/>
    <mergeCell ref="AC1512:AC1514"/>
    <mergeCell ref="AD1512:AD1514"/>
    <mergeCell ref="AE1512:AE1514"/>
    <mergeCell ref="AF1512:AF1514"/>
    <mergeCell ref="AG1512:AG1514"/>
    <mergeCell ref="AH1512:AH1514"/>
    <mergeCell ref="AI1512:AI1514"/>
    <mergeCell ref="AJ1512:AJ1514"/>
    <mergeCell ref="B988:B990"/>
    <mergeCell ref="C988:C990"/>
    <mergeCell ref="D988:D990"/>
    <mergeCell ref="E988:E990"/>
    <mergeCell ref="AI1462:AI1464"/>
    <mergeCell ref="AJ1462:AJ1464"/>
    <mergeCell ref="AI1360:AI1363"/>
    <mergeCell ref="AG1321:AG1323"/>
    <mergeCell ref="Z1367:Z1369"/>
    <mergeCell ref="B1508:B1511"/>
    <mergeCell ref="C1508:C1511"/>
    <mergeCell ref="D1508:D1511"/>
    <mergeCell ref="E1508:E1511"/>
    <mergeCell ref="F1508:F1511"/>
    <mergeCell ref="G1508:G1511"/>
    <mergeCell ref="H1508:H1511"/>
    <mergeCell ref="I1508:I1511"/>
    <mergeCell ref="N1508:N1511"/>
    <mergeCell ref="O1508:O1511"/>
    <mergeCell ref="P1508:P1511"/>
    <mergeCell ref="Q1508:Q1511"/>
    <mergeCell ref="R1508:R1511"/>
    <mergeCell ref="S1508:S1511"/>
    <mergeCell ref="T1508:T1511"/>
    <mergeCell ref="U1508:U1511"/>
    <mergeCell ref="V1508:V1511"/>
    <mergeCell ref="W1508:W1511"/>
    <mergeCell ref="X1508:X1511"/>
    <mergeCell ref="Y1508:Y1511"/>
    <mergeCell ref="Z1508:Z1511"/>
    <mergeCell ref="AA1508:AA1511"/>
    <mergeCell ref="AB1508:AB1511"/>
    <mergeCell ref="AC1508:AC1511"/>
    <mergeCell ref="AD1508:AD1511"/>
    <mergeCell ref="AE1508:AE1511"/>
    <mergeCell ref="P806:P808"/>
    <mergeCell ref="Q806:Q808"/>
    <mergeCell ref="R806:R808"/>
    <mergeCell ref="S806:S808"/>
    <mergeCell ref="T806:T808"/>
    <mergeCell ref="U806:U808"/>
    <mergeCell ref="V806:V808"/>
    <mergeCell ref="W806:W808"/>
    <mergeCell ref="X806:X808"/>
    <mergeCell ref="Y806:Y808"/>
    <mergeCell ref="Z806:Z808"/>
    <mergeCell ref="AA806:AA808"/>
    <mergeCell ref="AB806:AB808"/>
    <mergeCell ref="AC806:AC808"/>
    <mergeCell ref="AD806:AD808"/>
    <mergeCell ref="AE806:AE808"/>
    <mergeCell ref="AF806:AF808"/>
    <mergeCell ref="AG806:AG808"/>
    <mergeCell ref="AH806:AH808"/>
    <mergeCell ref="AI806:AI808"/>
    <mergeCell ref="AJ806:AJ808"/>
    <mergeCell ref="F988:F990"/>
    <mergeCell ref="G988:G990"/>
    <mergeCell ref="H988:H990"/>
    <mergeCell ref="I988:I990"/>
    <mergeCell ref="N988:N990"/>
    <mergeCell ref="O988:O990"/>
    <mergeCell ref="P988:P990"/>
    <mergeCell ref="Q988:Q990"/>
    <mergeCell ref="R988:R990"/>
    <mergeCell ref="AH988:AH990"/>
    <mergeCell ref="AI988:AI990"/>
    <mergeCell ref="AJ988:AJ990"/>
    <mergeCell ref="X984:X987"/>
    <mergeCell ref="Y984:Y987"/>
    <mergeCell ref="Z984:Z987"/>
    <mergeCell ref="AA984:AA987"/>
    <mergeCell ref="AB984:AB987"/>
    <mergeCell ref="AC984:AC987"/>
    <mergeCell ref="AD984:AD987"/>
    <mergeCell ref="AE984:AE987"/>
    <mergeCell ref="AF984:AF987"/>
    <mergeCell ref="AG984:AG987"/>
    <mergeCell ref="AH984:AH987"/>
    <mergeCell ref="I903:I905"/>
    <mergeCell ref="N965:N967"/>
    <mergeCell ref="N959:N961"/>
    <mergeCell ref="AH850:AH853"/>
    <mergeCell ref="AH854:AH856"/>
    <mergeCell ref="AF863:AF865"/>
    <mergeCell ref="AJ909:AJ911"/>
    <mergeCell ref="AH879:AH881"/>
    <mergeCell ref="AI891:AI893"/>
    <mergeCell ref="Q834:Q836"/>
    <mergeCell ref="AI866:AI868"/>
    <mergeCell ref="AA882:AA884"/>
    <mergeCell ref="AB882:AB884"/>
    <mergeCell ref="AD897:AD899"/>
    <mergeCell ref="AA891:AA893"/>
    <mergeCell ref="AE897:AE899"/>
    <mergeCell ref="Q831:Q833"/>
    <mergeCell ref="P837:P838"/>
    <mergeCell ref="K819:K820"/>
    <mergeCell ref="L819:L820"/>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5C1C703-D3FC-4A1E-930D-BFD726D66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2026-02-17T11:26:11Z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