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F76E6B38-6518-4B68-86F3-8BFDAC4D67DD}" xr6:coauthVersionLast="47" xr6:coauthVersionMax="47" xr10:uidLastSave="{00000000-0000-0000-0000-000000000000}"/>
  <bookViews>
    <workbookView xWindow="-120" yWindow="-120" windowWidth="38640" windowHeight="21120" xr2:uid="{00000000-000D-0000-FFFF-FFFF00000000}"/>
  </bookViews>
  <sheets>
    <sheet name="Lapas1" sheetId="1" r:id="rId1"/>
  </sheets>
  <definedNames>
    <definedName name="_xlnm._FilterDatabase" localSheetId="0" hidden="1">Lapas1!$A$30:$PZ$1431</definedName>
    <definedName name="_xlnm.Print_Area" localSheetId="0">Lapas1!$A$1:$AJ$168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83" i="1" l="1"/>
  <c r="AE181" i="1"/>
  <c r="AE178" i="1"/>
  <c r="AE174" i="1"/>
  <c r="AE170" i="1"/>
  <c r="T183" i="1"/>
  <c r="T181" i="1"/>
  <c r="T178" i="1"/>
  <c r="T414" i="1"/>
  <c r="U414" i="1" s="1"/>
  <c r="AE414" i="1"/>
  <c r="AE411" i="1"/>
  <c r="T411" i="1"/>
  <c r="U411" i="1" s="1"/>
  <c r="AE407" i="1"/>
  <c r="T407" i="1"/>
  <c r="U407" i="1" s="1"/>
  <c r="AE403" i="1"/>
  <c r="T403" i="1"/>
  <c r="U403" i="1" s="1"/>
  <c r="AE572" i="1" l="1"/>
  <c r="T572" i="1"/>
  <c r="AE569" i="1"/>
  <c r="T569" i="1"/>
  <c r="AE566" i="1"/>
  <c r="T566" i="1"/>
  <c r="AE563" i="1"/>
  <c r="T563" i="1"/>
  <c r="AE1358" i="1" l="1"/>
  <c r="T1358" i="1"/>
  <c r="AD1140" i="1" l="1"/>
  <c r="T1140" i="1"/>
  <c r="AE1421" i="1" l="1"/>
  <c r="T1421" i="1"/>
  <c r="U1421" i="1" s="1"/>
  <c r="AE1401" i="1"/>
  <c r="T1401" i="1"/>
  <c r="AE400" i="1" l="1"/>
  <c r="T400" i="1"/>
  <c r="U400" i="1" s="1"/>
  <c r="AE859" i="1" l="1"/>
  <c r="T859" i="1"/>
  <c r="AD1125" i="1"/>
  <c r="T1125" i="1"/>
  <c r="AD1122" i="1"/>
  <c r="T1122" i="1"/>
  <c r="AD1118" i="1"/>
  <c r="T1118" i="1"/>
  <c r="AE1442" i="1" l="1"/>
  <c r="T1442" i="1"/>
  <c r="AE1438" i="1"/>
  <c r="T1438" i="1"/>
  <c r="AE1435" i="1"/>
  <c r="T1435" i="1"/>
  <c r="AE57" i="1" l="1"/>
  <c r="T57" i="1"/>
  <c r="AE749" i="1" l="1"/>
  <c r="T749" i="1"/>
  <c r="AE208" i="1" l="1"/>
  <c r="T208" i="1"/>
  <c r="U208" i="1" s="1"/>
  <c r="AE105" i="1" l="1"/>
  <c r="T105" i="1"/>
  <c r="AE102" i="1"/>
  <c r="T102" i="1"/>
  <c r="AE1260" i="1" l="1"/>
  <c r="T1260" i="1"/>
  <c r="U1260" i="1" s="1"/>
  <c r="T306" i="1" l="1"/>
  <c r="AE1168" i="1" l="1"/>
  <c r="T1168" i="1"/>
  <c r="U1168" i="1" s="1"/>
  <c r="AE1165" i="1"/>
  <c r="T1165" i="1"/>
  <c r="U1165" i="1" s="1"/>
  <c r="AE462" i="1"/>
  <c r="T462" i="1"/>
  <c r="AE459" i="1"/>
  <c r="T459" i="1"/>
  <c r="AE1287" i="1" l="1"/>
  <c r="T1287" i="1"/>
  <c r="U1287" i="1" s="1"/>
  <c r="AE632" i="1"/>
  <c r="T632" i="1"/>
  <c r="U632" i="1" s="1"/>
  <c r="AE147" i="1"/>
  <c r="T147" i="1"/>
  <c r="AE145" i="1"/>
  <c r="T145" i="1"/>
  <c r="AE685" i="1"/>
  <c r="T685" i="1"/>
  <c r="AE356" i="1" l="1"/>
  <c r="T356" i="1"/>
  <c r="U356" i="1" s="1"/>
  <c r="AB524" i="1" l="1"/>
  <c r="Y524" i="1"/>
  <c r="AE524" i="1" s="1"/>
  <c r="AB514" i="1"/>
  <c r="Y514" i="1"/>
  <c r="T397" i="1"/>
  <c r="U397" i="1" s="1"/>
  <c r="AE397" i="1"/>
  <c r="AE394" i="1"/>
  <c r="T394" i="1"/>
  <c r="U394" i="1" s="1"/>
  <c r="T524" i="1" l="1"/>
  <c r="U524" i="1" s="1"/>
  <c r="AE309" i="1"/>
  <c r="T309" i="1"/>
  <c r="AE306" i="1"/>
  <c r="AE1388" i="1" l="1"/>
  <c r="T1388" i="1"/>
  <c r="AE1385" i="1"/>
  <c r="T1385" i="1"/>
  <c r="U1385" i="1" s="1"/>
  <c r="AE917" i="1"/>
  <c r="T917" i="1"/>
  <c r="AE746" i="1" l="1"/>
  <c r="T746" i="1"/>
  <c r="AE743" i="1"/>
  <c r="T743" i="1"/>
  <c r="AE1318" i="1" l="1"/>
  <c r="T1318" i="1"/>
  <c r="U1318" i="1" s="1"/>
  <c r="T1299" i="1" l="1"/>
  <c r="AE499" i="1" l="1"/>
  <c r="T499" i="1"/>
  <c r="U499" i="1" s="1"/>
  <c r="AE495" i="1"/>
  <c r="T495" i="1"/>
  <c r="U495" i="1" s="1"/>
  <c r="AE1355" i="1" l="1"/>
  <c r="T1355" i="1"/>
  <c r="AE1352" i="1"/>
  <c r="T1352" i="1"/>
  <c r="AE1349" i="1"/>
  <c r="T1349" i="1"/>
  <c r="AE1346" i="1"/>
  <c r="T1346" i="1"/>
  <c r="AE54" i="1"/>
  <c r="T54" i="1"/>
  <c r="AE1182" i="1"/>
  <c r="T1182" i="1"/>
  <c r="AE205" i="1" l="1"/>
  <c r="T205" i="1"/>
  <c r="U205" i="1" s="1"/>
  <c r="AE657" i="1" l="1"/>
  <c r="T657" i="1"/>
  <c r="AE1162" i="1"/>
  <c r="T1162" i="1"/>
  <c r="U1162" i="1" s="1"/>
  <c r="AE1159" i="1"/>
  <c r="T1159" i="1"/>
  <c r="U1159" i="1" s="1"/>
  <c r="AE1156" i="1"/>
  <c r="T1156" i="1"/>
  <c r="U1156" i="1" s="1"/>
  <c r="AE52" i="1"/>
  <c r="T52" i="1"/>
  <c r="AD1115" i="1" l="1"/>
  <c r="T1115" i="1"/>
  <c r="AD1112" i="1"/>
  <c r="T1112" i="1"/>
  <c r="AD1108" i="1"/>
  <c r="T1108" i="1"/>
  <c r="AE682" i="1" l="1"/>
  <c r="T682" i="1"/>
  <c r="AE939" i="1"/>
  <c r="T939" i="1"/>
  <c r="AE455" i="1" l="1"/>
  <c r="T455" i="1"/>
  <c r="AE1381" i="1" l="1"/>
  <c r="T1381" i="1"/>
  <c r="U1381" i="1" s="1"/>
  <c r="AD1079" i="1"/>
  <c r="T1079" i="1"/>
  <c r="U1079" i="1" s="1"/>
  <c r="AD1076" i="1"/>
  <c r="T1076" i="1"/>
  <c r="U1076" i="1" s="1"/>
  <c r="AD1082" i="1"/>
  <c r="T1082" i="1"/>
  <c r="U1082" i="1" s="1"/>
  <c r="AE1418" i="1"/>
  <c r="T1418" i="1"/>
  <c r="U1418" i="1" s="1"/>
  <c r="T538" i="1" l="1"/>
  <c r="T532" i="1"/>
  <c r="T255" i="1" l="1"/>
  <c r="U255" i="1" s="1"/>
  <c r="T249" i="1"/>
  <c r="U249" i="1" s="1"/>
  <c r="AE30" i="1" l="1"/>
  <c r="T30" i="1"/>
  <c r="AE243" i="1" l="1"/>
  <c r="T243" i="1"/>
  <c r="AE240" i="1"/>
  <c r="T240" i="1"/>
  <c r="AE273" i="1" l="1"/>
  <c r="T273" i="1"/>
  <c r="U273" i="1" s="1"/>
  <c r="AE270" i="1"/>
  <c r="T270" i="1"/>
  <c r="U270" i="1" s="1"/>
  <c r="AE268" i="1"/>
  <c r="T268" i="1"/>
  <c r="U268" i="1" s="1"/>
  <c r="AE265" i="1"/>
  <c r="T265" i="1"/>
  <c r="U265" i="1" s="1"/>
  <c r="AE262" i="1"/>
  <c r="T262" i="1"/>
  <c r="U262" i="1" s="1"/>
  <c r="AE910" i="1" l="1"/>
  <c r="T910" i="1"/>
  <c r="U910" i="1" s="1"/>
  <c r="T914" i="1"/>
  <c r="U914" i="1" s="1"/>
  <c r="AE914" i="1"/>
  <c r="AE521" i="1" l="1"/>
  <c r="T521" i="1"/>
  <c r="U521" i="1" s="1"/>
  <c r="AE562" i="1" l="1"/>
  <c r="T562" i="1"/>
  <c r="AE558" i="1"/>
  <c r="T558" i="1"/>
  <c r="T502" i="1" l="1"/>
  <c r="AE50" i="1"/>
  <c r="T50" i="1"/>
  <c r="AE202" i="1"/>
  <c r="T202" i="1"/>
  <c r="U202" i="1" s="1"/>
  <c r="AE885" i="1" l="1"/>
  <c r="T885" i="1"/>
  <c r="T293" i="1"/>
  <c r="AE1311" i="1" l="1"/>
  <c r="T1311" i="1"/>
  <c r="U1311" i="1" s="1"/>
  <c r="AE1305" i="1"/>
  <c r="T1305" i="1"/>
  <c r="U1305" i="1" s="1"/>
  <c r="AE1315" i="1"/>
  <c r="T1315" i="1"/>
  <c r="U1315" i="1" s="1"/>
  <c r="AE1309" i="1"/>
  <c r="T1309" i="1"/>
  <c r="U1309" i="1" s="1"/>
  <c r="AE1302" i="1"/>
  <c r="T1302" i="1"/>
  <c r="U1302" i="1" s="1"/>
  <c r="AE1299" i="1"/>
  <c r="U1299" i="1"/>
  <c r="AE1296" i="1"/>
  <c r="T1296" i="1"/>
  <c r="U1296" i="1" s="1"/>
  <c r="AE1293" i="1"/>
  <c r="T1293" i="1"/>
  <c r="U1293" i="1" s="1"/>
  <c r="AE1290" i="1"/>
  <c r="T1290" i="1"/>
  <c r="U1290" i="1" s="1"/>
  <c r="AE1247" i="1" l="1"/>
  <c r="T1247" i="1"/>
  <c r="U1247" i="1" s="1"/>
  <c r="AE1257" i="1"/>
  <c r="T1257" i="1"/>
  <c r="U1257" i="1" s="1"/>
  <c r="AE1254" i="1"/>
  <c r="T1254" i="1"/>
  <c r="U1254" i="1" s="1"/>
  <c r="AE1251" i="1"/>
  <c r="T1251" i="1"/>
  <c r="U1251" i="1" s="1"/>
  <c r="AE1244" i="1"/>
  <c r="T1244" i="1"/>
  <c r="U1244" i="1" s="1"/>
  <c r="AE1241" i="1"/>
  <c r="T1241" i="1"/>
  <c r="U1241" i="1" s="1"/>
  <c r="AE1237" i="1"/>
  <c r="T1237" i="1"/>
  <c r="U1237" i="1" s="1"/>
  <c r="AE1192" i="1"/>
  <c r="T1192" i="1"/>
  <c r="U1192" i="1" s="1"/>
  <c r="AE1185" i="1"/>
  <c r="T1185" i="1"/>
  <c r="U1185" i="1" s="1"/>
  <c r="AE1188" i="1"/>
  <c r="T1188" i="1"/>
  <c r="AE1394" i="1" l="1"/>
  <c r="T1394" i="1"/>
  <c r="AE1398" i="1"/>
  <c r="T1398" i="1"/>
  <c r="AE1391" i="1"/>
  <c r="T1391" i="1"/>
  <c r="AE1343" i="1"/>
  <c r="T1343" i="1"/>
  <c r="AE1339" i="1"/>
  <c r="T1339" i="1"/>
  <c r="AE1336" i="1"/>
  <c r="T1336" i="1"/>
  <c r="AE1333" i="1"/>
  <c r="T1333" i="1"/>
  <c r="AE1330" i="1"/>
  <c r="T1330" i="1"/>
  <c r="AE1327" i="1"/>
  <c r="T1327" i="1"/>
  <c r="AE1324" i="1"/>
  <c r="T1324" i="1"/>
  <c r="AE1321" i="1"/>
  <c r="T1321" i="1"/>
  <c r="AE1214" i="1" l="1"/>
  <c r="T1224" i="1"/>
  <c r="U1224" i="1" s="1"/>
  <c r="AE1224" i="1"/>
  <c r="T1214" i="1"/>
  <c r="U1214" i="1" s="1"/>
  <c r="AE1234" i="1"/>
  <c r="T1234" i="1"/>
  <c r="U1234" i="1" s="1"/>
  <c r="AE1231" i="1"/>
  <c r="T1231" i="1"/>
  <c r="U1231" i="1" s="1"/>
  <c r="AE1228" i="1"/>
  <c r="T1228" i="1"/>
  <c r="AE1221" i="1"/>
  <c r="T1221" i="1"/>
  <c r="U1221" i="1" s="1"/>
  <c r="AE1218" i="1"/>
  <c r="T1218" i="1"/>
  <c r="U1218" i="1" s="1"/>
  <c r="AE1152" i="1"/>
  <c r="T1152" i="1"/>
  <c r="U1152" i="1" s="1"/>
  <c r="AE1149" i="1"/>
  <c r="T1149" i="1"/>
  <c r="U1149" i="1" s="1"/>
  <c r="AE1146" i="1"/>
  <c r="T1146" i="1"/>
  <c r="U1146" i="1" s="1"/>
  <c r="AE1143" i="1"/>
  <c r="T1143" i="1"/>
  <c r="U1143" i="1" s="1"/>
  <c r="AE1210" i="1"/>
  <c r="T1210" i="1"/>
  <c r="T1207" i="1"/>
  <c r="AE1207" i="1"/>
  <c r="T1204" i="1"/>
  <c r="AE1204" i="1"/>
  <c r="T1201" i="1"/>
  <c r="AE1201" i="1"/>
  <c r="T1198" i="1"/>
  <c r="AE1198" i="1"/>
  <c r="AE1195" i="1"/>
  <c r="T1195" i="1"/>
  <c r="AE608" i="1"/>
  <c r="T608" i="1"/>
  <c r="AE604" i="1"/>
  <c r="T604" i="1"/>
  <c r="AE601" i="1"/>
  <c r="T601" i="1"/>
  <c r="AE598" i="1"/>
  <c r="T598" i="1"/>
  <c r="T1415" i="1"/>
  <c r="U1415" i="1" s="1"/>
  <c r="T1411" i="1"/>
  <c r="U1411" i="1" s="1"/>
  <c r="T1408" i="1"/>
  <c r="U1408" i="1" s="1"/>
  <c r="T1405" i="1"/>
  <c r="U1405" i="1" s="1"/>
  <c r="AE1415" i="1"/>
  <c r="AE1411" i="1"/>
  <c r="AE1408" i="1"/>
  <c r="AE1405" i="1"/>
  <c r="AE1434" i="1" l="1"/>
  <c r="T1434" i="1"/>
  <c r="AE1430" i="1" l="1"/>
  <c r="T1430" i="1"/>
  <c r="T1427" i="1"/>
  <c r="AE1427" i="1"/>
  <c r="T1424" i="1"/>
  <c r="AE1424" i="1"/>
  <c r="AD1138" i="1"/>
  <c r="AD1134" i="1"/>
  <c r="AD1131" i="1"/>
  <c r="AD1128" i="1"/>
  <c r="T1138" i="1"/>
  <c r="U1138" i="1" s="1"/>
  <c r="T1134" i="1"/>
  <c r="U1134" i="1" s="1"/>
  <c r="T1131" i="1"/>
  <c r="U1131" i="1" s="1"/>
  <c r="T1128" i="1"/>
  <c r="AE1378" i="1" l="1"/>
  <c r="T1378" i="1"/>
  <c r="U1378" i="1" s="1"/>
  <c r="AE1375" i="1"/>
  <c r="T1375" i="1"/>
  <c r="U1375" i="1" s="1"/>
  <c r="AE1372" i="1"/>
  <c r="T1372" i="1"/>
  <c r="U1372" i="1" s="1"/>
  <c r="AE1369" i="1"/>
  <c r="T1369" i="1"/>
  <c r="AE1366" i="1"/>
  <c r="T1366" i="1"/>
  <c r="U1366" i="1" s="1"/>
  <c r="AE1362" i="1"/>
  <c r="T1362" i="1"/>
  <c r="U1362" i="1" s="1"/>
  <c r="AD1089" i="1" l="1"/>
  <c r="AD1105" i="1"/>
  <c r="AD1102" i="1"/>
  <c r="AD1099" i="1"/>
  <c r="AD1096" i="1"/>
  <c r="AD1093" i="1"/>
  <c r="AD1086" i="1"/>
  <c r="T1105" i="1"/>
  <c r="T1102" i="1"/>
  <c r="T1099" i="1"/>
  <c r="T1096" i="1"/>
  <c r="T1093" i="1"/>
  <c r="T1089" i="1"/>
  <c r="T1086" i="1"/>
  <c r="AE698" i="1" l="1"/>
  <c r="AE695" i="1"/>
  <c r="AE692" i="1"/>
  <c r="AE689" i="1"/>
  <c r="T698" i="1"/>
  <c r="U698" i="1" s="1"/>
  <c r="T695" i="1"/>
  <c r="U695" i="1" s="1"/>
  <c r="T692" i="1"/>
  <c r="U692" i="1" s="1"/>
  <c r="T689" i="1"/>
  <c r="U689" i="1" s="1"/>
  <c r="T628" i="1" l="1"/>
  <c r="U628" i="1" s="1"/>
  <c r="AE626" i="1"/>
  <c r="T626" i="1"/>
  <c r="U626" i="1" s="1"/>
  <c r="T614" i="1"/>
  <c r="U614" i="1" s="1"/>
  <c r="AE614" i="1"/>
  <c r="T617" i="1"/>
  <c r="U617" i="1" s="1"/>
  <c r="AE617" i="1"/>
  <c r="T620" i="1"/>
  <c r="U620" i="1" s="1"/>
  <c r="AE620" i="1"/>
  <c r="T623" i="1"/>
  <c r="U623" i="1" s="1"/>
  <c r="AE623" i="1"/>
  <c r="AE611" i="1"/>
  <c r="T611" i="1"/>
  <c r="U611" i="1" s="1"/>
  <c r="AE628" i="1"/>
  <c r="AE1284" i="1"/>
  <c r="AE1282" i="1"/>
  <c r="AE1280" i="1"/>
  <c r="AE1277" i="1"/>
  <c r="AE1273" i="1"/>
  <c r="AE1270" i="1"/>
  <c r="AE1267" i="1"/>
  <c r="AE1264" i="1"/>
  <c r="T1284" i="1"/>
  <c r="U1284" i="1" s="1"/>
  <c r="T1282" i="1"/>
  <c r="T1280" i="1"/>
  <c r="T1277" i="1"/>
  <c r="T1273" i="1"/>
  <c r="U1273" i="1" s="1"/>
  <c r="T1270" i="1"/>
  <c r="T1267" i="1"/>
  <c r="U1267" i="1" s="1"/>
  <c r="T1264" i="1"/>
  <c r="U1264" i="1" s="1"/>
  <c r="AE1178" i="1"/>
  <c r="AE1176" i="1"/>
  <c r="AE1174" i="1"/>
  <c r="AE1171" i="1"/>
  <c r="T1043" i="1"/>
  <c r="U1043" i="1" s="1"/>
  <c r="T1040" i="1"/>
  <c r="U1040" i="1" s="1"/>
  <c r="T1037" i="1"/>
  <c r="U1037" i="1" s="1"/>
  <c r="T1034" i="1"/>
  <c r="U1034" i="1" s="1"/>
  <c r="T1031" i="1"/>
  <c r="U1031" i="1" s="1"/>
  <c r="T1028" i="1"/>
  <c r="U1028" i="1" s="1"/>
  <c r="T1025" i="1"/>
  <c r="U1025" i="1" s="1"/>
  <c r="T1021" i="1"/>
  <c r="T1018" i="1"/>
  <c r="U1018" i="1" s="1"/>
  <c r="T1015" i="1"/>
  <c r="U1015" i="1" s="1"/>
  <c r="T1012" i="1"/>
  <c r="U1012" i="1" s="1"/>
  <c r="AD1043" i="1"/>
  <c r="AD1040" i="1"/>
  <c r="AD1037" i="1"/>
  <c r="AD1034" i="1"/>
  <c r="AD1031" i="1"/>
  <c r="AD1028" i="1"/>
  <c r="AD1025" i="1"/>
  <c r="AD1021" i="1"/>
  <c r="AD1018" i="1"/>
  <c r="AD1015" i="1"/>
  <c r="AD1012" i="1"/>
  <c r="AD1008" i="1"/>
  <c r="AB1008" i="1"/>
  <c r="T1008" i="1"/>
  <c r="U1008" i="1" s="1"/>
  <c r="T120" i="1" l="1"/>
  <c r="AE555" i="1"/>
  <c r="T555" i="1"/>
  <c r="AE777" i="1"/>
  <c r="AE782" i="1"/>
  <c r="T782" i="1"/>
  <c r="U782" i="1" s="1"/>
  <c r="T777" i="1"/>
  <c r="U777" i="1" s="1"/>
  <c r="AE779" i="1"/>
  <c r="T779" i="1"/>
  <c r="U779" i="1" s="1"/>
  <c r="AE774" i="1"/>
  <c r="T774" i="1"/>
  <c r="U774" i="1" s="1"/>
  <c r="AE771" i="1"/>
  <c r="T771" i="1"/>
  <c r="U771" i="1" s="1"/>
  <c r="AE767" i="1"/>
  <c r="T767" i="1"/>
  <c r="U767" i="1" s="1"/>
  <c r="AE790" i="1" l="1"/>
  <c r="T790" i="1"/>
  <c r="U790" i="1" s="1"/>
  <c r="AE794" i="1"/>
  <c r="T794" i="1"/>
  <c r="AE787" i="1"/>
  <c r="T787" i="1"/>
  <c r="U787" i="1" s="1"/>
  <c r="AE784" i="1"/>
  <c r="T784" i="1"/>
  <c r="U784" i="1" s="1"/>
  <c r="T641" i="1" l="1"/>
  <c r="T654" i="1"/>
  <c r="AE648" i="1"/>
  <c r="AE638" i="1"/>
  <c r="AE654" i="1"/>
  <c r="AE651" i="1"/>
  <c r="T651" i="1"/>
  <c r="AE645" i="1"/>
  <c r="T645" i="1"/>
  <c r="T638" i="1"/>
  <c r="AE635" i="1"/>
  <c r="T635" i="1"/>
  <c r="T648" i="1" l="1"/>
  <c r="T1171" i="1"/>
  <c r="T1178" i="1"/>
  <c r="T1174" i="1"/>
  <c r="T1176" i="1"/>
  <c r="AE665" i="1"/>
  <c r="T665" i="1"/>
  <c r="U665" i="1" s="1"/>
  <c r="AE663" i="1"/>
  <c r="T663" i="1"/>
  <c r="U663" i="1" s="1"/>
  <c r="AE660" i="1"/>
  <c r="T660" i="1"/>
  <c r="U660" i="1" s="1"/>
  <c r="T493" i="1"/>
  <c r="U493" i="1" s="1"/>
  <c r="AE493" i="1"/>
  <c r="AE502" i="1"/>
  <c r="AE490" i="1"/>
  <c r="T490" i="1"/>
  <c r="U490" i="1" s="1"/>
  <c r="AE487" i="1"/>
  <c r="T487" i="1"/>
  <c r="U487" i="1" s="1"/>
  <c r="AE483" i="1"/>
  <c r="T483" i="1"/>
  <c r="U483" i="1" s="1"/>
  <c r="AE480" i="1"/>
  <c r="T480" i="1"/>
  <c r="U480" i="1" s="1"/>
  <c r="AE478" i="1"/>
  <c r="T478" i="1"/>
  <c r="U478" i="1" s="1"/>
  <c r="AE475" i="1"/>
  <c r="T475" i="1"/>
  <c r="U475" i="1" s="1"/>
  <c r="T472" i="1"/>
  <c r="U472" i="1" s="1"/>
  <c r="AE472" i="1"/>
  <c r="AE468" i="1"/>
  <c r="AE465" i="1"/>
  <c r="T468" i="1"/>
  <c r="U468" i="1" s="1"/>
  <c r="T465" i="1"/>
  <c r="U465" i="1" s="1"/>
  <c r="AE718" i="1" l="1"/>
  <c r="T718" i="1"/>
  <c r="AE714" i="1"/>
  <c r="T714" i="1"/>
  <c r="AE711" i="1"/>
  <c r="T711" i="1"/>
  <c r="AE708" i="1"/>
  <c r="T708" i="1"/>
  <c r="AE705" i="1"/>
  <c r="T705" i="1"/>
  <c r="AE702" i="1"/>
  <c r="T702" i="1"/>
  <c r="AE327" i="1" l="1"/>
  <c r="T327" i="1"/>
  <c r="U327" i="1" s="1"/>
  <c r="AE324" i="1"/>
  <c r="T324" i="1"/>
  <c r="U324" i="1" s="1"/>
  <c r="AE321" i="1"/>
  <c r="T321" i="1"/>
  <c r="U321" i="1" s="1"/>
  <c r="AE318" i="1"/>
  <c r="T318" i="1"/>
  <c r="U318" i="1" s="1"/>
  <c r="AE315" i="1"/>
  <c r="T315" i="1"/>
  <c r="U315" i="1" s="1"/>
  <c r="AE312" i="1"/>
  <c r="T312" i="1"/>
  <c r="U312" i="1" s="1"/>
  <c r="T163" i="1" l="1"/>
  <c r="AE163" i="1"/>
  <c r="AE856" i="1"/>
  <c r="T856" i="1"/>
  <c r="AE852" i="1"/>
  <c r="T852" i="1"/>
  <c r="AE849" i="1"/>
  <c r="T849" i="1"/>
  <c r="AE846" i="1"/>
  <c r="T846" i="1"/>
  <c r="AE843" i="1"/>
  <c r="T843" i="1"/>
  <c r="AE840" i="1"/>
  <c r="T840" i="1"/>
  <c r="AE837" i="1"/>
  <c r="T837" i="1"/>
  <c r="AE834" i="1"/>
  <c r="T834" i="1"/>
  <c r="AE831" i="1"/>
  <c r="T831" i="1"/>
  <c r="AE828" i="1"/>
  <c r="T828" i="1"/>
  <c r="AE825" i="1"/>
  <c r="T825" i="1"/>
  <c r="AE822" i="1"/>
  <c r="T822" i="1"/>
  <c r="AE819" i="1"/>
  <c r="T819" i="1"/>
  <c r="AE816" i="1"/>
  <c r="T816" i="1"/>
  <c r="AE518" i="1" l="1"/>
  <c r="T518" i="1"/>
  <c r="U518" i="1" s="1"/>
  <c r="AE514" i="1"/>
  <c r="T514" i="1"/>
  <c r="U514" i="1" s="1"/>
  <c r="AE511" i="1"/>
  <c r="T511" i="1"/>
  <c r="U511" i="1" s="1"/>
  <c r="AE508" i="1"/>
  <c r="T508" i="1"/>
  <c r="U508" i="1" s="1"/>
  <c r="AE505" i="1"/>
  <c r="T505" i="1"/>
  <c r="AE969" i="1"/>
  <c r="AE965" i="1"/>
  <c r="AE961" i="1"/>
  <c r="AE958" i="1"/>
  <c r="T969" i="1" l="1"/>
  <c r="T965" i="1"/>
  <c r="T961" i="1"/>
  <c r="T958" i="1"/>
  <c r="AE955" i="1"/>
  <c r="T955" i="1"/>
  <c r="AE952" i="1"/>
  <c r="T952" i="1"/>
  <c r="AE949" i="1"/>
  <c r="T949" i="1"/>
  <c r="AE946" i="1"/>
  <c r="T946" i="1"/>
  <c r="AE943" i="1"/>
  <c r="T943" i="1"/>
  <c r="AE882" i="1" l="1"/>
  <c r="T882" i="1"/>
  <c r="AE875" i="1" l="1"/>
  <c r="T875" i="1"/>
  <c r="AE878" i="1" l="1"/>
  <c r="T878" i="1"/>
  <c r="AE872" i="1"/>
  <c r="T872" i="1"/>
  <c r="AE224" i="1"/>
  <c r="T224" i="1"/>
  <c r="AE236" i="1" l="1"/>
  <c r="T236" i="1"/>
  <c r="AE233" i="1"/>
  <c r="T233" i="1"/>
  <c r="AE230" i="1"/>
  <c r="T230" i="1"/>
  <c r="AE227" i="1"/>
  <c r="T227" i="1"/>
  <c r="AE591" i="1"/>
  <c r="T591" i="1"/>
  <c r="AE588" i="1"/>
  <c r="T588" i="1"/>
  <c r="AE585" i="1"/>
  <c r="T585" i="1"/>
  <c r="T576" i="1"/>
  <c r="AE552" i="1" l="1"/>
  <c r="T552" i="1"/>
  <c r="AE549" i="1"/>
  <c r="T549" i="1"/>
  <c r="AE546" i="1"/>
  <c r="T546" i="1"/>
  <c r="AE542" i="1"/>
  <c r="T542" i="1"/>
  <c r="AE538" i="1"/>
  <c r="AE535" i="1"/>
  <c r="T535" i="1"/>
  <c r="AE532" i="1"/>
  <c r="AE529" i="1"/>
  <c r="T529" i="1"/>
  <c r="AE371" i="1" l="1"/>
  <c r="T371" i="1"/>
  <c r="U371" i="1" s="1"/>
  <c r="AE368" i="1"/>
  <c r="T368" i="1"/>
  <c r="U368" i="1" s="1"/>
  <c r="AE365" i="1"/>
  <c r="T365" i="1"/>
  <c r="U365" i="1" s="1"/>
  <c r="AE362" i="1"/>
  <c r="T362" i="1"/>
  <c r="U362" i="1" s="1"/>
  <c r="AE391" i="1"/>
  <c r="T391" i="1"/>
  <c r="U391" i="1" s="1"/>
  <c r="AE388" i="1"/>
  <c r="T388" i="1"/>
  <c r="U388" i="1" s="1"/>
  <c r="AE385" i="1"/>
  <c r="T385" i="1"/>
  <c r="U385" i="1" s="1"/>
  <c r="AE381" i="1"/>
  <c r="T381" i="1"/>
  <c r="U381" i="1" s="1"/>
  <c r="AE377" i="1"/>
  <c r="T377" i="1"/>
  <c r="U377" i="1" s="1"/>
  <c r="AE374" i="1"/>
  <c r="T374" i="1"/>
  <c r="U374" i="1" s="1"/>
  <c r="AE359" i="1"/>
  <c r="T359" i="1"/>
  <c r="U359" i="1" s="1"/>
  <c r="AE449" i="1" l="1"/>
  <c r="T449" i="1"/>
  <c r="AE446" i="1"/>
  <c r="T446" i="1"/>
  <c r="AE443" i="1"/>
  <c r="T443" i="1"/>
  <c r="AE440" i="1"/>
  <c r="T440" i="1"/>
  <c r="AE423" i="1"/>
  <c r="T423" i="1"/>
  <c r="AE427" i="1"/>
  <c r="T427" i="1"/>
  <c r="AE452" i="1"/>
  <c r="T452" i="1"/>
  <c r="AE437" i="1"/>
  <c r="T437" i="1"/>
  <c r="AE434" i="1"/>
  <c r="T434" i="1"/>
  <c r="AE431" i="1"/>
  <c r="T431" i="1"/>
  <c r="AE420" i="1"/>
  <c r="T420" i="1"/>
  <c r="AE417" i="1"/>
  <c r="T417" i="1"/>
  <c r="AE733" i="1"/>
  <c r="T733" i="1"/>
  <c r="AE730" i="1"/>
  <c r="T730" i="1"/>
  <c r="AE727" i="1"/>
  <c r="T727" i="1"/>
  <c r="AE724" i="1"/>
  <c r="T724" i="1"/>
  <c r="AE721" i="1"/>
  <c r="T721" i="1"/>
  <c r="AE739" i="1"/>
  <c r="T739" i="1"/>
  <c r="AE736" i="1"/>
  <c r="T736" i="1"/>
  <c r="T907" i="1"/>
  <c r="AE904" i="1"/>
  <c r="T904" i="1"/>
  <c r="U904" i="1" s="1"/>
  <c r="AE907" i="1"/>
  <c r="AE901" i="1"/>
  <c r="T901" i="1"/>
  <c r="AE898" i="1"/>
  <c r="T898" i="1"/>
  <c r="U898" i="1" s="1"/>
  <c r="AE895" i="1"/>
  <c r="T895" i="1"/>
  <c r="U895" i="1" s="1"/>
  <c r="AE888" i="1"/>
  <c r="T888" i="1"/>
  <c r="U888" i="1" s="1"/>
  <c r="AE891" i="1"/>
  <c r="T891" i="1"/>
  <c r="U891" i="1" s="1"/>
  <c r="AD1063" i="1"/>
  <c r="T1063" i="1"/>
  <c r="U1063" i="1" s="1"/>
  <c r="AD1046" i="1"/>
  <c r="T1046" i="1"/>
  <c r="U1046" i="1" s="1"/>
  <c r="AD1005" i="1"/>
  <c r="T1005" i="1"/>
  <c r="U1005" i="1" s="1"/>
  <c r="AD1002" i="1"/>
  <c r="T1002" i="1"/>
  <c r="U1002" i="1" s="1"/>
  <c r="AD999" i="1"/>
  <c r="T999" i="1"/>
  <c r="U999" i="1" s="1"/>
  <c r="AD996" i="1"/>
  <c r="T996" i="1"/>
  <c r="U996" i="1" s="1"/>
  <c r="AD992" i="1"/>
  <c r="T992" i="1"/>
  <c r="U992" i="1" s="1"/>
  <c r="AD989" i="1"/>
  <c r="T989" i="1"/>
  <c r="U989" i="1" s="1"/>
  <c r="AD986" i="1"/>
  <c r="T986" i="1"/>
  <c r="U986" i="1" s="1"/>
  <c r="AD983" i="1"/>
  <c r="T983" i="1"/>
  <c r="U983" i="1" s="1"/>
  <c r="AD980" i="1"/>
  <c r="T980" i="1"/>
  <c r="U980" i="1" s="1"/>
  <c r="AD977" i="1"/>
  <c r="T977" i="1"/>
  <c r="U977" i="1" s="1"/>
  <c r="AD973" i="1"/>
  <c r="T973" i="1"/>
  <c r="U973" i="1" s="1"/>
  <c r="AE679" i="1"/>
  <c r="T679" i="1"/>
  <c r="AE675" i="1"/>
  <c r="T675" i="1"/>
  <c r="AE672" i="1"/>
  <c r="T672" i="1"/>
  <c r="AE669" i="1"/>
  <c r="T669" i="1"/>
  <c r="AE217" i="1"/>
  <c r="T217" i="1"/>
  <c r="AE221" i="1"/>
  <c r="T221" i="1"/>
  <c r="AE214" i="1"/>
  <c r="T214" i="1"/>
  <c r="AE211" i="1"/>
  <c r="T211" i="1"/>
  <c r="AE343" i="1" l="1"/>
  <c r="T343" i="1"/>
  <c r="U343" i="1" s="1"/>
  <c r="AE340" i="1"/>
  <c r="T340" i="1"/>
  <c r="U340" i="1" s="1"/>
  <c r="AE346" i="1"/>
  <c r="T346" i="1"/>
  <c r="U346" i="1" s="1"/>
  <c r="AE353" i="1"/>
  <c r="T353" i="1"/>
  <c r="U353" i="1" s="1"/>
  <c r="AE349" i="1"/>
  <c r="T349" i="1"/>
  <c r="U349" i="1" s="1"/>
  <c r="AE337" i="1"/>
  <c r="T337" i="1"/>
  <c r="U337" i="1" s="1"/>
  <c r="AE334" i="1"/>
  <c r="T334" i="1"/>
  <c r="U334" i="1" s="1"/>
  <c r="AE331" i="1"/>
  <c r="T331" i="1"/>
  <c r="U331" i="1" s="1"/>
  <c r="AE755" i="1" l="1"/>
  <c r="T755" i="1"/>
  <c r="AE765" i="1"/>
  <c r="T765" i="1"/>
  <c r="AE762" i="1"/>
  <c r="T762" i="1"/>
  <c r="AE759" i="1"/>
  <c r="T759" i="1"/>
  <c r="AE752" i="1"/>
  <c r="T752" i="1"/>
  <c r="AE46" i="1"/>
  <c r="T46" i="1"/>
  <c r="AE42" i="1"/>
  <c r="T42" i="1"/>
  <c r="AE39" i="1"/>
  <c r="T39" i="1"/>
  <c r="AE36" i="1"/>
  <c r="T36" i="1"/>
  <c r="AE33" i="1"/>
  <c r="T33" i="1"/>
  <c r="T174" i="1"/>
  <c r="T170" i="1"/>
  <c r="AE167" i="1"/>
  <c r="T167" i="1"/>
  <c r="AE164" i="1"/>
  <c r="T164" i="1"/>
  <c r="AE160" i="1"/>
  <c r="T160" i="1"/>
  <c r="AE157" i="1"/>
  <c r="T157" i="1"/>
  <c r="AE154" i="1"/>
  <c r="T154" i="1"/>
  <c r="AE151" i="1"/>
  <c r="T151" i="1"/>
  <c r="AE865" i="1" l="1"/>
  <c r="T865" i="1"/>
  <c r="AE302" i="1"/>
  <c r="T302" i="1"/>
  <c r="AE296" i="1"/>
  <c r="T296" i="1"/>
  <c r="AE299" i="1"/>
  <c r="T299" i="1"/>
  <c r="AE293" i="1"/>
  <c r="AE290" i="1"/>
  <c r="T290" i="1"/>
  <c r="AE286" i="1"/>
  <c r="T286" i="1"/>
  <c r="AE283" i="1"/>
  <c r="T283" i="1"/>
  <c r="AE280" i="1"/>
  <c r="T280" i="1"/>
  <c r="AE277" i="1"/>
  <c r="T277" i="1"/>
  <c r="AE920" i="1" l="1"/>
  <c r="T920" i="1"/>
  <c r="AE869" i="1"/>
  <c r="T869" i="1"/>
  <c r="AE862" i="1"/>
  <c r="T862" i="1"/>
  <c r="AE812" i="1"/>
  <c r="T812" i="1"/>
  <c r="U812" i="1" s="1"/>
  <c r="AE809" i="1"/>
  <c r="T809" i="1"/>
  <c r="AE806" i="1"/>
  <c r="T806" i="1"/>
  <c r="U806" i="1" s="1"/>
  <c r="AE803" i="1"/>
  <c r="T803" i="1"/>
  <c r="U803" i="1" s="1"/>
  <c r="AE800" i="1"/>
  <c r="T800" i="1"/>
  <c r="U800" i="1" s="1"/>
  <c r="AE797" i="1"/>
  <c r="T797" i="1"/>
  <c r="U797" i="1" s="1"/>
  <c r="AE594" i="1" l="1"/>
  <c r="T594" i="1"/>
  <c r="AE258" i="1"/>
  <c r="T258" i="1"/>
  <c r="AE255" i="1"/>
  <c r="AE252" i="1"/>
  <c r="T252" i="1"/>
  <c r="AE249" i="1"/>
  <c r="AE246" i="1"/>
  <c r="T246" i="1"/>
  <c r="U246" i="1" s="1"/>
  <c r="AE98" i="1"/>
  <c r="T98" i="1"/>
  <c r="AE88" i="1"/>
  <c r="T88" i="1"/>
  <c r="AE95" i="1"/>
  <c r="T95" i="1"/>
  <c r="AE92" i="1"/>
  <c r="T92" i="1"/>
  <c r="AE85" i="1"/>
  <c r="T85" i="1"/>
  <c r="AE82" i="1"/>
  <c r="T82" i="1"/>
  <c r="AE79" i="1"/>
  <c r="T79" i="1"/>
  <c r="AE76" i="1"/>
  <c r="T76" i="1"/>
  <c r="AE72" i="1"/>
  <c r="T72" i="1"/>
  <c r="AE69" i="1"/>
  <c r="T69" i="1"/>
  <c r="AE66" i="1"/>
  <c r="T66" i="1"/>
  <c r="AE63" i="1"/>
  <c r="T63" i="1"/>
  <c r="AE60" i="1"/>
  <c r="T60" i="1"/>
  <c r="AD1073" i="1" l="1"/>
  <c r="T1073" i="1"/>
  <c r="U1073" i="1" s="1"/>
  <c r="AD1070" i="1"/>
  <c r="AD1067" i="1"/>
  <c r="AD1060" i="1"/>
  <c r="AD1057" i="1"/>
  <c r="AD1054" i="1"/>
  <c r="AD1050" i="1"/>
  <c r="T1050" i="1"/>
  <c r="U1050" i="1" s="1"/>
  <c r="AE936" i="1"/>
  <c r="T936" i="1"/>
  <c r="AE933" i="1"/>
  <c r="T933" i="1"/>
  <c r="U933" i="1" s="1"/>
  <c r="AE930" i="1"/>
  <c r="T930" i="1"/>
  <c r="AE927" i="1"/>
  <c r="T927" i="1"/>
  <c r="AE924" i="1"/>
  <c r="T924" i="1"/>
  <c r="U924" i="1" s="1"/>
  <c r="AE582" i="1" l="1"/>
  <c r="T582" i="1"/>
  <c r="AE579" i="1"/>
  <c r="T579" i="1"/>
  <c r="AE576" i="1"/>
  <c r="AE144" i="1"/>
  <c r="T144" i="1"/>
  <c r="AE138" i="1"/>
  <c r="T138" i="1"/>
  <c r="AE141" i="1"/>
  <c r="T141" i="1"/>
  <c r="U141" i="1" s="1"/>
  <c r="AE135" i="1"/>
  <c r="T135" i="1"/>
  <c r="AE120" i="1"/>
  <c r="AE131" i="1"/>
  <c r="T131" i="1"/>
  <c r="AE128" i="1"/>
  <c r="T128" i="1"/>
  <c r="AE124" i="1"/>
  <c r="T124" i="1"/>
  <c r="AE119" i="1"/>
  <c r="T119" i="1"/>
  <c r="AE117" i="1"/>
  <c r="T117" i="1"/>
  <c r="AE114" i="1"/>
  <c r="T114" i="1"/>
  <c r="AE111" i="1"/>
  <c r="T111" i="1"/>
  <c r="AE108" i="1"/>
  <c r="T108" i="1"/>
  <c r="T1057" i="1" l="1"/>
  <c r="U1057" i="1" s="1"/>
  <c r="T1060" i="1"/>
  <c r="U1060" i="1" s="1"/>
  <c r="T1067" i="1"/>
  <c r="U1067" i="1" s="1"/>
  <c r="T1054" i="1"/>
  <c r="U1054" i="1" s="1"/>
  <c r="T1070" i="1"/>
  <c r="U1070" i="1" s="1"/>
  <c r="AE198" i="1"/>
  <c r="T198" i="1"/>
  <c r="U198" i="1" s="1"/>
  <c r="AE195" i="1"/>
  <c r="T195" i="1"/>
  <c r="U195" i="1" s="1"/>
  <c r="AE193" i="1"/>
  <c r="T193" i="1"/>
  <c r="AE190" i="1"/>
  <c r="T190" i="1"/>
  <c r="U190" i="1" s="1"/>
  <c r="T187" i="1"/>
  <c r="U187" i="1" s="1"/>
  <c r="AE187" i="1"/>
  <c r="T184" i="1"/>
  <c r="U184" i="1" s="1"/>
  <c r="AE184" i="1"/>
  <c r="T9" i="1"/>
</calcChain>
</file>

<file path=xl/sharedStrings.xml><?xml version="1.0" encoding="utf-8"?>
<sst xmlns="http://schemas.openxmlformats.org/spreadsheetml/2006/main" count="15508" uniqueCount="1149">
  <si>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</si>
  <si>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</si>
  <si>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</si>
  <si>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</si>
  <si>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</si>
  <si>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</si>
  <si>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</si>
  <si>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</si>
  <si>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</si>
  <si>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</si>
  <si>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</si>
  <si>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</si>
  <si>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</si>
  <si>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</si>
  <si>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</si>
  <si>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</si>
  <si>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</si>
  <si>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</si>
  <si>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</si>
  <si>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</si>
  <si>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</si>
  <si>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</si>
  <si>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</si>
  <si>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</si>
  <si>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</si>
  <si>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</si>
  <si>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</si>
  <si>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</si>
  <si>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</si>
  <si>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</si>
  <si>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</si>
  <si>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</si>
  <si>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</si>
  <si>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</si>
  <si>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</si>
  <si>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</si>
  <si>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</si>
  <si>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</si>
  <si>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</si>
  <si>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</si>
  <si>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</si>
  <si>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</si>
  <si>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</si>
  <si>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</si>
  <si>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</si>
  <si>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</si>
  <si>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</si>
  <si>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</si>
  <si>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</si>
  <si>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</si>
  <si>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</si>
  <si>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</si>
  <si>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</si>
  <si>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</si>
  <si>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</si>
  <si>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</si>
  <si>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</si>
  <si>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</si>
  <si>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</si>
  <si>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</si>
  <si>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</si>
  <si>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</si>
  <si>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</si>
  <si>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</si>
  <si>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</si>
  <si>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</si>
  <si>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</si>
  <si>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</si>
  <si>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</si>
  <si>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</si>
  <si>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</si>
  <si>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</si>
  <si>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</si>
  <si>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</si>
  <si>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</si>
  <si>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</si>
  <si>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</si>
  <si>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</si>
  <si>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</si>
  <si>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</si>
  <si>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</si>
  <si>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</si>
  <si>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</si>
  <si>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</si>
  <si>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</si>
  <si>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</si>
  <si>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</si>
  <si>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</si>
  <si>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</si>
  <si>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</si>
  <si>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</si>
  <si>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</si>
  <si>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</si>
  <si>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</si>
  <si>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</si>
  <si>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</si>
  <si>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</si>
  <si>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</si>
  <si>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</si>
  <si>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</si>
  <si>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</si>
  <si>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</si>
  <si>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</si>
  <si>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</si>
  <si>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</si>
  <si>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</si>
  <si>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</si>
  <si>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</si>
  <si>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</si>
  <si>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</si>
  <si>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</si>
  <si>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</si>
  <si>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</si>
  <si>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</si>
  <si>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</si>
  <si>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</si>
  <si>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</si>
  <si>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</si>
  <si>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</si>
  <si>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</si>
  <si>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</si>
  <si>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</si>
  <si>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</si>
  <si>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</si>
  <si>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</si>
  <si>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</si>
  <si>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</si>
  <si>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</si>
  <si>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</si>
  <si>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</si>
  <si>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</si>
  <si>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</si>
  <si>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</si>
  <si>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</si>
  <si>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</si>
  <si>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</si>
  <si>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</si>
  <si>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</si>
  <si>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</si>
  <si>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</si>
  <si>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</si>
  <si>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</si>
  <si>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</si>
  <si>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</si>
  <si>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</si>
  <si>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</si>
  <si>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</si>
  <si>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</si>
  <si>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</si>
  <si>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</si>
  <si>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</si>
  <si>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</si>
  <si>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</si>
  <si>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</si>
  <si>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</si>
  <si>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</si>
  <si>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</si>
  <si>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</si>
  <si>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</si>
  <si>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</si>
  <si>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</si>
  <si>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</si>
  <si>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</si>
  <si>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</si>
  <si>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</si>
  <si>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</si>
  <si>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</si>
  <si>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</si>
  <si>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</si>
  <si>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</si>
  <si>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</si>
  <si>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</si>
  <si>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</si>
  <si>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</si>
  <si>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</si>
  <si>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</si>
  <si>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</si>
  <si>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</si>
  <si>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</si>
  <si>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</si>
  <si>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</si>
  <si>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</si>
  <si>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</si>
  <si>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</si>
  <si>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</si>
  <si>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</si>
  <si>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</si>
  <si>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</si>
  <si>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</si>
  <si>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</si>
  <si>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</si>
  <si>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</si>
  <si>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</si>
  <si>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</si>
  <si>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</si>
  <si>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</si>
  <si>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</si>
  <si>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</si>
  <si>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</si>
  <si>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</si>
  <si>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</si>
  <si>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</si>
  <si>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</si>
  <si>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</si>
  <si>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</si>
  <si>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</si>
  <si>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</si>
  <si>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</si>
  <si>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</si>
  <si>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</si>
  <si>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</si>
  <si>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</si>
  <si>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</si>
  <si>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</si>
  <si>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</si>
  <si>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</si>
  <si>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</si>
  <si>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</si>
  <si>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</si>
  <si>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</si>
  <si>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</si>
  <si>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</si>
  <si>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</si>
  <si>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</si>
  <si>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</si>
  <si>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</si>
  <si>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</si>
  <si>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</si>
  <si>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</si>
  <si>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</si>
  <si>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</si>
  <si>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</si>
  <si>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</si>
  <si>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</si>
  <si>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</si>
  <si>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</si>
  <si>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</si>
  <si>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</si>
  <si>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</si>
  <si>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</si>
  <si>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</si>
  <si>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</si>
  <si>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</si>
  <si>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</si>
  <si>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</si>
  <si>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</si>
  <si>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</si>
  <si>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Nr. 11-032-K</t>
  </si>
  <si>
    <t>2025 m. rugsėjis</t>
  </si>
  <si>
    <t>2025 m. spalis</t>
  </si>
  <si>
    <t>Nr. 11-033-K</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</si>
  <si>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</si>
  <si>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</si>
  <si>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</si>
  <si>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</si>
  <si>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</si>
  <si>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</si>
  <si>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</si>
  <si>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</si>
  <si>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</si>
  <si>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</si>
  <si>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</si>
  <si>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</si>
  <si>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</si>
  <si>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</si>
  <si>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</si>
  <si>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</si>
  <si>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</si>
  <si>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</si>
  <si>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</si>
  <si>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</si>
  <si>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</si>
  <si>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</si>
  <si>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</si>
  <si>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</si>
  <si>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</si>
  <si>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</si>
  <si>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</si>
  <si>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</si>
  <si>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</si>
  <si>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</si>
  <si>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</si>
  <si>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</si>
  <si>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</si>
  <si>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</si>
  <si>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</si>
  <si>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</si>
  <si>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</si>
  <si>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</si>
  <si>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</si>
  <si>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</si>
  <si>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</si>
  <si>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</si>
  <si>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</si>
  <si>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</si>
  <si>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</si>
  <si>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</si>
  <si>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</si>
  <si>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</si>
  <si>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</si>
  <si>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</si>
  <si>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</si>
  <si>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</si>
  <si>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</si>
  <si>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</si>
  <si>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</si>
  <si>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</si>
  <si>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</si>
  <si>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</si>
  <si>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</si>
  <si>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</si>
  <si>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</si>
  <si>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</si>
  <si>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</si>
  <si>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</si>
  <si>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</si>
  <si>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</si>
  <si>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</si>
  <si>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</si>
  <si>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</si>
  <si>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</si>
  <si>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</si>
  <si>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</si>
  <si>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</si>
  <si>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</si>
  <si>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</si>
  <si>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</si>
  <si>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</si>
  <si>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</si>
  <si>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Nr. 11-013-K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</si>
  <si>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</si>
  <si>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</si>
  <si>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</si>
  <si>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</si>
  <si>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</si>
  <si>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</si>
  <si>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</si>
  <si>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</si>
  <si>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</si>
  <si>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</si>
  <si>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</si>
  <si>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</si>
  <si>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</si>
  <si>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</si>
  <si>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</si>
  <si>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</si>
  <si>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</si>
  <si>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</si>
  <si>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</si>
  <si>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</si>
  <si>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</si>
  <si>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</si>
  <si>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</si>
  <si>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</si>
  <si>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</si>
  <si>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</si>
  <si>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</si>
  <si>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</si>
  <si>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</si>
  <si>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</si>
  <si>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</si>
  <si>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</si>
  <si>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</si>
  <si>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</si>
  <si>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</si>
  <si>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</si>
  <si>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</si>
  <si>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</si>
  <si>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</si>
  <si>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</si>
  <si>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</si>
  <si>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</si>
  <si>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</si>
  <si>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</si>
  <si>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</si>
  <si>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</si>
  <si>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</si>
  <si>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</si>
  <si>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</si>
  <si>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Nr. 11-313-K</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</si>
  <si>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</si>
  <si>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</si>
  <si>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</si>
  <si>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</si>
  <si>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</si>
  <si>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</si>
  <si>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</si>
  <si>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</si>
  <si>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</si>
  <si>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</si>
  <si>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</si>
  <si>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</si>
  <si>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</si>
  <si>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</si>
  <si>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</si>
  <si>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</si>
  <si>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</si>
  <si>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</si>
  <si>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</si>
  <si>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</si>
  <si>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</si>
  <si>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</si>
  <si>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</si>
  <si>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</si>
  <si>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</si>
  <si>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</si>
  <si>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</si>
  <si>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</si>
  <si>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</si>
  <si>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</si>
  <si>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</si>
  <si>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</si>
  <si>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</si>
  <si>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</si>
  <si>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</si>
  <si>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</si>
  <si>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</si>
  <si>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</si>
  <si>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</si>
  <si>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</si>
  <si>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</si>
  <si>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</si>
  <si>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</si>
  <si>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</si>
  <si>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</si>
  <si>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Nr. 11-361-K</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</si>
  <si>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</si>
  <si>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</si>
  <si>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</si>
  <si>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</si>
  <si>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</si>
  <si>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</si>
  <si>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</si>
  <si>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</si>
  <si>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</si>
  <si>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</si>
  <si>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</si>
  <si>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</si>
  <si>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</si>
  <si>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</si>
  <si>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</si>
  <si>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</si>
  <si>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</si>
  <si>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</si>
  <si>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</si>
  <si>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</si>
  <si>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</si>
  <si>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</si>
  <si>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</si>
  <si>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</si>
  <si>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</si>
  <si>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</si>
  <si>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</si>
  <si>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</si>
  <si>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</si>
  <si>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</si>
  <si>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</si>
  <si>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</si>
  <si>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</si>
  <si>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</si>
  <si>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</si>
  <si>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</si>
  <si>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</si>
  <si>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</si>
  <si>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</si>
  <si>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</si>
  <si>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</si>
  <si>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</si>
  <si>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</si>
  <si>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</si>
  <si>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</si>
  <si>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</si>
  <si>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</si>
  <si>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</si>
  <si>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</si>
  <si>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</si>
  <si>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</si>
  <si>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Nr. 11-104-K</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</si>
  <si>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</si>
  <si>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</si>
  <si>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</si>
  <si>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</si>
  <si>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</si>
  <si>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</si>
  <si>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</si>
  <si>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</si>
  <si>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</si>
  <si>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</si>
  <si>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</si>
  <si>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</si>
  <si>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</si>
  <si>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</si>
  <si>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</si>
  <si>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</si>
  <si>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</si>
  <si>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</si>
  <si>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</si>
  <si>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</si>
  <si>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</si>
  <si>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</si>
  <si>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</si>
  <si>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</si>
  <si>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</si>
  <si>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</si>
  <si>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</si>
  <si>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</si>
  <si>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</si>
  <si>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</si>
  <si>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</si>
  <si>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</si>
  <si>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</si>
  <si>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</si>
  <si>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</si>
  <si>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</si>
  <si>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</si>
  <si>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</si>
  <si>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</si>
  <si>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</si>
  <si>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</si>
  <si>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</si>
  <si>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</si>
  <si>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</si>
  <si>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</si>
  <si>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</si>
  <si>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</si>
  <si>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</si>
  <si>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</si>
  <si>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</si>
  <si>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</si>
  <si>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</si>
  <si>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</si>
  <si>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</si>
  <si>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</si>
  <si>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</si>
  <si>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</si>
  <si>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</si>
  <si>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</si>
  <si>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</si>
  <si>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</si>
  <si>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</si>
  <si>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</si>
  <si>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</si>
  <si>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</si>
  <si>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</si>
  <si>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</si>
  <si>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</si>
  <si>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</si>
  <si>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</si>
  <si>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</si>
  <si>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</si>
  <si>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</si>
  <si>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</si>
  <si>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</si>
  <si>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</si>
  <si>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</si>
  <si>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</si>
  <si>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</si>
  <si>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</si>
  <si>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</si>
  <si>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</si>
  <si>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</si>
  <si>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</si>
  <si>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</si>
  <si>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</si>
  <si>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</si>
  <si>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</si>
  <si>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</si>
  <si>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</si>
  <si>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</si>
  <si>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</si>
  <si>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</si>
  <si>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</si>
  <si>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</si>
  <si>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</si>
  <si>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</si>
  <si>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</si>
  <si>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</si>
  <si>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</si>
  <si>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</si>
  <si>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</si>
  <si>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</si>
  <si>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</si>
  <si>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</si>
  <si>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</si>
  <si>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Nr. 11-343-K</t>
  </si>
  <si>
    <t>Raseinių miesto 2023-2029 m. vietos plėtros strategija. Kvietimas "Verslumo įgūdžių, skirtų verslo pradžiai ir plėtrai, skatinimas suteikiant reikalingas priemones"</t>
  </si>
  <si>
    <t>Nr. 11-344-K</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</si>
  <si>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</si>
  <si>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</si>
  <si>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</si>
  <si>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</si>
  <si>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</si>
  <si>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</si>
  <si>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</si>
  <si>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</si>
  <si>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</si>
  <si>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</si>
  <si>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</si>
  <si>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</si>
  <si>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</si>
  <si>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Nr. 11-208-K </t>
  </si>
  <si>
    <t xml:space="preserve">Nr. 11-209-K </t>
  </si>
  <si>
    <t xml:space="preserve">Kelmės  miesto vietos grupės 2023-2029 m. vietos plėtros strategija. Kvietimas „Jauno verslo kūrimas“ </t>
  </si>
  <si>
    <t xml:space="preserve">Nr. 11-210-K </t>
  </si>
  <si>
    <t xml:space="preserve">Nr. 11-211-K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</si>
  <si>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</si>
  <si>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</si>
  <si>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</si>
  <si>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</si>
  <si>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</si>
  <si>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</si>
  <si>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</si>
  <si>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Nr. 11-296-K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</si>
  <si>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</si>
  <si>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</si>
  <si>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</si>
  <si>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</si>
  <si>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</si>
  <si>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</si>
  <si>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</si>
  <si>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</si>
  <si>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</si>
  <si>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</si>
  <si>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</si>
  <si>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</si>
  <si>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</si>
  <si>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</si>
  <si>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</si>
  <si>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</si>
  <si>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</si>
  <si>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</si>
  <si>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</si>
  <si>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</si>
  <si>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</si>
  <si>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</si>
  <si>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</si>
  <si>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</si>
  <si>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</si>
  <si>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</si>
  <si>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</si>
  <si>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</si>
  <si>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11-282-K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</si>
  <si>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</si>
  <si>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</si>
  <si>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</si>
  <si>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</si>
  <si>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</si>
  <si>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</si>
  <si>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</si>
  <si>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</si>
  <si>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</si>
  <si>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</si>
  <si>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</si>
  <si>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</si>
  <si>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</si>
  <si>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</si>
  <si>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</si>
  <si>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</si>
  <si>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</si>
  <si>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</si>
  <si>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</si>
  <si>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</si>
  <si>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</si>
  <si>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</si>
  <si>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</si>
  <si>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</si>
  <si>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</si>
  <si>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</si>
  <si>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</si>
  <si>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</si>
  <si>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</si>
  <si>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</si>
  <si>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</si>
  <si>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</si>
  <si>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</si>
  <si>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</si>
  <si>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</si>
  <si>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</si>
  <si>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</si>
  <si>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</si>
  <si>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</si>
  <si>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</si>
  <si>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</si>
  <si>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</si>
  <si>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</si>
  <si>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</si>
  <si>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</si>
  <si>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</si>
  <si>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11-540-K</t>
  </si>
  <si>
    <t>Nr. 11-541-K</t>
  </si>
  <si>
    <t>Nr. 11-542-K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</si>
  <si>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</si>
  <si>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</si>
  <si>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</si>
  <si>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</si>
  <si>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</si>
  <si>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</si>
  <si>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</si>
  <si>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</si>
  <si>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</si>
  <si>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</si>
  <si>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</si>
  <si>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</si>
  <si>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</si>
  <si>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</si>
  <si>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</si>
  <si>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</si>
  <si>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</si>
  <si>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</si>
  <si>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</si>
  <si>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</si>
  <si>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</si>
  <si>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</si>
  <si>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</si>
  <si>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</si>
  <si>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</si>
  <si>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</si>
  <si>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</si>
  <si>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</si>
  <si>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</si>
  <si>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</si>
  <si>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</si>
  <si>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</si>
  <si>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</si>
  <si>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</si>
  <si>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</si>
  <si>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</si>
  <si>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</si>
  <si>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</si>
  <si>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</si>
  <si>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</si>
  <si>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</si>
  <si>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</si>
  <si>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</si>
  <si>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</si>
  <si>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</si>
  <si>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</si>
  <si>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</si>
  <si>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</si>
  <si>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</si>
  <si>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</si>
  <si>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</si>
  <si>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</si>
  <si>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</si>
  <si>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</si>
  <si>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</si>
  <si>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</si>
  <si>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</si>
  <si>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</si>
  <si>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</si>
  <si>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</si>
  <si>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</si>
  <si>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</si>
  <si>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</si>
  <si>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</si>
  <si>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</si>
  <si>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</si>
  <si>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</si>
  <si>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</si>
  <si>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</si>
  <si>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</si>
  <si>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</si>
  <si>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</si>
  <si>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</si>
  <si>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</si>
  <si>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</si>
  <si>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</si>
  <si>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</si>
  <si>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</si>
  <si>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</si>
  <si>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</si>
  <si>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</si>
  <si>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</si>
  <si>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</si>
  <si>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</si>
  <si>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</si>
  <si>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</si>
  <si>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</si>
  <si>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</si>
  <si>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</si>
  <si>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Nr. 11-265-K</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</si>
  <si>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</si>
  <si>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</si>
  <si>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</si>
  <si>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</si>
  <si>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</si>
  <si>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</si>
  <si>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</si>
  <si>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</si>
  <si>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</si>
  <si>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</si>
  <si>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</si>
  <si>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</si>
  <si>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</si>
  <si>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</si>
  <si>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</si>
  <si>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</si>
  <si>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</si>
  <si>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</si>
  <si>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</si>
  <si>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</si>
  <si>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</si>
  <si>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</si>
  <si>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</si>
  <si>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</si>
  <si>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</si>
  <si>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</si>
  <si>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</si>
  <si>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</si>
  <si>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</si>
  <si>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</si>
  <si>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</si>
  <si>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</si>
  <si>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</si>
  <si>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</si>
  <si>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</si>
  <si>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</si>
  <si>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</si>
  <si>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</si>
  <si>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</si>
  <si>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</si>
  <si>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</si>
  <si>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</si>
  <si>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</si>
  <si>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</si>
  <si>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</si>
  <si>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</si>
  <si>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</si>
  <si>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</si>
  <si>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</si>
  <si>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</si>
  <si>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</si>
  <si>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</si>
  <si>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</si>
  <si>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</si>
  <si>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</si>
  <si>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</si>
  <si>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</si>
  <si>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</si>
  <si>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</si>
  <si>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</si>
  <si>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</si>
  <si>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</si>
  <si>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</si>
  <si>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</si>
  <si>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</si>
  <si>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</si>
  <si>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</si>
  <si>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</si>
  <si>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</si>
  <si>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</si>
  <si>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</si>
  <si>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</si>
  <si>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</si>
  <si>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</si>
  <si>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</si>
  <si>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</si>
  <si>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</si>
  <si>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</si>
  <si>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</si>
  <si>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</si>
  <si>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</si>
  <si>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</si>
  <si>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</si>
  <si>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</si>
  <si>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</si>
  <si>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</si>
  <si>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</si>
  <si>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</si>
  <si>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</si>
  <si>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</si>
  <si>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</si>
  <si>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</si>
  <si>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</si>
  <si>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</si>
  <si>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</si>
  <si>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</si>
  <si>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</si>
  <si>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</si>
  <si>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</si>
  <si>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</si>
  <si>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</si>
  <si>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</si>
  <si>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</si>
  <si>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</si>
  <si>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</si>
  <si>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</si>
  <si>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</si>
  <si>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</si>
  <si>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</si>
  <si>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</si>
  <si>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</si>
  <si>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</si>
  <si>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</si>
  <si>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</si>
  <si>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</si>
  <si>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</si>
  <si>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11-721-K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</si>
  <si>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</si>
  <si>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</si>
  <si>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</si>
  <si>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</si>
  <si>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</si>
  <si>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</si>
  <si>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</si>
  <si>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</si>
  <si>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</si>
  <si>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</si>
  <si>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</si>
  <si>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</si>
  <si>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</si>
  <si>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</si>
  <si>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</si>
  <si>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</si>
  <si>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</si>
  <si>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11-626-K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</si>
  <si>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</si>
  <si>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</si>
  <si>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</si>
  <si>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</si>
  <si>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</si>
  <si>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</si>
  <si>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</si>
  <si>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</si>
  <si>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</si>
  <si>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</si>
  <si>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</si>
  <si>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</si>
  <si>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11-704-K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</si>
  <si>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</si>
  <si>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</si>
  <si>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</si>
  <si>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</si>
  <si>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</si>
  <si>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</si>
  <si>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</si>
  <si>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</si>
  <si>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</si>
  <si>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</si>
  <si>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</si>
  <si>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</si>
  <si>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</si>
  <si>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</si>
  <si>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11-673-K</t>
  </si>
  <si>
    <t>Nr. 11-674-K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</si>
  <si>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</si>
  <si>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</si>
  <si>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</si>
  <si>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</si>
  <si>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</si>
  <si>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</si>
  <si>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</si>
  <si>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</si>
  <si>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</si>
  <si>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</si>
  <si>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</si>
  <si>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Nr. 11-661-K</t>
  </si>
  <si>
    <t xml:space="preserve">Nr. 11-244-K
</t>
  </si>
  <si>
    <t>Nr. 11-226-K</t>
  </si>
  <si>
    <t>2025 m.  balandis</t>
  </si>
  <si>
    <t xml:space="preserve">1.Viešieji juridiniai asmenys, kurių veiklos vykdymo vieta yra Molėtų mieste;   
2.Privatūs juridiniai asmenys, kurių veiklos vykdymo vieta yra Molėtų mieste.
</t>
  </si>
  <si>
    <t xml:space="preserve">Nr. 11-483-K </t>
  </si>
  <si>
    <t>Nr. 11-482-K</t>
  </si>
  <si>
    <t xml:space="preserve">Nr. 11-120-K </t>
  </si>
  <si>
    <t xml:space="preserve">Nr. 11-121-K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</si>
  <si>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</si>
  <si>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</si>
  <si>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</si>
  <si>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</si>
  <si>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</si>
  <si>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</si>
  <si>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</si>
  <si>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</si>
  <si>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</si>
  <si>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</si>
  <si>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Nr. 11-736-K</t>
  </si>
  <si>
    <t>Nr. 11-202-K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</si>
  <si>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</si>
  <si>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</si>
  <si>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</si>
  <si>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</si>
  <si>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</si>
  <si>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</si>
  <si>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</si>
  <si>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</si>
  <si>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</si>
  <si>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</si>
  <si>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</si>
  <si>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</si>
  <si>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</si>
  <si>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</si>
  <si>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</si>
  <si>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</si>
  <si>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</si>
  <si>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</si>
  <si>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</si>
  <si>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</si>
  <si>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</si>
  <si>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Nr. 11-216-K </t>
  </si>
  <si>
    <t xml:space="preserve">Nr. 11-701-K 
</t>
  </si>
  <si>
    <t xml:space="preserve">2025 m. liepa
</t>
  </si>
  <si>
    <t>Bendruomenės inicijuotos vietos plėtros projektai, kuriuos įgyvendino nevyriausybinės organizacijos ir (arba) kurie įgyvendinti kartu su partneriu</t>
  </si>
  <si>
    <t xml:space="preserve">Nr. 11-709-K </t>
  </si>
  <si>
    <t>2025 m. rugjūtis</t>
  </si>
  <si>
    <t xml:space="preserve">Nr. 11-362-K </t>
  </si>
  <si>
    <t xml:space="preserve">Nr. 11-363-K </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</si>
  <si>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</si>
  <si>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</si>
  <si>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</si>
  <si>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</si>
  <si>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</si>
  <si>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</si>
  <si>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</si>
  <si>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</si>
  <si>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</si>
  <si>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</si>
  <si>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</si>
  <si>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</si>
  <si>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</si>
  <si>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</si>
  <si>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</si>
  <si>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</si>
  <si>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</si>
  <si>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</si>
  <si>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</si>
  <si>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</si>
  <si>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</si>
  <si>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</si>
  <si>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rPr>
        <strike/>
        <sz val="10"/>
        <rFont val="Calibri"/>
        <family val="2"/>
        <scheme val="minor"/>
      </rPr>
      <t xml:space="preserve">Nr. 11-009-K </t>
    </r>
    <r>
      <rPr>
        <sz val="10"/>
        <rFont val="Calibri"/>
        <family val="2"/>
        <charset val="186"/>
        <scheme val="minor"/>
      </rPr>
      <t xml:space="preserve">
(Įvykusio kvietimo metu, nepateikti PĮP)</t>
    </r>
  </si>
  <si>
    <r>
      <t xml:space="preserve">Nr. 11-011-K
</t>
    </r>
    <r>
      <rPr>
        <sz val="10"/>
        <rFont val="Calibri"/>
        <family val="2"/>
        <scheme val="minor"/>
      </rPr>
      <t>(Įvykusio kvietimo metu, nepateikti PĮP)</t>
    </r>
  </si>
  <si>
    <r>
      <rPr>
        <strike/>
        <sz val="10"/>
        <rFont val="Calibri"/>
        <family val="2"/>
        <scheme val="minor"/>
      </rPr>
      <t>Nr. 11-015-K</t>
    </r>
    <r>
      <rPr>
        <sz val="10"/>
        <rFont val="Calibri"/>
        <family val="2"/>
        <charset val="186"/>
        <scheme val="minor"/>
      </rPr>
      <t xml:space="preserve">
(Įvykusio kvietimo metu, nepateikti PĮP)</t>
    </r>
  </si>
  <si>
    <r>
      <t xml:space="preserve">Nr. 11-043-K
</t>
    </r>
    <r>
      <rPr>
        <sz val="10"/>
        <rFont val="Calibri"/>
        <family val="2"/>
        <scheme val="minor"/>
      </rPr>
      <t>(Įvykusio kvietimo metu, nepateikti PĮP)</t>
    </r>
  </si>
  <si>
    <r>
      <t xml:space="preserve">Nr. 11-046-K 
</t>
    </r>
    <r>
      <rPr>
        <sz val="10"/>
        <rFont val="Calibri"/>
        <family val="2"/>
        <scheme val="minor"/>
      </rPr>
      <t>(Įvykusio kvietimo metu, nepateikti PĮP)</t>
    </r>
  </si>
  <si>
    <r>
      <t xml:space="preserve">Nr. 11-047-K
</t>
    </r>
    <r>
      <rPr>
        <sz val="10"/>
        <rFont val="Calibri"/>
        <family val="2"/>
        <scheme val="minor"/>
      </rPr>
      <t>(Įvykusio kvietimo metu, nepateikti PĮP)</t>
    </r>
  </si>
  <si>
    <r>
      <t xml:space="preserve">Nr. 11-051-K
</t>
    </r>
    <r>
      <rPr>
        <sz val="10"/>
        <rFont val="Calibri"/>
        <family val="2"/>
        <scheme val="minor"/>
      </rPr>
      <t>Nebeplanuojamas</t>
    </r>
  </si>
  <si>
    <r>
      <t xml:space="preserve">Nr. 11-072-K
</t>
    </r>
    <r>
      <rPr>
        <sz val="10"/>
        <rFont val="Calibri"/>
        <family val="2"/>
        <scheme val="minor"/>
      </rPr>
      <t>(Įvykusio kvietimo metu, nepateikti PĮP)</t>
    </r>
  </si>
  <si>
    <r>
      <rPr>
        <strike/>
        <sz val="10"/>
        <rFont val="Calibri"/>
        <family val="2"/>
        <scheme val="minor"/>
      </rPr>
      <t>Nr. 11-116-K</t>
    </r>
    <r>
      <rPr>
        <sz val="10"/>
        <rFont val="Calibri"/>
        <family val="2"/>
        <charset val="186"/>
        <scheme val="minor"/>
      </rPr>
      <t xml:space="preserve">
(Įvykusio kvietimo metu, neatrinkti PĮP)</t>
    </r>
  </si>
  <si>
    <r>
      <rPr>
        <strike/>
        <sz val="10"/>
        <rFont val="Calibri"/>
        <family val="2"/>
        <scheme val="minor"/>
      </rPr>
      <t>Nr. 11-118-K</t>
    </r>
    <r>
      <rPr>
        <sz val="10"/>
        <rFont val="Calibri"/>
        <family val="2"/>
        <charset val="186"/>
        <scheme val="minor"/>
      </rPr>
      <t xml:space="preserve">
(Įvykusio kvietimo metu, nepateikti PĮP)</t>
    </r>
  </si>
  <si>
    <r>
      <t xml:space="preserve">
</t>
    </r>
    <r>
      <rPr>
        <sz val="10"/>
        <rFont val="Calibri"/>
        <family val="2"/>
        <scheme val="minor"/>
      </rPr>
      <t>82</t>
    </r>
  </si>
  <si>
    <r>
      <t xml:space="preserve">Nr. 11-177-K
</t>
    </r>
    <r>
      <rPr>
        <sz val="10"/>
        <rFont val="Calibri"/>
        <family val="2"/>
        <scheme val="minor"/>
      </rPr>
      <t>(Įvykusio kvietimo metu, nepateikti PĮP)</t>
    </r>
  </si>
  <si>
    <r>
      <rPr>
        <strike/>
        <sz val="10"/>
        <rFont val="Calibri"/>
        <family val="2"/>
        <scheme val="minor"/>
      </rPr>
      <t>Nr. 11-193-K</t>
    </r>
    <r>
      <rPr>
        <sz val="10"/>
        <rFont val="Calibri"/>
        <family val="2"/>
        <charset val="186"/>
        <scheme val="minor"/>
      </rPr>
      <t xml:space="preserve">
(Įvykusio kvietimo metu, neatrinkti PĮP)</t>
    </r>
  </si>
  <si>
    <r>
      <rPr>
        <strike/>
        <sz val="10"/>
        <rFont val="Calibri"/>
        <family val="2"/>
        <scheme val="minor"/>
      </rPr>
      <t>Nr. 11-236-K</t>
    </r>
    <r>
      <rPr>
        <sz val="10"/>
        <rFont val="Calibri"/>
        <family val="2"/>
        <charset val="186"/>
        <scheme val="minor"/>
      </rPr>
      <t xml:space="preserve">
(Įvykusio kvietimo metu, nepateikti PĮP)</t>
    </r>
  </si>
  <si>
    <r>
      <rPr>
        <strike/>
        <sz val="10"/>
        <rFont val="Calibri"/>
        <family val="2"/>
        <scheme val="minor"/>
      </rPr>
      <t>Nr. 11-238-K</t>
    </r>
    <r>
      <rPr>
        <sz val="10"/>
        <rFont val="Calibri"/>
        <family val="2"/>
        <charset val="186"/>
        <scheme val="minor"/>
      </rPr>
      <t xml:space="preserve">
(Įvykusio kvietimo metu, nepateikti PĮP)</t>
    </r>
  </si>
  <si>
    <r>
      <t xml:space="preserve">Nr. 11-252-K
</t>
    </r>
    <r>
      <rPr>
        <sz val="10"/>
        <rFont val="Calibri"/>
        <family val="2"/>
        <scheme val="minor"/>
      </rPr>
      <t>Nebeplanuojamas</t>
    </r>
  </si>
  <si>
    <r>
      <t xml:space="preserve">Nr. 11-253-K
</t>
    </r>
    <r>
      <rPr>
        <sz val="10"/>
        <rFont val="Calibri"/>
        <family val="2"/>
        <scheme val="minor"/>
      </rPr>
      <t>Nebeplanuojamas</t>
    </r>
  </si>
  <si>
    <r>
      <t xml:space="preserve">Nr. 11-254-K
</t>
    </r>
    <r>
      <rPr>
        <sz val="10"/>
        <rFont val="Calibri"/>
        <family val="2"/>
        <scheme val="minor"/>
      </rPr>
      <t>Nebeplanuojamas</t>
    </r>
  </si>
  <si>
    <r>
      <t xml:space="preserve">Nr. 11-256-K
</t>
    </r>
    <r>
      <rPr>
        <sz val="10"/>
        <rFont val="Calibri"/>
        <family val="2"/>
        <scheme val="minor"/>
      </rPr>
      <t>Nebeplanuojamas</t>
    </r>
  </si>
  <si>
    <r>
      <t xml:space="preserve">Nr. 11-286-K
</t>
    </r>
    <r>
      <rPr>
        <sz val="10"/>
        <rFont val="Calibri"/>
        <family val="2"/>
        <scheme val="minor"/>
      </rPr>
      <t>Nebeplanuojamas</t>
    </r>
  </si>
  <si>
    <r>
      <t xml:space="preserve">Nr. 11-357-K 
</t>
    </r>
    <r>
      <rPr>
        <sz val="10"/>
        <rFont val="Calibri"/>
        <family val="2"/>
        <scheme val="minor"/>
      </rPr>
      <t>(Įvykusio kvietimo metu, nepateikti PĮP)</t>
    </r>
  </si>
  <si>
    <r>
      <t xml:space="preserve">Nr. 11-358-K 
</t>
    </r>
    <r>
      <rPr>
        <sz val="10"/>
        <rFont val="Calibri"/>
        <family val="2"/>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</si>
  <si>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scheme val="minor"/>
      </rPr>
      <t xml:space="preserve">  </t>
    </r>
  </si>
  <si>
    <r>
      <rPr>
        <strike/>
        <sz val="10"/>
        <rFont val="Calibri"/>
        <family val="2"/>
        <scheme val="minor"/>
      </rPr>
      <t>Nr. 11-480-K</t>
    </r>
    <r>
      <rPr>
        <sz val="10"/>
        <rFont val="Calibri"/>
        <family val="2"/>
        <scheme val="minor"/>
      </rPr>
      <t xml:space="preserve">
Nebeplanuojamas</t>
    </r>
  </si>
  <si>
    <r>
      <rPr>
        <strike/>
        <sz val="10"/>
        <rFont val="Calibri"/>
        <family val="2"/>
        <scheme val="minor"/>
      </rPr>
      <t xml:space="preserve">Nr. 11-491-K </t>
    </r>
    <r>
      <rPr>
        <sz val="10"/>
        <rFont val="Calibri"/>
        <family val="2"/>
        <charset val="186"/>
        <scheme val="minor"/>
      </rPr>
      <t xml:space="preserve">
(Įvykusio kvietimo metu, nepateikti PĮP)</t>
    </r>
  </si>
  <si>
    <r>
      <t xml:space="preserve">Nr. 11-494-K
</t>
    </r>
    <r>
      <rPr>
        <sz val="10"/>
        <rFont val="Calibri"/>
        <family val="2"/>
        <scheme val="minor"/>
      </rPr>
      <t>Nebeplanuojamas</t>
    </r>
  </si>
  <si>
    <r>
      <t xml:space="preserve">Nr. 11-495-K
</t>
    </r>
    <r>
      <rPr>
        <sz val="10"/>
        <rFont val="Calibri"/>
        <family val="2"/>
        <scheme val="minor"/>
      </rPr>
      <t>Nebeplanuojamas</t>
    </r>
  </si>
  <si>
    <r>
      <t xml:space="preserve">Nr. 11-520-K
</t>
    </r>
    <r>
      <rPr>
        <sz val="10"/>
        <rFont val="Calibri"/>
        <family val="2"/>
        <scheme val="minor"/>
      </rPr>
      <t>(Įvykusio kvietimo metu, nepateikti PĮP)</t>
    </r>
  </si>
  <si>
    <r>
      <t xml:space="preserve">Nr. 11-525-K
</t>
    </r>
    <r>
      <rPr>
        <sz val="10"/>
        <rFont val="Calibri"/>
        <family val="2"/>
        <scheme val="minor"/>
      </rPr>
      <t>Nebeplanuojamas</t>
    </r>
  </si>
  <si>
    <r>
      <t xml:space="preserve">Ukmergės miesto vietos veiklos grupės 2023-2027 m.vietos plėtros strategijos įgyvendinimas. 
</t>
    </r>
    <r>
      <rPr>
        <sz val="10"/>
        <rFont val="Calibri"/>
        <family val="2"/>
        <scheme val="minor"/>
      </rPr>
      <t>Kvietimas "Sociokultūrinių veiklų organizavimui"</t>
    </r>
  </si>
  <si>
    <r>
      <t xml:space="preserve">Nr. 11-529-K
</t>
    </r>
    <r>
      <rPr>
        <sz val="10"/>
        <rFont val="Calibri"/>
        <family val="2"/>
        <scheme val="minor"/>
      </rPr>
      <t xml:space="preserve">Nebeplanuojamas
</t>
    </r>
  </si>
  <si>
    <r>
      <t xml:space="preserve">Nr. 11-530-K
</t>
    </r>
    <r>
      <rPr>
        <sz val="10"/>
        <rFont val="Calibri"/>
        <family val="2"/>
        <scheme val="minor"/>
      </rPr>
      <t xml:space="preserve">Nebeplanuojamas
</t>
    </r>
  </si>
  <si>
    <r>
      <t xml:space="preserve">Nr. 11-535-K
</t>
    </r>
    <r>
      <rPr>
        <sz val="10"/>
        <rFont val="Calibri"/>
        <family val="2"/>
        <scheme val="minor"/>
      </rPr>
      <t>(Įvykusio kvietimo metu, nepateikti PĮP)</t>
    </r>
  </si>
  <si>
    <r>
      <t xml:space="preserve"> </t>
    </r>
    <r>
      <rPr>
        <sz val="10"/>
        <rFont val="Calibri"/>
        <family val="2"/>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</si>
  <si>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scheme val="minor"/>
      </rPr>
      <t>(Įvykusio kvietimo metu, nepateikti PĮP)</t>
    </r>
  </si>
  <si>
    <r>
      <rPr>
        <strike/>
        <sz val="10"/>
        <rFont val="Calibri"/>
        <family val="2"/>
        <scheme val="minor"/>
      </rPr>
      <t>Nr. 11-550-K</t>
    </r>
    <r>
      <rPr>
        <sz val="10"/>
        <rFont val="Calibri"/>
        <family val="2"/>
        <charset val="186"/>
        <scheme val="minor"/>
      </rPr>
      <t xml:space="preserve">
(Įvykusio kvietimo metu, nepateikti PĮP)</t>
    </r>
  </si>
  <si>
    <r>
      <rPr>
        <strike/>
        <sz val="10"/>
        <rFont val="Calibri"/>
        <family val="2"/>
        <scheme val="minor"/>
      </rPr>
      <t>Nr. 11-551-K</t>
    </r>
    <r>
      <rPr>
        <sz val="10"/>
        <rFont val="Calibri"/>
        <family val="2"/>
        <charset val="186"/>
        <scheme val="minor"/>
      </rPr>
      <t xml:space="preserve">
(Įvykusio kvietimo metu, nepateikti PĮP)</t>
    </r>
  </si>
  <si>
    <r>
      <t xml:space="preserve">Nr. 11-566-K 
</t>
    </r>
    <r>
      <rPr>
        <sz val="10"/>
        <rFont val="Calibri"/>
        <family val="2"/>
        <scheme val="minor"/>
      </rPr>
      <t>(Įvykusio kvietimo metu, nepateikti PĮP)</t>
    </r>
  </si>
  <si>
    <r>
      <t xml:space="preserve">Nr. 11-596-K 
</t>
    </r>
    <r>
      <rPr>
        <sz val="10"/>
        <rFont val="Calibri"/>
        <family val="2"/>
        <scheme val="minor"/>
      </rPr>
      <t>(Įvykusio kvietimo metu, nepateikti PĮP)</t>
    </r>
  </si>
  <si>
    <r>
      <t xml:space="preserve">Nr. 11-597-K 
</t>
    </r>
    <r>
      <rPr>
        <sz val="10"/>
        <rFont val="Calibri"/>
        <family val="2"/>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</si>
  <si>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</si>
  <si>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</si>
  <si>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scheme val="minor"/>
      </rPr>
      <t xml:space="preserve">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</si>
  <si>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scheme val="minor"/>
      </rPr>
      <t xml:space="preserve">
</t>
    </r>
    <r>
      <rPr>
        <sz val="10"/>
        <color theme="1"/>
        <rFont val="Calibri"/>
        <family val="2"/>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scheme val="minor"/>
      </rPr>
      <t xml:space="preserve">
</t>
    </r>
  </si>
  <si>
    <r>
      <t>Anykščių miesto vietos veiklos grupės 2024–2028 metų vietos plėtros strategijos įgyvendinimas                                                                                                                                                          Kvietimas</t>
    </r>
    <r>
      <rPr>
        <strike/>
        <sz val="10"/>
        <rFont val="Calibri"/>
        <family val="2"/>
        <scheme val="minor"/>
      </rPr>
      <t xml:space="preserve">
</t>
    </r>
    <r>
      <rPr>
        <sz val="10"/>
        <color theme="1"/>
        <rFont val="Calibri"/>
        <family val="2"/>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</si>
  <si>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</si>
  <si>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scheme val="minor"/>
      </rPr>
      <t xml:space="preserve">
</t>
    </r>
    <r>
      <rPr>
        <sz val="10"/>
        <color theme="1"/>
        <rFont val="Calibri"/>
        <family val="2"/>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scheme val="minor"/>
      </rPr>
      <t xml:space="preserve">
</t>
    </r>
  </si>
  <si>
    <r>
      <t xml:space="preserve">Anykščių miesto  2024-2029 m. vietos plėtros strategijos įgyvendinimas  
Kvietimas </t>
    </r>
    <r>
      <rPr>
        <strike/>
        <sz val="10"/>
        <color theme="1"/>
        <rFont val="Calibri"/>
        <family val="2"/>
        <scheme val="minor"/>
      </rPr>
      <t xml:space="preserve">
</t>
    </r>
    <r>
      <rPr>
        <sz val="10"/>
        <color theme="1"/>
        <rFont val="Calibri"/>
        <family val="2"/>
        <scheme val="minor"/>
      </rPr>
      <t xml:space="preserve"> "Skatinti integruotą ir įtraukią socialinę, ekonominę ir aplinkosaugos plėtrą vietos lygmeniu, puoselėti kultūrą, paveldą, darnų turizmą, organizuojant sociokultūrines, laisvalaikio praleidimo, užimtumo veiklas Anykščių miesto gyventojams"
</t>
    </r>
    <r>
      <rPr>
        <sz val="10"/>
        <color rgb="FFFF0000"/>
        <rFont val="Calibri"/>
        <family val="2"/>
        <scheme val="minor"/>
      </rPr>
      <t xml:space="preserve">
</t>
    </r>
  </si>
  <si>
    <r>
      <t xml:space="preserve"> </t>
    </r>
    <r>
      <rPr>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</si>
  <si>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</si>
  <si>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</si>
  <si>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Mažeikių miesto vietos veiklos grupės strategijos "Mažeikių miesto 2023-2029 m. vietos plėtros strategija" įgyvendinimas.
Kvietimas </t>
    </r>
    <r>
      <rPr>
        <strike/>
        <sz val="10"/>
        <rFont val="Calibri"/>
        <family val="2"/>
        <scheme val="minor"/>
      </rPr>
      <t>„</t>
    </r>
    <r>
      <rPr>
        <sz val="10"/>
        <rFont val="Calibri"/>
        <family val="2"/>
        <scheme val="minor"/>
      </rPr>
      <t>Ugdyti socialinę atskirtį ir socialinę riziką patiriančių asmenų motyvaciją, socialinius psihologinius įgudžius bei asmeninius gebėjimus</t>
    </r>
  </si>
  <si>
    <r>
      <t xml:space="preserve"> </t>
    </r>
    <r>
      <rPr>
        <sz val="10"/>
        <rFont val="Calibri"/>
        <family val="2"/>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</si>
  <si>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</si>
  <si>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</si>
  <si>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</si>
  <si>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scheme val="minor"/>
      </rPr>
      <t>2025 m. kovas</t>
    </r>
  </si>
  <si>
    <r>
      <t xml:space="preserve">Viešieji ir privatūs juridiniai asmenys, kurių veiklos vykdymo </t>
    </r>
    <r>
      <rPr>
        <i/>
        <sz val="10"/>
        <rFont val="Calibri"/>
        <family val="2"/>
        <scheme val="minor"/>
      </rPr>
      <t xml:space="preserve">vieta </t>
    </r>
    <r>
      <rPr>
        <i/>
        <sz val="10"/>
        <color theme="1"/>
        <rFont val="Calibri"/>
        <family val="2"/>
        <scheme val="minor"/>
      </rPr>
      <t>Panevėžio miestas</t>
    </r>
  </si>
  <si>
    <r>
      <rPr>
        <strike/>
        <sz val="10"/>
        <rFont val="Calibri"/>
        <family val="2"/>
        <scheme val="minor"/>
      </rPr>
      <t xml:space="preserve">Nr. 11-718-K
</t>
    </r>
    <r>
      <rPr>
        <sz val="10"/>
        <rFont val="Calibri"/>
        <family val="2"/>
        <scheme val="minor"/>
      </rPr>
      <t>Nebeplanuojamas</t>
    </r>
  </si>
  <si>
    <r>
      <t xml:space="preserve"> </t>
    </r>
    <r>
      <rPr>
        <strike/>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</si>
  <si>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kurių veiklos vykdymo </t>
    </r>
    <r>
      <rPr>
        <i/>
        <sz val="10"/>
        <rFont val="Calibri"/>
        <family val="2"/>
        <scheme val="minor"/>
      </rPr>
      <t>vieta</t>
    </r>
    <r>
      <rPr>
        <i/>
        <sz val="10"/>
        <color theme="1"/>
        <rFont val="Calibri"/>
        <family val="2"/>
        <scheme val="minor"/>
      </rPr>
      <t xml:space="preserve"> Panevėžio miestas</t>
    </r>
  </si>
  <si>
    <r>
      <t xml:space="preserve">   </t>
    </r>
    <r>
      <rPr>
        <i/>
        <sz val="10"/>
        <rFont val="Calibri"/>
        <family val="2"/>
        <scheme val="minor"/>
      </rPr>
      <t>2025 m. liepa</t>
    </r>
  </si>
  <si>
    <r>
      <rPr>
        <strike/>
        <sz val="10"/>
        <rFont val="Calibri"/>
        <family val="2"/>
        <scheme val="minor"/>
      </rPr>
      <t>Nr. 11-730-K</t>
    </r>
    <r>
      <rPr>
        <sz val="10"/>
        <rFont val="Calibri"/>
        <family val="2"/>
        <charset val="186"/>
        <scheme val="minor"/>
      </rPr>
      <t xml:space="preserve">
(Įvykusio kvietimo metu, nepateikti PĮP)</t>
    </r>
  </si>
  <si>
    <r>
      <t xml:space="preserve">Nr. 11-733-K
</t>
    </r>
    <r>
      <rPr>
        <sz val="10"/>
        <rFont val="Calibri"/>
        <family val="2"/>
        <scheme val="minor"/>
      </rPr>
      <t>(Įvykusio kvietimo metu, nepateikti PĮP)</t>
    </r>
  </si>
  <si>
    <r>
      <rPr>
        <strike/>
        <sz val="10"/>
        <color theme="1"/>
        <rFont val="Calibri"/>
        <family val="2"/>
        <scheme val="minor"/>
      </rPr>
      <t>Nr. 11-761-K</t>
    </r>
    <r>
      <rPr>
        <sz val="10"/>
        <color theme="1"/>
        <rFont val="Calibri"/>
        <family val="2"/>
        <charset val="186"/>
        <scheme val="minor"/>
      </rPr>
      <t xml:space="preserve"> 
(Įvykusio kvietimo metu, nepateikti PĮP)</t>
    </r>
  </si>
  <si>
    <t>Nr. 11-677-K</t>
  </si>
  <si>
    <t>Nr. 11-038-K</t>
  </si>
  <si>
    <t>Nr. 11-039-K</t>
  </si>
  <si>
    <t xml:space="preserve">Nr. 11-078-K </t>
  </si>
  <si>
    <t xml:space="preserve">Nr. 11-364-K </t>
  </si>
  <si>
    <r>
      <t xml:space="preserve">Nr. 11-076-K 
</t>
    </r>
    <r>
      <rPr>
        <sz val="10"/>
        <rFont val="Calibri"/>
        <family val="2"/>
        <scheme val="minor"/>
      </rPr>
      <t>(Kvietimas įvykęs, tačiau PĮP atsiimti)</t>
    </r>
  </si>
  <si>
    <t>Nr. 11-018-K</t>
  </si>
  <si>
    <t xml:space="preserve">Nr. 11-779-K </t>
  </si>
  <si>
    <t>Nr. 11-780-K</t>
  </si>
  <si>
    <r>
      <t xml:space="preserve">Nr. 11-777-K
</t>
    </r>
    <r>
      <rPr>
        <sz val="10"/>
        <color theme="1"/>
        <rFont val="Calibri"/>
        <family val="2"/>
        <scheme val="minor"/>
      </rPr>
      <t>(Įvykusio kvietimo metu, nepateikti PĮP)</t>
    </r>
  </si>
  <si>
    <t xml:space="preserve">Nr. 11-781-K </t>
  </si>
  <si>
    <t>2025 m.  gruodis</t>
  </si>
  <si>
    <t xml:space="preserve">Nr. 11-575-K </t>
  </si>
  <si>
    <r>
      <t xml:space="preserve">Nr. 11-572-K 
</t>
    </r>
    <r>
      <rPr>
        <sz val="10"/>
        <rFont val="Calibri"/>
        <family val="2"/>
        <scheme val="minor"/>
      </rPr>
      <t>(Įvykusio kvietimo metu, nepateikti PĮP)</t>
    </r>
  </si>
  <si>
    <t xml:space="preserve">Nr. 11-576-K </t>
  </si>
  <si>
    <t xml:space="preserve">Nr. 11-577-K </t>
  </si>
  <si>
    <t xml:space="preserve">Nr. 11-444-K </t>
  </si>
  <si>
    <r>
      <t xml:space="preserve">Nr. 11-438-K 
</t>
    </r>
    <r>
      <rPr>
        <sz val="10"/>
        <rFont val="Calibri"/>
        <family val="2"/>
        <scheme val="minor"/>
      </rPr>
      <t>(PĮP pateikti, bet neįvertinti)</t>
    </r>
  </si>
  <si>
    <r>
      <t xml:space="preserve">Nr. 11-705-K 
</t>
    </r>
    <r>
      <rPr>
        <sz val="10"/>
        <rFont val="Calibri"/>
        <family val="2"/>
        <scheme val="minor"/>
      </rPr>
      <t>Nebeplanuojamas</t>
    </r>
  </si>
  <si>
    <t>Nr. 11-188-K</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</si>
  <si>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</si>
  <si>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</si>
  <si>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</si>
  <si>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</si>
  <si>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</si>
  <si>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t xml:space="preserve">2026 m. sausis
</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</si>
  <si>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</si>
  <si>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t>2026 m.sausis</t>
  </si>
  <si>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</si>
  <si>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</si>
  <si>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</si>
  <si>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</si>
  <si>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</si>
  <si>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</si>
  <si>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</si>
  <si>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 xml:space="preserve">Nr. 11-249-K
</t>
  </si>
  <si>
    <t>Nr. 11-189-K</t>
  </si>
  <si>
    <t>Nr. 11-790-K</t>
  </si>
  <si>
    <r>
      <t xml:space="preserve">Nr. 11-181-K
</t>
    </r>
    <r>
      <rPr>
        <sz val="10"/>
        <rFont val="Calibri"/>
        <family val="2"/>
        <charset val="186"/>
        <scheme val="minor"/>
      </rPr>
      <t xml:space="preserve">PĮP atsiimti 
</t>
    </r>
  </si>
  <si>
    <r>
      <t xml:space="preserve">Nr. 11-182-K
</t>
    </r>
    <r>
      <rPr>
        <sz val="10"/>
        <rFont val="Calibri"/>
        <family val="2"/>
        <charset val="186"/>
        <scheme val="minor"/>
      </rPr>
      <t xml:space="preserve">PĮP atsiimti </t>
    </r>
  </si>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</sst>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34"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z val="10"/>
      <name val="Calibri"/>
      <family val="2"/>
      <scheme val="minor"/>
    </font>
    <font>
      <sz val="10"/>
      <color theme="1"/>
      <name val="Calibri"/>
      <family val="2"/>
      <scheme val="minor"/>
    </font>
    <font>
      <sz val="10"/>
      <color theme="1"/>
      <name val="Times New Roman"/>
      <family val="1"/>
      <charset val="186"/>
    </font>
    <font>
      <sz val="10"/>
      <name val="Times New Roman"/>
      <family val="1"/>
      <charset val="186"/>
    </font>
    <font>
      <i/>
      <sz val="10"/>
      <color theme="1"/>
      <name val="Times New Roman"/>
      <family val="1"/>
      <charset val="186"/>
    </font>
    <font>
      <strike/>
      <sz val="10"/>
      <name val="Calibri"/>
      <family val="2"/>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trike/>
      <sz val="10"/>
      <color theme="1"/>
      <name val="Calibri"/>
      <family val="2"/>
      <scheme val="minor"/>
    </font>
    <font>
      <sz val="10"/>
      <color rgb="FFFF0000"/>
      <name val="Calibri"/>
      <family val="2"/>
      <scheme val="minor"/>
    </font>
    <font>
      <sz val="10"/>
      <color rgb="FF00B050"/>
      <name val="Calibri"/>
      <family val="2"/>
      <charset val="186"/>
      <scheme val="minor"/>
    </font>
    <font>
      <i/>
      <sz val="10"/>
      <name val="Calibri"/>
      <family val="2"/>
      <scheme val="minor"/>
    </font>
    <font>
      <i/>
      <sz val="10"/>
      <color theme="1"/>
      <name val="Calibri"/>
      <family val="2"/>
      <scheme val="minor"/>
    </font>
    <font>
      <i/>
      <strike/>
      <sz val="10"/>
      <color rgb="FF000000"/>
      <name val="Calibri"/>
      <family val="2"/>
      <charset val="186"/>
      <scheme val="minor"/>
    </font>
    <font>
      <sz val="11"/>
      <color theme="1"/>
      <name val="Calibri"/>
      <family val="2"/>
      <scheme val="minor"/>
    </font>
    <font>
      <sz val="9"/>
      <name val="Times New Roman"/>
      <family val="1"/>
      <charset val="186"/>
    </font>
    <font>
      <b/>
      <sz val="11"/>
      <color theme="1"/>
      <name val="Calibri"/>
      <family val="2"/>
      <charset val="186"/>
      <scheme val="minor"/>
    </font>
    <font>
      <b/>
      <sz val="10"/>
      <color theme="1"/>
      <name val="Calibri"/>
      <family val="2"/>
      <charset val="186"/>
      <scheme val="minor"/>
    </font>
    <font>
      <b/>
      <i/>
      <sz val="10"/>
      <color theme="1"/>
      <name val="Calibri"/>
      <family val="2"/>
      <charset val="186"/>
      <scheme val="minor"/>
    </font>
    <font>
      <b/>
      <sz val="11"/>
      <name val="Calibri"/>
      <family val="2"/>
      <charset val="186"/>
      <scheme val="minor"/>
    </font>
    <font>
      <b/>
      <sz val="14"/>
      <color theme="1"/>
      <name val="Times New Roman"/>
      <family val="1"/>
      <charset val="186"/>
    </font>
    <font>
      <sz val="11"/>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26" fillId="0" borderId="0"/>
  </cellStyleXfs>
  <cellXfs count="613">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9" xfId="0" applyFont="1" applyFill="1" applyBorder="1" applyAlignment="1">
      <alignment horizontal="center" vertical="top"/>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11" fillId="2" borderId="1" xfId="0" applyFont="1" applyFill="1" applyBorder="1" applyAlignment="1">
      <alignment horizontal="center" vertical="top" wrapText="1"/>
    </xf>
    <xf numFmtId="0" fontId="3" fillId="2" borderId="9"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15"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2" fontId="4" fillId="2" borderId="9" xfId="0" applyNumberFormat="1" applyFont="1" applyFill="1" applyBorder="1" applyAlignment="1">
      <alignment horizontal="center" vertical="top"/>
    </xf>
    <xf numFmtId="0" fontId="6" fillId="2" borderId="0" xfId="0" applyFont="1" applyFill="1"/>
    <xf numFmtId="0" fontId="15"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left" vertical="top"/>
    </xf>
    <xf numFmtId="0" fontId="3" fillId="2" borderId="2" xfId="0" applyFont="1" applyFill="1" applyBorder="1" applyAlignment="1">
      <alignment horizontal="center" vertical="top"/>
    </xf>
    <xf numFmtId="2" fontId="5" fillId="2" borderId="26" xfId="0" applyNumberFormat="1"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6" fillId="2" borderId="18" xfId="0" applyFont="1" applyFill="1" applyBorder="1" applyAlignment="1">
      <alignment horizontal="center" vertical="top"/>
    </xf>
    <xf numFmtId="0" fontId="12" fillId="4" borderId="32" xfId="0" applyFont="1" applyFill="1" applyBorder="1" applyAlignment="1">
      <alignment horizontal="left" vertical="top" wrapText="1"/>
    </xf>
    <xf numFmtId="0" fontId="12" fillId="0" borderId="32" xfId="0" applyFont="1" applyBorder="1" applyAlignment="1">
      <alignment horizontal="left" vertical="top"/>
    </xf>
    <xf numFmtId="0" fontId="11" fillId="0" borderId="38" xfId="0" applyFont="1" applyBorder="1" applyAlignment="1">
      <alignment horizontal="center" vertical="top"/>
    </xf>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7" fillId="2" borderId="9" xfId="0" applyFont="1" applyFill="1" applyBorder="1" applyAlignment="1">
      <alignment horizontal="center" vertical="top"/>
    </xf>
    <xf numFmtId="0" fontId="17"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8"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15" fillId="2" borderId="0" xfId="0" applyFont="1" applyFill="1"/>
    <xf numFmtId="0" fontId="29" fillId="2" borderId="0" xfId="0" applyFont="1" applyFill="1" applyAlignment="1">
      <alignment horizontal="center" vertical="top"/>
    </xf>
    <xf numFmtId="0" fontId="29" fillId="2" borderId="0" xfId="0" applyFont="1" applyFill="1" applyAlignment="1">
      <alignment horizontal="center"/>
    </xf>
    <xf numFmtId="0" fontId="29" fillId="2" borderId="0" xfId="0" applyFont="1" applyFill="1"/>
    <xf numFmtId="0" fontId="29" fillId="2" borderId="0" xfId="0" applyFont="1" applyFill="1" applyAlignment="1">
      <alignment horizontal="left"/>
    </xf>
    <xf numFmtId="0" fontId="30" fillId="2" borderId="0" xfId="0" applyFont="1" applyFill="1"/>
    <xf numFmtId="164" fontId="29" fillId="2" borderId="0" xfId="0" applyNumberFormat="1" applyFont="1" applyFill="1"/>
    <xf numFmtId="164" fontId="30" fillId="2" borderId="0" xfId="0" applyNumberFormat="1" applyFont="1" applyFill="1"/>
    <xf numFmtId="0" fontId="30" fillId="2" borderId="0" xfId="0" applyFont="1" applyFill="1" applyAlignment="1">
      <alignment horizontal="center"/>
    </xf>
    <xf numFmtId="0" fontId="31" fillId="2" borderId="1" xfId="0" applyFont="1" applyFill="1" applyBorder="1" applyAlignment="1">
      <alignment horizontal="center" vertical="center" wrapText="1"/>
    </xf>
    <xf numFmtId="164" fontId="31" fillId="2" borderId="1" xfId="0" applyNumberFormat="1" applyFont="1" applyFill="1" applyBorder="1" applyAlignment="1">
      <alignment horizontal="center" vertical="center" wrapText="1"/>
    </xf>
    <xf numFmtId="0" fontId="28" fillId="2" borderId="0" xfId="0" applyFont="1" applyFill="1"/>
    <xf numFmtId="0" fontId="7" fillId="2" borderId="1" xfId="0" applyFont="1" applyFill="1" applyBorder="1" applyAlignment="1">
      <alignment horizontal="center" vertical="top" wrapText="1"/>
    </xf>
    <xf numFmtId="0" fontId="7" fillId="2" borderId="9"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9"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12" fillId="2" borderId="3" xfId="0" applyFont="1" applyFill="1" applyBorder="1" applyAlignment="1">
      <alignment horizontal="left" vertical="top" wrapText="1"/>
    </xf>
    <xf numFmtId="164" fontId="5" fillId="2" borderId="1" xfId="0" applyNumberFormat="1" applyFont="1" applyFill="1" applyBorder="1" applyAlignment="1">
      <alignment horizontal="center" vertical="top" wrapText="1"/>
    </xf>
    <xf numFmtId="0" fontId="5" fillId="2" borderId="1" xfId="0" applyFont="1" applyFill="1" applyBorder="1" applyAlignment="1">
      <alignment horizontal="center" vertical="top" wrapText="1"/>
    </xf>
    <xf numFmtId="164" fontId="6"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xf>
    <xf numFmtId="0" fontId="6" fillId="2" borderId="9"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0" fontId="3" fillId="2" borderId="2" xfId="0" applyFont="1" applyFill="1" applyBorder="1" applyAlignment="1">
      <alignment horizontal="center" vertical="top"/>
    </xf>
    <xf numFmtId="0" fontId="3" fillId="2" borderId="9" xfId="0" applyFont="1" applyFill="1" applyBorder="1" applyAlignment="1">
      <alignment horizontal="center" vertical="top"/>
    </xf>
    <xf numFmtId="0" fontId="6" fillId="2" borderId="1" xfId="0" applyFont="1" applyFill="1" applyBorder="1" applyAlignment="1">
      <alignment horizontal="left" vertical="top" wrapText="1"/>
    </xf>
    <xf numFmtId="0" fontId="3" fillId="2" borderId="1" xfId="0" applyFont="1" applyFill="1" applyBorder="1" applyAlignment="1">
      <alignment horizontal="left" vertical="top" wrapText="1"/>
    </xf>
    <xf numFmtId="0" fontId="6"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1" xfId="0" applyFont="1" applyFill="1" applyBorder="1" applyAlignment="1">
      <alignment horizontal="center" vertical="top" wrapText="1"/>
    </xf>
    <xf numFmtId="0" fontId="4" fillId="2" borderId="1"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4"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2" fontId="5" fillId="2" borderId="1" xfId="0" applyNumberFormat="1" applyFont="1" applyFill="1" applyBorder="1" applyAlignment="1">
      <alignment horizontal="center" vertical="top" wrapText="1"/>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6" fillId="2" borderId="2" xfId="0" applyFont="1" applyFill="1" applyBorder="1" applyAlignment="1">
      <alignment horizontal="left" vertical="top" wrapText="1"/>
    </xf>
    <xf numFmtId="0" fontId="6" fillId="2" borderId="9" xfId="0" applyFont="1" applyFill="1" applyBorder="1" applyAlignment="1">
      <alignment horizontal="left" vertical="top" wrapText="1"/>
    </xf>
    <xf numFmtId="0" fontId="8" fillId="2" borderId="3" xfId="0" applyFont="1" applyFill="1" applyBorder="1" applyAlignment="1">
      <alignment horizontal="center" vertical="top" wrapText="1"/>
    </xf>
    <xf numFmtId="0" fontId="8" fillId="2" borderId="1" xfId="0" applyFont="1" applyFill="1" applyBorder="1" applyAlignment="1">
      <alignment horizontal="center" vertical="top" wrapText="1"/>
    </xf>
    <xf numFmtId="0" fontId="7" fillId="2" borderId="3" xfId="0" applyFont="1" applyFill="1" applyBorder="1" applyAlignment="1">
      <alignment horizontal="center" vertical="top" wrapText="1"/>
    </xf>
    <xf numFmtId="0" fontId="7" fillId="2" borderId="1" xfId="0" applyFont="1" applyFill="1" applyBorder="1" applyAlignment="1">
      <alignment horizontal="center" vertical="top" wrapText="1"/>
    </xf>
    <xf numFmtId="0" fontId="17" fillId="2" borderId="1" xfId="0" applyFont="1" applyFill="1" applyBorder="1" applyAlignment="1">
      <alignment horizontal="center" vertical="top" wrapText="1"/>
    </xf>
    <xf numFmtId="2" fontId="6" fillId="2" borderId="2" xfId="0" applyNumberFormat="1" applyFont="1" applyFill="1" applyBorder="1" applyAlignment="1">
      <alignment horizontal="center" vertical="top" wrapText="1"/>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3" xfId="0" applyFont="1" applyFill="1" applyBorder="1" applyAlignment="1">
      <alignment horizontal="center" vertical="top"/>
    </xf>
    <xf numFmtId="0" fontId="5" fillId="2" borderId="9" xfId="0" applyFont="1" applyFill="1" applyBorder="1" applyAlignment="1">
      <alignment horizontal="center" vertical="top" wrapText="1"/>
    </xf>
    <xf numFmtId="0" fontId="5" fillId="2" borderId="3" xfId="0" applyFont="1" applyFill="1" applyBorder="1" applyAlignment="1">
      <alignment horizontal="center" vertical="top" wrapText="1"/>
    </xf>
    <xf numFmtId="0" fontId="19" fillId="3" borderId="1" xfId="0" applyFont="1" applyFill="1" applyBorder="1" applyAlignment="1">
      <alignment horizontal="center" vertical="top" wrapText="1"/>
    </xf>
    <xf numFmtId="0" fontId="19" fillId="3" borderId="1" xfId="0" applyFont="1" applyFill="1" applyBorder="1" applyAlignment="1">
      <alignment horizontal="center" vertical="top"/>
    </xf>
    <xf numFmtId="0" fontId="6" fillId="2" borderId="3" xfId="0" applyFont="1" applyFill="1" applyBorder="1" applyAlignment="1">
      <alignment horizontal="left" vertical="top" wrapText="1"/>
    </xf>
    <xf numFmtId="0" fontId="6" fillId="2" borderId="2" xfId="0" applyFont="1" applyFill="1" applyBorder="1" applyAlignment="1">
      <alignment vertical="top" wrapText="1"/>
    </xf>
    <xf numFmtId="0" fontId="6" fillId="2" borderId="3" xfId="0" applyFont="1" applyFill="1" applyBorder="1" applyAlignment="1">
      <alignment vertical="top" wrapText="1"/>
    </xf>
    <xf numFmtId="3" fontId="6" fillId="2" borderId="2"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0" fontId="6" fillId="2" borderId="3"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4" fontId="5" fillId="2" borderId="1" xfId="0" applyNumberFormat="1" applyFont="1" applyFill="1" applyBorder="1" applyAlignment="1">
      <alignment horizontal="center" vertical="top" wrapText="1"/>
    </xf>
    <xf numFmtId="0" fontId="6" fillId="2" borderId="1" xfId="0" applyFont="1" applyFill="1" applyBorder="1" applyAlignment="1">
      <alignment horizontal="center" vertical="top"/>
    </xf>
    <xf numFmtId="2" fontId="4" fillId="2" borderId="1" xfId="0" applyNumberFormat="1" applyFont="1" applyFill="1" applyBorder="1" applyAlignment="1">
      <alignment horizontal="center" vertical="top"/>
    </xf>
    <xf numFmtId="0" fontId="4" fillId="2" borderId="1" xfId="0" applyFont="1" applyFill="1" applyBorder="1" applyAlignment="1">
      <alignment horizontal="center" vertical="top"/>
    </xf>
    <xf numFmtId="0" fontId="6" fillId="2" borderId="25" xfId="0" applyFont="1" applyFill="1" applyBorder="1" applyAlignment="1">
      <alignment horizontal="left" vertical="top" wrapText="1"/>
    </xf>
    <xf numFmtId="0" fontId="6" fillId="2" borderId="25" xfId="0" applyFont="1" applyFill="1" applyBorder="1" applyAlignment="1">
      <alignment horizontal="center" vertical="top" wrapText="1"/>
    </xf>
    <xf numFmtId="0" fontId="5" fillId="2" borderId="25" xfId="0" applyFont="1" applyFill="1" applyBorder="1" applyAlignment="1">
      <alignment horizontal="center" vertical="top" wrapText="1"/>
    </xf>
    <xf numFmtId="2" fontId="5" fillId="2" borderId="1" xfId="0" applyNumberFormat="1" applyFont="1" applyFill="1" applyBorder="1" applyAlignment="1">
      <alignment horizontal="center" vertical="top"/>
    </xf>
    <xf numFmtId="4" fontId="7" fillId="2" borderId="1"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wrapText="1"/>
    </xf>
    <xf numFmtId="2" fontId="27" fillId="2" borderId="2" xfId="0" applyNumberFormat="1" applyFont="1" applyFill="1" applyBorder="1" applyAlignment="1">
      <alignment horizontal="center" vertical="top" wrapText="1"/>
    </xf>
    <xf numFmtId="2" fontId="27" fillId="2" borderId="9" xfId="0" applyNumberFormat="1" applyFont="1" applyFill="1" applyBorder="1" applyAlignment="1">
      <alignment horizontal="center" vertical="top" wrapText="1"/>
    </xf>
    <xf numFmtId="2" fontId="27" fillId="2" borderId="3"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5" fillId="2" borderId="1" xfId="0" applyFont="1" applyFill="1" applyBorder="1" applyAlignment="1">
      <alignment horizontal="left" vertical="top" wrapText="1"/>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0" fontId="4" fillId="2" borderId="1" xfId="0" applyFont="1" applyFill="1" applyBorder="1" applyAlignment="1">
      <alignment horizontal="left" vertical="top" wrapText="1"/>
    </xf>
    <xf numFmtId="4" fontId="6" fillId="2" borderId="2"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0" fontId="3" fillId="2" borderId="2"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 xfId="0" applyFont="1" applyFill="1" applyBorder="1" applyAlignment="1">
      <alignment horizontal="left" vertical="top" wrapText="1"/>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0" fontId="7" fillId="2" borderId="2" xfId="0" applyFont="1" applyFill="1" applyBorder="1" applyAlignment="1">
      <alignment horizontal="center" vertical="top" wrapText="1"/>
    </xf>
    <xf numFmtId="0" fontId="7" fillId="2" borderId="9" xfId="0" applyFont="1" applyFill="1" applyBorder="1" applyAlignment="1">
      <alignment horizontal="center" vertical="top" wrapText="1"/>
    </xf>
    <xf numFmtId="0" fontId="8" fillId="2" borderId="9" xfId="0" applyFont="1" applyFill="1" applyBorder="1" applyAlignment="1">
      <alignment horizontal="center" vertical="top" wrapText="1"/>
    </xf>
    <xf numFmtId="0" fontId="4" fillId="2" borderId="3" xfId="0" applyFont="1" applyFill="1" applyBorder="1" applyAlignment="1">
      <alignment horizontal="left" vertical="top" wrapText="1"/>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164" fontId="7" fillId="2" borderId="2"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0" fontId="8" fillId="2" borderId="1" xfId="0" applyFont="1" applyFill="1" applyBorder="1" applyAlignment="1">
      <alignment horizontal="center" vertical="top"/>
    </xf>
    <xf numFmtId="2" fontId="4" fillId="2" borderId="1" xfId="0" applyNumberFormat="1" applyFont="1" applyFill="1" applyBorder="1" applyAlignment="1">
      <alignment horizontal="center" vertical="top" wrapText="1"/>
    </xf>
    <xf numFmtId="0" fontId="8" fillId="2" borderId="2" xfId="0" applyFont="1" applyFill="1" applyBorder="1" applyAlignment="1">
      <alignment horizontal="center" vertical="top" wrapText="1"/>
    </xf>
    <xf numFmtId="0" fontId="5" fillId="2" borderId="1" xfId="0" applyFont="1" applyFill="1" applyBorder="1" applyAlignment="1">
      <alignment horizontal="center" vertical="top"/>
    </xf>
    <xf numFmtId="4" fontId="5" fillId="2" borderId="3"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2" fontId="4" fillId="2" borderId="1" xfId="0" applyNumberFormat="1" applyFont="1" applyFill="1" applyBorder="1" applyAlignment="1">
      <alignment horizontal="left" vertical="top"/>
    </xf>
    <xf numFmtId="0" fontId="4" fillId="2" borderId="1" xfId="0" applyFont="1" applyFill="1" applyBorder="1" applyAlignment="1">
      <alignment horizontal="left" vertical="top"/>
    </xf>
    <xf numFmtId="164" fontId="8" fillId="2" borderId="2"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8" fillId="2" borderId="25" xfId="0" applyFont="1" applyFill="1" applyBorder="1" applyAlignment="1">
      <alignment horizontal="left" vertical="top" wrapText="1"/>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14" fontId="17" fillId="2" borderId="1" xfId="0" applyNumberFormat="1" applyFont="1" applyFill="1" applyBorder="1" applyAlignment="1">
      <alignment horizontal="center" vertical="top"/>
    </xf>
    <xf numFmtId="0" fontId="13" fillId="2" borderId="2" xfId="0" applyFont="1" applyFill="1" applyBorder="1" applyAlignment="1">
      <alignment horizontal="center" vertical="top" wrapText="1"/>
    </xf>
    <xf numFmtId="0" fontId="13" fillId="2" borderId="9" xfId="0" applyFont="1" applyFill="1" applyBorder="1" applyAlignment="1">
      <alignment horizontal="center" vertical="top" wrapText="1"/>
    </xf>
    <xf numFmtId="0" fontId="13" fillId="2" borderId="3" xfId="0" applyFont="1" applyFill="1" applyBorder="1" applyAlignment="1">
      <alignment horizontal="center" vertical="top" wrapText="1"/>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0" fontId="19" fillId="3" borderId="3" xfId="0" applyFont="1" applyFill="1" applyBorder="1" applyAlignment="1">
      <alignment horizontal="center" vertical="top"/>
    </xf>
    <xf numFmtId="2" fontId="17" fillId="2" borderId="2" xfId="0" applyNumberFormat="1" applyFont="1" applyFill="1" applyBorder="1" applyAlignment="1">
      <alignment horizontal="center" vertical="top" wrapText="1"/>
    </xf>
    <xf numFmtId="2" fontId="17" fillId="2" borderId="9" xfId="0" applyNumberFormat="1" applyFont="1" applyFill="1" applyBorder="1" applyAlignment="1">
      <alignment horizontal="center" vertical="top" wrapText="1"/>
    </xf>
    <xf numFmtId="2" fontId="17" fillId="2" borderId="3" xfId="0" applyNumberFormat="1" applyFont="1" applyFill="1" applyBorder="1" applyAlignment="1">
      <alignment horizontal="center" vertical="top" wrapText="1"/>
    </xf>
    <xf numFmtId="2" fontId="7" fillId="2" borderId="1" xfId="0" applyNumberFormat="1" applyFont="1" applyFill="1" applyBorder="1" applyAlignment="1">
      <alignment horizontal="center" vertical="top" wrapText="1"/>
    </xf>
    <xf numFmtId="0" fontId="17" fillId="2" borderId="1" xfId="0" applyFont="1" applyFill="1" applyBorder="1" applyAlignment="1">
      <alignment horizontal="center" vertical="top"/>
    </xf>
    <xf numFmtId="2" fontId="8"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xf>
    <xf numFmtId="4" fontId="7" fillId="2" borderId="1" xfId="0" applyNumberFormat="1" applyFont="1" applyFill="1" applyBorder="1" applyAlignment="1">
      <alignment horizontal="center" vertical="top"/>
    </xf>
    <xf numFmtId="0" fontId="8" fillId="2" borderId="2" xfId="0" applyFont="1" applyFill="1" applyBorder="1" applyAlignment="1">
      <alignment horizontal="center" vertical="top"/>
    </xf>
    <xf numFmtId="0" fontId="8" fillId="2" borderId="9" xfId="0" applyFont="1" applyFill="1" applyBorder="1" applyAlignment="1">
      <alignment horizontal="center" vertical="top"/>
    </xf>
    <xf numFmtId="0" fontId="8" fillId="2" borderId="3" xfId="0" applyFont="1" applyFill="1" applyBorder="1" applyAlignment="1">
      <alignment horizontal="center" vertical="top"/>
    </xf>
    <xf numFmtId="4" fontId="5" fillId="2" borderId="32" xfId="0" applyNumberFormat="1" applyFont="1" applyFill="1" applyBorder="1" applyAlignment="1">
      <alignment horizontal="center" vertical="top"/>
    </xf>
    <xf numFmtId="0" fontId="3" fillId="2" borderId="1" xfId="0" applyFont="1" applyFill="1" applyBorder="1" applyAlignment="1">
      <alignment horizontal="left" vertical="top"/>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2" xfId="0" applyFont="1" applyFill="1" applyBorder="1" applyAlignment="1">
      <alignment horizontal="left" vertical="top" wrapText="1"/>
    </xf>
    <xf numFmtId="0" fontId="7" fillId="2" borderId="25" xfId="0" applyFont="1" applyFill="1" applyBorder="1" applyAlignment="1">
      <alignment horizontal="center" vertical="top" wrapText="1"/>
    </xf>
    <xf numFmtId="0" fontId="6" fillId="4" borderId="1" xfId="0" applyFont="1" applyFill="1" applyBorder="1" applyAlignment="1">
      <alignment horizontal="center" vertical="top"/>
    </xf>
    <xf numFmtId="2" fontId="4" fillId="4" borderId="1" xfId="0" applyNumberFormat="1" applyFont="1" applyFill="1" applyBorder="1" applyAlignment="1">
      <alignment horizontal="left" vertical="top"/>
    </xf>
    <xf numFmtId="0" fontId="5" fillId="2" borderId="1" xfId="0" applyFont="1" applyFill="1" applyBorder="1"/>
    <xf numFmtId="0" fontId="8" fillId="2" borderId="25" xfId="0" applyFont="1" applyFill="1" applyBorder="1" applyAlignment="1">
      <alignment horizontal="center" vertical="top" wrapText="1"/>
    </xf>
    <xf numFmtId="0" fontId="3" fillId="4" borderId="1" xfId="0" applyFont="1" applyFill="1" applyBorder="1" applyAlignment="1">
      <alignment horizontal="left" vertical="top" wrapText="1"/>
    </xf>
    <xf numFmtId="0" fontId="6" fillId="2" borderId="1" xfId="0" applyFont="1" applyFill="1" applyBorder="1"/>
    <xf numFmtId="0" fontId="18" fillId="2" borderId="1" xfId="0" applyFont="1" applyFill="1" applyBorder="1" applyAlignment="1">
      <alignment horizontal="center" vertical="top" wrapText="1"/>
    </xf>
    <xf numFmtId="0" fontId="3" fillId="4" borderId="1" xfId="0" applyFont="1" applyFill="1" applyBorder="1" applyAlignment="1">
      <alignment horizontal="center" vertical="top"/>
    </xf>
    <xf numFmtId="0" fontId="6" fillId="2" borderId="1" xfId="0" applyFont="1" applyFill="1" applyBorder="1" applyAlignment="1">
      <alignment horizontal="center"/>
    </xf>
    <xf numFmtId="0" fontId="3" fillId="4" borderId="1" xfId="0" applyFont="1" applyFill="1" applyBorder="1" applyAlignment="1">
      <alignment horizontal="center" vertical="top" wrapText="1"/>
    </xf>
    <xf numFmtId="2" fontId="5" fillId="4" borderId="1" xfId="0" applyNumberFormat="1" applyFont="1" applyFill="1" applyBorder="1" applyAlignment="1">
      <alignment horizontal="center" vertical="top"/>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0" fontId="15" fillId="2" borderId="1" xfId="0" applyFont="1" applyFill="1" applyBorder="1" applyAlignment="1">
      <alignment horizontal="left" vertical="top" wrapText="1"/>
    </xf>
    <xf numFmtId="0" fontId="15" fillId="2" borderId="1" xfId="0" applyFont="1" applyFill="1" applyBorder="1" applyAlignment="1">
      <alignment horizontal="left" vertical="top"/>
    </xf>
    <xf numFmtId="0" fontId="6" fillId="2" borderId="9" xfId="0" applyFont="1" applyFill="1" applyBorder="1" applyAlignment="1">
      <alignment vertical="top" wrapText="1"/>
    </xf>
    <xf numFmtId="14" fontId="4" fillId="4" borderId="1" xfId="0" applyNumberFormat="1" applyFont="1" applyFill="1" applyBorder="1" applyAlignment="1">
      <alignment horizontal="center" vertical="top"/>
    </xf>
    <xf numFmtId="0" fontId="5" fillId="2" borderId="1" xfId="0" applyFont="1" applyFill="1" applyBorder="1" applyAlignment="1">
      <alignment horizontal="center"/>
    </xf>
    <xf numFmtId="2" fontId="4" fillId="4" borderId="1" xfId="0" applyNumberFormat="1" applyFont="1" applyFill="1" applyBorder="1" applyAlignment="1">
      <alignment horizontal="center" vertical="top"/>
    </xf>
    <xf numFmtId="4" fontId="15"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2" fontId="17" fillId="4" borderId="1" xfId="0" applyNumberFormat="1" applyFont="1" applyFill="1" applyBorder="1" applyAlignment="1">
      <alignment horizontal="center" vertical="top"/>
    </xf>
    <xf numFmtId="0" fontId="7" fillId="2" borderId="1" xfId="0" applyFont="1" applyFill="1" applyBorder="1"/>
    <xf numFmtId="14" fontId="4" fillId="2" borderId="1" xfId="0" applyNumberFormat="1" applyFont="1" applyFill="1" applyBorder="1" applyAlignment="1">
      <alignment horizontal="center" vertical="top"/>
    </xf>
    <xf numFmtId="0" fontId="4" fillId="4" borderId="1" xfId="0" applyFont="1" applyFill="1" applyBorder="1" applyAlignment="1">
      <alignment horizontal="center"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4" fillId="2" borderId="32" xfId="0" applyFont="1" applyFill="1" applyBorder="1" applyAlignment="1">
      <alignment horizontal="left" vertical="top" wrapText="1"/>
    </xf>
    <xf numFmtId="0" fontId="8" fillId="2" borderId="2" xfId="0" applyFont="1" applyFill="1" applyBorder="1" applyAlignment="1">
      <alignment vertical="top" wrapText="1"/>
    </xf>
    <xf numFmtId="0" fontId="8" fillId="2" borderId="9" xfId="0" applyFont="1" applyFill="1" applyBorder="1" applyAlignment="1">
      <alignment vertical="top" wrapText="1"/>
    </xf>
    <xf numFmtId="0" fontId="8" fillId="2" borderId="3" xfId="0" applyFont="1" applyFill="1" applyBorder="1" applyAlignment="1">
      <alignment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15" fillId="2" borderId="1" xfId="0" applyFont="1" applyFill="1" applyBorder="1" applyAlignment="1">
      <alignment horizontal="center" vertical="top"/>
    </xf>
    <xf numFmtId="3" fontId="8" fillId="2" borderId="2" xfId="0" applyNumberFormat="1" applyFont="1" applyFill="1" applyBorder="1" applyAlignment="1">
      <alignment horizontal="center" vertical="top" wrapText="1"/>
    </xf>
    <xf numFmtId="3" fontId="8" fillId="2" borderId="9"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2" fontId="4" fillId="2" borderId="2" xfId="0" applyNumberFormat="1" applyFont="1" applyFill="1" applyBorder="1" applyAlignment="1">
      <alignment horizontal="center" vertical="top"/>
    </xf>
    <xf numFmtId="2" fontId="6" fillId="2" borderId="1" xfId="0" applyNumberFormat="1" applyFont="1" applyFill="1" applyBorder="1" applyAlignment="1">
      <alignment horizontal="center" vertical="top"/>
    </xf>
    <xf numFmtId="4" fontId="17"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xf>
    <xf numFmtId="2" fontId="4" fillId="2" borderId="2" xfId="0" applyNumberFormat="1"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6" fillId="2" borderId="27" xfId="0" applyFont="1" applyFill="1" applyBorder="1" applyAlignment="1">
      <alignment horizontal="center" vertical="top" wrapText="1"/>
    </xf>
    <xf numFmtId="14" fontId="17" fillId="4" borderId="1" xfId="0" applyNumberFormat="1" applyFont="1" applyFill="1" applyBorder="1" applyAlignment="1">
      <alignment horizontal="center" vertical="top"/>
    </xf>
    <xf numFmtId="0" fontId="7" fillId="2" borderId="1" xfId="0" applyFont="1" applyFill="1" applyBorder="1" applyAlignment="1">
      <alignment horizontal="center"/>
    </xf>
    <xf numFmtId="14" fontId="4" fillId="2" borderId="1" xfId="0" applyNumberFormat="1" applyFont="1" applyFill="1" applyBorder="1" applyAlignment="1">
      <alignment horizontal="center" vertical="top" wrapText="1"/>
    </xf>
    <xf numFmtId="0" fontId="6" fillId="2" borderId="1" xfId="0" applyFont="1" applyFill="1" applyBorder="1" applyAlignment="1">
      <alignment vertical="top" wrapText="1"/>
    </xf>
    <xf numFmtId="4" fontId="7" fillId="2" borderId="9" xfId="0" applyNumberFormat="1" applyFont="1" applyFill="1" applyBorder="1" applyAlignment="1">
      <alignment horizontal="center" vertical="top" wrapText="1"/>
    </xf>
    <xf numFmtId="2"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15" fillId="2" borderId="2" xfId="0" applyFont="1" applyFill="1" applyBorder="1" applyAlignment="1">
      <alignment horizontal="left" vertical="top" wrapText="1"/>
    </xf>
    <xf numFmtId="0" fontId="7" fillId="2" borderId="1" xfId="0" applyFont="1" applyFill="1" applyBorder="1" applyAlignment="1">
      <alignment horizontal="left" vertical="top" wrapText="1"/>
    </xf>
    <xf numFmtId="0" fontId="18" fillId="2" borderId="2" xfId="0" applyFont="1" applyFill="1" applyBorder="1" applyAlignment="1">
      <alignment horizontal="center" vertical="top" wrapText="1"/>
    </xf>
    <xf numFmtId="0" fontId="3" fillId="2" borderId="1" xfId="0" quotePrefix="1" applyFont="1" applyFill="1" applyBorder="1" applyAlignment="1">
      <alignment horizontal="center" vertical="top" wrapText="1"/>
    </xf>
    <xf numFmtId="0" fontId="5" fillId="2" borderId="3" xfId="0" applyFont="1" applyFill="1" applyBorder="1" applyAlignment="1">
      <alignment horizontal="left" vertical="top" wrapText="1"/>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4" fontId="6" fillId="2" borderId="2" xfId="0" applyNumberFormat="1" applyFont="1" applyFill="1" applyBorder="1" applyAlignment="1">
      <alignment horizontal="center" vertical="top"/>
    </xf>
    <xf numFmtId="0" fontId="8" fillId="2" borderId="1" xfId="0" applyFont="1" applyFill="1" applyBorder="1" applyAlignment="1">
      <alignment horizontal="left" wrapText="1"/>
    </xf>
    <xf numFmtId="0" fontId="8" fillId="2" borderId="1" xfId="0" applyFont="1" applyFill="1" applyBorder="1" applyAlignment="1">
      <alignment horizontal="left"/>
    </xf>
    <xf numFmtId="4" fontId="7" fillId="2" borderId="2" xfId="0" applyNumberFormat="1" applyFont="1" applyFill="1" applyBorder="1" applyAlignment="1">
      <alignment horizontal="center" vertical="top" wrapText="1"/>
    </xf>
    <xf numFmtId="0" fontId="15" fillId="2" borderId="1" xfId="0" applyFont="1" applyFill="1" applyBorder="1" applyAlignment="1">
      <alignment horizontal="center"/>
    </xf>
    <xf numFmtId="0" fontId="15" fillId="2" borderId="1" xfId="0" applyFont="1" applyFill="1" applyBorder="1"/>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 fontId="4" fillId="2" borderId="1" xfId="0" applyNumberFormat="1" applyFont="1" applyFill="1" applyBorder="1" applyAlignment="1">
      <alignment horizontal="left" vertical="top"/>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14" fontId="5"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left" vertical="top"/>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xf>
    <xf numFmtId="164" fontId="5" fillId="2" borderId="9"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164" fontId="5" fillId="2" borderId="1" xfId="0" applyNumberFormat="1" applyFont="1" applyFill="1" applyBorder="1" applyAlignment="1">
      <alignment horizontal="center" vertical="top"/>
    </xf>
    <xf numFmtId="0" fontId="31" fillId="2" borderId="2"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2" borderId="1" xfId="0" applyFont="1" applyFill="1" applyBorder="1" applyAlignment="1">
      <alignment horizontal="center" vertical="center" wrapText="1"/>
    </xf>
    <xf numFmtId="164" fontId="31" fillId="2" borderId="1" xfId="0" applyNumberFormat="1" applyFont="1" applyFill="1" applyBorder="1" applyAlignment="1">
      <alignment horizontal="center" vertical="center" wrapText="1"/>
    </xf>
    <xf numFmtId="164" fontId="31" fillId="2" borderId="1" xfId="0" applyNumberFormat="1" applyFont="1" applyFill="1" applyBorder="1" applyAlignment="1">
      <alignment horizontal="center" vertical="center"/>
    </xf>
    <xf numFmtId="0" fontId="31" fillId="2" borderId="1" xfId="0" applyFont="1" applyFill="1" applyBorder="1" applyAlignment="1">
      <alignment horizontal="center" vertical="center"/>
    </xf>
    <xf numFmtId="0" fontId="31" fillId="2" borderId="5"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2" borderId="4" xfId="0" applyFont="1" applyFill="1" applyBorder="1" applyAlignment="1">
      <alignment horizontal="center" vertical="center" wrapText="1"/>
    </xf>
    <xf numFmtId="0" fontId="6" fillId="2" borderId="8" xfId="0" applyFont="1" applyFill="1" applyBorder="1" applyAlignment="1">
      <alignment horizontal="left" vertical="top" wrapText="1"/>
    </xf>
    <xf numFmtId="0" fontId="6" fillId="2" borderId="8" xfId="0" applyFont="1" applyFill="1" applyBorder="1" applyAlignment="1">
      <alignment horizontal="center" vertical="top" wrapText="1"/>
    </xf>
    <xf numFmtId="0" fontId="6" fillId="2" borderId="18" xfId="0" applyFont="1" applyFill="1" applyBorder="1" applyAlignment="1">
      <alignment horizontal="center" vertical="top" wrapText="1"/>
    </xf>
    <xf numFmtId="0" fontId="6" fillId="2" borderId="11" xfId="0" applyFont="1" applyFill="1" applyBorder="1" applyAlignment="1">
      <alignment horizontal="center" vertical="top" wrapText="1"/>
    </xf>
    <xf numFmtId="164" fontId="5" fillId="2" borderId="11" xfId="0" applyNumberFormat="1" applyFont="1" applyFill="1" applyBorder="1" applyAlignment="1">
      <alignment horizontal="center" vertical="top"/>
    </xf>
    <xf numFmtId="0" fontId="5" fillId="2" borderId="11"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4" fontId="5" fillId="2" borderId="11"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6" fillId="2" borderId="11" xfId="0" applyFont="1" applyFill="1" applyBorder="1" applyAlignment="1">
      <alignment horizontal="center" vertical="top"/>
    </xf>
    <xf numFmtId="0" fontId="5" fillId="2" borderId="22" xfId="0" applyFont="1" applyFill="1" applyBorder="1" applyAlignment="1">
      <alignment horizontal="center" vertical="top" wrapText="1"/>
    </xf>
    <xf numFmtId="0" fontId="5" fillId="2" borderId="20" xfId="0" applyFont="1" applyFill="1" applyBorder="1" applyAlignment="1">
      <alignment horizontal="center" vertical="top" wrapText="1"/>
    </xf>
    <xf numFmtId="0" fontId="11" fillId="2" borderId="3" xfId="0" applyFont="1" applyFill="1" applyBorder="1" applyAlignment="1">
      <alignment horizontal="left" vertical="top" wrapText="1"/>
    </xf>
    <xf numFmtId="0" fontId="5" fillId="2" borderId="21"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13" xfId="0" applyFont="1" applyFill="1" applyBorder="1" applyAlignment="1">
      <alignment horizontal="center" vertical="top" wrapText="1"/>
    </xf>
    <xf numFmtId="0" fontId="6" fillId="2" borderId="10" xfId="0"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6" fillId="2" borderId="20" xfId="0" applyFont="1" applyFill="1" applyBorder="1" applyAlignment="1">
      <alignment horizontal="center" vertical="top" wrapText="1"/>
    </xf>
    <xf numFmtId="0" fontId="6" fillId="2" borderId="11"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3" xfId="0" applyFont="1" applyFill="1" applyBorder="1" applyAlignment="1">
      <alignment horizontal="left" vertical="top" wrapText="1"/>
    </xf>
    <xf numFmtId="164" fontId="6" fillId="2" borderId="11"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29"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0" fontId="16" fillId="2" borderId="1" xfId="0" applyFont="1" applyFill="1" applyBorder="1" applyAlignment="1">
      <alignment horizontal="center" vertical="top" wrapText="1"/>
    </xf>
    <xf numFmtId="4" fontId="8" fillId="2" borderId="1" xfId="0" applyNumberFormat="1" applyFont="1" applyFill="1" applyBorder="1" applyAlignment="1">
      <alignment horizontal="center" vertical="top" wrapText="1"/>
    </xf>
    <xf numFmtId="0" fontId="5" fillId="2" borderId="2" xfId="0" applyFont="1" applyFill="1" applyBorder="1" applyAlignment="1">
      <alignment horizontal="left" vertical="top" wrapText="1"/>
    </xf>
    <xf numFmtId="0" fontId="5" fillId="2" borderId="9" xfId="0" applyFont="1" applyFill="1" applyBorder="1" applyAlignment="1">
      <alignment horizontal="left" vertical="top" wrapText="1"/>
    </xf>
    <xf numFmtId="0" fontId="3" fillId="2" borderId="26" xfId="0" applyFont="1" applyFill="1" applyBorder="1" applyAlignment="1">
      <alignment horizontal="left" vertical="top" wrapText="1"/>
    </xf>
    <xf numFmtId="0" fontId="3" fillId="2" borderId="30" xfId="0" applyFont="1" applyFill="1" applyBorder="1" applyAlignment="1">
      <alignment horizontal="left" vertical="top" wrapText="1"/>
    </xf>
    <xf numFmtId="3" fontId="6" fillId="2" borderId="9" xfId="0" applyNumberFormat="1" applyFont="1" applyFill="1" applyBorder="1" applyAlignment="1">
      <alignment horizontal="center" vertical="top" wrapText="1"/>
    </xf>
    <xf numFmtId="14" fontId="5" fillId="2" borderId="1" xfId="0" applyNumberFormat="1" applyFont="1" applyFill="1" applyBorder="1" applyAlignment="1">
      <alignment horizontal="center" vertical="top"/>
    </xf>
    <xf numFmtId="2" fontId="4" fillId="2" borderId="32" xfId="0" applyNumberFormat="1" applyFont="1" applyFill="1" applyBorder="1" applyAlignment="1">
      <alignment horizontal="center" vertical="top"/>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17" fontId="4" fillId="2" borderId="1" xfId="0" applyNumberFormat="1" applyFont="1" applyFill="1" applyBorder="1" applyAlignment="1">
      <alignment horizontal="center" vertical="top"/>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7" fillId="2" borderId="3" xfId="0" applyFont="1" applyFill="1" applyBorder="1" applyAlignment="1">
      <alignment horizontal="center" vertical="top"/>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4" fontId="8" fillId="2" borderId="2" xfId="0" applyNumberFormat="1" applyFont="1" applyFill="1" applyBorder="1" applyAlignment="1">
      <alignment horizontal="center" vertical="top" wrapText="1"/>
    </xf>
    <xf numFmtId="0" fontId="4" fillId="2" borderId="9" xfId="0" applyFont="1" applyFill="1" applyBorder="1" applyAlignment="1">
      <alignment horizontal="left" vertical="top" wrapText="1"/>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0" fontId="17" fillId="2" borderId="1" xfId="0" applyFont="1" applyFill="1" applyBorder="1" applyAlignment="1">
      <alignment horizontal="left" vertical="top" wrapText="1"/>
    </xf>
    <xf numFmtId="0" fontId="17" fillId="2" borderId="1" xfId="0" applyFont="1" applyFill="1" applyBorder="1" applyAlignment="1">
      <alignment horizontal="left" vertical="top"/>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4" fontId="6" fillId="2" borderId="1" xfId="0" applyNumberFormat="1" applyFont="1" applyFill="1" applyBorder="1" applyAlignment="1">
      <alignment horizontal="center" vertical="top" wrapText="1"/>
    </xf>
    <xf numFmtId="0" fontId="25" fillId="3" borderId="1" xfId="0" applyFont="1" applyFill="1" applyBorder="1" applyAlignment="1">
      <alignment horizontal="center" vertical="top"/>
    </xf>
    <xf numFmtId="0" fontId="19" fillId="2" borderId="1" xfId="0" applyFont="1" applyFill="1" applyBorder="1" applyAlignment="1">
      <alignment horizontal="center" vertical="top" wrapText="1"/>
    </xf>
    <xf numFmtId="0" fontId="8" fillId="4" borderId="1" xfId="0" applyFont="1" applyFill="1" applyBorder="1" applyAlignment="1">
      <alignment horizontal="center" vertical="top" wrapText="1"/>
    </xf>
    <xf numFmtId="0" fontId="8" fillId="2" borderId="1" xfId="0" applyFont="1" applyFill="1" applyBorder="1"/>
    <xf numFmtId="0" fontId="15" fillId="4" borderId="1" xfId="0" applyFont="1" applyFill="1" applyBorder="1" applyAlignment="1">
      <alignment horizontal="center" vertical="top" wrapText="1"/>
    </xf>
    <xf numFmtId="0" fontId="8" fillId="2" borderId="1" xfId="0" applyFont="1" applyFill="1" applyBorder="1" applyAlignment="1">
      <alignment horizontal="center"/>
    </xf>
    <xf numFmtId="0" fontId="22" fillId="2" borderId="1" xfId="0" applyFont="1" applyFill="1" applyBorder="1" applyAlignment="1">
      <alignment horizontal="center" vertical="top" wrapText="1"/>
    </xf>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0" fontId="17" fillId="2" borderId="2" xfId="0" applyFont="1" applyFill="1" applyBorder="1" applyAlignment="1">
      <alignment horizontal="center" vertical="top" wrapText="1"/>
    </xf>
    <xf numFmtId="0" fontId="17" fillId="2" borderId="9" xfId="0" applyFont="1" applyFill="1" applyBorder="1" applyAlignment="1">
      <alignment horizontal="center" vertical="top" wrapText="1"/>
    </xf>
    <xf numFmtId="0" fontId="17" fillId="2" borderId="3" xfId="0" applyFont="1" applyFill="1" applyBorder="1" applyAlignment="1">
      <alignment horizontal="center" vertical="top" wrapText="1"/>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4" fontId="5" fillId="2" borderId="9" xfId="0" applyNumberFormat="1" applyFont="1" applyFill="1" applyBorder="1" applyAlignment="1">
      <alignment horizontal="center" vertical="top"/>
    </xf>
    <xf numFmtId="14" fontId="4" fillId="2" borderId="1" xfId="0" applyNumberFormat="1" applyFont="1" applyFill="1" applyBorder="1" applyAlignment="1">
      <alignment horizontal="left" vertical="top"/>
    </xf>
    <xf numFmtId="17" fontId="19" fillId="2" borderId="1" xfId="0" applyNumberFormat="1" applyFont="1" applyFill="1" applyBorder="1" applyAlignment="1">
      <alignment horizontal="center" vertical="top" wrapText="1"/>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0" fontId="15" fillId="2" borderId="2" xfId="0" applyFont="1" applyFill="1" applyBorder="1" applyAlignment="1">
      <alignment horizontal="center" vertical="top" wrapText="1"/>
    </xf>
    <xf numFmtId="0" fontId="15" fillId="2" borderId="9" xfId="0" applyFont="1" applyFill="1" applyBorder="1" applyAlignment="1">
      <alignment horizontal="center" vertical="top" wrapText="1"/>
    </xf>
    <xf numFmtId="0" fontId="15" fillId="2" borderId="3" xfId="0" applyFont="1" applyFill="1" applyBorder="1" applyAlignment="1">
      <alignment horizontal="center" vertical="top" wrapText="1"/>
    </xf>
    <xf numFmtId="0" fontId="15" fillId="2" borderId="2" xfId="0" applyFont="1" applyFill="1" applyBorder="1" applyAlignment="1">
      <alignment horizontal="center" vertical="top"/>
    </xf>
    <xf numFmtId="0" fontId="15" fillId="2" borderId="9" xfId="0" applyFont="1" applyFill="1" applyBorder="1" applyAlignment="1">
      <alignment horizontal="center" vertical="top"/>
    </xf>
    <xf numFmtId="0" fontId="15" fillId="2" borderId="3" xfId="0" applyFont="1" applyFill="1" applyBorder="1" applyAlignment="1">
      <alignment horizontal="center" vertical="top"/>
    </xf>
    <xf numFmtId="14" fontId="4" fillId="4" borderId="2" xfId="0" applyNumberFormat="1" applyFont="1" applyFill="1" applyBorder="1" applyAlignment="1">
      <alignment horizontal="center" vertical="top" wrapText="1"/>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0" fontId="29" fillId="2" borderId="0" xfId="0" applyFont="1" applyFill="1" applyAlignment="1">
      <alignment vertical="top"/>
    </xf>
    <xf numFmtId="0" fontId="32" fillId="2" borderId="0" xfId="0" applyFont="1" applyFill="1" applyAlignment="1">
      <alignment horizontal="center"/>
    </xf>
    <xf numFmtId="0" fontId="12" fillId="0" borderId="9" xfId="0" applyFont="1" applyBorder="1" applyAlignment="1">
      <alignment horizontal="center" vertical="top" wrapText="1"/>
    </xf>
    <xf numFmtId="0" fontId="12" fillId="2" borderId="9" xfId="0" applyFont="1" applyFill="1" applyBorder="1" applyAlignment="1">
      <alignment horizontal="center" vertical="top" wrapText="1"/>
    </xf>
    <xf numFmtId="0" fontId="11" fillId="2" borderId="1" xfId="0" applyFont="1" applyFill="1" applyBorder="1" applyAlignment="1">
      <alignment horizontal="left" vertical="top" wrapText="1"/>
    </xf>
    <xf numFmtId="0" fontId="11" fillId="0" borderId="1" xfId="0" applyFont="1" applyBorder="1" applyAlignment="1">
      <alignment horizontal="left" vertical="top" wrapText="1"/>
    </xf>
    <xf numFmtId="164" fontId="6" fillId="2" borderId="2" xfId="0" applyNumberFormat="1" applyFont="1" applyFill="1" applyBorder="1" applyAlignment="1">
      <alignment horizontal="center" vertical="top"/>
    </xf>
    <xf numFmtId="0" fontId="6" fillId="2" borderId="0" xfId="0" applyFont="1" applyFill="1" applyAlignment="1">
      <alignment horizontal="center" vertical="top"/>
    </xf>
    <xf numFmtId="0" fontId="0" fillId="0" borderId="9" xfId="0" applyFont="1" applyBorder="1" applyAlignment="1">
      <alignment horizontal="center" vertical="top" wrapText="1"/>
    </xf>
    <xf numFmtId="0" fontId="0" fillId="0" borderId="1" xfId="0" applyFont="1" applyBorder="1" applyAlignment="1">
      <alignment horizontal="left" vertical="top"/>
    </xf>
    <xf numFmtId="164" fontId="6" fillId="2" borderId="9"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0" fontId="12" fillId="0" borderId="1" xfId="0" applyFont="1" applyBorder="1" applyAlignment="1">
      <alignment horizontal="center" vertical="top" wrapText="1"/>
    </xf>
    <xf numFmtId="0" fontId="12" fillId="0" borderId="1" xfId="0" applyFont="1" applyBorder="1" applyAlignment="1">
      <alignment horizontal="left" vertical="top" wrapText="1"/>
    </xf>
    <xf numFmtId="0" fontId="12" fillId="2" borderId="1" xfId="0" applyFont="1" applyFill="1" applyBorder="1" applyAlignment="1">
      <alignment horizontal="left" vertical="top" wrapText="1"/>
    </xf>
    <xf numFmtId="0" fontId="12" fillId="0" borderId="1" xfId="0" applyFont="1" applyBorder="1" applyAlignment="1">
      <alignment vertical="top" wrapText="1"/>
    </xf>
    <xf numFmtId="0" fontId="11" fillId="0" borderId="1" xfId="0" applyFont="1" applyBorder="1" applyAlignment="1">
      <alignment horizontal="left" vertical="top" wrapText="1"/>
    </xf>
    <xf numFmtId="0" fontId="11" fillId="2" borderId="1" xfId="0" applyFont="1" applyFill="1" applyBorder="1" applyAlignment="1">
      <alignment horizontal="left" vertical="top"/>
    </xf>
    <xf numFmtId="0" fontId="11" fillId="0" borderId="1" xfId="0" applyFont="1" applyBorder="1" applyAlignment="1">
      <alignment horizontal="center" vertical="top"/>
    </xf>
    <xf numFmtId="0" fontId="11" fillId="0" borderId="3" xfId="0" applyFont="1" applyBorder="1" applyAlignment="1">
      <alignment horizontal="left" vertical="top" wrapText="1"/>
    </xf>
    <xf numFmtId="0" fontId="33" fillId="0" borderId="1" xfId="0" applyFont="1" applyBorder="1" applyAlignment="1">
      <alignment horizontal="center" vertical="top"/>
    </xf>
    <xf numFmtId="0" fontId="0" fillId="0" borderId="1" xfId="0" applyFont="1" applyBorder="1" applyAlignment="1">
      <alignment horizontal="left" vertical="top" wrapText="1"/>
    </xf>
    <xf numFmtId="0" fontId="0" fillId="0" borderId="1" xfId="0" applyFont="1" applyBorder="1" applyAlignment="1">
      <alignment vertical="top" wrapText="1"/>
    </xf>
    <xf numFmtId="0" fontId="12" fillId="0" borderId="1" xfId="0" applyFont="1" applyBorder="1" applyAlignment="1">
      <alignment horizontal="left" vertical="top" wrapText="1"/>
    </xf>
    <xf numFmtId="0" fontId="12" fillId="0" borderId="3" xfId="0" applyFont="1" applyBorder="1" applyAlignment="1">
      <alignment horizontal="center" vertical="top" wrapText="1"/>
    </xf>
    <xf numFmtId="0" fontId="12" fillId="0" borderId="3" xfId="0" applyFont="1" applyBorder="1" applyAlignment="1">
      <alignment horizontal="left" vertical="top" wrapText="1"/>
    </xf>
    <xf numFmtId="0" fontId="12" fillId="0" borderId="3" xfId="0" applyFont="1" applyBorder="1" applyAlignment="1">
      <alignment vertical="top" wrapText="1"/>
    </xf>
    <xf numFmtId="0" fontId="11" fillId="2" borderId="3" xfId="0" applyFont="1" applyFill="1" applyBorder="1" applyAlignment="1">
      <alignment horizontal="center" vertical="top" wrapText="1"/>
    </xf>
    <xf numFmtId="0" fontId="11" fillId="2" borderId="3" xfId="0" applyFont="1" applyFill="1" applyBorder="1" applyAlignment="1">
      <alignment horizontal="left" vertical="top"/>
    </xf>
    <xf numFmtId="0" fontId="12" fillId="0" borderId="3" xfId="0" applyFont="1" applyBorder="1" applyAlignment="1">
      <alignment horizontal="center" vertical="top"/>
    </xf>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455"/>
  <sheetViews>
    <sheetView tabSelected="1" zoomScale="70" zoomScaleNormal="70" workbookViewId="0">
      <pane xSplit="2" topLeftCell="C1" activePane="topRight" state="frozen"/>
      <selection pane="topRight" sqref="A1:XFD6"/>
    </sheetView>
  </sheetViews>
  <sheetFormatPr defaultColWidth="9.28515625" defaultRowHeight="12.75" x14ac:dyDescent="0.2"/>
  <cols>
    <col min="1" max="1" width="1.7109375" style="1" customWidth="1"/>
    <col min="2" max="2" width="21" style="139" customWidth="1"/>
    <col min="3" max="3" width="42.42578125" style="140" customWidth="1"/>
    <col min="4" max="4" width="19" style="1" customWidth="1"/>
    <col min="5" max="5" width="28" style="141" customWidth="1"/>
    <col min="6" max="6" width="21.28515625" style="141" customWidth="1"/>
    <col min="7" max="7" width="56.28515625" style="141" customWidth="1"/>
    <col min="8" max="8" width="9.7109375" style="1" customWidth="1"/>
    <col min="9" max="9" width="15.7109375" style="1" customWidth="1"/>
    <col min="10" max="10" width="27.7109375" style="1" customWidth="1"/>
    <col min="11" max="11" width="22.28515625" style="139" customWidth="1"/>
    <col min="12" max="12" width="10.5703125" style="140" customWidth="1"/>
    <col min="13" max="13" width="10.5703125" style="139" customWidth="1"/>
    <col min="14" max="14" width="17.28515625" style="142" customWidth="1"/>
    <col min="15" max="15" width="23.42578125" style="1" customWidth="1"/>
    <col min="16" max="16" width="21.42578125" style="1" customWidth="1"/>
    <col min="17" max="17" width="15.42578125" style="1" customWidth="1"/>
    <col min="18" max="18" width="10.7109375" style="1" customWidth="1"/>
    <col min="19" max="19" width="14.42578125" style="1" customWidth="1"/>
    <col min="20" max="21" width="14" style="163" customWidth="1"/>
    <col min="22" max="22" width="18" style="143" customWidth="1"/>
    <col min="23" max="23" width="19.7109375" style="143" customWidth="1"/>
    <col min="24" max="24" width="12.28515625" style="143" customWidth="1"/>
    <col min="25" max="25" width="11.28515625" style="143" customWidth="1"/>
    <col min="26" max="26" width="12.28515625" style="143" bestFit="1" customWidth="1"/>
    <col min="27" max="27" width="12.42578125" style="143" bestFit="1" customWidth="1"/>
    <col min="28" max="28" width="13.7109375" style="143" customWidth="1"/>
    <col min="29" max="29" width="11.5703125" style="142" customWidth="1"/>
    <col min="30" max="30" width="18.42578125" style="142" customWidth="1"/>
    <col min="31" max="31" width="17.42578125" style="142" customWidth="1"/>
    <col min="32" max="32" width="10.28515625" style="1" bestFit="1" customWidth="1"/>
    <col min="33" max="33" width="10.42578125" style="142" bestFit="1" customWidth="1"/>
    <col min="34" max="34" width="26" style="6" customWidth="1"/>
    <col min="35" max="35" width="19.7109375" style="6" bestFit="1" customWidth="1"/>
    <col min="36" max="36" width="9.28515625" style="1" bestFit="1" customWidth="1"/>
    <col min="37" max="16384" width="9.28515625" style="1"/>
  </cols>
  <sheetData>
    <row r="1" spans="2:36" s="171" customFormat="1" ht="12.6" customHeight="1" x14ac:dyDescent="0.2">
      <c r="B1" s="169"/>
      <c r="C1" s="170"/>
      <c r="F1" s="172"/>
      <c r="K1" s="169"/>
      <c r="L1" s="170"/>
      <c r="M1" s="169"/>
      <c r="N1" s="173"/>
      <c r="P1" s="173"/>
      <c r="Q1" s="173"/>
      <c r="R1" s="173"/>
      <c r="S1" s="173"/>
      <c r="T1" s="174"/>
      <c r="U1" s="174"/>
      <c r="V1" s="175"/>
      <c r="W1" s="175"/>
      <c r="X1" s="175"/>
      <c r="Y1" s="175"/>
      <c r="Z1" s="175"/>
      <c r="AA1" s="175"/>
      <c r="AB1" s="175"/>
      <c r="AC1" s="173"/>
      <c r="AD1" s="173"/>
      <c r="AE1" s="173"/>
      <c r="AF1" s="173"/>
      <c r="AG1" s="173"/>
      <c r="AH1" s="176"/>
      <c r="AI1" s="176"/>
    </row>
    <row r="2" spans="2:36" s="171" customFormat="1" x14ac:dyDescent="0.2">
      <c r="B2" s="583"/>
      <c r="C2" s="170"/>
      <c r="F2" s="172"/>
      <c r="J2" s="172"/>
      <c r="K2" s="169"/>
      <c r="L2" s="170"/>
      <c r="M2" s="169"/>
      <c r="N2" s="173"/>
      <c r="P2" s="173"/>
      <c r="Q2" s="173"/>
      <c r="R2" s="173"/>
      <c r="S2" s="173"/>
      <c r="T2" s="174"/>
      <c r="U2" s="174"/>
      <c r="V2" s="175"/>
      <c r="W2" s="175"/>
      <c r="X2" s="175"/>
      <c r="Y2" s="175"/>
      <c r="Z2" s="175"/>
      <c r="AA2" s="175"/>
      <c r="AB2" s="175"/>
      <c r="AC2" s="173"/>
      <c r="AD2" s="173"/>
      <c r="AE2" s="173"/>
      <c r="AF2" s="173"/>
      <c r="AG2" s="173"/>
      <c r="AH2" s="173"/>
      <c r="AI2" s="173"/>
    </row>
    <row r="3" spans="2:36" s="171" customFormat="1" ht="15" customHeight="1" x14ac:dyDescent="0.3">
      <c r="B3" s="584" t="s">
        <v>1148</v>
      </c>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584"/>
      <c r="AJ3" s="179"/>
    </row>
    <row r="4" spans="2:36" s="171" customFormat="1" x14ac:dyDescent="0.2">
      <c r="B4" s="169"/>
      <c r="C4" s="170"/>
      <c r="E4" s="172"/>
      <c r="F4" s="172"/>
      <c r="G4" s="172"/>
      <c r="K4" s="169"/>
      <c r="L4" s="170"/>
      <c r="M4" s="169"/>
      <c r="N4" s="173"/>
      <c r="T4" s="174"/>
      <c r="U4" s="174"/>
      <c r="V4" s="175"/>
      <c r="W4" s="175"/>
      <c r="X4" s="175"/>
      <c r="Y4" s="175"/>
      <c r="Z4" s="175"/>
      <c r="AA4" s="175"/>
      <c r="AB4" s="175"/>
      <c r="AC4" s="173"/>
      <c r="AD4" s="173"/>
      <c r="AE4" s="173"/>
      <c r="AG4" s="173"/>
      <c r="AH4" s="176"/>
      <c r="AI4" s="176"/>
    </row>
    <row r="5" spans="2:36" s="179" customFormat="1" ht="72.75" customHeight="1" x14ac:dyDescent="0.25">
      <c r="B5" s="452" t="s">
        <v>0</v>
      </c>
      <c r="C5" s="452" t="s">
        <v>1</v>
      </c>
      <c r="D5" s="452" t="s">
        <v>2</v>
      </c>
      <c r="E5" s="452" t="s">
        <v>3</v>
      </c>
      <c r="F5" s="452" t="s">
        <v>4</v>
      </c>
      <c r="G5" s="452" t="s">
        <v>5</v>
      </c>
      <c r="H5" s="452" t="s">
        <v>143</v>
      </c>
      <c r="I5" s="452" t="s">
        <v>144</v>
      </c>
      <c r="J5" s="455" t="s">
        <v>6</v>
      </c>
      <c r="K5" s="455"/>
      <c r="L5" s="455"/>
      <c r="M5" s="455"/>
      <c r="N5" s="450" t="s">
        <v>7</v>
      </c>
      <c r="O5" s="452" t="s">
        <v>8</v>
      </c>
      <c r="P5" s="452" t="s">
        <v>9</v>
      </c>
      <c r="Q5" s="452" t="s">
        <v>10</v>
      </c>
      <c r="R5" s="452" t="s">
        <v>11</v>
      </c>
      <c r="S5" s="452" t="s">
        <v>12</v>
      </c>
      <c r="T5" s="453" t="s">
        <v>13</v>
      </c>
      <c r="U5" s="453" t="s">
        <v>14</v>
      </c>
      <c r="V5" s="454" t="s">
        <v>15</v>
      </c>
      <c r="W5" s="454"/>
      <c r="X5" s="454"/>
      <c r="Y5" s="454"/>
      <c r="Z5" s="454"/>
      <c r="AA5" s="454"/>
      <c r="AB5" s="453" t="s">
        <v>16</v>
      </c>
      <c r="AC5" s="450" t="s">
        <v>17</v>
      </c>
      <c r="AD5" s="456" t="s">
        <v>137</v>
      </c>
      <c r="AE5" s="457"/>
      <c r="AF5" s="458"/>
      <c r="AG5" s="450" t="s">
        <v>18</v>
      </c>
      <c r="AH5" s="450" t="s">
        <v>19</v>
      </c>
      <c r="AI5" s="452" t="s">
        <v>20</v>
      </c>
      <c r="AJ5" s="450" t="s">
        <v>21</v>
      </c>
    </row>
    <row r="6" spans="2:36" s="179" customFormat="1" ht="146.25" customHeight="1" x14ac:dyDescent="0.25">
      <c r="B6" s="452"/>
      <c r="C6" s="452"/>
      <c r="D6" s="452"/>
      <c r="E6" s="452"/>
      <c r="F6" s="452"/>
      <c r="G6" s="452"/>
      <c r="H6" s="452"/>
      <c r="I6" s="452"/>
      <c r="J6" s="177" t="s">
        <v>22</v>
      </c>
      <c r="K6" s="177" t="s">
        <v>23</v>
      </c>
      <c r="L6" s="177" t="s">
        <v>24</v>
      </c>
      <c r="M6" s="177" t="s">
        <v>25</v>
      </c>
      <c r="N6" s="451"/>
      <c r="O6" s="452"/>
      <c r="P6" s="452"/>
      <c r="Q6" s="452"/>
      <c r="R6" s="452"/>
      <c r="S6" s="452"/>
      <c r="T6" s="453"/>
      <c r="U6" s="453"/>
      <c r="V6" s="178" t="s">
        <v>138</v>
      </c>
      <c r="W6" s="178" t="s">
        <v>26</v>
      </c>
      <c r="X6" s="178" t="s">
        <v>27</v>
      </c>
      <c r="Y6" s="178" t="s">
        <v>28</v>
      </c>
      <c r="Z6" s="178" t="s">
        <v>29</v>
      </c>
      <c r="AA6" s="178" t="s">
        <v>30</v>
      </c>
      <c r="AB6" s="453"/>
      <c r="AC6" s="451"/>
      <c r="AD6" s="177" t="s">
        <v>31</v>
      </c>
      <c r="AE6" s="177" t="s">
        <v>32</v>
      </c>
      <c r="AF6" s="177" t="s">
        <v>33</v>
      </c>
      <c r="AG6" s="451"/>
      <c r="AH6" s="451"/>
      <c r="AI6" s="452"/>
      <c r="AJ6" s="451"/>
    </row>
    <row r="7" spans="2:36" s="6" customFormat="1" x14ac:dyDescent="0.2">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2">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564</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2">
      <c r="B9" s="204" t="s">
        <v>745</v>
      </c>
      <c r="C9" s="204" t="s">
        <v>65</v>
      </c>
      <c r="D9" s="204" t="s">
        <v>66</v>
      </c>
      <c r="E9" s="199" t="s">
        <v>67</v>
      </c>
      <c r="F9" s="199" t="s">
        <v>68</v>
      </c>
      <c r="G9" s="199" t="s">
        <v>69</v>
      </c>
      <c r="H9" s="201" t="s">
        <v>70</v>
      </c>
      <c r="I9" s="204" t="s">
        <v>79</v>
      </c>
      <c r="J9" s="11" t="s">
        <v>71</v>
      </c>
      <c r="K9" s="7" t="s">
        <v>72</v>
      </c>
      <c r="L9" s="7" t="s">
        <v>131</v>
      </c>
      <c r="M9" s="7">
        <v>60</v>
      </c>
      <c r="N9" s="190" t="s">
        <v>73</v>
      </c>
      <c r="O9" s="204" t="s">
        <v>74</v>
      </c>
      <c r="P9" s="228" t="s">
        <v>75</v>
      </c>
      <c r="Q9" s="228" t="s">
        <v>76</v>
      </c>
      <c r="R9" s="228" t="s">
        <v>77</v>
      </c>
      <c r="S9" s="190" t="s">
        <v>78</v>
      </c>
      <c r="T9" s="191">
        <f>V9+Y9</f>
        <v>600000</v>
      </c>
      <c r="U9" s="191">
        <v>10000</v>
      </c>
      <c r="V9" s="189">
        <v>482000</v>
      </c>
      <c r="W9" s="189" t="s">
        <v>79</v>
      </c>
      <c r="X9" s="189" t="s">
        <v>79</v>
      </c>
      <c r="Y9" s="189">
        <v>118000</v>
      </c>
      <c r="Z9" s="189" t="s">
        <v>79</v>
      </c>
      <c r="AA9" s="189" t="s">
        <v>79</v>
      </c>
      <c r="AB9" s="189" t="s">
        <v>79</v>
      </c>
      <c r="AC9" s="190" t="s">
        <v>80</v>
      </c>
      <c r="AD9" s="190">
        <v>80000</v>
      </c>
      <c r="AE9" s="190">
        <v>520000</v>
      </c>
      <c r="AF9" s="204" t="s">
        <v>79</v>
      </c>
      <c r="AG9" s="190" t="s">
        <v>33</v>
      </c>
      <c r="AH9" s="190" t="s">
        <v>133</v>
      </c>
      <c r="AI9" s="190" t="s">
        <v>81</v>
      </c>
      <c r="AJ9" s="204"/>
    </row>
    <row r="10" spans="2:36" ht="81.599999999999994" customHeight="1" x14ac:dyDescent="0.2">
      <c r="B10" s="204"/>
      <c r="C10" s="204"/>
      <c r="D10" s="204"/>
      <c r="E10" s="199"/>
      <c r="F10" s="199"/>
      <c r="G10" s="199"/>
      <c r="H10" s="202"/>
      <c r="I10" s="204"/>
      <c r="J10" s="11" t="s">
        <v>82</v>
      </c>
      <c r="K10" s="7" t="s">
        <v>83</v>
      </c>
      <c r="L10" s="7" t="s">
        <v>85</v>
      </c>
      <c r="M10" s="7">
        <v>537</v>
      </c>
      <c r="N10" s="190"/>
      <c r="O10" s="204"/>
      <c r="P10" s="230"/>
      <c r="Q10" s="230"/>
      <c r="R10" s="230"/>
      <c r="S10" s="190"/>
      <c r="T10" s="191"/>
      <c r="U10" s="191"/>
      <c r="V10" s="189"/>
      <c r="W10" s="189"/>
      <c r="X10" s="189"/>
      <c r="Y10" s="189"/>
      <c r="Z10" s="189"/>
      <c r="AA10" s="189"/>
      <c r="AB10" s="189"/>
      <c r="AC10" s="190"/>
      <c r="AD10" s="190"/>
      <c r="AE10" s="190"/>
      <c r="AF10" s="204"/>
      <c r="AG10" s="190"/>
      <c r="AH10" s="223"/>
      <c r="AI10" s="190"/>
      <c r="AJ10" s="204"/>
    </row>
    <row r="11" spans="2:36" ht="52.5" customHeight="1" x14ac:dyDescent="0.2">
      <c r="B11" s="204"/>
      <c r="C11" s="204"/>
      <c r="D11" s="204"/>
      <c r="E11" s="199"/>
      <c r="F11" s="199" t="s">
        <v>129</v>
      </c>
      <c r="G11" s="199"/>
      <c r="H11" s="202"/>
      <c r="I11" s="204"/>
      <c r="J11" s="11" t="s">
        <v>71</v>
      </c>
      <c r="K11" s="7" t="s">
        <v>72</v>
      </c>
      <c r="L11" s="7" t="s">
        <v>131</v>
      </c>
      <c r="M11" s="7">
        <v>8</v>
      </c>
      <c r="N11" s="190"/>
      <c r="O11" s="204"/>
      <c r="P11" s="230"/>
      <c r="Q11" s="230"/>
      <c r="R11" s="230"/>
      <c r="S11" s="190"/>
      <c r="T11" s="191"/>
      <c r="U11" s="191"/>
      <c r="V11" s="189"/>
      <c r="W11" s="189"/>
      <c r="X11" s="189"/>
      <c r="Y11" s="189"/>
      <c r="Z11" s="189"/>
      <c r="AA11" s="189"/>
      <c r="AB11" s="189"/>
      <c r="AC11" s="190"/>
      <c r="AD11" s="190"/>
      <c r="AE11" s="190"/>
      <c r="AF11" s="204"/>
      <c r="AG11" s="190"/>
      <c r="AH11" s="223"/>
      <c r="AI11" s="190"/>
      <c r="AJ11" s="204"/>
    </row>
    <row r="12" spans="2:36" ht="79.150000000000006" customHeight="1" x14ac:dyDescent="0.2">
      <c r="B12" s="204"/>
      <c r="C12" s="204"/>
      <c r="D12" s="204"/>
      <c r="E12" s="199"/>
      <c r="F12" s="199"/>
      <c r="G12" s="199"/>
      <c r="H12" s="202"/>
      <c r="I12" s="204"/>
      <c r="J12" s="11" t="s">
        <v>82</v>
      </c>
      <c r="K12" s="7" t="s">
        <v>83</v>
      </c>
      <c r="L12" s="7" t="s">
        <v>85</v>
      </c>
      <c r="M12" s="7">
        <v>64</v>
      </c>
      <c r="N12" s="190"/>
      <c r="O12" s="204"/>
      <c r="P12" s="230"/>
      <c r="Q12" s="230"/>
      <c r="R12" s="230"/>
      <c r="S12" s="190"/>
      <c r="T12" s="191"/>
      <c r="U12" s="191"/>
      <c r="V12" s="189"/>
      <c r="W12" s="189"/>
      <c r="X12" s="189"/>
      <c r="Y12" s="189"/>
      <c r="Z12" s="189"/>
      <c r="AA12" s="189"/>
      <c r="AB12" s="189"/>
      <c r="AC12" s="190"/>
      <c r="AD12" s="190"/>
      <c r="AE12" s="190"/>
      <c r="AF12" s="204"/>
      <c r="AG12" s="190"/>
      <c r="AH12" s="223"/>
      <c r="AI12" s="190"/>
      <c r="AJ12" s="204"/>
    </row>
    <row r="13" spans="2:36" ht="51.6" customHeight="1" x14ac:dyDescent="0.2">
      <c r="B13" s="204"/>
      <c r="C13" s="204"/>
      <c r="D13" s="204"/>
      <c r="E13" s="199"/>
      <c r="F13" s="199" t="s">
        <v>130</v>
      </c>
      <c r="G13" s="199"/>
      <c r="H13" s="202"/>
      <c r="I13" s="204"/>
      <c r="J13" s="11" t="s">
        <v>71</v>
      </c>
      <c r="K13" s="7" t="s">
        <v>72</v>
      </c>
      <c r="L13" s="7" t="s">
        <v>131</v>
      </c>
      <c r="M13" s="7">
        <v>52</v>
      </c>
      <c r="N13" s="190"/>
      <c r="O13" s="204"/>
      <c r="P13" s="230"/>
      <c r="Q13" s="230"/>
      <c r="R13" s="230"/>
      <c r="S13" s="190"/>
      <c r="T13" s="191"/>
      <c r="U13" s="191"/>
      <c r="V13" s="189"/>
      <c r="W13" s="189"/>
      <c r="X13" s="189"/>
      <c r="Y13" s="189"/>
      <c r="Z13" s="189"/>
      <c r="AA13" s="189"/>
      <c r="AB13" s="189"/>
      <c r="AC13" s="190"/>
      <c r="AD13" s="190"/>
      <c r="AE13" s="190"/>
      <c r="AF13" s="204"/>
      <c r="AG13" s="190"/>
      <c r="AH13" s="223"/>
      <c r="AI13" s="190"/>
      <c r="AJ13" s="204"/>
    </row>
    <row r="14" spans="2:36" ht="79.150000000000006" customHeight="1" x14ac:dyDescent="0.2">
      <c r="B14" s="204"/>
      <c r="C14" s="204"/>
      <c r="D14" s="204"/>
      <c r="E14" s="199"/>
      <c r="F14" s="199"/>
      <c r="G14" s="199"/>
      <c r="H14" s="202"/>
      <c r="I14" s="204"/>
      <c r="J14" s="11" t="s">
        <v>82</v>
      </c>
      <c r="K14" s="7" t="s">
        <v>83</v>
      </c>
      <c r="L14" s="7" t="s">
        <v>85</v>
      </c>
      <c r="M14" s="7">
        <v>473</v>
      </c>
      <c r="N14" s="190"/>
      <c r="O14" s="204"/>
      <c r="P14" s="230"/>
      <c r="Q14" s="230"/>
      <c r="R14" s="230"/>
      <c r="S14" s="190"/>
      <c r="T14" s="191"/>
      <c r="U14" s="191"/>
      <c r="V14" s="189"/>
      <c r="W14" s="189"/>
      <c r="X14" s="189"/>
      <c r="Y14" s="189"/>
      <c r="Z14" s="189"/>
      <c r="AA14" s="189"/>
      <c r="AB14" s="189"/>
      <c r="AC14" s="190"/>
      <c r="AD14" s="190"/>
      <c r="AE14" s="190"/>
      <c r="AF14" s="204"/>
      <c r="AG14" s="190"/>
      <c r="AH14" s="223"/>
      <c r="AI14" s="190"/>
      <c r="AJ14" s="204"/>
    </row>
    <row r="15" spans="2:36" s="36" customFormat="1" ht="89.65" customHeight="1" x14ac:dyDescent="0.25">
      <c r="B15" s="201" t="s">
        <v>746</v>
      </c>
      <c r="C15" s="201" t="s">
        <v>87</v>
      </c>
      <c r="D15" s="201" t="s">
        <v>88</v>
      </c>
      <c r="E15" s="218" t="s">
        <v>67</v>
      </c>
      <c r="F15" s="31" t="s">
        <v>89</v>
      </c>
      <c r="G15" s="218" t="s">
        <v>69</v>
      </c>
      <c r="H15" s="228" t="s">
        <v>70</v>
      </c>
      <c r="I15" s="228" t="s">
        <v>79</v>
      </c>
      <c r="J15" s="32" t="s">
        <v>90</v>
      </c>
      <c r="K15" s="14" t="s">
        <v>91</v>
      </c>
      <c r="L15" s="33" t="s">
        <v>85</v>
      </c>
      <c r="M15" s="14">
        <v>51</v>
      </c>
      <c r="N15" s="228" t="s">
        <v>73</v>
      </c>
      <c r="O15" s="201" t="s">
        <v>76</v>
      </c>
      <c r="P15" s="201" t="s">
        <v>75</v>
      </c>
      <c r="Q15" s="201" t="s">
        <v>76</v>
      </c>
      <c r="R15" s="192" t="s">
        <v>77</v>
      </c>
      <c r="S15" s="192" t="s">
        <v>84</v>
      </c>
      <c r="T15" s="240">
        <v>1296747.33</v>
      </c>
      <c r="U15" s="240" t="s">
        <v>92</v>
      </c>
      <c r="V15" s="19">
        <v>985956.54</v>
      </c>
      <c r="W15" s="13" t="s">
        <v>79</v>
      </c>
      <c r="X15" s="13" t="s">
        <v>79</v>
      </c>
      <c r="Y15" s="19">
        <v>310790.78999999998</v>
      </c>
      <c r="Z15" s="19" t="s">
        <v>79</v>
      </c>
      <c r="AA15" s="19" t="s">
        <v>79</v>
      </c>
      <c r="AB15" s="19">
        <v>0</v>
      </c>
      <c r="AC15" s="15" t="s">
        <v>80</v>
      </c>
      <c r="AD15" s="34">
        <v>332224.78999999998</v>
      </c>
      <c r="AE15" s="35">
        <v>964522.54</v>
      </c>
      <c r="AF15" s="15" t="s">
        <v>79</v>
      </c>
      <c r="AG15" s="228" t="s">
        <v>33</v>
      </c>
      <c r="AH15" s="228" t="s">
        <v>135</v>
      </c>
      <c r="AI15" s="228" t="s">
        <v>136</v>
      </c>
      <c r="AJ15" s="228"/>
    </row>
    <row r="16" spans="2:36" s="36" customFormat="1" ht="88.15" customHeight="1" x14ac:dyDescent="0.25">
      <c r="B16" s="204"/>
      <c r="C16" s="204"/>
      <c r="D16" s="202"/>
      <c r="E16" s="219"/>
      <c r="F16" s="10" t="s">
        <v>93</v>
      </c>
      <c r="G16" s="199"/>
      <c r="H16" s="230"/>
      <c r="I16" s="230"/>
      <c r="J16" s="38" t="s">
        <v>90</v>
      </c>
      <c r="K16" s="7" t="s">
        <v>91</v>
      </c>
      <c r="L16" s="39" t="s">
        <v>85</v>
      </c>
      <c r="M16" s="7">
        <v>8</v>
      </c>
      <c r="N16" s="230"/>
      <c r="O16" s="204"/>
      <c r="P16" s="202"/>
      <c r="Q16" s="202"/>
      <c r="R16" s="193"/>
      <c r="S16" s="193"/>
      <c r="T16" s="191"/>
      <c r="U16" s="191"/>
      <c r="V16" s="13">
        <v>166112.39000000001</v>
      </c>
      <c r="W16" s="13" t="s">
        <v>79</v>
      </c>
      <c r="X16" s="13" t="s">
        <v>79</v>
      </c>
      <c r="Y16" s="13">
        <v>166112.39000000001</v>
      </c>
      <c r="Z16" s="13" t="s">
        <v>79</v>
      </c>
      <c r="AA16" s="13" t="s">
        <v>79</v>
      </c>
      <c r="AB16" s="13">
        <v>0</v>
      </c>
      <c r="AC16" s="8" t="s">
        <v>80</v>
      </c>
      <c r="AD16" s="34">
        <v>332224.78999999998</v>
      </c>
      <c r="AE16" s="34" t="s">
        <v>79</v>
      </c>
      <c r="AF16" s="7" t="s">
        <v>79</v>
      </c>
      <c r="AG16" s="190"/>
      <c r="AH16" s="190"/>
      <c r="AI16" s="230"/>
      <c r="AJ16" s="202"/>
    </row>
    <row r="17" spans="2:36" s="36" customFormat="1" ht="82.15" customHeight="1" x14ac:dyDescent="0.25">
      <c r="B17" s="204"/>
      <c r="C17" s="204"/>
      <c r="D17" s="462"/>
      <c r="E17" s="488"/>
      <c r="F17" s="10" t="s">
        <v>94</v>
      </c>
      <c r="G17" s="199"/>
      <c r="H17" s="464"/>
      <c r="I17" s="464"/>
      <c r="J17" s="38" t="s">
        <v>90</v>
      </c>
      <c r="K17" s="7" t="s">
        <v>91</v>
      </c>
      <c r="L17" s="39" t="s">
        <v>85</v>
      </c>
      <c r="M17" s="7">
        <v>43</v>
      </c>
      <c r="N17" s="464"/>
      <c r="O17" s="204"/>
      <c r="P17" s="462"/>
      <c r="Q17" s="462"/>
      <c r="R17" s="478"/>
      <c r="S17" s="478"/>
      <c r="T17" s="191"/>
      <c r="U17" s="191"/>
      <c r="V17" s="13">
        <v>819844.15</v>
      </c>
      <c r="W17" s="13" t="s">
        <v>79</v>
      </c>
      <c r="X17" s="13" t="s">
        <v>79</v>
      </c>
      <c r="Y17" s="13">
        <v>144678.39000000001</v>
      </c>
      <c r="Z17" s="13" t="s">
        <v>79</v>
      </c>
      <c r="AA17" s="13" t="s">
        <v>79</v>
      </c>
      <c r="AB17" s="13">
        <v>0</v>
      </c>
      <c r="AC17" s="8" t="s">
        <v>80</v>
      </c>
      <c r="AD17" s="34" t="s">
        <v>79</v>
      </c>
      <c r="AE17" s="34">
        <v>964522.54</v>
      </c>
      <c r="AF17" s="7" t="s">
        <v>79</v>
      </c>
      <c r="AG17" s="190"/>
      <c r="AH17" s="190"/>
      <c r="AI17" s="464"/>
      <c r="AJ17" s="462"/>
    </row>
    <row r="18" spans="2:36" s="36" customFormat="1" ht="130.15" customHeight="1" x14ac:dyDescent="0.25">
      <c r="B18" s="485" t="s">
        <v>747</v>
      </c>
      <c r="C18" s="485" t="s">
        <v>95</v>
      </c>
      <c r="D18" s="460" t="s">
        <v>66</v>
      </c>
      <c r="E18" s="459" t="s">
        <v>67</v>
      </c>
      <c r="F18" s="489" t="s">
        <v>96</v>
      </c>
      <c r="G18" s="489" t="s">
        <v>69</v>
      </c>
      <c r="H18" s="460" t="s">
        <v>70</v>
      </c>
      <c r="I18" s="460" t="s">
        <v>79</v>
      </c>
      <c r="J18" s="41" t="s">
        <v>82</v>
      </c>
      <c r="K18" s="16" t="s">
        <v>83</v>
      </c>
      <c r="L18" s="22" t="s">
        <v>85</v>
      </c>
      <c r="M18" s="42">
        <v>234</v>
      </c>
      <c r="N18" s="465" t="s">
        <v>73</v>
      </c>
      <c r="O18" s="485" t="s">
        <v>97</v>
      </c>
      <c r="P18" s="460" t="s">
        <v>75</v>
      </c>
      <c r="Q18" s="460" t="s">
        <v>76</v>
      </c>
      <c r="R18" s="473" t="s">
        <v>77</v>
      </c>
      <c r="S18" s="473" t="s">
        <v>78</v>
      </c>
      <c r="T18" s="476">
        <v>7873480.7000000002</v>
      </c>
      <c r="U18" s="241">
        <v>200000</v>
      </c>
      <c r="V18" s="244">
        <v>6137145.3200000003</v>
      </c>
      <c r="W18" s="469" t="s">
        <v>98</v>
      </c>
      <c r="X18" s="469" t="s">
        <v>98</v>
      </c>
      <c r="Y18" s="244">
        <v>1736335.38</v>
      </c>
      <c r="Z18" s="447" t="s">
        <v>79</v>
      </c>
      <c r="AA18" s="244" t="s">
        <v>79</v>
      </c>
      <c r="AB18" s="244" t="s">
        <v>98</v>
      </c>
      <c r="AC18" s="230" t="s">
        <v>80</v>
      </c>
      <c r="AD18" s="246">
        <v>1586609.21</v>
      </c>
      <c r="AE18" s="247">
        <v>6286871.4900000002</v>
      </c>
      <c r="AF18" s="230" t="s">
        <v>79</v>
      </c>
      <c r="AG18" s="480" t="s">
        <v>33</v>
      </c>
      <c r="AH18" s="466" t="s">
        <v>99</v>
      </c>
      <c r="AI18" s="465" t="s">
        <v>100</v>
      </c>
      <c r="AJ18" s="465"/>
    </row>
    <row r="19" spans="2:36" s="36" customFormat="1" ht="69" customHeight="1" x14ac:dyDescent="0.25">
      <c r="B19" s="485"/>
      <c r="C19" s="485"/>
      <c r="D19" s="485"/>
      <c r="E19" s="489"/>
      <c r="F19" s="490"/>
      <c r="G19" s="489"/>
      <c r="H19" s="485"/>
      <c r="I19" s="485"/>
      <c r="J19" s="44" t="s">
        <v>101</v>
      </c>
      <c r="K19" s="14" t="s">
        <v>102</v>
      </c>
      <c r="L19" s="14" t="s">
        <v>131</v>
      </c>
      <c r="M19" s="45">
        <v>42</v>
      </c>
      <c r="N19" s="466"/>
      <c r="O19" s="485"/>
      <c r="P19" s="485"/>
      <c r="Q19" s="485"/>
      <c r="R19" s="474"/>
      <c r="S19" s="474"/>
      <c r="T19" s="476"/>
      <c r="U19" s="491"/>
      <c r="V19" s="486"/>
      <c r="W19" s="470"/>
      <c r="X19" s="470"/>
      <c r="Y19" s="486"/>
      <c r="Z19" s="463"/>
      <c r="AA19" s="486"/>
      <c r="AB19" s="486"/>
      <c r="AC19" s="464"/>
      <c r="AD19" s="468"/>
      <c r="AE19" s="468"/>
      <c r="AF19" s="462"/>
      <c r="AG19" s="480"/>
      <c r="AH19" s="466"/>
      <c r="AI19" s="466"/>
      <c r="AJ19" s="485"/>
    </row>
    <row r="20" spans="2:36" s="36" customFormat="1" ht="92.65" customHeight="1" x14ac:dyDescent="0.25">
      <c r="B20" s="485"/>
      <c r="C20" s="485"/>
      <c r="D20" s="485"/>
      <c r="E20" s="489"/>
      <c r="F20" s="459" t="s">
        <v>103</v>
      </c>
      <c r="G20" s="489"/>
      <c r="H20" s="485"/>
      <c r="I20" s="485"/>
      <c r="J20" s="46" t="s">
        <v>82</v>
      </c>
      <c r="K20" s="47" t="s">
        <v>83</v>
      </c>
      <c r="L20" s="7" t="s">
        <v>85</v>
      </c>
      <c r="M20" s="48">
        <v>64</v>
      </c>
      <c r="N20" s="466"/>
      <c r="O20" s="485"/>
      <c r="P20" s="485"/>
      <c r="Q20" s="485"/>
      <c r="R20" s="474"/>
      <c r="S20" s="474"/>
      <c r="T20" s="476"/>
      <c r="U20" s="497">
        <v>200000</v>
      </c>
      <c r="V20" s="469">
        <v>793304.6</v>
      </c>
      <c r="W20" s="469" t="s">
        <v>98</v>
      </c>
      <c r="X20" s="469" t="s">
        <v>98</v>
      </c>
      <c r="Y20" s="469">
        <v>793304.61</v>
      </c>
      <c r="Z20" s="469" t="s">
        <v>98</v>
      </c>
      <c r="AA20" s="469" t="s">
        <v>98</v>
      </c>
      <c r="AB20" s="469" t="s">
        <v>98</v>
      </c>
      <c r="AC20" s="465" t="s">
        <v>80</v>
      </c>
      <c r="AD20" s="471" t="s">
        <v>104</v>
      </c>
      <c r="AE20" s="471" t="s">
        <v>98</v>
      </c>
      <c r="AF20" s="460" t="s">
        <v>98</v>
      </c>
      <c r="AG20" s="480"/>
      <c r="AH20" s="466"/>
      <c r="AI20" s="466"/>
      <c r="AJ20" s="485"/>
    </row>
    <row r="21" spans="2:36" s="36" customFormat="1" ht="92.65" customHeight="1" x14ac:dyDescent="0.25">
      <c r="B21" s="485"/>
      <c r="C21" s="485"/>
      <c r="D21" s="485"/>
      <c r="E21" s="489"/>
      <c r="F21" s="490"/>
      <c r="G21" s="489"/>
      <c r="H21" s="485"/>
      <c r="I21" s="485"/>
      <c r="J21" s="46" t="s">
        <v>101</v>
      </c>
      <c r="K21" s="47" t="s">
        <v>102</v>
      </c>
      <c r="L21" s="14" t="s">
        <v>131</v>
      </c>
      <c r="M21" s="48">
        <v>8</v>
      </c>
      <c r="N21" s="466"/>
      <c r="O21" s="485"/>
      <c r="P21" s="485"/>
      <c r="Q21" s="485"/>
      <c r="R21" s="474"/>
      <c r="S21" s="474"/>
      <c r="T21" s="476"/>
      <c r="U21" s="498"/>
      <c r="V21" s="470"/>
      <c r="W21" s="470"/>
      <c r="X21" s="470"/>
      <c r="Y21" s="470"/>
      <c r="Z21" s="470"/>
      <c r="AA21" s="470"/>
      <c r="AB21" s="470"/>
      <c r="AC21" s="467"/>
      <c r="AD21" s="472"/>
      <c r="AE21" s="472"/>
      <c r="AF21" s="484"/>
      <c r="AG21" s="480"/>
      <c r="AH21" s="466"/>
      <c r="AI21" s="466"/>
      <c r="AJ21" s="485"/>
    </row>
    <row r="22" spans="2:36" s="36" customFormat="1" ht="88.5" customHeight="1" x14ac:dyDescent="0.25">
      <c r="B22" s="485"/>
      <c r="C22" s="485"/>
      <c r="D22" s="485"/>
      <c r="E22" s="489"/>
      <c r="F22" s="459" t="s">
        <v>105</v>
      </c>
      <c r="G22" s="489"/>
      <c r="H22" s="485"/>
      <c r="I22" s="485"/>
      <c r="J22" s="46" t="s">
        <v>82</v>
      </c>
      <c r="K22" s="47" t="s">
        <v>83</v>
      </c>
      <c r="L22" s="7" t="s">
        <v>85</v>
      </c>
      <c r="M22" s="48">
        <v>170</v>
      </c>
      <c r="N22" s="466"/>
      <c r="O22" s="485"/>
      <c r="P22" s="485"/>
      <c r="Q22" s="485"/>
      <c r="R22" s="474"/>
      <c r="S22" s="474"/>
      <c r="T22" s="476"/>
      <c r="U22" s="497">
        <v>200000</v>
      </c>
      <c r="V22" s="469">
        <v>5343840.72</v>
      </c>
      <c r="W22" s="469" t="s">
        <v>98</v>
      </c>
      <c r="X22" s="469" t="s">
        <v>98</v>
      </c>
      <c r="Y22" s="469">
        <v>943030.77</v>
      </c>
      <c r="Z22" s="469" t="s">
        <v>98</v>
      </c>
      <c r="AA22" s="469" t="s">
        <v>98</v>
      </c>
      <c r="AB22" s="469" t="s">
        <v>98</v>
      </c>
      <c r="AC22" s="465" t="s">
        <v>80</v>
      </c>
      <c r="AD22" s="471" t="s">
        <v>98</v>
      </c>
      <c r="AE22" s="471">
        <v>6286871.4900000002</v>
      </c>
      <c r="AF22" s="460" t="s">
        <v>98</v>
      </c>
      <c r="AG22" s="480"/>
      <c r="AH22" s="466"/>
      <c r="AI22" s="466"/>
      <c r="AJ22" s="485"/>
    </row>
    <row r="23" spans="2:36" s="36" customFormat="1" ht="70.5" customHeight="1" x14ac:dyDescent="0.25">
      <c r="B23" s="484"/>
      <c r="C23" s="484"/>
      <c r="D23" s="484"/>
      <c r="E23" s="490"/>
      <c r="F23" s="489"/>
      <c r="G23" s="490"/>
      <c r="H23" s="484"/>
      <c r="I23" s="484"/>
      <c r="J23" s="46" t="s">
        <v>101</v>
      </c>
      <c r="K23" s="48" t="s">
        <v>102</v>
      </c>
      <c r="L23" s="7" t="s">
        <v>131</v>
      </c>
      <c r="M23" s="49">
        <v>34</v>
      </c>
      <c r="N23" s="467"/>
      <c r="O23" s="484"/>
      <c r="P23" s="484"/>
      <c r="Q23" s="484"/>
      <c r="R23" s="475"/>
      <c r="S23" s="475"/>
      <c r="T23" s="477"/>
      <c r="U23" s="498"/>
      <c r="V23" s="470"/>
      <c r="W23" s="470"/>
      <c r="X23" s="470"/>
      <c r="Y23" s="470"/>
      <c r="Z23" s="470"/>
      <c r="AA23" s="470"/>
      <c r="AB23" s="470"/>
      <c r="AC23" s="467"/>
      <c r="AD23" s="472"/>
      <c r="AE23" s="472"/>
      <c r="AF23" s="484"/>
      <c r="AG23" s="482"/>
      <c r="AH23" s="467"/>
      <c r="AI23" s="467"/>
      <c r="AJ23" s="484"/>
    </row>
    <row r="24" spans="2:36" s="36" customFormat="1" ht="83.25" customHeight="1" x14ac:dyDescent="0.25">
      <c r="B24" s="460" t="s">
        <v>748</v>
      </c>
      <c r="C24" s="460" t="s">
        <v>95</v>
      </c>
      <c r="D24" s="460" t="s">
        <v>66</v>
      </c>
      <c r="E24" s="459" t="s">
        <v>67</v>
      </c>
      <c r="F24" s="489" t="s">
        <v>96</v>
      </c>
      <c r="G24" s="459" t="s">
        <v>69</v>
      </c>
      <c r="H24" s="460" t="s">
        <v>70</v>
      </c>
      <c r="I24" s="460" t="s">
        <v>79</v>
      </c>
      <c r="J24" s="44" t="s">
        <v>82</v>
      </c>
      <c r="K24" s="16" t="s">
        <v>83</v>
      </c>
      <c r="L24" s="7" t="s">
        <v>85</v>
      </c>
      <c r="M24" s="29">
        <v>45</v>
      </c>
      <c r="N24" s="465" t="s">
        <v>73</v>
      </c>
      <c r="O24" s="485" t="s">
        <v>97</v>
      </c>
      <c r="P24" s="460" t="s">
        <v>75</v>
      </c>
      <c r="Q24" s="460" t="s">
        <v>76</v>
      </c>
      <c r="R24" s="473" t="s">
        <v>77</v>
      </c>
      <c r="S24" s="473" t="s">
        <v>78</v>
      </c>
      <c r="T24" s="496">
        <v>2241153.0299999998</v>
      </c>
      <c r="U24" s="191">
        <v>200000</v>
      </c>
      <c r="V24" s="189">
        <v>1904980.11</v>
      </c>
      <c r="W24" s="189" t="s">
        <v>79</v>
      </c>
      <c r="X24" s="189" t="s">
        <v>79</v>
      </c>
      <c r="Y24" s="189">
        <v>336172.92</v>
      </c>
      <c r="Z24" s="449" t="s">
        <v>79</v>
      </c>
      <c r="AA24" s="189" t="s">
        <v>79</v>
      </c>
      <c r="AB24" s="189" t="s">
        <v>98</v>
      </c>
      <c r="AC24" s="190" t="s">
        <v>80</v>
      </c>
      <c r="AD24" s="250">
        <v>0</v>
      </c>
      <c r="AE24" s="250">
        <v>2241153.0299999998</v>
      </c>
      <c r="AF24" s="190" t="s">
        <v>79</v>
      </c>
      <c r="AG24" s="479" t="s">
        <v>33</v>
      </c>
      <c r="AH24" s="465" t="s">
        <v>125</v>
      </c>
      <c r="AI24" s="465" t="s">
        <v>126</v>
      </c>
      <c r="AJ24" s="465"/>
    </row>
    <row r="25" spans="2:36" s="36" customFormat="1" ht="43.15" customHeight="1" x14ac:dyDescent="0.25">
      <c r="B25" s="204"/>
      <c r="C25" s="204"/>
      <c r="D25" s="204"/>
      <c r="E25" s="199"/>
      <c r="F25" s="199"/>
      <c r="G25" s="199"/>
      <c r="H25" s="483"/>
      <c r="I25" s="204"/>
      <c r="J25" s="408" t="s">
        <v>101</v>
      </c>
      <c r="K25" s="492" t="s">
        <v>102</v>
      </c>
      <c r="L25" s="204" t="s">
        <v>131</v>
      </c>
      <c r="M25" s="461">
        <v>9</v>
      </c>
      <c r="N25" s="190"/>
      <c r="O25" s="204"/>
      <c r="P25" s="487"/>
      <c r="Q25" s="485"/>
      <c r="R25" s="495"/>
      <c r="S25" s="251"/>
      <c r="T25" s="191"/>
      <c r="U25" s="494"/>
      <c r="V25" s="189"/>
      <c r="W25" s="189"/>
      <c r="X25" s="189"/>
      <c r="Y25" s="189"/>
      <c r="Z25" s="449"/>
      <c r="AA25" s="189"/>
      <c r="AB25" s="189"/>
      <c r="AC25" s="190"/>
      <c r="AD25" s="250"/>
      <c r="AE25" s="250"/>
      <c r="AF25" s="204"/>
      <c r="AG25" s="480"/>
      <c r="AH25" s="466"/>
      <c r="AI25" s="466"/>
      <c r="AJ25" s="485"/>
    </row>
    <row r="26" spans="2:36" s="36" customFormat="1" ht="4.5" customHeight="1" x14ac:dyDescent="0.25">
      <c r="B26" s="204"/>
      <c r="C26" s="204"/>
      <c r="D26" s="204"/>
      <c r="E26" s="199"/>
      <c r="F26" s="199"/>
      <c r="G26" s="199"/>
      <c r="H26" s="483"/>
      <c r="I26" s="204"/>
      <c r="J26" s="408"/>
      <c r="K26" s="492"/>
      <c r="L26" s="204"/>
      <c r="M26" s="461"/>
      <c r="N26" s="190"/>
      <c r="O26" s="204"/>
      <c r="P26" s="487"/>
      <c r="Q26" s="485"/>
      <c r="R26" s="495"/>
      <c r="S26" s="251"/>
      <c r="T26" s="191"/>
      <c r="U26" s="494"/>
      <c r="V26" s="189"/>
      <c r="W26" s="189"/>
      <c r="X26" s="189"/>
      <c r="Y26" s="189"/>
      <c r="Z26" s="449"/>
      <c r="AA26" s="189"/>
      <c r="AB26" s="189"/>
      <c r="AC26" s="190"/>
      <c r="AD26" s="250"/>
      <c r="AE26" s="250"/>
      <c r="AF26" s="204"/>
      <c r="AG26" s="480"/>
      <c r="AH26" s="466"/>
      <c r="AI26" s="466"/>
      <c r="AJ26" s="485"/>
    </row>
    <row r="27" spans="2:36" s="36" customFormat="1" ht="15.6" customHeight="1" x14ac:dyDescent="0.25">
      <c r="B27" s="204"/>
      <c r="C27" s="204"/>
      <c r="D27" s="204"/>
      <c r="E27" s="199"/>
      <c r="F27" s="199"/>
      <c r="G27" s="199"/>
      <c r="H27" s="483"/>
      <c r="I27" s="204"/>
      <c r="J27" s="408"/>
      <c r="K27" s="492"/>
      <c r="L27" s="204"/>
      <c r="M27" s="461"/>
      <c r="N27" s="190"/>
      <c r="O27" s="204"/>
      <c r="P27" s="487"/>
      <c r="Q27" s="485"/>
      <c r="R27" s="495"/>
      <c r="S27" s="251"/>
      <c r="T27" s="191"/>
      <c r="U27" s="494"/>
      <c r="V27" s="189"/>
      <c r="W27" s="189"/>
      <c r="X27" s="189"/>
      <c r="Y27" s="189"/>
      <c r="Z27" s="449"/>
      <c r="AA27" s="189"/>
      <c r="AB27" s="189"/>
      <c r="AC27" s="190"/>
      <c r="AD27" s="250"/>
      <c r="AE27" s="250"/>
      <c r="AF27" s="204"/>
      <c r="AG27" s="480"/>
      <c r="AH27" s="466"/>
      <c r="AI27" s="466"/>
      <c r="AJ27" s="485"/>
    </row>
    <row r="28" spans="2:36" s="36" customFormat="1" ht="63.75" x14ac:dyDescent="0.25">
      <c r="B28" s="204"/>
      <c r="C28" s="204"/>
      <c r="D28" s="204"/>
      <c r="E28" s="199"/>
      <c r="F28" s="199" t="s">
        <v>105</v>
      </c>
      <c r="G28" s="199"/>
      <c r="H28" s="483"/>
      <c r="I28" s="204"/>
      <c r="J28" s="11" t="s">
        <v>82</v>
      </c>
      <c r="K28" s="52" t="s">
        <v>83</v>
      </c>
      <c r="L28" s="7" t="s">
        <v>85</v>
      </c>
      <c r="M28" s="29">
        <v>45</v>
      </c>
      <c r="N28" s="190"/>
      <c r="O28" s="204"/>
      <c r="P28" s="487"/>
      <c r="Q28" s="485"/>
      <c r="R28" s="495"/>
      <c r="S28" s="251"/>
      <c r="T28" s="191"/>
      <c r="U28" s="494">
        <v>200000</v>
      </c>
      <c r="V28" s="189">
        <v>1904980.11</v>
      </c>
      <c r="W28" s="189" t="s">
        <v>79</v>
      </c>
      <c r="X28" s="189" t="s">
        <v>79</v>
      </c>
      <c r="Y28" s="189">
        <v>336172.92</v>
      </c>
      <c r="Z28" s="189"/>
      <c r="AA28" s="189" t="s">
        <v>98</v>
      </c>
      <c r="AB28" s="189" t="s">
        <v>98</v>
      </c>
      <c r="AC28" s="190" t="s">
        <v>80</v>
      </c>
      <c r="AD28" s="250" t="s">
        <v>98</v>
      </c>
      <c r="AE28" s="250">
        <v>2241153.0299999998</v>
      </c>
      <c r="AF28" s="204" t="s">
        <v>98</v>
      </c>
      <c r="AG28" s="480"/>
      <c r="AH28" s="466"/>
      <c r="AI28" s="466"/>
      <c r="AJ28" s="485"/>
    </row>
    <row r="29" spans="2:36" s="36" customFormat="1" ht="41.65" customHeight="1" x14ac:dyDescent="0.25">
      <c r="B29" s="204"/>
      <c r="C29" s="204"/>
      <c r="D29" s="204"/>
      <c r="E29" s="199"/>
      <c r="F29" s="199"/>
      <c r="G29" s="199"/>
      <c r="H29" s="493"/>
      <c r="I29" s="204"/>
      <c r="J29" s="11" t="s">
        <v>101</v>
      </c>
      <c r="K29" s="52" t="s">
        <v>102</v>
      </c>
      <c r="L29" s="7" t="s">
        <v>131</v>
      </c>
      <c r="M29" s="29">
        <v>9</v>
      </c>
      <c r="N29" s="190"/>
      <c r="O29" s="204"/>
      <c r="P29" s="487"/>
      <c r="Q29" s="485"/>
      <c r="R29" s="495"/>
      <c r="S29" s="251"/>
      <c r="T29" s="191"/>
      <c r="U29" s="494"/>
      <c r="V29" s="189"/>
      <c r="W29" s="189"/>
      <c r="X29" s="189"/>
      <c r="Y29" s="189"/>
      <c r="Z29" s="189"/>
      <c r="AA29" s="189"/>
      <c r="AB29" s="189"/>
      <c r="AC29" s="190"/>
      <c r="AD29" s="250"/>
      <c r="AE29" s="250"/>
      <c r="AF29" s="204"/>
      <c r="AG29" s="480"/>
      <c r="AH29" s="467"/>
      <c r="AI29" s="466"/>
      <c r="AJ29" s="485"/>
    </row>
    <row r="30" spans="2:36" s="36" customFormat="1" ht="64.5" customHeight="1" x14ac:dyDescent="0.25">
      <c r="B30" s="204" t="s">
        <v>1028</v>
      </c>
      <c r="C30" s="221" t="s">
        <v>323</v>
      </c>
      <c r="D30" s="221" t="s">
        <v>106</v>
      </c>
      <c r="E30" s="249" t="s">
        <v>67</v>
      </c>
      <c r="F30" s="249" t="s">
        <v>184</v>
      </c>
      <c r="G30" s="249" t="s">
        <v>147</v>
      </c>
      <c r="H30" s="221" t="s">
        <v>70</v>
      </c>
      <c r="I30" s="221" t="s">
        <v>79</v>
      </c>
      <c r="J30" s="373" t="s">
        <v>111</v>
      </c>
      <c r="K30" s="298" t="s">
        <v>112</v>
      </c>
      <c r="L30" s="298" t="s">
        <v>85</v>
      </c>
      <c r="M30" s="298">
        <v>0</v>
      </c>
      <c r="N30" s="223" t="s">
        <v>108</v>
      </c>
      <c r="O30" s="221" t="s">
        <v>324</v>
      </c>
      <c r="P30" s="221" t="s">
        <v>75</v>
      </c>
      <c r="Q30" s="221" t="s">
        <v>76</v>
      </c>
      <c r="R30" s="296" t="s">
        <v>77</v>
      </c>
      <c r="S30" s="296" t="s">
        <v>109</v>
      </c>
      <c r="T30" s="264">
        <f>V30+Y30</f>
        <v>193310</v>
      </c>
      <c r="U30" s="264" t="s">
        <v>79</v>
      </c>
      <c r="V30" s="293">
        <v>164313.5</v>
      </c>
      <c r="W30" s="259" t="s">
        <v>79</v>
      </c>
      <c r="X30" s="259" t="s">
        <v>79</v>
      </c>
      <c r="Y30" s="259">
        <v>28996.5</v>
      </c>
      <c r="Z30" s="259" t="s">
        <v>98</v>
      </c>
      <c r="AA30" s="259" t="s">
        <v>79</v>
      </c>
      <c r="AB30" s="259">
        <v>83242.22</v>
      </c>
      <c r="AC30" s="223" t="s">
        <v>149</v>
      </c>
      <c r="AD30" s="258" t="s">
        <v>79</v>
      </c>
      <c r="AE30" s="258">
        <f>V30+Y30</f>
        <v>193310</v>
      </c>
      <c r="AF30" s="223" t="s">
        <v>79</v>
      </c>
      <c r="AG30" s="223" t="s">
        <v>33</v>
      </c>
      <c r="AH30" s="223" t="s">
        <v>174</v>
      </c>
      <c r="AI30" s="223" t="s">
        <v>158</v>
      </c>
      <c r="AJ30" s="223"/>
    </row>
    <row r="31" spans="2:36" s="36" customFormat="1" ht="15.75" customHeight="1" x14ac:dyDescent="0.25">
      <c r="B31" s="204"/>
      <c r="C31" s="221"/>
      <c r="D31" s="221"/>
      <c r="E31" s="249"/>
      <c r="F31" s="249"/>
      <c r="G31" s="249"/>
      <c r="H31" s="221"/>
      <c r="I31" s="221"/>
      <c r="J31" s="375"/>
      <c r="K31" s="220"/>
      <c r="L31" s="220"/>
      <c r="M31" s="220"/>
      <c r="N31" s="223"/>
      <c r="O31" s="221"/>
      <c r="P31" s="221"/>
      <c r="Q31" s="221"/>
      <c r="R31" s="296"/>
      <c r="S31" s="296"/>
      <c r="T31" s="264"/>
      <c r="U31" s="264"/>
      <c r="V31" s="294"/>
      <c r="W31" s="259"/>
      <c r="X31" s="259"/>
      <c r="Y31" s="259"/>
      <c r="Z31" s="259"/>
      <c r="AA31" s="259"/>
      <c r="AB31" s="259"/>
      <c r="AC31" s="223"/>
      <c r="AD31" s="258"/>
      <c r="AE31" s="258"/>
      <c r="AF31" s="221"/>
      <c r="AG31" s="223"/>
      <c r="AH31" s="223"/>
      <c r="AI31" s="223"/>
      <c r="AJ31" s="221"/>
    </row>
    <row r="32" spans="2:36" s="36" customFormat="1" ht="59.1" customHeight="1" x14ac:dyDescent="0.25">
      <c r="B32" s="204"/>
      <c r="C32" s="221"/>
      <c r="D32" s="221"/>
      <c r="E32" s="249"/>
      <c r="F32" s="249"/>
      <c r="G32" s="249"/>
      <c r="H32" s="221"/>
      <c r="I32" s="221"/>
      <c r="J32" s="20" t="s">
        <v>127</v>
      </c>
      <c r="K32" s="27" t="s">
        <v>128</v>
      </c>
      <c r="L32" s="27" t="s">
        <v>85</v>
      </c>
      <c r="M32" s="64">
        <v>26</v>
      </c>
      <c r="N32" s="223"/>
      <c r="O32" s="221"/>
      <c r="P32" s="221"/>
      <c r="Q32" s="221"/>
      <c r="R32" s="296"/>
      <c r="S32" s="296"/>
      <c r="T32" s="264"/>
      <c r="U32" s="264"/>
      <c r="V32" s="295"/>
      <c r="W32" s="259"/>
      <c r="X32" s="259"/>
      <c r="Y32" s="259"/>
      <c r="Z32" s="259"/>
      <c r="AA32" s="259"/>
      <c r="AB32" s="259"/>
      <c r="AC32" s="223"/>
      <c r="AD32" s="258"/>
      <c r="AE32" s="258"/>
      <c r="AF32" s="221"/>
      <c r="AG32" s="223"/>
      <c r="AH32" s="223"/>
      <c r="AI32" s="223"/>
      <c r="AJ32" s="221"/>
    </row>
    <row r="33" spans="2:36" s="36" customFormat="1" ht="127.5" customHeight="1" x14ac:dyDescent="0.25">
      <c r="B33" s="204" t="s">
        <v>325</v>
      </c>
      <c r="C33" s="204" t="s">
        <v>326</v>
      </c>
      <c r="D33" s="204" t="s">
        <v>106</v>
      </c>
      <c r="E33" s="199" t="s">
        <v>67</v>
      </c>
      <c r="F33" s="199" t="s">
        <v>134</v>
      </c>
      <c r="G33" s="199" t="s">
        <v>147</v>
      </c>
      <c r="H33" s="201" t="s">
        <v>70</v>
      </c>
      <c r="I33" s="204" t="s">
        <v>79</v>
      </c>
      <c r="J33" s="11" t="s">
        <v>208</v>
      </c>
      <c r="K33" s="7" t="s">
        <v>107</v>
      </c>
      <c r="L33" s="7" t="s">
        <v>86</v>
      </c>
      <c r="M33" s="7">
        <v>40</v>
      </c>
      <c r="N33" s="190" t="s">
        <v>108</v>
      </c>
      <c r="O33" s="204" t="s">
        <v>324</v>
      </c>
      <c r="P33" s="204" t="s">
        <v>75</v>
      </c>
      <c r="Q33" s="204" t="s">
        <v>76</v>
      </c>
      <c r="R33" s="251" t="s">
        <v>77</v>
      </c>
      <c r="S33" s="192" t="s">
        <v>109</v>
      </c>
      <c r="T33" s="240">
        <f>V33+Y33</f>
        <v>164780</v>
      </c>
      <c r="U33" s="240" t="s">
        <v>79</v>
      </c>
      <c r="V33" s="243">
        <v>140063</v>
      </c>
      <c r="W33" s="243" t="s">
        <v>79</v>
      </c>
      <c r="X33" s="243" t="s">
        <v>79</v>
      </c>
      <c r="Y33" s="243">
        <v>24717</v>
      </c>
      <c r="Z33" s="243" t="s">
        <v>79</v>
      </c>
      <c r="AA33" s="243" t="s">
        <v>79</v>
      </c>
      <c r="AB33" s="243">
        <v>70956.77</v>
      </c>
      <c r="AC33" s="228" t="s">
        <v>110</v>
      </c>
      <c r="AD33" s="246" t="s">
        <v>79</v>
      </c>
      <c r="AE33" s="246">
        <f>V33+Y33</f>
        <v>164780</v>
      </c>
      <c r="AF33" s="228" t="s">
        <v>79</v>
      </c>
      <c r="AG33" s="190" t="s">
        <v>33</v>
      </c>
      <c r="AH33" s="190" t="s">
        <v>174</v>
      </c>
      <c r="AI33" s="190" t="s">
        <v>158</v>
      </c>
      <c r="AJ33" s="228"/>
    </row>
    <row r="34" spans="2:36" s="36" customFormat="1" ht="65.099999999999994" customHeight="1" x14ac:dyDescent="0.25">
      <c r="B34" s="204"/>
      <c r="C34" s="204"/>
      <c r="D34" s="204"/>
      <c r="E34" s="199"/>
      <c r="F34" s="199"/>
      <c r="G34" s="199"/>
      <c r="H34" s="202"/>
      <c r="I34" s="204"/>
      <c r="J34" s="11" t="s">
        <v>111</v>
      </c>
      <c r="K34" s="7" t="s">
        <v>112</v>
      </c>
      <c r="L34" s="7" t="s">
        <v>85</v>
      </c>
      <c r="M34" s="7">
        <v>1</v>
      </c>
      <c r="N34" s="190"/>
      <c r="O34" s="204"/>
      <c r="P34" s="204"/>
      <c r="Q34" s="204"/>
      <c r="R34" s="251"/>
      <c r="S34" s="193"/>
      <c r="T34" s="241"/>
      <c r="U34" s="241"/>
      <c r="V34" s="244"/>
      <c r="W34" s="244"/>
      <c r="X34" s="244"/>
      <c r="Y34" s="244"/>
      <c r="Z34" s="244"/>
      <c r="AA34" s="244"/>
      <c r="AB34" s="244"/>
      <c r="AC34" s="230"/>
      <c r="AD34" s="247"/>
      <c r="AE34" s="247"/>
      <c r="AF34" s="202"/>
      <c r="AG34" s="190"/>
      <c r="AH34" s="190"/>
      <c r="AI34" s="190"/>
      <c r="AJ34" s="202"/>
    </row>
    <row r="35" spans="2:36" s="36" customFormat="1" ht="58.5" customHeight="1" x14ac:dyDescent="0.25">
      <c r="B35" s="204"/>
      <c r="C35" s="204"/>
      <c r="D35" s="204"/>
      <c r="E35" s="199"/>
      <c r="F35" s="199"/>
      <c r="G35" s="199"/>
      <c r="H35" s="203"/>
      <c r="I35" s="204"/>
      <c r="J35" s="11" t="s">
        <v>127</v>
      </c>
      <c r="K35" s="7" t="s">
        <v>128</v>
      </c>
      <c r="L35" s="7" t="s">
        <v>85</v>
      </c>
      <c r="M35" s="66">
        <v>77</v>
      </c>
      <c r="N35" s="190"/>
      <c r="O35" s="204"/>
      <c r="P35" s="204"/>
      <c r="Q35" s="204"/>
      <c r="R35" s="251"/>
      <c r="S35" s="239"/>
      <c r="T35" s="242"/>
      <c r="U35" s="242"/>
      <c r="V35" s="245"/>
      <c r="W35" s="245"/>
      <c r="X35" s="245"/>
      <c r="Y35" s="245"/>
      <c r="Z35" s="245"/>
      <c r="AA35" s="245"/>
      <c r="AB35" s="245"/>
      <c r="AC35" s="231"/>
      <c r="AD35" s="248"/>
      <c r="AE35" s="248"/>
      <c r="AF35" s="203"/>
      <c r="AG35" s="190"/>
      <c r="AH35" s="190"/>
      <c r="AI35" s="190"/>
      <c r="AJ35" s="203"/>
    </row>
    <row r="36" spans="2:36" s="67" customFormat="1" ht="89.25" x14ac:dyDescent="0.25">
      <c r="B36" s="298" t="s">
        <v>1029</v>
      </c>
      <c r="C36" s="298" t="s">
        <v>327</v>
      </c>
      <c r="D36" s="298" t="s">
        <v>106</v>
      </c>
      <c r="E36" s="306" t="s">
        <v>67</v>
      </c>
      <c r="F36" s="306" t="s">
        <v>134</v>
      </c>
      <c r="G36" s="306" t="s">
        <v>147</v>
      </c>
      <c r="H36" s="298" t="s">
        <v>70</v>
      </c>
      <c r="I36" s="298" t="s">
        <v>79</v>
      </c>
      <c r="J36" s="20" t="s">
        <v>208</v>
      </c>
      <c r="K36" s="27" t="s">
        <v>107</v>
      </c>
      <c r="L36" s="27" t="s">
        <v>86</v>
      </c>
      <c r="M36" s="64">
        <v>40</v>
      </c>
      <c r="N36" s="287" t="s">
        <v>108</v>
      </c>
      <c r="O36" s="298" t="s">
        <v>324</v>
      </c>
      <c r="P36" s="298" t="s">
        <v>75</v>
      </c>
      <c r="Q36" s="298" t="s">
        <v>76</v>
      </c>
      <c r="R36" s="331" t="s">
        <v>77</v>
      </c>
      <c r="S36" s="331" t="s">
        <v>109</v>
      </c>
      <c r="T36" s="304">
        <f>V36+Y36</f>
        <v>85600</v>
      </c>
      <c r="U36" s="304" t="s">
        <v>79</v>
      </c>
      <c r="V36" s="293">
        <v>72760</v>
      </c>
      <c r="W36" s="293" t="s">
        <v>79</v>
      </c>
      <c r="X36" s="293" t="s">
        <v>79</v>
      </c>
      <c r="Y36" s="293">
        <v>12840</v>
      </c>
      <c r="Z36" s="293" t="s">
        <v>79</v>
      </c>
      <c r="AA36" s="293" t="s">
        <v>79</v>
      </c>
      <c r="AB36" s="293">
        <v>36860.660000000003</v>
      </c>
      <c r="AC36" s="287" t="s">
        <v>110</v>
      </c>
      <c r="AD36" s="423" t="s">
        <v>79</v>
      </c>
      <c r="AE36" s="423">
        <f>V36+Y36</f>
        <v>85600</v>
      </c>
      <c r="AF36" s="287" t="s">
        <v>79</v>
      </c>
      <c r="AG36" s="223" t="s">
        <v>33</v>
      </c>
      <c r="AH36" s="223" t="s">
        <v>176</v>
      </c>
      <c r="AI36" s="223" t="s">
        <v>179</v>
      </c>
      <c r="AJ36" s="287"/>
    </row>
    <row r="37" spans="2:36" s="67" customFormat="1" ht="65.650000000000006" customHeight="1" x14ac:dyDescent="0.25">
      <c r="B37" s="289"/>
      <c r="C37" s="289"/>
      <c r="D37" s="289"/>
      <c r="E37" s="307"/>
      <c r="F37" s="307"/>
      <c r="G37" s="307"/>
      <c r="H37" s="289"/>
      <c r="I37" s="289"/>
      <c r="J37" s="20" t="s">
        <v>111</v>
      </c>
      <c r="K37" s="27" t="s">
        <v>112</v>
      </c>
      <c r="L37" s="27" t="s">
        <v>85</v>
      </c>
      <c r="M37" s="64">
        <v>1</v>
      </c>
      <c r="N37" s="288"/>
      <c r="O37" s="289"/>
      <c r="P37" s="289"/>
      <c r="Q37" s="289"/>
      <c r="R37" s="332"/>
      <c r="S37" s="332"/>
      <c r="T37" s="305"/>
      <c r="U37" s="305"/>
      <c r="V37" s="294"/>
      <c r="W37" s="294"/>
      <c r="X37" s="294"/>
      <c r="Y37" s="294"/>
      <c r="Z37" s="294"/>
      <c r="AA37" s="294"/>
      <c r="AB37" s="294"/>
      <c r="AC37" s="288"/>
      <c r="AD37" s="409"/>
      <c r="AE37" s="409"/>
      <c r="AF37" s="289"/>
      <c r="AG37" s="223"/>
      <c r="AH37" s="223"/>
      <c r="AI37" s="223"/>
      <c r="AJ37" s="289"/>
    </row>
    <row r="38" spans="2:36" s="67" customFormat="1" ht="74.099999999999994" customHeight="1" x14ac:dyDescent="0.25">
      <c r="B38" s="220"/>
      <c r="C38" s="220"/>
      <c r="D38" s="220"/>
      <c r="E38" s="308"/>
      <c r="F38" s="308"/>
      <c r="G38" s="308"/>
      <c r="H38" s="220"/>
      <c r="I38" s="220"/>
      <c r="J38" s="20" t="s">
        <v>127</v>
      </c>
      <c r="K38" s="27" t="s">
        <v>128</v>
      </c>
      <c r="L38" s="27" t="s">
        <v>85</v>
      </c>
      <c r="M38" s="64">
        <v>40</v>
      </c>
      <c r="N38" s="222"/>
      <c r="O38" s="220"/>
      <c r="P38" s="220"/>
      <c r="Q38" s="220"/>
      <c r="R38" s="333"/>
      <c r="S38" s="333"/>
      <c r="T38" s="277"/>
      <c r="U38" s="277"/>
      <c r="V38" s="295"/>
      <c r="W38" s="295"/>
      <c r="X38" s="295"/>
      <c r="Y38" s="295"/>
      <c r="Z38" s="295"/>
      <c r="AA38" s="295"/>
      <c r="AB38" s="295"/>
      <c r="AC38" s="222"/>
      <c r="AD38" s="392"/>
      <c r="AE38" s="392"/>
      <c r="AF38" s="220"/>
      <c r="AG38" s="223"/>
      <c r="AH38" s="223"/>
      <c r="AI38" s="223"/>
      <c r="AJ38" s="220"/>
    </row>
    <row r="39" spans="2:36" s="36" customFormat="1" ht="62.65" customHeight="1" x14ac:dyDescent="0.25">
      <c r="B39" s="201" t="s">
        <v>328</v>
      </c>
      <c r="C39" s="201" t="s">
        <v>323</v>
      </c>
      <c r="D39" s="201" t="s">
        <v>66</v>
      </c>
      <c r="E39" s="218" t="s">
        <v>67</v>
      </c>
      <c r="F39" s="218" t="s">
        <v>134</v>
      </c>
      <c r="G39" s="218" t="s">
        <v>147</v>
      </c>
      <c r="H39" s="201" t="s">
        <v>70</v>
      </c>
      <c r="I39" s="201" t="s">
        <v>79</v>
      </c>
      <c r="J39" s="235" t="s">
        <v>111</v>
      </c>
      <c r="K39" s="201" t="s">
        <v>112</v>
      </c>
      <c r="L39" s="201" t="s">
        <v>85</v>
      </c>
      <c r="M39" s="237">
        <v>1</v>
      </c>
      <c r="N39" s="228" t="s">
        <v>108</v>
      </c>
      <c r="O39" s="201" t="s">
        <v>324</v>
      </c>
      <c r="P39" s="201" t="s">
        <v>75</v>
      </c>
      <c r="Q39" s="201" t="s">
        <v>76</v>
      </c>
      <c r="R39" s="192" t="s">
        <v>77</v>
      </c>
      <c r="S39" s="192" t="s">
        <v>109</v>
      </c>
      <c r="T39" s="240">
        <f>V39+Y39</f>
        <v>128400</v>
      </c>
      <c r="U39" s="240" t="s">
        <v>79</v>
      </c>
      <c r="V39" s="243">
        <v>109140</v>
      </c>
      <c r="W39" s="243" t="s">
        <v>79</v>
      </c>
      <c r="X39" s="243" t="s">
        <v>79</v>
      </c>
      <c r="Y39" s="243">
        <v>19260</v>
      </c>
      <c r="Z39" s="243" t="s">
        <v>79</v>
      </c>
      <c r="AA39" s="243" t="s">
        <v>79</v>
      </c>
      <c r="AB39" s="243">
        <v>55290.98</v>
      </c>
      <c r="AC39" s="228" t="s">
        <v>110</v>
      </c>
      <c r="AD39" s="246" t="s">
        <v>79</v>
      </c>
      <c r="AE39" s="246">
        <f>V39+Y39</f>
        <v>128400</v>
      </c>
      <c r="AF39" s="228" t="s">
        <v>79</v>
      </c>
      <c r="AG39" s="228" t="s">
        <v>33</v>
      </c>
      <c r="AH39" s="228" t="s">
        <v>161</v>
      </c>
      <c r="AI39" s="228" t="s">
        <v>297</v>
      </c>
      <c r="AJ39" s="228"/>
    </row>
    <row r="40" spans="2:36" s="36" customFormat="1" ht="17.649999999999999" customHeight="1" x14ac:dyDescent="0.25">
      <c r="B40" s="202"/>
      <c r="C40" s="202"/>
      <c r="D40" s="202"/>
      <c r="E40" s="219"/>
      <c r="F40" s="219"/>
      <c r="G40" s="219"/>
      <c r="H40" s="202"/>
      <c r="I40" s="202"/>
      <c r="J40" s="236"/>
      <c r="K40" s="203"/>
      <c r="L40" s="203"/>
      <c r="M40" s="238"/>
      <c r="N40" s="230"/>
      <c r="O40" s="202"/>
      <c r="P40" s="202"/>
      <c r="Q40" s="202"/>
      <c r="R40" s="193"/>
      <c r="S40" s="193"/>
      <c r="T40" s="241"/>
      <c r="U40" s="241"/>
      <c r="V40" s="244"/>
      <c r="W40" s="244"/>
      <c r="X40" s="244"/>
      <c r="Y40" s="244"/>
      <c r="Z40" s="244"/>
      <c r="AA40" s="244"/>
      <c r="AB40" s="244"/>
      <c r="AC40" s="230"/>
      <c r="AD40" s="247"/>
      <c r="AE40" s="247"/>
      <c r="AF40" s="202"/>
      <c r="AG40" s="230"/>
      <c r="AH40" s="230"/>
      <c r="AI40" s="230"/>
      <c r="AJ40" s="202"/>
    </row>
    <row r="41" spans="2:36" s="36" customFormat="1" ht="69" customHeight="1" x14ac:dyDescent="0.25">
      <c r="B41" s="203"/>
      <c r="C41" s="203"/>
      <c r="D41" s="203"/>
      <c r="E41" s="234"/>
      <c r="F41" s="234"/>
      <c r="G41" s="234"/>
      <c r="H41" s="203"/>
      <c r="I41" s="203"/>
      <c r="J41" s="11" t="s">
        <v>127</v>
      </c>
      <c r="K41" s="7" t="s">
        <v>128</v>
      </c>
      <c r="L41" s="7" t="s">
        <v>85</v>
      </c>
      <c r="M41" s="66">
        <v>60</v>
      </c>
      <c r="N41" s="231"/>
      <c r="O41" s="203"/>
      <c r="P41" s="203"/>
      <c r="Q41" s="203"/>
      <c r="R41" s="239"/>
      <c r="S41" s="239"/>
      <c r="T41" s="242"/>
      <c r="U41" s="242"/>
      <c r="V41" s="245"/>
      <c r="W41" s="245"/>
      <c r="X41" s="245"/>
      <c r="Y41" s="245"/>
      <c r="Z41" s="245"/>
      <c r="AA41" s="245"/>
      <c r="AB41" s="245"/>
      <c r="AC41" s="231"/>
      <c r="AD41" s="248"/>
      <c r="AE41" s="248"/>
      <c r="AF41" s="203"/>
      <c r="AG41" s="231"/>
      <c r="AH41" s="231"/>
      <c r="AI41" s="231"/>
      <c r="AJ41" s="203"/>
    </row>
    <row r="42" spans="2:36" ht="52.15" customHeight="1" x14ac:dyDescent="0.2">
      <c r="B42" s="204" t="s">
        <v>329</v>
      </c>
      <c r="C42" s="204" t="s">
        <v>330</v>
      </c>
      <c r="D42" s="204" t="s">
        <v>66</v>
      </c>
      <c r="E42" s="199" t="s">
        <v>67</v>
      </c>
      <c r="F42" s="199" t="s">
        <v>132</v>
      </c>
      <c r="G42" s="199" t="s">
        <v>69</v>
      </c>
      <c r="H42" s="204" t="s">
        <v>70</v>
      </c>
      <c r="I42" s="204" t="s">
        <v>79</v>
      </c>
      <c r="J42" s="11" t="s">
        <v>113</v>
      </c>
      <c r="K42" s="7" t="s">
        <v>114</v>
      </c>
      <c r="L42" s="7" t="s">
        <v>115</v>
      </c>
      <c r="M42" s="7">
        <v>1.5</v>
      </c>
      <c r="N42" s="190" t="s">
        <v>108</v>
      </c>
      <c r="O42" s="204" t="s">
        <v>331</v>
      </c>
      <c r="P42" s="204" t="s">
        <v>75</v>
      </c>
      <c r="Q42" s="204" t="s">
        <v>76</v>
      </c>
      <c r="R42" s="251" t="s">
        <v>77</v>
      </c>
      <c r="S42" s="251" t="s">
        <v>109</v>
      </c>
      <c r="T42" s="191">
        <f>V42+Y42</f>
        <v>113955</v>
      </c>
      <c r="U42" s="191" t="s">
        <v>79</v>
      </c>
      <c r="V42" s="189">
        <v>96861.75</v>
      </c>
      <c r="W42" s="189" t="s">
        <v>79</v>
      </c>
      <c r="X42" s="189" t="s">
        <v>79</v>
      </c>
      <c r="Y42" s="189">
        <v>17093.25</v>
      </c>
      <c r="Z42" s="189" t="s">
        <v>79</v>
      </c>
      <c r="AA42" s="189" t="s">
        <v>79</v>
      </c>
      <c r="AB42" s="189">
        <v>49070.75</v>
      </c>
      <c r="AC42" s="190" t="s">
        <v>80</v>
      </c>
      <c r="AD42" s="250" t="s">
        <v>79</v>
      </c>
      <c r="AE42" s="250">
        <f>V42+Y42</f>
        <v>113955</v>
      </c>
      <c r="AF42" s="190" t="s">
        <v>79</v>
      </c>
      <c r="AG42" s="190" t="s">
        <v>33</v>
      </c>
      <c r="AH42" s="190" t="s">
        <v>253</v>
      </c>
      <c r="AI42" s="190" t="s">
        <v>256</v>
      </c>
      <c r="AJ42" s="190"/>
    </row>
    <row r="43" spans="2:36" ht="71.650000000000006" customHeight="1" x14ac:dyDescent="0.2">
      <c r="B43" s="204"/>
      <c r="C43" s="204"/>
      <c r="D43" s="204"/>
      <c r="E43" s="199"/>
      <c r="F43" s="199"/>
      <c r="G43" s="199"/>
      <c r="H43" s="204"/>
      <c r="I43" s="204"/>
      <c r="J43" s="11" t="s">
        <v>116</v>
      </c>
      <c r="K43" s="7" t="s">
        <v>117</v>
      </c>
      <c r="L43" s="7" t="s">
        <v>85</v>
      </c>
      <c r="M43" s="7">
        <v>1</v>
      </c>
      <c r="N43" s="190"/>
      <c r="O43" s="204"/>
      <c r="P43" s="204"/>
      <c r="Q43" s="204"/>
      <c r="R43" s="251"/>
      <c r="S43" s="251"/>
      <c r="T43" s="191"/>
      <c r="U43" s="191"/>
      <c r="V43" s="189"/>
      <c r="W43" s="189"/>
      <c r="X43" s="189"/>
      <c r="Y43" s="189"/>
      <c r="Z43" s="189"/>
      <c r="AA43" s="189"/>
      <c r="AB43" s="189"/>
      <c r="AC43" s="190"/>
      <c r="AD43" s="250"/>
      <c r="AE43" s="250"/>
      <c r="AF43" s="204"/>
      <c r="AG43" s="190"/>
      <c r="AH43" s="190"/>
      <c r="AI43" s="190"/>
      <c r="AJ43" s="204"/>
    </row>
    <row r="44" spans="2:36" ht="38.25" x14ac:dyDescent="0.2">
      <c r="B44" s="204"/>
      <c r="C44" s="204"/>
      <c r="D44" s="204"/>
      <c r="E44" s="199"/>
      <c r="F44" s="199"/>
      <c r="G44" s="199"/>
      <c r="H44" s="204"/>
      <c r="I44" s="204"/>
      <c r="J44" s="11" t="s">
        <v>209</v>
      </c>
      <c r="K44" s="7" t="s">
        <v>118</v>
      </c>
      <c r="L44" s="7" t="s">
        <v>119</v>
      </c>
      <c r="M44" s="7">
        <v>1</v>
      </c>
      <c r="N44" s="190"/>
      <c r="O44" s="204"/>
      <c r="P44" s="204"/>
      <c r="Q44" s="204"/>
      <c r="R44" s="251"/>
      <c r="S44" s="251"/>
      <c r="T44" s="191"/>
      <c r="U44" s="191"/>
      <c r="V44" s="189"/>
      <c r="W44" s="189"/>
      <c r="X44" s="189"/>
      <c r="Y44" s="189"/>
      <c r="Z44" s="189"/>
      <c r="AA44" s="189"/>
      <c r="AB44" s="189"/>
      <c r="AC44" s="190"/>
      <c r="AD44" s="250"/>
      <c r="AE44" s="250"/>
      <c r="AF44" s="204"/>
      <c r="AG44" s="190"/>
      <c r="AH44" s="190"/>
      <c r="AI44" s="190"/>
      <c r="AJ44" s="204"/>
    </row>
    <row r="45" spans="2:36" ht="25.5" x14ac:dyDescent="0.2">
      <c r="B45" s="204"/>
      <c r="C45" s="204"/>
      <c r="D45" s="204"/>
      <c r="E45" s="199"/>
      <c r="F45" s="199"/>
      <c r="G45" s="199"/>
      <c r="H45" s="204"/>
      <c r="I45" s="204"/>
      <c r="J45" s="11" t="s">
        <v>120</v>
      </c>
      <c r="K45" s="7" t="s">
        <v>121</v>
      </c>
      <c r="L45" s="7" t="s">
        <v>119</v>
      </c>
      <c r="M45" s="66">
        <v>1</v>
      </c>
      <c r="N45" s="190"/>
      <c r="O45" s="204"/>
      <c r="P45" s="204"/>
      <c r="Q45" s="204"/>
      <c r="R45" s="251"/>
      <c r="S45" s="251"/>
      <c r="T45" s="191"/>
      <c r="U45" s="191"/>
      <c r="V45" s="189"/>
      <c r="W45" s="189"/>
      <c r="X45" s="189"/>
      <c r="Y45" s="189"/>
      <c r="Z45" s="189"/>
      <c r="AA45" s="189"/>
      <c r="AB45" s="189"/>
      <c r="AC45" s="190"/>
      <c r="AD45" s="250"/>
      <c r="AE45" s="250"/>
      <c r="AF45" s="204"/>
      <c r="AG45" s="190"/>
      <c r="AH45" s="190"/>
      <c r="AI45" s="190"/>
      <c r="AJ45" s="204"/>
    </row>
    <row r="46" spans="2:36" ht="52.15" customHeight="1" x14ac:dyDescent="0.2">
      <c r="B46" s="204" t="s">
        <v>332</v>
      </c>
      <c r="C46" s="204" t="s">
        <v>330</v>
      </c>
      <c r="D46" s="204" t="s">
        <v>66</v>
      </c>
      <c r="E46" s="199" t="s">
        <v>67</v>
      </c>
      <c r="F46" s="199" t="s">
        <v>132</v>
      </c>
      <c r="G46" s="199" t="s">
        <v>69</v>
      </c>
      <c r="H46" s="204" t="s">
        <v>70</v>
      </c>
      <c r="I46" s="204" t="s">
        <v>79</v>
      </c>
      <c r="J46" s="11" t="s">
        <v>113</v>
      </c>
      <c r="K46" s="7" t="s">
        <v>114</v>
      </c>
      <c r="L46" s="7" t="s">
        <v>115</v>
      </c>
      <c r="M46" s="7">
        <v>1.5</v>
      </c>
      <c r="N46" s="190" t="s">
        <v>108</v>
      </c>
      <c r="O46" s="204" t="s">
        <v>331</v>
      </c>
      <c r="P46" s="204" t="s">
        <v>75</v>
      </c>
      <c r="Q46" s="204" t="s">
        <v>76</v>
      </c>
      <c r="R46" s="251" t="s">
        <v>77</v>
      </c>
      <c r="S46" s="251" t="s">
        <v>109</v>
      </c>
      <c r="T46" s="191">
        <f>V46+Y46</f>
        <v>113955</v>
      </c>
      <c r="U46" s="191" t="s">
        <v>79</v>
      </c>
      <c r="V46" s="189">
        <v>96861.75</v>
      </c>
      <c r="W46" s="189" t="s">
        <v>79</v>
      </c>
      <c r="X46" s="189" t="s">
        <v>79</v>
      </c>
      <c r="Y46" s="189">
        <v>17093.25</v>
      </c>
      <c r="Z46" s="189" t="s">
        <v>79</v>
      </c>
      <c r="AA46" s="189" t="s">
        <v>79</v>
      </c>
      <c r="AB46" s="189">
        <v>49070.75</v>
      </c>
      <c r="AC46" s="190" t="s">
        <v>80</v>
      </c>
      <c r="AD46" s="250" t="s">
        <v>79</v>
      </c>
      <c r="AE46" s="250">
        <f>V46+Y46</f>
        <v>113955</v>
      </c>
      <c r="AF46" s="190" t="s">
        <v>79</v>
      </c>
      <c r="AG46" s="190" t="s">
        <v>33</v>
      </c>
      <c r="AH46" s="190" t="s">
        <v>166</v>
      </c>
      <c r="AI46" s="190" t="s">
        <v>233</v>
      </c>
      <c r="AJ46" s="190"/>
    </row>
    <row r="47" spans="2:36" ht="51" x14ac:dyDescent="0.2">
      <c r="B47" s="204"/>
      <c r="C47" s="204"/>
      <c r="D47" s="204"/>
      <c r="E47" s="199"/>
      <c r="F47" s="199"/>
      <c r="G47" s="199"/>
      <c r="H47" s="204"/>
      <c r="I47" s="204"/>
      <c r="J47" s="11" t="s">
        <v>116</v>
      </c>
      <c r="K47" s="7" t="s">
        <v>117</v>
      </c>
      <c r="L47" s="7" t="s">
        <v>85</v>
      </c>
      <c r="M47" s="7">
        <v>1</v>
      </c>
      <c r="N47" s="190"/>
      <c r="O47" s="204"/>
      <c r="P47" s="204"/>
      <c r="Q47" s="204"/>
      <c r="R47" s="251"/>
      <c r="S47" s="251"/>
      <c r="T47" s="191"/>
      <c r="U47" s="191"/>
      <c r="V47" s="189"/>
      <c r="W47" s="189"/>
      <c r="X47" s="189"/>
      <c r="Y47" s="189"/>
      <c r="Z47" s="189"/>
      <c r="AA47" s="189"/>
      <c r="AB47" s="189"/>
      <c r="AC47" s="190"/>
      <c r="AD47" s="250"/>
      <c r="AE47" s="250"/>
      <c r="AF47" s="204"/>
      <c r="AG47" s="190"/>
      <c r="AH47" s="190"/>
      <c r="AI47" s="190"/>
      <c r="AJ47" s="204"/>
    </row>
    <row r="48" spans="2:36" ht="38.25" x14ac:dyDescent="0.2">
      <c r="B48" s="204"/>
      <c r="C48" s="204"/>
      <c r="D48" s="204"/>
      <c r="E48" s="199"/>
      <c r="F48" s="199"/>
      <c r="G48" s="199"/>
      <c r="H48" s="204"/>
      <c r="I48" s="204"/>
      <c r="J48" s="11" t="s">
        <v>209</v>
      </c>
      <c r="K48" s="7" t="s">
        <v>118</v>
      </c>
      <c r="L48" s="7" t="s">
        <v>119</v>
      </c>
      <c r="M48" s="7">
        <v>1</v>
      </c>
      <c r="N48" s="190"/>
      <c r="O48" s="204"/>
      <c r="P48" s="204"/>
      <c r="Q48" s="204"/>
      <c r="R48" s="251"/>
      <c r="S48" s="251"/>
      <c r="T48" s="191"/>
      <c r="U48" s="191"/>
      <c r="V48" s="189"/>
      <c r="W48" s="189"/>
      <c r="X48" s="189"/>
      <c r="Y48" s="189"/>
      <c r="Z48" s="189"/>
      <c r="AA48" s="189"/>
      <c r="AB48" s="189"/>
      <c r="AC48" s="190"/>
      <c r="AD48" s="250"/>
      <c r="AE48" s="250"/>
      <c r="AF48" s="204"/>
      <c r="AG48" s="190"/>
      <c r="AH48" s="190"/>
      <c r="AI48" s="190"/>
      <c r="AJ48" s="204"/>
    </row>
    <row r="49" spans="2:36" ht="25.5" x14ac:dyDescent="0.2">
      <c r="B49" s="204"/>
      <c r="C49" s="204"/>
      <c r="D49" s="204"/>
      <c r="E49" s="199"/>
      <c r="F49" s="199"/>
      <c r="G49" s="199"/>
      <c r="H49" s="204"/>
      <c r="I49" s="204"/>
      <c r="J49" s="11" t="s">
        <v>120</v>
      </c>
      <c r="K49" s="7" t="s">
        <v>121</v>
      </c>
      <c r="L49" s="7" t="s">
        <v>119</v>
      </c>
      <c r="M49" s="66">
        <v>1</v>
      </c>
      <c r="N49" s="190"/>
      <c r="O49" s="204"/>
      <c r="P49" s="204"/>
      <c r="Q49" s="204"/>
      <c r="R49" s="251"/>
      <c r="S49" s="251"/>
      <c r="T49" s="191"/>
      <c r="U49" s="191"/>
      <c r="V49" s="189"/>
      <c r="W49" s="189"/>
      <c r="X49" s="189"/>
      <c r="Y49" s="189"/>
      <c r="Z49" s="189"/>
      <c r="AA49" s="189"/>
      <c r="AB49" s="189"/>
      <c r="AC49" s="190"/>
      <c r="AD49" s="250"/>
      <c r="AE49" s="250"/>
      <c r="AF49" s="204"/>
      <c r="AG49" s="228"/>
      <c r="AH49" s="228"/>
      <c r="AI49" s="228"/>
      <c r="AJ49" s="201"/>
    </row>
    <row r="50" spans="2:36" ht="69" customHeight="1" x14ac:dyDescent="0.2">
      <c r="B50" s="201" t="s">
        <v>1030</v>
      </c>
      <c r="C50" s="298" t="s">
        <v>953</v>
      </c>
      <c r="D50" s="298" t="s">
        <v>106</v>
      </c>
      <c r="E50" s="306" t="s">
        <v>67</v>
      </c>
      <c r="F50" s="306" t="s">
        <v>134</v>
      </c>
      <c r="G50" s="306" t="s">
        <v>147</v>
      </c>
      <c r="H50" s="298" t="s">
        <v>70</v>
      </c>
      <c r="I50" s="298" t="s">
        <v>79</v>
      </c>
      <c r="J50" s="20" t="s">
        <v>111</v>
      </c>
      <c r="K50" s="27" t="s">
        <v>112</v>
      </c>
      <c r="L50" s="27" t="s">
        <v>85</v>
      </c>
      <c r="M50" s="64">
        <v>0</v>
      </c>
      <c r="N50" s="287" t="s">
        <v>108</v>
      </c>
      <c r="O50" s="298" t="s">
        <v>324</v>
      </c>
      <c r="P50" s="298" t="s">
        <v>75</v>
      </c>
      <c r="Q50" s="298" t="s">
        <v>76</v>
      </c>
      <c r="R50" s="331" t="s">
        <v>77</v>
      </c>
      <c r="S50" s="331" t="s">
        <v>109</v>
      </c>
      <c r="T50" s="304">
        <f>V50+Y50</f>
        <v>193310</v>
      </c>
      <c r="U50" s="304" t="s">
        <v>79</v>
      </c>
      <c r="V50" s="293">
        <v>164313.5</v>
      </c>
      <c r="W50" s="293" t="s">
        <v>79</v>
      </c>
      <c r="X50" s="293" t="s">
        <v>79</v>
      </c>
      <c r="Y50" s="293">
        <v>28996.5</v>
      </c>
      <c r="Z50" s="293" t="s">
        <v>79</v>
      </c>
      <c r="AA50" s="293" t="s">
        <v>79</v>
      </c>
      <c r="AB50" s="293">
        <v>83242.22</v>
      </c>
      <c r="AC50" s="287" t="s">
        <v>110</v>
      </c>
      <c r="AD50" s="423" t="s">
        <v>79</v>
      </c>
      <c r="AE50" s="423">
        <f>V50+Y50</f>
        <v>193310</v>
      </c>
      <c r="AF50" s="287" t="s">
        <v>79</v>
      </c>
      <c r="AG50" s="223" t="s">
        <v>33</v>
      </c>
      <c r="AH50" s="365" t="s">
        <v>954</v>
      </c>
      <c r="AI50" s="365" t="s">
        <v>955</v>
      </c>
      <c r="AJ50" s="190"/>
    </row>
    <row r="51" spans="2:36" ht="63.6" customHeight="1" x14ac:dyDescent="0.2">
      <c r="B51" s="202"/>
      <c r="C51" s="289"/>
      <c r="D51" s="289"/>
      <c r="E51" s="307"/>
      <c r="F51" s="307"/>
      <c r="G51" s="307"/>
      <c r="H51" s="289"/>
      <c r="I51" s="289"/>
      <c r="J51" s="20" t="s">
        <v>127</v>
      </c>
      <c r="K51" s="27" t="s">
        <v>128</v>
      </c>
      <c r="L51" s="27" t="s">
        <v>85</v>
      </c>
      <c r="M51" s="64">
        <v>26</v>
      </c>
      <c r="N51" s="288"/>
      <c r="O51" s="289"/>
      <c r="P51" s="289"/>
      <c r="Q51" s="289"/>
      <c r="R51" s="332"/>
      <c r="S51" s="332"/>
      <c r="T51" s="305"/>
      <c r="U51" s="305"/>
      <c r="V51" s="294"/>
      <c r="W51" s="294"/>
      <c r="X51" s="294"/>
      <c r="Y51" s="294"/>
      <c r="Z51" s="294"/>
      <c r="AA51" s="294"/>
      <c r="AB51" s="294"/>
      <c r="AC51" s="288"/>
      <c r="AD51" s="409"/>
      <c r="AE51" s="409"/>
      <c r="AF51" s="289"/>
      <c r="AG51" s="223"/>
      <c r="AH51" s="365"/>
      <c r="AI51" s="365"/>
      <c r="AJ51" s="204"/>
    </row>
    <row r="52" spans="2:36" ht="38.25" x14ac:dyDescent="0.2">
      <c r="B52" s="201" t="s">
        <v>983</v>
      </c>
      <c r="C52" s="201" t="s">
        <v>953</v>
      </c>
      <c r="D52" s="201" t="s">
        <v>106</v>
      </c>
      <c r="E52" s="218" t="s">
        <v>67</v>
      </c>
      <c r="F52" s="218" t="s">
        <v>134</v>
      </c>
      <c r="G52" s="218" t="s">
        <v>147</v>
      </c>
      <c r="H52" s="201" t="s">
        <v>70</v>
      </c>
      <c r="I52" s="201" t="s">
        <v>79</v>
      </c>
      <c r="J52" s="11" t="s">
        <v>111</v>
      </c>
      <c r="K52" s="7" t="s">
        <v>112</v>
      </c>
      <c r="L52" s="7" t="s">
        <v>85</v>
      </c>
      <c r="M52" s="66">
        <v>0</v>
      </c>
      <c r="N52" s="228" t="s">
        <v>108</v>
      </c>
      <c r="O52" s="201" t="s">
        <v>324</v>
      </c>
      <c r="P52" s="201" t="s">
        <v>75</v>
      </c>
      <c r="Q52" s="201" t="s">
        <v>76</v>
      </c>
      <c r="R52" s="192" t="s">
        <v>77</v>
      </c>
      <c r="S52" s="192" t="s">
        <v>109</v>
      </c>
      <c r="T52" s="240">
        <f>V52+Y52</f>
        <v>193310</v>
      </c>
      <c r="U52" s="240" t="s">
        <v>79</v>
      </c>
      <c r="V52" s="243">
        <v>164313.5</v>
      </c>
      <c r="W52" s="243" t="s">
        <v>79</v>
      </c>
      <c r="X52" s="243" t="s">
        <v>79</v>
      </c>
      <c r="Y52" s="243">
        <v>28996.5</v>
      </c>
      <c r="Z52" s="243" t="s">
        <v>79</v>
      </c>
      <c r="AA52" s="243" t="s">
        <v>79</v>
      </c>
      <c r="AB52" s="243">
        <v>83242.22</v>
      </c>
      <c r="AC52" s="228" t="s">
        <v>110</v>
      </c>
      <c r="AD52" s="246" t="s">
        <v>79</v>
      </c>
      <c r="AE52" s="246">
        <f>V52+Y52</f>
        <v>193310</v>
      </c>
      <c r="AF52" s="228" t="s">
        <v>79</v>
      </c>
      <c r="AG52" s="228" t="s">
        <v>33</v>
      </c>
      <c r="AH52" s="194" t="s">
        <v>248</v>
      </c>
      <c r="AI52" s="194" t="s">
        <v>253</v>
      </c>
      <c r="AJ52" s="228"/>
    </row>
    <row r="53" spans="2:36" ht="63.6" customHeight="1" x14ac:dyDescent="0.2">
      <c r="B53" s="203"/>
      <c r="C53" s="203"/>
      <c r="D53" s="203"/>
      <c r="E53" s="234"/>
      <c r="F53" s="234"/>
      <c r="G53" s="234"/>
      <c r="H53" s="203"/>
      <c r="I53" s="203"/>
      <c r="J53" s="11" t="s">
        <v>127</v>
      </c>
      <c r="K53" s="7" t="s">
        <v>128</v>
      </c>
      <c r="L53" s="7" t="s">
        <v>85</v>
      </c>
      <c r="M53" s="66">
        <v>26</v>
      </c>
      <c r="N53" s="231"/>
      <c r="O53" s="203"/>
      <c r="P53" s="203"/>
      <c r="Q53" s="203"/>
      <c r="R53" s="239"/>
      <c r="S53" s="239"/>
      <c r="T53" s="242"/>
      <c r="U53" s="242"/>
      <c r="V53" s="245"/>
      <c r="W53" s="245"/>
      <c r="X53" s="245"/>
      <c r="Y53" s="245"/>
      <c r="Z53" s="245"/>
      <c r="AA53" s="245"/>
      <c r="AB53" s="245"/>
      <c r="AC53" s="231"/>
      <c r="AD53" s="248"/>
      <c r="AE53" s="248"/>
      <c r="AF53" s="231"/>
      <c r="AG53" s="231"/>
      <c r="AH53" s="196"/>
      <c r="AI53" s="196"/>
      <c r="AJ53" s="231"/>
    </row>
    <row r="54" spans="2:36" s="36" customFormat="1" ht="89.25" x14ac:dyDescent="0.25">
      <c r="B54" s="201" t="s">
        <v>991</v>
      </c>
      <c r="C54" s="201" t="s">
        <v>327</v>
      </c>
      <c r="D54" s="201" t="s">
        <v>106</v>
      </c>
      <c r="E54" s="218" t="s">
        <v>67</v>
      </c>
      <c r="F54" s="218" t="s">
        <v>134</v>
      </c>
      <c r="G54" s="218" t="s">
        <v>147</v>
      </c>
      <c r="H54" s="201" t="s">
        <v>70</v>
      </c>
      <c r="I54" s="201" t="s">
        <v>79</v>
      </c>
      <c r="J54" s="11" t="s">
        <v>208</v>
      </c>
      <c r="K54" s="7" t="s">
        <v>107</v>
      </c>
      <c r="L54" s="7" t="s">
        <v>86</v>
      </c>
      <c r="M54" s="66">
        <v>40</v>
      </c>
      <c r="N54" s="228" t="s">
        <v>108</v>
      </c>
      <c r="O54" s="201" t="s">
        <v>324</v>
      </c>
      <c r="P54" s="201" t="s">
        <v>75</v>
      </c>
      <c r="Q54" s="201" t="s">
        <v>76</v>
      </c>
      <c r="R54" s="192" t="s">
        <v>77</v>
      </c>
      <c r="S54" s="192" t="s">
        <v>109</v>
      </c>
      <c r="T54" s="240">
        <f>V54+Y54</f>
        <v>85600</v>
      </c>
      <c r="U54" s="240" t="s">
        <v>79</v>
      </c>
      <c r="V54" s="243">
        <v>72760</v>
      </c>
      <c r="W54" s="243" t="s">
        <v>79</v>
      </c>
      <c r="X54" s="243" t="s">
        <v>79</v>
      </c>
      <c r="Y54" s="243">
        <v>12840</v>
      </c>
      <c r="Z54" s="243" t="s">
        <v>79</v>
      </c>
      <c r="AA54" s="243" t="s">
        <v>79</v>
      </c>
      <c r="AB54" s="243">
        <v>36860.660000000003</v>
      </c>
      <c r="AC54" s="228" t="s">
        <v>110</v>
      </c>
      <c r="AD54" s="246" t="s">
        <v>79</v>
      </c>
      <c r="AE54" s="246">
        <f>V54+Y54</f>
        <v>85600</v>
      </c>
      <c r="AF54" s="228" t="s">
        <v>79</v>
      </c>
      <c r="AG54" s="190" t="s">
        <v>33</v>
      </c>
      <c r="AH54" s="190" t="s">
        <v>248</v>
      </c>
      <c r="AI54" s="190" t="s">
        <v>253</v>
      </c>
      <c r="AJ54" s="228"/>
    </row>
    <row r="55" spans="2:36" s="36" customFormat="1" ht="65.650000000000006" customHeight="1" x14ac:dyDescent="0.25">
      <c r="B55" s="202"/>
      <c r="C55" s="202"/>
      <c r="D55" s="202"/>
      <c r="E55" s="219"/>
      <c r="F55" s="219"/>
      <c r="G55" s="219"/>
      <c r="H55" s="202"/>
      <c r="I55" s="202"/>
      <c r="J55" s="11" t="s">
        <v>111</v>
      </c>
      <c r="K55" s="7" t="s">
        <v>112</v>
      </c>
      <c r="L55" s="7" t="s">
        <v>85</v>
      </c>
      <c r="M55" s="66">
        <v>1</v>
      </c>
      <c r="N55" s="230"/>
      <c r="O55" s="202"/>
      <c r="P55" s="202"/>
      <c r="Q55" s="202"/>
      <c r="R55" s="193"/>
      <c r="S55" s="193"/>
      <c r="T55" s="241"/>
      <c r="U55" s="241"/>
      <c r="V55" s="244"/>
      <c r="W55" s="244"/>
      <c r="X55" s="244"/>
      <c r="Y55" s="244"/>
      <c r="Z55" s="244"/>
      <c r="AA55" s="244"/>
      <c r="AB55" s="244"/>
      <c r="AC55" s="230"/>
      <c r="AD55" s="247"/>
      <c r="AE55" s="247"/>
      <c r="AF55" s="202"/>
      <c r="AG55" s="190"/>
      <c r="AH55" s="190"/>
      <c r="AI55" s="190"/>
      <c r="AJ55" s="202"/>
    </row>
    <row r="56" spans="2:36" s="36" customFormat="1" ht="74.099999999999994" customHeight="1" x14ac:dyDescent="0.25">
      <c r="B56" s="203"/>
      <c r="C56" s="203"/>
      <c r="D56" s="203"/>
      <c r="E56" s="234"/>
      <c r="F56" s="234"/>
      <c r="G56" s="234"/>
      <c r="H56" s="203"/>
      <c r="I56" s="203"/>
      <c r="J56" s="11" t="s">
        <v>127</v>
      </c>
      <c r="K56" s="7" t="s">
        <v>128</v>
      </c>
      <c r="L56" s="7" t="s">
        <v>85</v>
      </c>
      <c r="M56" s="66">
        <v>40</v>
      </c>
      <c r="N56" s="231"/>
      <c r="O56" s="203"/>
      <c r="P56" s="203"/>
      <c r="Q56" s="203"/>
      <c r="R56" s="239"/>
      <c r="S56" s="239"/>
      <c r="T56" s="242"/>
      <c r="U56" s="242"/>
      <c r="V56" s="245"/>
      <c r="W56" s="245"/>
      <c r="X56" s="245"/>
      <c r="Y56" s="245"/>
      <c r="Z56" s="245"/>
      <c r="AA56" s="245"/>
      <c r="AB56" s="245"/>
      <c r="AC56" s="231"/>
      <c r="AD56" s="248"/>
      <c r="AE56" s="248"/>
      <c r="AF56" s="203"/>
      <c r="AG56" s="190"/>
      <c r="AH56" s="190"/>
      <c r="AI56" s="190"/>
      <c r="AJ56" s="203"/>
    </row>
    <row r="57" spans="2:36" s="36" customFormat="1" ht="62.65" customHeight="1" x14ac:dyDescent="0.25">
      <c r="B57" s="201" t="s">
        <v>1099</v>
      </c>
      <c r="C57" s="201" t="s">
        <v>323</v>
      </c>
      <c r="D57" s="201" t="s">
        <v>66</v>
      </c>
      <c r="E57" s="218" t="s">
        <v>67</v>
      </c>
      <c r="F57" s="218" t="s">
        <v>134</v>
      </c>
      <c r="G57" s="218" t="s">
        <v>147</v>
      </c>
      <c r="H57" s="201" t="s">
        <v>70</v>
      </c>
      <c r="I57" s="201" t="s">
        <v>79</v>
      </c>
      <c r="J57" s="235" t="s">
        <v>111</v>
      </c>
      <c r="K57" s="201" t="s">
        <v>112</v>
      </c>
      <c r="L57" s="201" t="s">
        <v>85</v>
      </c>
      <c r="M57" s="237">
        <v>1</v>
      </c>
      <c r="N57" s="228" t="s">
        <v>108</v>
      </c>
      <c r="O57" s="201" t="s">
        <v>324</v>
      </c>
      <c r="P57" s="201" t="s">
        <v>75</v>
      </c>
      <c r="Q57" s="201" t="s">
        <v>76</v>
      </c>
      <c r="R57" s="192" t="s">
        <v>77</v>
      </c>
      <c r="S57" s="192" t="s">
        <v>109</v>
      </c>
      <c r="T57" s="240">
        <f>V57+Y57</f>
        <v>64200</v>
      </c>
      <c r="U57" s="240" t="s">
        <v>79</v>
      </c>
      <c r="V57" s="243">
        <v>54570</v>
      </c>
      <c r="W57" s="243" t="s">
        <v>79</v>
      </c>
      <c r="X57" s="243" t="s">
        <v>79</v>
      </c>
      <c r="Y57" s="243">
        <v>9630</v>
      </c>
      <c r="Z57" s="243" t="s">
        <v>79</v>
      </c>
      <c r="AA57" s="243" t="s">
        <v>79</v>
      </c>
      <c r="AB57" s="243">
        <v>27645.49</v>
      </c>
      <c r="AC57" s="228" t="s">
        <v>110</v>
      </c>
      <c r="AD57" s="246" t="s">
        <v>79</v>
      </c>
      <c r="AE57" s="246">
        <f>V57+Y57</f>
        <v>64200</v>
      </c>
      <c r="AF57" s="228" t="s">
        <v>79</v>
      </c>
      <c r="AG57" s="228" t="s">
        <v>33</v>
      </c>
      <c r="AH57" s="228" t="s">
        <v>255</v>
      </c>
      <c r="AI57" s="228" t="s">
        <v>167</v>
      </c>
      <c r="AJ57" s="228"/>
    </row>
    <row r="58" spans="2:36" s="36" customFormat="1" ht="17.649999999999999" customHeight="1" x14ac:dyDescent="0.25">
      <c r="B58" s="202"/>
      <c r="C58" s="202"/>
      <c r="D58" s="202"/>
      <c r="E58" s="219"/>
      <c r="F58" s="219"/>
      <c r="G58" s="219"/>
      <c r="H58" s="202"/>
      <c r="I58" s="202"/>
      <c r="J58" s="236"/>
      <c r="K58" s="203"/>
      <c r="L58" s="203"/>
      <c r="M58" s="238"/>
      <c r="N58" s="230"/>
      <c r="O58" s="202"/>
      <c r="P58" s="202"/>
      <c r="Q58" s="202"/>
      <c r="R58" s="193"/>
      <c r="S58" s="193"/>
      <c r="T58" s="241"/>
      <c r="U58" s="241"/>
      <c r="V58" s="244"/>
      <c r="W58" s="244"/>
      <c r="X58" s="244"/>
      <c r="Y58" s="244"/>
      <c r="Z58" s="244"/>
      <c r="AA58" s="244"/>
      <c r="AB58" s="244"/>
      <c r="AC58" s="230"/>
      <c r="AD58" s="247"/>
      <c r="AE58" s="247"/>
      <c r="AF58" s="202"/>
      <c r="AG58" s="230"/>
      <c r="AH58" s="230"/>
      <c r="AI58" s="230"/>
      <c r="AJ58" s="202"/>
    </row>
    <row r="59" spans="2:36" s="36" customFormat="1" ht="69" customHeight="1" x14ac:dyDescent="0.25">
      <c r="B59" s="203"/>
      <c r="C59" s="203"/>
      <c r="D59" s="203"/>
      <c r="E59" s="234"/>
      <c r="F59" s="234"/>
      <c r="G59" s="234"/>
      <c r="H59" s="203"/>
      <c r="I59" s="203"/>
      <c r="J59" s="11" t="s">
        <v>127</v>
      </c>
      <c r="K59" s="7" t="s">
        <v>128</v>
      </c>
      <c r="L59" s="7" t="s">
        <v>85</v>
      </c>
      <c r="M59" s="66">
        <v>30</v>
      </c>
      <c r="N59" s="231"/>
      <c r="O59" s="203"/>
      <c r="P59" s="203"/>
      <c r="Q59" s="203"/>
      <c r="R59" s="239"/>
      <c r="S59" s="239"/>
      <c r="T59" s="242"/>
      <c r="U59" s="242"/>
      <c r="V59" s="245"/>
      <c r="W59" s="245"/>
      <c r="X59" s="245"/>
      <c r="Y59" s="245"/>
      <c r="Z59" s="245"/>
      <c r="AA59" s="245"/>
      <c r="AB59" s="245"/>
      <c r="AC59" s="231"/>
      <c r="AD59" s="248"/>
      <c r="AE59" s="248"/>
      <c r="AF59" s="203"/>
      <c r="AG59" s="231"/>
      <c r="AH59" s="231"/>
      <c r="AI59" s="231"/>
      <c r="AJ59" s="203"/>
    </row>
    <row r="60" spans="2:36" s="36" customFormat="1" ht="132" customHeight="1" x14ac:dyDescent="0.25">
      <c r="B60" s="204" t="s">
        <v>234</v>
      </c>
      <c r="C60" s="204" t="s">
        <v>235</v>
      </c>
      <c r="D60" s="204" t="s">
        <v>106</v>
      </c>
      <c r="E60" s="199" t="s">
        <v>67</v>
      </c>
      <c r="F60" s="199" t="s">
        <v>184</v>
      </c>
      <c r="G60" s="199" t="s">
        <v>147</v>
      </c>
      <c r="H60" s="204" t="s">
        <v>70</v>
      </c>
      <c r="I60" s="204" t="s">
        <v>79</v>
      </c>
      <c r="J60" s="11" t="s">
        <v>208</v>
      </c>
      <c r="K60" s="7" t="s">
        <v>107</v>
      </c>
      <c r="L60" s="7" t="s">
        <v>86</v>
      </c>
      <c r="M60" s="7">
        <v>40</v>
      </c>
      <c r="N60" s="190" t="s">
        <v>108</v>
      </c>
      <c r="O60" s="204" t="s">
        <v>238</v>
      </c>
      <c r="P60" s="204" t="s">
        <v>75</v>
      </c>
      <c r="Q60" s="204" t="s">
        <v>76</v>
      </c>
      <c r="R60" s="251" t="s">
        <v>77</v>
      </c>
      <c r="S60" s="251" t="s">
        <v>109</v>
      </c>
      <c r="T60" s="191">
        <f>V60+Y60</f>
        <v>124213.34</v>
      </c>
      <c r="U60" s="191" t="s">
        <v>79</v>
      </c>
      <c r="V60" s="243">
        <v>105581.34</v>
      </c>
      <c r="W60" s="189" t="s">
        <v>79</v>
      </c>
      <c r="X60" s="189" t="s">
        <v>79</v>
      </c>
      <c r="Y60" s="189">
        <v>18632</v>
      </c>
      <c r="Z60" s="189" t="s">
        <v>98</v>
      </c>
      <c r="AA60" s="189" t="s">
        <v>79</v>
      </c>
      <c r="AB60" s="189">
        <v>55806</v>
      </c>
      <c r="AC60" s="190" t="s">
        <v>149</v>
      </c>
      <c r="AD60" s="250" t="s">
        <v>79</v>
      </c>
      <c r="AE60" s="250">
        <f>V60+Y60</f>
        <v>124213.34</v>
      </c>
      <c r="AF60" s="190" t="s">
        <v>79</v>
      </c>
      <c r="AG60" s="231" t="s">
        <v>33</v>
      </c>
      <c r="AH60" s="231" t="s">
        <v>174</v>
      </c>
      <c r="AI60" s="231" t="s">
        <v>157</v>
      </c>
      <c r="AJ60" s="231"/>
    </row>
    <row r="61" spans="2:36" s="36" customFormat="1" ht="86.1" customHeight="1" x14ac:dyDescent="0.25">
      <c r="B61" s="204"/>
      <c r="C61" s="204"/>
      <c r="D61" s="204"/>
      <c r="E61" s="199"/>
      <c r="F61" s="199"/>
      <c r="G61" s="199"/>
      <c r="H61" s="204"/>
      <c r="I61" s="204"/>
      <c r="J61" s="11" t="s">
        <v>111</v>
      </c>
      <c r="K61" s="7" t="s">
        <v>112</v>
      </c>
      <c r="L61" s="7" t="s">
        <v>85</v>
      </c>
      <c r="M61" s="7">
        <v>2</v>
      </c>
      <c r="N61" s="190"/>
      <c r="O61" s="204"/>
      <c r="P61" s="204"/>
      <c r="Q61" s="204"/>
      <c r="R61" s="251"/>
      <c r="S61" s="251"/>
      <c r="T61" s="191"/>
      <c r="U61" s="191"/>
      <c r="V61" s="244"/>
      <c r="W61" s="189"/>
      <c r="X61" s="189"/>
      <c r="Y61" s="189"/>
      <c r="Z61" s="189"/>
      <c r="AA61" s="189"/>
      <c r="AB61" s="189"/>
      <c r="AC61" s="190"/>
      <c r="AD61" s="250"/>
      <c r="AE61" s="250"/>
      <c r="AF61" s="204"/>
      <c r="AG61" s="190"/>
      <c r="AH61" s="190"/>
      <c r="AI61" s="190"/>
      <c r="AJ61" s="204"/>
    </row>
    <row r="62" spans="2:36" s="36" customFormat="1" ht="59.1" customHeight="1" x14ac:dyDescent="0.25">
      <c r="B62" s="204"/>
      <c r="C62" s="204"/>
      <c r="D62" s="204"/>
      <c r="E62" s="199"/>
      <c r="F62" s="199"/>
      <c r="G62" s="199"/>
      <c r="H62" s="204"/>
      <c r="I62" s="204"/>
      <c r="J62" s="11" t="s">
        <v>127</v>
      </c>
      <c r="K62" s="7" t="s">
        <v>128</v>
      </c>
      <c r="L62" s="7" t="s">
        <v>85</v>
      </c>
      <c r="M62" s="66">
        <v>68</v>
      </c>
      <c r="N62" s="190"/>
      <c r="O62" s="204"/>
      <c r="P62" s="204"/>
      <c r="Q62" s="204"/>
      <c r="R62" s="251"/>
      <c r="S62" s="251"/>
      <c r="T62" s="191"/>
      <c r="U62" s="191"/>
      <c r="V62" s="245"/>
      <c r="W62" s="189"/>
      <c r="X62" s="189"/>
      <c r="Y62" s="189"/>
      <c r="Z62" s="189"/>
      <c r="AA62" s="189"/>
      <c r="AB62" s="189"/>
      <c r="AC62" s="190"/>
      <c r="AD62" s="250"/>
      <c r="AE62" s="250"/>
      <c r="AF62" s="204"/>
      <c r="AG62" s="190"/>
      <c r="AH62" s="190"/>
      <c r="AI62" s="190"/>
      <c r="AJ62" s="204"/>
    </row>
    <row r="63" spans="2:36" s="36" customFormat="1" ht="134.1" customHeight="1" x14ac:dyDescent="0.25">
      <c r="B63" s="204" t="s">
        <v>236</v>
      </c>
      <c r="C63" s="204" t="s">
        <v>237</v>
      </c>
      <c r="D63" s="204" t="s">
        <v>106</v>
      </c>
      <c r="E63" s="199" t="s">
        <v>67</v>
      </c>
      <c r="F63" s="199" t="s">
        <v>134</v>
      </c>
      <c r="G63" s="199" t="s">
        <v>147</v>
      </c>
      <c r="H63" s="201" t="s">
        <v>70</v>
      </c>
      <c r="I63" s="204" t="s">
        <v>79</v>
      </c>
      <c r="J63" s="11" t="s">
        <v>208</v>
      </c>
      <c r="K63" s="7" t="s">
        <v>107</v>
      </c>
      <c r="L63" s="7" t="s">
        <v>86</v>
      </c>
      <c r="M63" s="7">
        <v>40</v>
      </c>
      <c r="N63" s="190" t="s">
        <v>108</v>
      </c>
      <c r="O63" s="204" t="s">
        <v>238</v>
      </c>
      <c r="P63" s="204" t="s">
        <v>75</v>
      </c>
      <c r="Q63" s="204" t="s">
        <v>76</v>
      </c>
      <c r="R63" s="251" t="s">
        <v>77</v>
      </c>
      <c r="S63" s="192" t="s">
        <v>109</v>
      </c>
      <c r="T63" s="240">
        <f>V63+Y63</f>
        <v>120571.49</v>
      </c>
      <c r="U63" s="240" t="s">
        <v>79</v>
      </c>
      <c r="V63" s="243">
        <v>102485.77</v>
      </c>
      <c r="W63" s="243" t="s">
        <v>79</v>
      </c>
      <c r="X63" s="243" t="s">
        <v>79</v>
      </c>
      <c r="Y63" s="243">
        <v>18085.72</v>
      </c>
      <c r="Z63" s="243" t="s">
        <v>79</v>
      </c>
      <c r="AA63" s="243" t="s">
        <v>79</v>
      </c>
      <c r="AB63" s="243">
        <v>54169.8</v>
      </c>
      <c r="AC63" s="228" t="s">
        <v>110</v>
      </c>
      <c r="AD63" s="246" t="s">
        <v>79</v>
      </c>
      <c r="AE63" s="246">
        <f>V63+Y63</f>
        <v>120571.49</v>
      </c>
      <c r="AF63" s="228" t="s">
        <v>79</v>
      </c>
      <c r="AG63" s="190" t="s">
        <v>33</v>
      </c>
      <c r="AH63" s="190" t="s">
        <v>174</v>
      </c>
      <c r="AI63" s="190" t="s">
        <v>157</v>
      </c>
      <c r="AJ63" s="228"/>
    </row>
    <row r="64" spans="2:36" s="36" customFormat="1" ht="65.099999999999994" customHeight="1" x14ac:dyDescent="0.25">
      <c r="B64" s="204"/>
      <c r="C64" s="204"/>
      <c r="D64" s="204"/>
      <c r="E64" s="199"/>
      <c r="F64" s="199"/>
      <c r="G64" s="199"/>
      <c r="H64" s="202"/>
      <c r="I64" s="204"/>
      <c r="J64" s="11" t="s">
        <v>111</v>
      </c>
      <c r="K64" s="7" t="s">
        <v>112</v>
      </c>
      <c r="L64" s="7" t="s">
        <v>85</v>
      </c>
      <c r="M64" s="7">
        <v>2</v>
      </c>
      <c r="N64" s="190"/>
      <c r="O64" s="204"/>
      <c r="P64" s="204"/>
      <c r="Q64" s="204"/>
      <c r="R64" s="251"/>
      <c r="S64" s="193"/>
      <c r="T64" s="241"/>
      <c r="U64" s="241"/>
      <c r="V64" s="244"/>
      <c r="W64" s="244"/>
      <c r="X64" s="244"/>
      <c r="Y64" s="244"/>
      <c r="Z64" s="244"/>
      <c r="AA64" s="244"/>
      <c r="AB64" s="244"/>
      <c r="AC64" s="230"/>
      <c r="AD64" s="247"/>
      <c r="AE64" s="247"/>
      <c r="AF64" s="202"/>
      <c r="AG64" s="190"/>
      <c r="AH64" s="190"/>
      <c r="AI64" s="190"/>
      <c r="AJ64" s="202"/>
    </row>
    <row r="65" spans="2:36" s="36" customFormat="1" ht="62.1" customHeight="1" x14ac:dyDescent="0.25">
      <c r="B65" s="204"/>
      <c r="C65" s="204"/>
      <c r="D65" s="204"/>
      <c r="E65" s="199"/>
      <c r="F65" s="199"/>
      <c r="G65" s="199"/>
      <c r="H65" s="203"/>
      <c r="I65" s="204"/>
      <c r="J65" s="11" t="s">
        <v>127</v>
      </c>
      <c r="K65" s="7" t="s">
        <v>128</v>
      </c>
      <c r="L65" s="7" t="s">
        <v>85</v>
      </c>
      <c r="M65" s="66">
        <v>66</v>
      </c>
      <c r="N65" s="190"/>
      <c r="O65" s="204"/>
      <c r="P65" s="204"/>
      <c r="Q65" s="204"/>
      <c r="R65" s="251"/>
      <c r="S65" s="239"/>
      <c r="T65" s="242"/>
      <c r="U65" s="242"/>
      <c r="V65" s="245"/>
      <c r="W65" s="245"/>
      <c r="X65" s="245"/>
      <c r="Y65" s="245"/>
      <c r="Z65" s="245"/>
      <c r="AA65" s="245"/>
      <c r="AB65" s="245"/>
      <c r="AC65" s="231"/>
      <c r="AD65" s="248"/>
      <c r="AE65" s="248"/>
      <c r="AF65" s="203"/>
      <c r="AG65" s="190"/>
      <c r="AH65" s="190"/>
      <c r="AI65" s="190"/>
      <c r="AJ65" s="203"/>
    </row>
    <row r="66" spans="2:36" s="36" customFormat="1" ht="126.6" customHeight="1" x14ac:dyDescent="0.25">
      <c r="B66" s="201" t="s">
        <v>239</v>
      </c>
      <c r="C66" s="201" t="s">
        <v>240</v>
      </c>
      <c r="D66" s="201" t="s">
        <v>106</v>
      </c>
      <c r="E66" s="218" t="s">
        <v>67</v>
      </c>
      <c r="F66" s="218" t="s">
        <v>134</v>
      </c>
      <c r="G66" s="218" t="s">
        <v>147</v>
      </c>
      <c r="H66" s="201" t="s">
        <v>70</v>
      </c>
      <c r="I66" s="201" t="s">
        <v>79</v>
      </c>
      <c r="J66" s="11" t="s">
        <v>208</v>
      </c>
      <c r="K66" s="7" t="s">
        <v>107</v>
      </c>
      <c r="L66" s="7" t="s">
        <v>86</v>
      </c>
      <c r="M66" s="66">
        <v>40</v>
      </c>
      <c r="N66" s="228" t="s">
        <v>108</v>
      </c>
      <c r="O66" s="201" t="s">
        <v>238</v>
      </c>
      <c r="P66" s="201" t="s">
        <v>75</v>
      </c>
      <c r="Q66" s="201" t="s">
        <v>76</v>
      </c>
      <c r="R66" s="192" t="s">
        <v>77</v>
      </c>
      <c r="S66" s="192" t="s">
        <v>109</v>
      </c>
      <c r="T66" s="240">
        <f>V66+Y66</f>
        <v>93453.86</v>
      </c>
      <c r="U66" s="240" t="s">
        <v>79</v>
      </c>
      <c r="V66" s="243">
        <v>79435.78</v>
      </c>
      <c r="W66" s="243" t="s">
        <v>79</v>
      </c>
      <c r="X66" s="243" t="s">
        <v>79</v>
      </c>
      <c r="Y66" s="243">
        <v>14018.08</v>
      </c>
      <c r="Z66" s="243" t="s">
        <v>79</v>
      </c>
      <c r="AA66" s="243" t="s">
        <v>79</v>
      </c>
      <c r="AB66" s="243">
        <v>41986.52</v>
      </c>
      <c r="AC66" s="228" t="s">
        <v>110</v>
      </c>
      <c r="AD66" s="246" t="s">
        <v>79</v>
      </c>
      <c r="AE66" s="246">
        <f>V66+Y66</f>
        <v>93453.86</v>
      </c>
      <c r="AF66" s="228" t="s">
        <v>79</v>
      </c>
      <c r="AG66" s="190" t="s">
        <v>33</v>
      </c>
      <c r="AH66" s="190" t="s">
        <v>174</v>
      </c>
      <c r="AI66" s="190" t="s">
        <v>157</v>
      </c>
      <c r="AJ66" s="228"/>
    </row>
    <row r="67" spans="2:36" s="36" customFormat="1" ht="65.650000000000006" customHeight="1" x14ac:dyDescent="0.25">
      <c r="B67" s="202"/>
      <c r="C67" s="202"/>
      <c r="D67" s="202"/>
      <c r="E67" s="219"/>
      <c r="F67" s="219"/>
      <c r="G67" s="219"/>
      <c r="H67" s="202"/>
      <c r="I67" s="202"/>
      <c r="J67" s="11" t="s">
        <v>111</v>
      </c>
      <c r="K67" s="7" t="s">
        <v>112</v>
      </c>
      <c r="L67" s="7" t="s">
        <v>85</v>
      </c>
      <c r="M67" s="66">
        <v>1</v>
      </c>
      <c r="N67" s="230"/>
      <c r="O67" s="202"/>
      <c r="P67" s="202"/>
      <c r="Q67" s="202"/>
      <c r="R67" s="193"/>
      <c r="S67" s="193"/>
      <c r="T67" s="241"/>
      <c r="U67" s="241"/>
      <c r="V67" s="244"/>
      <c r="W67" s="244"/>
      <c r="X67" s="244"/>
      <c r="Y67" s="244"/>
      <c r="Z67" s="244"/>
      <c r="AA67" s="244"/>
      <c r="AB67" s="244"/>
      <c r="AC67" s="230"/>
      <c r="AD67" s="247"/>
      <c r="AE67" s="247"/>
      <c r="AF67" s="202"/>
      <c r="AG67" s="190"/>
      <c r="AH67" s="190"/>
      <c r="AI67" s="190"/>
      <c r="AJ67" s="202"/>
    </row>
    <row r="68" spans="2:36" s="36" customFormat="1" ht="74.099999999999994" customHeight="1" x14ac:dyDescent="0.25">
      <c r="B68" s="203"/>
      <c r="C68" s="203"/>
      <c r="D68" s="203"/>
      <c r="E68" s="234"/>
      <c r="F68" s="234"/>
      <c r="G68" s="234"/>
      <c r="H68" s="203"/>
      <c r="I68" s="203"/>
      <c r="J68" s="11" t="s">
        <v>127</v>
      </c>
      <c r="K68" s="7" t="s">
        <v>128</v>
      </c>
      <c r="L68" s="7" t="s">
        <v>85</v>
      </c>
      <c r="M68" s="66">
        <v>35</v>
      </c>
      <c r="N68" s="231"/>
      <c r="O68" s="203"/>
      <c r="P68" s="203"/>
      <c r="Q68" s="203"/>
      <c r="R68" s="239"/>
      <c r="S68" s="239"/>
      <c r="T68" s="242"/>
      <c r="U68" s="242"/>
      <c r="V68" s="245"/>
      <c r="W68" s="245"/>
      <c r="X68" s="245"/>
      <c r="Y68" s="245"/>
      <c r="Z68" s="245"/>
      <c r="AA68" s="245"/>
      <c r="AB68" s="245"/>
      <c r="AC68" s="231"/>
      <c r="AD68" s="248"/>
      <c r="AE68" s="248"/>
      <c r="AF68" s="203"/>
      <c r="AG68" s="190"/>
      <c r="AH68" s="190"/>
      <c r="AI68" s="190"/>
      <c r="AJ68" s="203"/>
    </row>
    <row r="69" spans="2:36" s="36" customFormat="1" ht="127.15" customHeight="1" x14ac:dyDescent="0.25">
      <c r="B69" s="201" t="s">
        <v>241</v>
      </c>
      <c r="C69" s="201" t="s">
        <v>242</v>
      </c>
      <c r="D69" s="201" t="s">
        <v>66</v>
      </c>
      <c r="E69" s="218" t="s">
        <v>67</v>
      </c>
      <c r="F69" s="218" t="s">
        <v>134</v>
      </c>
      <c r="G69" s="218" t="s">
        <v>147</v>
      </c>
      <c r="H69" s="201" t="s">
        <v>70</v>
      </c>
      <c r="I69" s="201" t="s">
        <v>79</v>
      </c>
      <c r="J69" s="11" t="s">
        <v>208</v>
      </c>
      <c r="K69" s="7" t="s">
        <v>107</v>
      </c>
      <c r="L69" s="7" t="s">
        <v>86</v>
      </c>
      <c r="M69" s="66">
        <v>40</v>
      </c>
      <c r="N69" s="228" t="s">
        <v>108</v>
      </c>
      <c r="O69" s="201" t="s">
        <v>238</v>
      </c>
      <c r="P69" s="201" t="s">
        <v>75</v>
      </c>
      <c r="Q69" s="201" t="s">
        <v>76</v>
      </c>
      <c r="R69" s="192" t="s">
        <v>77</v>
      </c>
      <c r="S69" s="192" t="s">
        <v>109</v>
      </c>
      <c r="T69" s="240">
        <f>V69+Y69</f>
        <v>78268.78</v>
      </c>
      <c r="U69" s="240" t="s">
        <v>79</v>
      </c>
      <c r="V69" s="243">
        <v>66528.460000000006</v>
      </c>
      <c r="W69" s="243" t="s">
        <v>79</v>
      </c>
      <c r="X69" s="243" t="s">
        <v>79</v>
      </c>
      <c r="Y69" s="243">
        <v>11740.32</v>
      </c>
      <c r="Z69" s="243" t="s">
        <v>79</v>
      </c>
      <c r="AA69" s="243" t="s">
        <v>79</v>
      </c>
      <c r="AB69" s="243">
        <v>35164.239999999998</v>
      </c>
      <c r="AC69" s="228" t="s">
        <v>110</v>
      </c>
      <c r="AD69" s="246" t="s">
        <v>79</v>
      </c>
      <c r="AE69" s="246">
        <f>V69+Y69</f>
        <v>78268.78</v>
      </c>
      <c r="AF69" s="228" t="s">
        <v>79</v>
      </c>
      <c r="AG69" s="228" t="s">
        <v>33</v>
      </c>
      <c r="AH69" s="228" t="s">
        <v>174</v>
      </c>
      <c r="AI69" s="228" t="s">
        <v>157</v>
      </c>
      <c r="AJ69" s="228"/>
    </row>
    <row r="70" spans="2:36" s="36" customFormat="1" ht="65.650000000000006" customHeight="1" x14ac:dyDescent="0.25">
      <c r="B70" s="202"/>
      <c r="C70" s="202"/>
      <c r="D70" s="202"/>
      <c r="E70" s="219"/>
      <c r="F70" s="219"/>
      <c r="G70" s="219"/>
      <c r="H70" s="202"/>
      <c r="I70" s="202"/>
      <c r="J70" s="11" t="s">
        <v>111</v>
      </c>
      <c r="K70" s="7" t="s">
        <v>112</v>
      </c>
      <c r="L70" s="7" t="s">
        <v>85</v>
      </c>
      <c r="M70" s="66">
        <v>1</v>
      </c>
      <c r="N70" s="230"/>
      <c r="O70" s="202"/>
      <c r="P70" s="202"/>
      <c r="Q70" s="202"/>
      <c r="R70" s="193"/>
      <c r="S70" s="193"/>
      <c r="T70" s="241"/>
      <c r="U70" s="241"/>
      <c r="V70" s="244"/>
      <c r="W70" s="244"/>
      <c r="X70" s="244"/>
      <c r="Y70" s="244"/>
      <c r="Z70" s="244"/>
      <c r="AA70" s="244"/>
      <c r="AB70" s="244"/>
      <c r="AC70" s="230"/>
      <c r="AD70" s="247"/>
      <c r="AE70" s="247"/>
      <c r="AF70" s="202"/>
      <c r="AG70" s="230"/>
      <c r="AH70" s="230"/>
      <c r="AI70" s="230"/>
      <c r="AJ70" s="202"/>
    </row>
    <row r="71" spans="2:36" s="36" customFormat="1" ht="69" customHeight="1" x14ac:dyDescent="0.25">
      <c r="B71" s="203"/>
      <c r="C71" s="203"/>
      <c r="D71" s="203"/>
      <c r="E71" s="234"/>
      <c r="F71" s="234"/>
      <c r="G71" s="234"/>
      <c r="H71" s="203"/>
      <c r="I71" s="203"/>
      <c r="J71" s="11" t="s">
        <v>127</v>
      </c>
      <c r="K71" s="7" t="s">
        <v>128</v>
      </c>
      <c r="L71" s="7" t="s">
        <v>85</v>
      </c>
      <c r="M71" s="66">
        <v>10</v>
      </c>
      <c r="N71" s="231"/>
      <c r="O71" s="203"/>
      <c r="P71" s="203"/>
      <c r="Q71" s="203"/>
      <c r="R71" s="239"/>
      <c r="S71" s="239"/>
      <c r="T71" s="242"/>
      <c r="U71" s="242"/>
      <c r="V71" s="245"/>
      <c r="W71" s="245"/>
      <c r="X71" s="245"/>
      <c r="Y71" s="245"/>
      <c r="Z71" s="245"/>
      <c r="AA71" s="245"/>
      <c r="AB71" s="245"/>
      <c r="AC71" s="231"/>
      <c r="AD71" s="248"/>
      <c r="AE71" s="248"/>
      <c r="AF71" s="203"/>
      <c r="AG71" s="231"/>
      <c r="AH71" s="231"/>
      <c r="AI71" s="231"/>
      <c r="AJ71" s="203"/>
    </row>
    <row r="72" spans="2:36" ht="52.15" customHeight="1" x14ac:dyDescent="0.2">
      <c r="B72" s="204" t="s">
        <v>243</v>
      </c>
      <c r="C72" s="204" t="s">
        <v>244</v>
      </c>
      <c r="D72" s="204" t="s">
        <v>66</v>
      </c>
      <c r="E72" s="199" t="s">
        <v>67</v>
      </c>
      <c r="F72" s="199" t="s">
        <v>132</v>
      </c>
      <c r="G72" s="199" t="s">
        <v>69</v>
      </c>
      <c r="H72" s="204" t="s">
        <v>70</v>
      </c>
      <c r="I72" s="204" t="s">
        <v>79</v>
      </c>
      <c r="J72" s="11" t="s">
        <v>113</v>
      </c>
      <c r="K72" s="7" t="s">
        <v>114</v>
      </c>
      <c r="L72" s="7" t="s">
        <v>115</v>
      </c>
      <c r="M72" s="7">
        <v>2</v>
      </c>
      <c r="N72" s="190" t="s">
        <v>108</v>
      </c>
      <c r="O72" s="204" t="s">
        <v>238</v>
      </c>
      <c r="P72" s="204" t="s">
        <v>75</v>
      </c>
      <c r="Q72" s="204" t="s">
        <v>76</v>
      </c>
      <c r="R72" s="251" t="s">
        <v>77</v>
      </c>
      <c r="S72" s="251" t="s">
        <v>109</v>
      </c>
      <c r="T72" s="191">
        <f>V72+Y72</f>
        <v>110402.58</v>
      </c>
      <c r="U72" s="191" t="s">
        <v>79</v>
      </c>
      <c r="V72" s="189">
        <v>93842.2</v>
      </c>
      <c r="W72" s="189" t="s">
        <v>79</v>
      </c>
      <c r="X72" s="189" t="s">
        <v>79</v>
      </c>
      <c r="Y72" s="189">
        <v>16560.38</v>
      </c>
      <c r="Z72" s="189" t="s">
        <v>79</v>
      </c>
      <c r="AA72" s="189" t="s">
        <v>79</v>
      </c>
      <c r="AB72" s="189">
        <v>49601.16</v>
      </c>
      <c r="AC72" s="190" t="s">
        <v>80</v>
      </c>
      <c r="AD72" s="250" t="s">
        <v>79</v>
      </c>
      <c r="AE72" s="250">
        <f>V72+Y72</f>
        <v>110402.58</v>
      </c>
      <c r="AF72" s="190" t="s">
        <v>79</v>
      </c>
      <c r="AG72" s="190" t="s">
        <v>33</v>
      </c>
      <c r="AH72" s="190" t="s">
        <v>176</v>
      </c>
      <c r="AI72" s="190" t="s">
        <v>160</v>
      </c>
      <c r="AJ72" s="190"/>
    </row>
    <row r="73" spans="2:36" ht="51" x14ac:dyDescent="0.2">
      <c r="B73" s="204"/>
      <c r="C73" s="204"/>
      <c r="D73" s="204"/>
      <c r="E73" s="199"/>
      <c r="F73" s="199"/>
      <c r="G73" s="199"/>
      <c r="H73" s="204"/>
      <c r="I73" s="204"/>
      <c r="J73" s="11" t="s">
        <v>116</v>
      </c>
      <c r="K73" s="7" t="s">
        <v>117</v>
      </c>
      <c r="L73" s="7" t="s">
        <v>85</v>
      </c>
      <c r="M73" s="7">
        <v>2</v>
      </c>
      <c r="N73" s="190"/>
      <c r="O73" s="204"/>
      <c r="P73" s="204"/>
      <c r="Q73" s="204"/>
      <c r="R73" s="251"/>
      <c r="S73" s="251"/>
      <c r="T73" s="191"/>
      <c r="U73" s="191"/>
      <c r="V73" s="189"/>
      <c r="W73" s="189"/>
      <c r="X73" s="189"/>
      <c r="Y73" s="189"/>
      <c r="Z73" s="189"/>
      <c r="AA73" s="189"/>
      <c r="AB73" s="189"/>
      <c r="AC73" s="190"/>
      <c r="AD73" s="250"/>
      <c r="AE73" s="250"/>
      <c r="AF73" s="204"/>
      <c r="AG73" s="190"/>
      <c r="AH73" s="190"/>
      <c r="AI73" s="190"/>
      <c r="AJ73" s="204"/>
    </row>
    <row r="74" spans="2:36" ht="38.25" x14ac:dyDescent="0.2">
      <c r="B74" s="204"/>
      <c r="C74" s="204"/>
      <c r="D74" s="204"/>
      <c r="E74" s="199"/>
      <c r="F74" s="199"/>
      <c r="G74" s="199"/>
      <c r="H74" s="204"/>
      <c r="I74" s="204"/>
      <c r="J74" s="11" t="s">
        <v>209</v>
      </c>
      <c r="K74" s="7" t="s">
        <v>118</v>
      </c>
      <c r="L74" s="7" t="s">
        <v>119</v>
      </c>
      <c r="M74" s="7">
        <v>2</v>
      </c>
      <c r="N74" s="190"/>
      <c r="O74" s="204"/>
      <c r="P74" s="204"/>
      <c r="Q74" s="204"/>
      <c r="R74" s="251"/>
      <c r="S74" s="251"/>
      <c r="T74" s="191"/>
      <c r="U74" s="191"/>
      <c r="V74" s="189"/>
      <c r="W74" s="189"/>
      <c r="X74" s="189"/>
      <c r="Y74" s="189"/>
      <c r="Z74" s="189"/>
      <c r="AA74" s="189"/>
      <c r="AB74" s="189"/>
      <c r="AC74" s="190"/>
      <c r="AD74" s="250"/>
      <c r="AE74" s="250"/>
      <c r="AF74" s="204"/>
      <c r="AG74" s="190"/>
      <c r="AH74" s="190"/>
      <c r="AI74" s="190"/>
      <c r="AJ74" s="204"/>
    </row>
    <row r="75" spans="2:36" ht="25.5" x14ac:dyDescent="0.2">
      <c r="B75" s="204"/>
      <c r="C75" s="204"/>
      <c r="D75" s="204"/>
      <c r="E75" s="199"/>
      <c r="F75" s="199"/>
      <c r="G75" s="199"/>
      <c r="H75" s="204"/>
      <c r="I75" s="204"/>
      <c r="J75" s="11" t="s">
        <v>120</v>
      </c>
      <c r="K75" s="7" t="s">
        <v>121</v>
      </c>
      <c r="L75" s="7" t="s">
        <v>119</v>
      </c>
      <c r="M75" s="66">
        <v>2</v>
      </c>
      <c r="N75" s="190"/>
      <c r="O75" s="204"/>
      <c r="P75" s="204"/>
      <c r="Q75" s="204"/>
      <c r="R75" s="251"/>
      <c r="S75" s="251"/>
      <c r="T75" s="191"/>
      <c r="U75" s="191"/>
      <c r="V75" s="189"/>
      <c r="W75" s="189"/>
      <c r="X75" s="189"/>
      <c r="Y75" s="189"/>
      <c r="Z75" s="189"/>
      <c r="AA75" s="189"/>
      <c r="AB75" s="189"/>
      <c r="AC75" s="190"/>
      <c r="AD75" s="250"/>
      <c r="AE75" s="250"/>
      <c r="AF75" s="204"/>
      <c r="AG75" s="190"/>
      <c r="AH75" s="190"/>
      <c r="AI75" s="190"/>
      <c r="AJ75" s="204"/>
    </row>
    <row r="76" spans="2:36" s="36" customFormat="1" ht="126.6" customHeight="1" x14ac:dyDescent="0.25">
      <c r="B76" s="201" t="s">
        <v>245</v>
      </c>
      <c r="C76" s="201" t="s">
        <v>235</v>
      </c>
      <c r="D76" s="201" t="s">
        <v>66</v>
      </c>
      <c r="E76" s="218" t="s">
        <v>67</v>
      </c>
      <c r="F76" s="218" t="s">
        <v>134</v>
      </c>
      <c r="G76" s="218" t="s">
        <v>147</v>
      </c>
      <c r="H76" s="201" t="s">
        <v>70</v>
      </c>
      <c r="I76" s="201" t="s">
        <v>79</v>
      </c>
      <c r="J76" s="28" t="s">
        <v>208</v>
      </c>
      <c r="K76" s="14" t="s">
        <v>107</v>
      </c>
      <c r="L76" s="14" t="s">
        <v>86</v>
      </c>
      <c r="M76" s="74">
        <v>40</v>
      </c>
      <c r="N76" s="228" t="s">
        <v>108</v>
      </c>
      <c r="O76" s="201" t="s">
        <v>238</v>
      </c>
      <c r="P76" s="201" t="s">
        <v>75</v>
      </c>
      <c r="Q76" s="201" t="s">
        <v>76</v>
      </c>
      <c r="R76" s="192" t="s">
        <v>77</v>
      </c>
      <c r="S76" s="192" t="s">
        <v>109</v>
      </c>
      <c r="T76" s="240">
        <f>V76+Y76</f>
        <v>109273.82999999999</v>
      </c>
      <c r="U76" s="240" t="s">
        <v>79</v>
      </c>
      <c r="V76" s="243">
        <v>92882.76</v>
      </c>
      <c r="W76" s="243" t="s">
        <v>79</v>
      </c>
      <c r="X76" s="243" t="s">
        <v>79</v>
      </c>
      <c r="Y76" s="243">
        <v>16391.07</v>
      </c>
      <c r="Z76" s="243" t="s">
        <v>79</v>
      </c>
      <c r="AA76" s="243" t="s">
        <v>79</v>
      </c>
      <c r="AB76" s="243">
        <v>49094.03</v>
      </c>
      <c r="AC76" s="228" t="s">
        <v>110</v>
      </c>
      <c r="AD76" s="246" t="s">
        <v>79</v>
      </c>
      <c r="AE76" s="246">
        <f>V76+Y76</f>
        <v>109273.82999999999</v>
      </c>
      <c r="AF76" s="228" t="s">
        <v>79</v>
      </c>
      <c r="AG76" s="228" t="s">
        <v>33</v>
      </c>
      <c r="AH76" s="228" t="s">
        <v>297</v>
      </c>
      <c r="AI76" s="228" t="s">
        <v>359</v>
      </c>
      <c r="AJ76" s="228"/>
    </row>
    <row r="77" spans="2:36" s="36" customFormat="1" ht="68.650000000000006" customHeight="1" x14ac:dyDescent="0.25">
      <c r="B77" s="202"/>
      <c r="C77" s="202"/>
      <c r="D77" s="202"/>
      <c r="E77" s="219"/>
      <c r="F77" s="219"/>
      <c r="G77" s="219"/>
      <c r="H77" s="202"/>
      <c r="I77" s="202"/>
      <c r="J77" s="11" t="s">
        <v>111</v>
      </c>
      <c r="K77" s="7" t="s">
        <v>112</v>
      </c>
      <c r="L77" s="7" t="s">
        <v>85</v>
      </c>
      <c r="M77" s="66">
        <v>1</v>
      </c>
      <c r="N77" s="230"/>
      <c r="O77" s="202"/>
      <c r="P77" s="202"/>
      <c r="Q77" s="202"/>
      <c r="R77" s="193"/>
      <c r="S77" s="193"/>
      <c r="T77" s="241"/>
      <c r="U77" s="241"/>
      <c r="V77" s="244"/>
      <c r="W77" s="244"/>
      <c r="X77" s="244"/>
      <c r="Y77" s="244"/>
      <c r="Z77" s="244"/>
      <c r="AA77" s="244"/>
      <c r="AB77" s="244"/>
      <c r="AC77" s="230"/>
      <c r="AD77" s="247"/>
      <c r="AE77" s="247"/>
      <c r="AF77" s="202"/>
      <c r="AG77" s="230"/>
      <c r="AH77" s="230"/>
      <c r="AI77" s="230"/>
      <c r="AJ77" s="202"/>
    </row>
    <row r="78" spans="2:36" s="36" customFormat="1" ht="67.150000000000006" customHeight="1" x14ac:dyDescent="0.25">
      <c r="B78" s="203"/>
      <c r="C78" s="203"/>
      <c r="D78" s="203"/>
      <c r="E78" s="234"/>
      <c r="F78" s="234"/>
      <c r="G78" s="234"/>
      <c r="H78" s="203"/>
      <c r="I78" s="203"/>
      <c r="J78" s="11" t="s">
        <v>127</v>
      </c>
      <c r="K78" s="7" t="s">
        <v>128</v>
      </c>
      <c r="L78" s="7" t="s">
        <v>85</v>
      </c>
      <c r="M78" s="66">
        <v>60</v>
      </c>
      <c r="N78" s="231"/>
      <c r="O78" s="203"/>
      <c r="P78" s="203"/>
      <c r="Q78" s="203"/>
      <c r="R78" s="239"/>
      <c r="S78" s="239"/>
      <c r="T78" s="242"/>
      <c r="U78" s="242"/>
      <c r="V78" s="245"/>
      <c r="W78" s="245"/>
      <c r="X78" s="245"/>
      <c r="Y78" s="245"/>
      <c r="Z78" s="245"/>
      <c r="AA78" s="245"/>
      <c r="AB78" s="245"/>
      <c r="AC78" s="231"/>
      <c r="AD78" s="248"/>
      <c r="AE78" s="248"/>
      <c r="AF78" s="203"/>
      <c r="AG78" s="231"/>
      <c r="AH78" s="231"/>
      <c r="AI78" s="231"/>
      <c r="AJ78" s="203"/>
    </row>
    <row r="79" spans="2:36" s="36" customFormat="1" ht="93" customHeight="1" x14ac:dyDescent="0.25">
      <c r="B79" s="201" t="s">
        <v>246</v>
      </c>
      <c r="C79" s="201" t="s">
        <v>237</v>
      </c>
      <c r="D79" s="201" t="s">
        <v>66</v>
      </c>
      <c r="E79" s="218" t="s">
        <v>67</v>
      </c>
      <c r="F79" s="218" t="s">
        <v>134</v>
      </c>
      <c r="G79" s="218" t="s">
        <v>147</v>
      </c>
      <c r="H79" s="201" t="s">
        <v>70</v>
      </c>
      <c r="I79" s="201" t="s">
        <v>79</v>
      </c>
      <c r="J79" s="11" t="s">
        <v>208</v>
      </c>
      <c r="K79" s="7" t="s">
        <v>107</v>
      </c>
      <c r="L79" s="7" t="s">
        <v>86</v>
      </c>
      <c r="M79" s="66">
        <v>40</v>
      </c>
      <c r="N79" s="228" t="s">
        <v>108</v>
      </c>
      <c r="O79" s="201" t="s">
        <v>238</v>
      </c>
      <c r="P79" s="201" t="s">
        <v>75</v>
      </c>
      <c r="Q79" s="201" t="s">
        <v>76</v>
      </c>
      <c r="R79" s="192" t="s">
        <v>77</v>
      </c>
      <c r="S79" s="192" t="s">
        <v>109</v>
      </c>
      <c r="T79" s="240">
        <f>V79+Y79</f>
        <v>25462.17</v>
      </c>
      <c r="U79" s="240" t="s">
        <v>79</v>
      </c>
      <c r="V79" s="243">
        <v>21642.84</v>
      </c>
      <c r="W79" s="243" t="s">
        <v>79</v>
      </c>
      <c r="X79" s="243" t="s">
        <v>79</v>
      </c>
      <c r="Y79" s="243">
        <v>3819.33</v>
      </c>
      <c r="Z79" s="243" t="s">
        <v>79</v>
      </c>
      <c r="AA79" s="243" t="s">
        <v>79</v>
      </c>
      <c r="AB79" s="243">
        <v>11438.12</v>
      </c>
      <c r="AC79" s="228" t="s">
        <v>110</v>
      </c>
      <c r="AD79" s="246" t="s">
        <v>79</v>
      </c>
      <c r="AE79" s="246">
        <f>V79+Y79</f>
        <v>25462.17</v>
      </c>
      <c r="AF79" s="228" t="s">
        <v>79</v>
      </c>
      <c r="AG79" s="228" t="s">
        <v>33</v>
      </c>
      <c r="AH79" s="228" t="s">
        <v>297</v>
      </c>
      <c r="AI79" s="228" t="s">
        <v>359</v>
      </c>
      <c r="AJ79" s="228"/>
    </row>
    <row r="80" spans="2:36" s="36" customFormat="1" ht="59.1" customHeight="1" x14ac:dyDescent="0.25">
      <c r="B80" s="202"/>
      <c r="C80" s="202"/>
      <c r="D80" s="202"/>
      <c r="E80" s="219"/>
      <c r="F80" s="219"/>
      <c r="G80" s="219"/>
      <c r="H80" s="202"/>
      <c r="I80" s="202"/>
      <c r="J80" s="11" t="s">
        <v>111</v>
      </c>
      <c r="K80" s="7" t="s">
        <v>112</v>
      </c>
      <c r="L80" s="7" t="s">
        <v>85</v>
      </c>
      <c r="M80" s="66">
        <v>1</v>
      </c>
      <c r="N80" s="230"/>
      <c r="O80" s="202"/>
      <c r="P80" s="202"/>
      <c r="Q80" s="202"/>
      <c r="R80" s="193"/>
      <c r="S80" s="193"/>
      <c r="T80" s="241"/>
      <c r="U80" s="241"/>
      <c r="V80" s="244"/>
      <c r="W80" s="244"/>
      <c r="X80" s="244"/>
      <c r="Y80" s="244"/>
      <c r="Z80" s="244"/>
      <c r="AA80" s="244"/>
      <c r="AB80" s="244"/>
      <c r="AC80" s="230"/>
      <c r="AD80" s="247"/>
      <c r="AE80" s="247"/>
      <c r="AF80" s="202"/>
      <c r="AG80" s="230"/>
      <c r="AH80" s="230"/>
      <c r="AI80" s="230"/>
      <c r="AJ80" s="202"/>
    </row>
    <row r="81" spans="2:36" s="36" customFormat="1" ht="66" customHeight="1" x14ac:dyDescent="0.25">
      <c r="B81" s="203"/>
      <c r="C81" s="203"/>
      <c r="D81" s="203"/>
      <c r="E81" s="234"/>
      <c r="F81" s="234"/>
      <c r="G81" s="234"/>
      <c r="H81" s="203"/>
      <c r="I81" s="203"/>
      <c r="J81" s="11" t="s">
        <v>127</v>
      </c>
      <c r="K81" s="7" t="s">
        <v>128</v>
      </c>
      <c r="L81" s="7" t="s">
        <v>85</v>
      </c>
      <c r="M81" s="66">
        <v>13</v>
      </c>
      <c r="N81" s="231"/>
      <c r="O81" s="203"/>
      <c r="P81" s="203"/>
      <c r="Q81" s="203"/>
      <c r="R81" s="239"/>
      <c r="S81" s="239"/>
      <c r="T81" s="242"/>
      <c r="U81" s="242"/>
      <c r="V81" s="245"/>
      <c r="W81" s="245"/>
      <c r="X81" s="245"/>
      <c r="Y81" s="245"/>
      <c r="Z81" s="245"/>
      <c r="AA81" s="245"/>
      <c r="AB81" s="245"/>
      <c r="AC81" s="231"/>
      <c r="AD81" s="248"/>
      <c r="AE81" s="248"/>
      <c r="AF81" s="203"/>
      <c r="AG81" s="231"/>
      <c r="AH81" s="231"/>
      <c r="AI81" s="231"/>
      <c r="AJ81" s="203"/>
    </row>
    <row r="82" spans="2:36" s="36" customFormat="1" ht="89.25" x14ac:dyDescent="0.25">
      <c r="B82" s="201" t="s">
        <v>247</v>
      </c>
      <c r="C82" s="201" t="s">
        <v>240</v>
      </c>
      <c r="D82" s="201" t="s">
        <v>66</v>
      </c>
      <c r="E82" s="218" t="s">
        <v>67</v>
      </c>
      <c r="F82" s="218" t="s">
        <v>134</v>
      </c>
      <c r="G82" s="218" t="s">
        <v>147</v>
      </c>
      <c r="H82" s="201" t="s">
        <v>70</v>
      </c>
      <c r="I82" s="201" t="s">
        <v>79</v>
      </c>
      <c r="J82" s="11" t="s">
        <v>208</v>
      </c>
      <c r="K82" s="7" t="s">
        <v>107</v>
      </c>
      <c r="L82" s="7" t="s">
        <v>86</v>
      </c>
      <c r="M82" s="66">
        <v>40</v>
      </c>
      <c r="N82" s="228" t="s">
        <v>108</v>
      </c>
      <c r="O82" s="201" t="s">
        <v>238</v>
      </c>
      <c r="P82" s="201" t="s">
        <v>75</v>
      </c>
      <c r="Q82" s="201" t="s">
        <v>76</v>
      </c>
      <c r="R82" s="192" t="s">
        <v>77</v>
      </c>
      <c r="S82" s="192" t="s">
        <v>109</v>
      </c>
      <c r="T82" s="240">
        <f>V82+Y82</f>
        <v>88061.72</v>
      </c>
      <c r="U82" s="240" t="s">
        <v>79</v>
      </c>
      <c r="V82" s="243">
        <v>74852.45</v>
      </c>
      <c r="W82" s="243" t="s">
        <v>79</v>
      </c>
      <c r="X82" s="243" t="s">
        <v>79</v>
      </c>
      <c r="Y82" s="243">
        <v>13209.27</v>
      </c>
      <c r="Z82" s="243" t="s">
        <v>79</v>
      </c>
      <c r="AA82" s="243" t="s">
        <v>79</v>
      </c>
      <c r="AB82" s="243">
        <v>39563.97</v>
      </c>
      <c r="AC82" s="228" t="s">
        <v>110</v>
      </c>
      <c r="AD82" s="246" t="s">
        <v>79</v>
      </c>
      <c r="AE82" s="246">
        <f>V82+Y82</f>
        <v>88061.72</v>
      </c>
      <c r="AF82" s="228" t="s">
        <v>79</v>
      </c>
      <c r="AG82" s="228" t="s">
        <v>33</v>
      </c>
      <c r="AH82" s="228" t="s">
        <v>248</v>
      </c>
      <c r="AI82" s="228" t="s">
        <v>249</v>
      </c>
      <c r="AJ82" s="228"/>
    </row>
    <row r="83" spans="2:36" s="36" customFormat="1" ht="59.1" customHeight="1" x14ac:dyDescent="0.25">
      <c r="B83" s="202"/>
      <c r="C83" s="202"/>
      <c r="D83" s="202"/>
      <c r="E83" s="219"/>
      <c r="F83" s="219"/>
      <c r="G83" s="219"/>
      <c r="H83" s="202"/>
      <c r="I83" s="202"/>
      <c r="J83" s="11" t="s">
        <v>111</v>
      </c>
      <c r="K83" s="7" t="s">
        <v>112</v>
      </c>
      <c r="L83" s="7" t="s">
        <v>85</v>
      </c>
      <c r="M83" s="66">
        <v>1</v>
      </c>
      <c r="N83" s="230"/>
      <c r="O83" s="202"/>
      <c r="P83" s="202"/>
      <c r="Q83" s="202"/>
      <c r="R83" s="193"/>
      <c r="S83" s="193"/>
      <c r="T83" s="241"/>
      <c r="U83" s="241"/>
      <c r="V83" s="244"/>
      <c r="W83" s="244"/>
      <c r="X83" s="244"/>
      <c r="Y83" s="244"/>
      <c r="Z83" s="244"/>
      <c r="AA83" s="244"/>
      <c r="AB83" s="244"/>
      <c r="AC83" s="230"/>
      <c r="AD83" s="247"/>
      <c r="AE83" s="247"/>
      <c r="AF83" s="202"/>
      <c r="AG83" s="230"/>
      <c r="AH83" s="230"/>
      <c r="AI83" s="230"/>
      <c r="AJ83" s="202"/>
    </row>
    <row r="84" spans="2:36" s="36" customFormat="1" ht="72" customHeight="1" x14ac:dyDescent="0.25">
      <c r="B84" s="203"/>
      <c r="C84" s="203"/>
      <c r="D84" s="203"/>
      <c r="E84" s="234"/>
      <c r="F84" s="234"/>
      <c r="G84" s="234"/>
      <c r="H84" s="203"/>
      <c r="I84" s="203"/>
      <c r="J84" s="11" t="s">
        <v>127</v>
      </c>
      <c r="K84" s="7" t="s">
        <v>128</v>
      </c>
      <c r="L84" s="7" t="s">
        <v>85</v>
      </c>
      <c r="M84" s="66">
        <v>40</v>
      </c>
      <c r="N84" s="231"/>
      <c r="O84" s="203"/>
      <c r="P84" s="203"/>
      <c r="Q84" s="203"/>
      <c r="R84" s="239"/>
      <c r="S84" s="239"/>
      <c r="T84" s="242"/>
      <c r="U84" s="242"/>
      <c r="V84" s="245"/>
      <c r="W84" s="245"/>
      <c r="X84" s="245"/>
      <c r="Y84" s="245"/>
      <c r="Z84" s="245"/>
      <c r="AA84" s="245"/>
      <c r="AB84" s="245"/>
      <c r="AC84" s="231"/>
      <c r="AD84" s="248"/>
      <c r="AE84" s="248"/>
      <c r="AF84" s="203"/>
      <c r="AG84" s="231"/>
      <c r="AH84" s="231"/>
      <c r="AI84" s="231"/>
      <c r="AJ84" s="203"/>
    </row>
    <row r="85" spans="2:36" s="36" customFormat="1" ht="89.25" x14ac:dyDescent="0.25">
      <c r="B85" s="201" t="s">
        <v>250</v>
      </c>
      <c r="C85" s="201" t="s">
        <v>242</v>
      </c>
      <c r="D85" s="201" t="s">
        <v>66</v>
      </c>
      <c r="E85" s="218" t="s">
        <v>67</v>
      </c>
      <c r="F85" s="218" t="s">
        <v>134</v>
      </c>
      <c r="G85" s="218" t="s">
        <v>147</v>
      </c>
      <c r="H85" s="201" t="s">
        <v>70</v>
      </c>
      <c r="I85" s="201" t="s">
        <v>79</v>
      </c>
      <c r="J85" s="28" t="s">
        <v>208</v>
      </c>
      <c r="K85" s="14" t="s">
        <v>107</v>
      </c>
      <c r="L85" s="14" t="s">
        <v>86</v>
      </c>
      <c r="M85" s="74">
        <v>40</v>
      </c>
      <c r="N85" s="228" t="s">
        <v>108</v>
      </c>
      <c r="O85" s="201" t="s">
        <v>251</v>
      </c>
      <c r="P85" s="201" t="s">
        <v>75</v>
      </c>
      <c r="Q85" s="201" t="s">
        <v>76</v>
      </c>
      <c r="R85" s="192" t="s">
        <v>77</v>
      </c>
      <c r="S85" s="192" t="s">
        <v>109</v>
      </c>
      <c r="T85" s="240">
        <f>V85+Y85</f>
        <v>39134.770000000004</v>
      </c>
      <c r="U85" s="240" t="s">
        <v>79</v>
      </c>
      <c r="V85" s="243">
        <v>33264.550000000003</v>
      </c>
      <c r="W85" s="243" t="s">
        <v>79</v>
      </c>
      <c r="X85" s="243" t="s">
        <v>79</v>
      </c>
      <c r="Y85" s="243">
        <v>5870.22</v>
      </c>
      <c r="Z85" s="243" t="s">
        <v>79</v>
      </c>
      <c r="AA85" s="243" t="s">
        <v>79</v>
      </c>
      <c r="AB85" s="243">
        <v>17582.29</v>
      </c>
      <c r="AC85" s="228" t="s">
        <v>110</v>
      </c>
      <c r="AD85" s="246" t="s">
        <v>79</v>
      </c>
      <c r="AE85" s="246">
        <f>V85+Y85</f>
        <v>39134.770000000004</v>
      </c>
      <c r="AF85" s="228" t="s">
        <v>79</v>
      </c>
      <c r="AG85" s="228" t="s">
        <v>33</v>
      </c>
      <c r="AH85" s="228" t="s">
        <v>248</v>
      </c>
      <c r="AI85" s="228" t="s">
        <v>249</v>
      </c>
      <c r="AJ85" s="228"/>
    </row>
    <row r="86" spans="2:36" s="36" customFormat="1" ht="59.1" customHeight="1" x14ac:dyDescent="0.25">
      <c r="B86" s="202"/>
      <c r="C86" s="202"/>
      <c r="D86" s="202"/>
      <c r="E86" s="219"/>
      <c r="F86" s="219"/>
      <c r="G86" s="219"/>
      <c r="H86" s="202"/>
      <c r="I86" s="202"/>
      <c r="J86" s="11" t="s">
        <v>111</v>
      </c>
      <c r="K86" s="7" t="s">
        <v>112</v>
      </c>
      <c r="L86" s="7" t="s">
        <v>85</v>
      </c>
      <c r="M86" s="66">
        <v>1</v>
      </c>
      <c r="N86" s="230"/>
      <c r="O86" s="202"/>
      <c r="P86" s="202"/>
      <c r="Q86" s="202"/>
      <c r="R86" s="193"/>
      <c r="S86" s="193"/>
      <c r="T86" s="241"/>
      <c r="U86" s="241"/>
      <c r="V86" s="244"/>
      <c r="W86" s="244"/>
      <c r="X86" s="244"/>
      <c r="Y86" s="244"/>
      <c r="Z86" s="244"/>
      <c r="AA86" s="244"/>
      <c r="AB86" s="244"/>
      <c r="AC86" s="230"/>
      <c r="AD86" s="247"/>
      <c r="AE86" s="247"/>
      <c r="AF86" s="202"/>
      <c r="AG86" s="230"/>
      <c r="AH86" s="230"/>
      <c r="AI86" s="230"/>
      <c r="AJ86" s="202"/>
    </row>
    <row r="87" spans="2:36" s="36" customFormat="1" ht="72" customHeight="1" x14ac:dyDescent="0.25">
      <c r="B87" s="203"/>
      <c r="C87" s="203"/>
      <c r="D87" s="203"/>
      <c r="E87" s="234"/>
      <c r="F87" s="234"/>
      <c r="G87" s="234"/>
      <c r="H87" s="203"/>
      <c r="I87" s="203"/>
      <c r="J87" s="11" t="s">
        <v>127</v>
      </c>
      <c r="K87" s="7" t="s">
        <v>128</v>
      </c>
      <c r="L87" s="7" t="s">
        <v>85</v>
      </c>
      <c r="M87" s="66">
        <v>5</v>
      </c>
      <c r="N87" s="231"/>
      <c r="O87" s="203"/>
      <c r="P87" s="203"/>
      <c r="Q87" s="203"/>
      <c r="R87" s="239"/>
      <c r="S87" s="239"/>
      <c r="T87" s="242"/>
      <c r="U87" s="242"/>
      <c r="V87" s="245"/>
      <c r="W87" s="245"/>
      <c r="X87" s="245"/>
      <c r="Y87" s="245"/>
      <c r="Z87" s="245"/>
      <c r="AA87" s="245"/>
      <c r="AB87" s="245"/>
      <c r="AC87" s="231"/>
      <c r="AD87" s="248"/>
      <c r="AE87" s="248"/>
      <c r="AF87" s="203"/>
      <c r="AG87" s="231"/>
      <c r="AH87" s="231"/>
      <c r="AI87" s="231"/>
      <c r="AJ87" s="203"/>
    </row>
    <row r="88" spans="2:36" ht="52.15" customHeight="1" x14ac:dyDescent="0.2">
      <c r="B88" s="204" t="s">
        <v>252</v>
      </c>
      <c r="C88" s="204" t="s">
        <v>244</v>
      </c>
      <c r="D88" s="204" t="s">
        <v>66</v>
      </c>
      <c r="E88" s="199" t="s">
        <v>67</v>
      </c>
      <c r="F88" s="199" t="s">
        <v>132</v>
      </c>
      <c r="G88" s="199" t="s">
        <v>69</v>
      </c>
      <c r="H88" s="204" t="s">
        <v>70</v>
      </c>
      <c r="I88" s="204" t="s">
        <v>79</v>
      </c>
      <c r="J88" s="11" t="s">
        <v>113</v>
      </c>
      <c r="K88" s="7" t="s">
        <v>114</v>
      </c>
      <c r="L88" s="7" t="s">
        <v>115</v>
      </c>
      <c r="M88" s="7">
        <v>1</v>
      </c>
      <c r="N88" s="190" t="s">
        <v>108</v>
      </c>
      <c r="O88" s="204" t="s">
        <v>238</v>
      </c>
      <c r="P88" s="204" t="s">
        <v>75</v>
      </c>
      <c r="Q88" s="204" t="s">
        <v>76</v>
      </c>
      <c r="R88" s="251" t="s">
        <v>77</v>
      </c>
      <c r="S88" s="251" t="s">
        <v>109</v>
      </c>
      <c r="T88" s="191">
        <f>V88+Y88</f>
        <v>55201.29</v>
      </c>
      <c r="U88" s="191" t="s">
        <v>79</v>
      </c>
      <c r="V88" s="189">
        <v>46921.1</v>
      </c>
      <c r="W88" s="189" t="s">
        <v>79</v>
      </c>
      <c r="X88" s="189" t="s">
        <v>79</v>
      </c>
      <c r="Y88" s="189">
        <v>8280.19</v>
      </c>
      <c r="Z88" s="189" t="s">
        <v>79</v>
      </c>
      <c r="AA88" s="189" t="s">
        <v>79</v>
      </c>
      <c r="AB88" s="189">
        <v>24800.58</v>
      </c>
      <c r="AC88" s="190" t="s">
        <v>80</v>
      </c>
      <c r="AD88" s="250" t="s">
        <v>79</v>
      </c>
      <c r="AE88" s="250">
        <f>V88+Y88</f>
        <v>55201.29</v>
      </c>
      <c r="AF88" s="190" t="s">
        <v>79</v>
      </c>
      <c r="AG88" s="190" t="s">
        <v>33</v>
      </c>
      <c r="AH88" s="190" t="s">
        <v>249</v>
      </c>
      <c r="AI88" s="190" t="s">
        <v>253</v>
      </c>
      <c r="AJ88" s="190"/>
    </row>
    <row r="89" spans="2:36" ht="51" x14ac:dyDescent="0.2">
      <c r="B89" s="204"/>
      <c r="C89" s="204"/>
      <c r="D89" s="204"/>
      <c r="E89" s="199"/>
      <c r="F89" s="199"/>
      <c r="G89" s="199"/>
      <c r="H89" s="204"/>
      <c r="I89" s="204"/>
      <c r="J89" s="11" t="s">
        <v>116</v>
      </c>
      <c r="K89" s="7" t="s">
        <v>117</v>
      </c>
      <c r="L89" s="7" t="s">
        <v>85</v>
      </c>
      <c r="M89" s="7">
        <v>1</v>
      </c>
      <c r="N89" s="190"/>
      <c r="O89" s="204"/>
      <c r="P89" s="204"/>
      <c r="Q89" s="204"/>
      <c r="R89" s="251"/>
      <c r="S89" s="251"/>
      <c r="T89" s="191"/>
      <c r="U89" s="191"/>
      <c r="V89" s="189"/>
      <c r="W89" s="189"/>
      <c r="X89" s="189"/>
      <c r="Y89" s="189"/>
      <c r="Z89" s="189"/>
      <c r="AA89" s="189"/>
      <c r="AB89" s="189"/>
      <c r="AC89" s="190"/>
      <c r="AD89" s="250"/>
      <c r="AE89" s="250"/>
      <c r="AF89" s="204"/>
      <c r="AG89" s="190"/>
      <c r="AH89" s="190"/>
      <c r="AI89" s="190"/>
      <c r="AJ89" s="204"/>
    </row>
    <row r="90" spans="2:36" ht="38.25" x14ac:dyDescent="0.2">
      <c r="B90" s="204"/>
      <c r="C90" s="204"/>
      <c r="D90" s="204"/>
      <c r="E90" s="199"/>
      <c r="F90" s="199"/>
      <c r="G90" s="199"/>
      <c r="H90" s="204"/>
      <c r="I90" s="204"/>
      <c r="J90" s="11" t="s">
        <v>209</v>
      </c>
      <c r="K90" s="7" t="s">
        <v>118</v>
      </c>
      <c r="L90" s="7" t="s">
        <v>119</v>
      </c>
      <c r="M90" s="7">
        <v>1</v>
      </c>
      <c r="N90" s="190"/>
      <c r="O90" s="204"/>
      <c r="P90" s="204"/>
      <c r="Q90" s="204"/>
      <c r="R90" s="251"/>
      <c r="S90" s="251"/>
      <c r="T90" s="191"/>
      <c r="U90" s="191"/>
      <c r="V90" s="189"/>
      <c r="W90" s="189"/>
      <c r="X90" s="189"/>
      <c r="Y90" s="189"/>
      <c r="Z90" s="189"/>
      <c r="AA90" s="189"/>
      <c r="AB90" s="189"/>
      <c r="AC90" s="190"/>
      <c r="AD90" s="250"/>
      <c r="AE90" s="250"/>
      <c r="AF90" s="204"/>
      <c r="AG90" s="190"/>
      <c r="AH90" s="190"/>
      <c r="AI90" s="190"/>
      <c r="AJ90" s="204"/>
    </row>
    <row r="91" spans="2:36" ht="25.5" x14ac:dyDescent="0.2">
      <c r="B91" s="204"/>
      <c r="C91" s="204"/>
      <c r="D91" s="204"/>
      <c r="E91" s="199"/>
      <c r="F91" s="199"/>
      <c r="G91" s="199"/>
      <c r="H91" s="204"/>
      <c r="I91" s="204"/>
      <c r="J91" s="11" t="s">
        <v>120</v>
      </c>
      <c r="K91" s="7" t="s">
        <v>121</v>
      </c>
      <c r="L91" s="7" t="s">
        <v>119</v>
      </c>
      <c r="M91" s="66">
        <v>1</v>
      </c>
      <c r="N91" s="190"/>
      <c r="O91" s="204"/>
      <c r="P91" s="204"/>
      <c r="Q91" s="204"/>
      <c r="R91" s="251"/>
      <c r="S91" s="251"/>
      <c r="T91" s="191"/>
      <c r="U91" s="191"/>
      <c r="V91" s="189"/>
      <c r="W91" s="189"/>
      <c r="X91" s="189"/>
      <c r="Y91" s="189"/>
      <c r="Z91" s="189"/>
      <c r="AA91" s="189"/>
      <c r="AB91" s="189"/>
      <c r="AC91" s="190"/>
      <c r="AD91" s="250"/>
      <c r="AE91" s="250"/>
      <c r="AF91" s="204"/>
      <c r="AG91" s="190"/>
      <c r="AH91" s="190"/>
      <c r="AI91" s="190"/>
      <c r="AJ91" s="204"/>
    </row>
    <row r="92" spans="2:36" s="36" customFormat="1" ht="93" customHeight="1" x14ac:dyDescent="0.25">
      <c r="B92" s="201" t="s">
        <v>254</v>
      </c>
      <c r="C92" s="201" t="s">
        <v>235</v>
      </c>
      <c r="D92" s="201" t="s">
        <v>66</v>
      </c>
      <c r="E92" s="218" t="s">
        <v>67</v>
      </c>
      <c r="F92" s="218" t="s">
        <v>134</v>
      </c>
      <c r="G92" s="218" t="s">
        <v>147</v>
      </c>
      <c r="H92" s="201" t="s">
        <v>70</v>
      </c>
      <c r="I92" s="201" t="s">
        <v>79</v>
      </c>
      <c r="J92" s="11" t="s">
        <v>208</v>
      </c>
      <c r="K92" s="7" t="s">
        <v>107</v>
      </c>
      <c r="L92" s="7" t="s">
        <v>86</v>
      </c>
      <c r="M92" s="66">
        <v>40</v>
      </c>
      <c r="N92" s="228" t="s">
        <v>108</v>
      </c>
      <c r="O92" s="201" t="s">
        <v>238</v>
      </c>
      <c r="P92" s="201" t="s">
        <v>75</v>
      </c>
      <c r="Q92" s="201" t="s">
        <v>76</v>
      </c>
      <c r="R92" s="192" t="s">
        <v>77</v>
      </c>
      <c r="S92" s="192" t="s">
        <v>109</v>
      </c>
      <c r="T92" s="240">
        <f>V92+Y92</f>
        <v>69000</v>
      </c>
      <c r="U92" s="240" t="s">
        <v>79</v>
      </c>
      <c r="V92" s="243">
        <v>58650</v>
      </c>
      <c r="W92" s="243" t="s">
        <v>79</v>
      </c>
      <c r="X92" s="243" t="s">
        <v>79</v>
      </c>
      <c r="Y92" s="243">
        <v>10350</v>
      </c>
      <c r="Z92" s="243" t="s">
        <v>79</v>
      </c>
      <c r="AA92" s="243" t="s">
        <v>79</v>
      </c>
      <c r="AB92" s="243">
        <v>31000</v>
      </c>
      <c r="AC92" s="228" t="s">
        <v>110</v>
      </c>
      <c r="AD92" s="246" t="s">
        <v>79</v>
      </c>
      <c r="AE92" s="246">
        <f>V92+Y92</f>
        <v>69000</v>
      </c>
      <c r="AF92" s="228" t="s">
        <v>79</v>
      </c>
      <c r="AG92" s="228" t="s">
        <v>33</v>
      </c>
      <c r="AH92" s="228" t="s">
        <v>167</v>
      </c>
      <c r="AI92" s="228" t="s">
        <v>233</v>
      </c>
      <c r="AJ92" s="228"/>
    </row>
    <row r="93" spans="2:36" s="36" customFormat="1" ht="59.1" customHeight="1" x14ac:dyDescent="0.25">
      <c r="B93" s="202"/>
      <c r="C93" s="202"/>
      <c r="D93" s="202"/>
      <c r="E93" s="219"/>
      <c r="F93" s="219"/>
      <c r="G93" s="219"/>
      <c r="H93" s="202"/>
      <c r="I93" s="202"/>
      <c r="J93" s="11" t="s">
        <v>111</v>
      </c>
      <c r="K93" s="7" t="s">
        <v>112</v>
      </c>
      <c r="L93" s="7" t="s">
        <v>85</v>
      </c>
      <c r="M93" s="66">
        <v>1</v>
      </c>
      <c r="N93" s="230"/>
      <c r="O93" s="202"/>
      <c r="P93" s="202"/>
      <c r="Q93" s="202"/>
      <c r="R93" s="193"/>
      <c r="S93" s="193"/>
      <c r="T93" s="241"/>
      <c r="U93" s="241"/>
      <c r="V93" s="244"/>
      <c r="W93" s="244"/>
      <c r="X93" s="244"/>
      <c r="Y93" s="244"/>
      <c r="Z93" s="244"/>
      <c r="AA93" s="244"/>
      <c r="AB93" s="244"/>
      <c r="AC93" s="230"/>
      <c r="AD93" s="247"/>
      <c r="AE93" s="247"/>
      <c r="AF93" s="202"/>
      <c r="AG93" s="230"/>
      <c r="AH93" s="230"/>
      <c r="AI93" s="230"/>
      <c r="AJ93" s="202"/>
    </row>
    <row r="94" spans="2:36" s="36" customFormat="1" ht="73.150000000000006" customHeight="1" x14ac:dyDescent="0.25">
      <c r="B94" s="203"/>
      <c r="C94" s="203"/>
      <c r="D94" s="203"/>
      <c r="E94" s="234"/>
      <c r="F94" s="234"/>
      <c r="G94" s="234"/>
      <c r="H94" s="203"/>
      <c r="I94" s="203"/>
      <c r="J94" s="11" t="s">
        <v>127</v>
      </c>
      <c r="K94" s="7" t="s">
        <v>128</v>
      </c>
      <c r="L94" s="7" t="s">
        <v>85</v>
      </c>
      <c r="M94" s="66">
        <v>38</v>
      </c>
      <c r="N94" s="231"/>
      <c r="O94" s="203"/>
      <c r="P94" s="203"/>
      <c r="Q94" s="203"/>
      <c r="R94" s="239"/>
      <c r="S94" s="239"/>
      <c r="T94" s="242"/>
      <c r="U94" s="242"/>
      <c r="V94" s="245"/>
      <c r="W94" s="245"/>
      <c r="X94" s="245"/>
      <c r="Y94" s="245"/>
      <c r="Z94" s="245"/>
      <c r="AA94" s="245"/>
      <c r="AB94" s="245"/>
      <c r="AC94" s="231"/>
      <c r="AD94" s="248"/>
      <c r="AE94" s="248"/>
      <c r="AF94" s="203"/>
      <c r="AG94" s="231"/>
      <c r="AH94" s="231"/>
      <c r="AI94" s="231"/>
      <c r="AJ94" s="203"/>
    </row>
    <row r="95" spans="2:36" s="36" customFormat="1" ht="93" customHeight="1" x14ac:dyDescent="0.25">
      <c r="B95" s="201" t="s">
        <v>257</v>
      </c>
      <c r="C95" s="201" t="s">
        <v>237</v>
      </c>
      <c r="D95" s="201" t="s">
        <v>66</v>
      </c>
      <c r="E95" s="218" t="s">
        <v>67</v>
      </c>
      <c r="F95" s="218" t="s">
        <v>134</v>
      </c>
      <c r="G95" s="218" t="s">
        <v>147</v>
      </c>
      <c r="H95" s="201" t="s">
        <v>70</v>
      </c>
      <c r="I95" s="201" t="s">
        <v>79</v>
      </c>
      <c r="J95" s="11" t="s">
        <v>208</v>
      </c>
      <c r="K95" s="7" t="s">
        <v>107</v>
      </c>
      <c r="L95" s="7" t="s">
        <v>86</v>
      </c>
      <c r="M95" s="66">
        <v>40</v>
      </c>
      <c r="N95" s="228" t="s">
        <v>108</v>
      </c>
      <c r="O95" s="201" t="s">
        <v>238</v>
      </c>
      <c r="P95" s="201" t="s">
        <v>75</v>
      </c>
      <c r="Q95" s="201" t="s">
        <v>76</v>
      </c>
      <c r="R95" s="192" t="s">
        <v>77</v>
      </c>
      <c r="S95" s="192" t="s">
        <v>109</v>
      </c>
      <c r="T95" s="240">
        <f>V95+Y95</f>
        <v>69000</v>
      </c>
      <c r="U95" s="240" t="s">
        <v>79</v>
      </c>
      <c r="V95" s="243">
        <v>58650</v>
      </c>
      <c r="W95" s="243" t="s">
        <v>79</v>
      </c>
      <c r="X95" s="243" t="s">
        <v>79</v>
      </c>
      <c r="Y95" s="243">
        <v>10350</v>
      </c>
      <c r="Z95" s="243" t="s">
        <v>79</v>
      </c>
      <c r="AA95" s="243" t="s">
        <v>79</v>
      </c>
      <c r="AB95" s="243">
        <v>31000</v>
      </c>
      <c r="AC95" s="228" t="s">
        <v>110</v>
      </c>
      <c r="AD95" s="246" t="s">
        <v>79</v>
      </c>
      <c r="AE95" s="246">
        <f>V95+Y95</f>
        <v>69000</v>
      </c>
      <c r="AF95" s="228" t="s">
        <v>79</v>
      </c>
      <c r="AG95" s="228" t="s">
        <v>33</v>
      </c>
      <c r="AH95" s="228" t="s">
        <v>167</v>
      </c>
      <c r="AI95" s="228" t="s">
        <v>233</v>
      </c>
      <c r="AJ95" s="228"/>
    </row>
    <row r="96" spans="2:36" s="36" customFormat="1" ht="59.1" customHeight="1" x14ac:dyDescent="0.25">
      <c r="B96" s="202"/>
      <c r="C96" s="202"/>
      <c r="D96" s="202"/>
      <c r="E96" s="219"/>
      <c r="F96" s="219"/>
      <c r="G96" s="219"/>
      <c r="H96" s="202"/>
      <c r="I96" s="202"/>
      <c r="J96" s="11" t="s">
        <v>111</v>
      </c>
      <c r="K96" s="7" t="s">
        <v>112</v>
      </c>
      <c r="L96" s="7" t="s">
        <v>85</v>
      </c>
      <c r="M96" s="66">
        <v>1</v>
      </c>
      <c r="N96" s="230"/>
      <c r="O96" s="202"/>
      <c r="P96" s="202"/>
      <c r="Q96" s="202"/>
      <c r="R96" s="193"/>
      <c r="S96" s="193"/>
      <c r="T96" s="241"/>
      <c r="U96" s="241"/>
      <c r="V96" s="244"/>
      <c r="W96" s="244"/>
      <c r="X96" s="244"/>
      <c r="Y96" s="244"/>
      <c r="Z96" s="244"/>
      <c r="AA96" s="244"/>
      <c r="AB96" s="244"/>
      <c r="AC96" s="230"/>
      <c r="AD96" s="247"/>
      <c r="AE96" s="247"/>
      <c r="AF96" s="202"/>
      <c r="AG96" s="230"/>
      <c r="AH96" s="230"/>
      <c r="AI96" s="230"/>
      <c r="AJ96" s="202"/>
    </row>
    <row r="97" spans="2:36" s="36" customFormat="1" ht="74.650000000000006" customHeight="1" x14ac:dyDescent="0.25">
      <c r="B97" s="203"/>
      <c r="C97" s="203"/>
      <c r="D97" s="203"/>
      <c r="E97" s="234"/>
      <c r="F97" s="234"/>
      <c r="G97" s="234"/>
      <c r="H97" s="203"/>
      <c r="I97" s="203"/>
      <c r="J97" s="11" t="s">
        <v>127</v>
      </c>
      <c r="K97" s="7" t="s">
        <v>128</v>
      </c>
      <c r="L97" s="7" t="s">
        <v>85</v>
      </c>
      <c r="M97" s="66">
        <v>38</v>
      </c>
      <c r="N97" s="231"/>
      <c r="O97" s="203"/>
      <c r="P97" s="203"/>
      <c r="Q97" s="203"/>
      <c r="R97" s="239"/>
      <c r="S97" s="239"/>
      <c r="T97" s="242"/>
      <c r="U97" s="242"/>
      <c r="V97" s="245"/>
      <c r="W97" s="245"/>
      <c r="X97" s="245"/>
      <c r="Y97" s="245"/>
      <c r="Z97" s="245"/>
      <c r="AA97" s="245"/>
      <c r="AB97" s="245"/>
      <c r="AC97" s="231"/>
      <c r="AD97" s="248"/>
      <c r="AE97" s="248"/>
      <c r="AF97" s="203"/>
      <c r="AG97" s="231"/>
      <c r="AH97" s="231"/>
      <c r="AI97" s="231"/>
      <c r="AJ97" s="203"/>
    </row>
    <row r="98" spans="2:36" ht="52.15" customHeight="1" x14ac:dyDescent="0.2">
      <c r="B98" s="204" t="s">
        <v>258</v>
      </c>
      <c r="C98" s="204" t="s">
        <v>244</v>
      </c>
      <c r="D98" s="204" t="s">
        <v>66</v>
      </c>
      <c r="E98" s="199" t="s">
        <v>67</v>
      </c>
      <c r="F98" s="199" t="s">
        <v>132</v>
      </c>
      <c r="G98" s="199" t="s">
        <v>69</v>
      </c>
      <c r="H98" s="204" t="s">
        <v>70</v>
      </c>
      <c r="I98" s="204" t="s">
        <v>79</v>
      </c>
      <c r="J98" s="11" t="s">
        <v>113</v>
      </c>
      <c r="K98" s="7" t="s">
        <v>114</v>
      </c>
      <c r="L98" s="7" t="s">
        <v>115</v>
      </c>
      <c r="M98" s="7">
        <v>1</v>
      </c>
      <c r="N98" s="190" t="s">
        <v>108</v>
      </c>
      <c r="O98" s="204" t="s">
        <v>238</v>
      </c>
      <c r="P98" s="204" t="s">
        <v>75</v>
      </c>
      <c r="Q98" s="204" t="s">
        <v>76</v>
      </c>
      <c r="R98" s="251" t="s">
        <v>77</v>
      </c>
      <c r="S98" s="251" t="s">
        <v>109</v>
      </c>
      <c r="T98" s="191">
        <f>V98+Y98</f>
        <v>55201.29</v>
      </c>
      <c r="U98" s="191" t="s">
        <v>79</v>
      </c>
      <c r="V98" s="189">
        <v>46921.1</v>
      </c>
      <c r="W98" s="189" t="s">
        <v>79</v>
      </c>
      <c r="X98" s="189" t="s">
        <v>79</v>
      </c>
      <c r="Y98" s="189">
        <v>8280.19</v>
      </c>
      <c r="Z98" s="189" t="s">
        <v>79</v>
      </c>
      <c r="AA98" s="189" t="s">
        <v>79</v>
      </c>
      <c r="AB98" s="189">
        <v>24800.58</v>
      </c>
      <c r="AC98" s="190" t="s">
        <v>80</v>
      </c>
      <c r="AD98" s="250" t="s">
        <v>79</v>
      </c>
      <c r="AE98" s="250">
        <f>V98+Y98</f>
        <v>55201.29</v>
      </c>
      <c r="AF98" s="190" t="s">
        <v>79</v>
      </c>
      <c r="AG98" s="190" t="s">
        <v>33</v>
      </c>
      <c r="AH98" s="190" t="s">
        <v>167</v>
      </c>
      <c r="AI98" s="190" t="s">
        <v>233</v>
      </c>
      <c r="AJ98" s="190"/>
    </row>
    <row r="99" spans="2:36" ht="51" x14ac:dyDescent="0.2">
      <c r="B99" s="204"/>
      <c r="C99" s="204"/>
      <c r="D99" s="204"/>
      <c r="E99" s="199"/>
      <c r="F99" s="199"/>
      <c r="G99" s="199"/>
      <c r="H99" s="204"/>
      <c r="I99" s="204"/>
      <c r="J99" s="11" t="s">
        <v>116</v>
      </c>
      <c r="K99" s="7" t="s">
        <v>117</v>
      </c>
      <c r="L99" s="7" t="s">
        <v>85</v>
      </c>
      <c r="M99" s="7">
        <v>1</v>
      </c>
      <c r="N99" s="190"/>
      <c r="O99" s="204"/>
      <c r="P99" s="204"/>
      <c r="Q99" s="204"/>
      <c r="R99" s="251"/>
      <c r="S99" s="251"/>
      <c r="T99" s="191"/>
      <c r="U99" s="191"/>
      <c r="V99" s="189"/>
      <c r="W99" s="189"/>
      <c r="X99" s="189"/>
      <c r="Y99" s="189"/>
      <c r="Z99" s="189"/>
      <c r="AA99" s="189"/>
      <c r="AB99" s="189"/>
      <c r="AC99" s="190"/>
      <c r="AD99" s="250"/>
      <c r="AE99" s="250"/>
      <c r="AF99" s="204"/>
      <c r="AG99" s="190"/>
      <c r="AH99" s="190"/>
      <c r="AI99" s="190"/>
      <c r="AJ99" s="204"/>
    </row>
    <row r="100" spans="2:36" ht="38.25" x14ac:dyDescent="0.2">
      <c r="B100" s="204"/>
      <c r="C100" s="204"/>
      <c r="D100" s="204"/>
      <c r="E100" s="199"/>
      <c r="F100" s="199"/>
      <c r="G100" s="199"/>
      <c r="H100" s="204"/>
      <c r="I100" s="204"/>
      <c r="J100" s="11" t="s">
        <v>209</v>
      </c>
      <c r="K100" s="7" t="s">
        <v>118</v>
      </c>
      <c r="L100" s="7" t="s">
        <v>119</v>
      </c>
      <c r="M100" s="7">
        <v>1</v>
      </c>
      <c r="N100" s="190"/>
      <c r="O100" s="204"/>
      <c r="P100" s="204"/>
      <c r="Q100" s="204"/>
      <c r="R100" s="251"/>
      <c r="S100" s="251"/>
      <c r="T100" s="191"/>
      <c r="U100" s="191"/>
      <c r="V100" s="189"/>
      <c r="W100" s="189"/>
      <c r="X100" s="189"/>
      <c r="Y100" s="189"/>
      <c r="Z100" s="189"/>
      <c r="AA100" s="189"/>
      <c r="AB100" s="189"/>
      <c r="AC100" s="190"/>
      <c r="AD100" s="250"/>
      <c r="AE100" s="250"/>
      <c r="AF100" s="204"/>
      <c r="AG100" s="190"/>
      <c r="AH100" s="190"/>
      <c r="AI100" s="190"/>
      <c r="AJ100" s="204"/>
    </row>
    <row r="101" spans="2:36" ht="25.5" x14ac:dyDescent="0.2">
      <c r="B101" s="204"/>
      <c r="C101" s="204"/>
      <c r="D101" s="204"/>
      <c r="E101" s="199"/>
      <c r="F101" s="199"/>
      <c r="G101" s="199"/>
      <c r="H101" s="204"/>
      <c r="I101" s="204"/>
      <c r="J101" s="11" t="s">
        <v>120</v>
      </c>
      <c r="K101" s="7" t="s">
        <v>121</v>
      </c>
      <c r="L101" s="7" t="s">
        <v>119</v>
      </c>
      <c r="M101" s="66">
        <v>1</v>
      </c>
      <c r="N101" s="190"/>
      <c r="O101" s="204"/>
      <c r="P101" s="204"/>
      <c r="Q101" s="204"/>
      <c r="R101" s="251"/>
      <c r="S101" s="251"/>
      <c r="T101" s="191"/>
      <c r="U101" s="191"/>
      <c r="V101" s="189"/>
      <c r="W101" s="189"/>
      <c r="X101" s="189"/>
      <c r="Y101" s="189"/>
      <c r="Z101" s="189"/>
      <c r="AA101" s="189"/>
      <c r="AB101" s="189"/>
      <c r="AC101" s="190"/>
      <c r="AD101" s="250"/>
      <c r="AE101" s="250"/>
      <c r="AF101" s="204"/>
      <c r="AG101" s="190"/>
      <c r="AH101" s="190"/>
      <c r="AI101" s="190"/>
      <c r="AJ101" s="204"/>
    </row>
    <row r="102" spans="2:36" s="36" customFormat="1" ht="89.25" x14ac:dyDescent="0.25">
      <c r="B102" s="201" t="s">
        <v>1094</v>
      </c>
      <c r="C102" s="201" t="s">
        <v>240</v>
      </c>
      <c r="D102" s="201" t="s">
        <v>66</v>
      </c>
      <c r="E102" s="218" t="s">
        <v>67</v>
      </c>
      <c r="F102" s="218" t="s">
        <v>134</v>
      </c>
      <c r="G102" s="218" t="s">
        <v>147</v>
      </c>
      <c r="H102" s="201" t="s">
        <v>70</v>
      </c>
      <c r="I102" s="201" t="s">
        <v>79</v>
      </c>
      <c r="J102" s="11" t="s">
        <v>208</v>
      </c>
      <c r="K102" s="7" t="s">
        <v>107</v>
      </c>
      <c r="L102" s="7" t="s">
        <v>86</v>
      </c>
      <c r="M102" s="66">
        <v>40</v>
      </c>
      <c r="N102" s="228" t="s">
        <v>108</v>
      </c>
      <c r="O102" s="201" t="s">
        <v>238</v>
      </c>
      <c r="P102" s="201" t="s">
        <v>75</v>
      </c>
      <c r="Q102" s="201" t="s">
        <v>76</v>
      </c>
      <c r="R102" s="192" t="s">
        <v>77</v>
      </c>
      <c r="S102" s="192" t="s">
        <v>109</v>
      </c>
      <c r="T102" s="240">
        <f>V102+Y102</f>
        <v>88061.72</v>
      </c>
      <c r="U102" s="240" t="s">
        <v>79</v>
      </c>
      <c r="V102" s="243">
        <v>74852.45</v>
      </c>
      <c r="W102" s="243" t="s">
        <v>79</v>
      </c>
      <c r="X102" s="243" t="s">
        <v>79</v>
      </c>
      <c r="Y102" s="243">
        <v>13209.27</v>
      </c>
      <c r="Z102" s="243" t="s">
        <v>79</v>
      </c>
      <c r="AA102" s="243" t="s">
        <v>79</v>
      </c>
      <c r="AB102" s="243">
        <v>39563.97</v>
      </c>
      <c r="AC102" s="228" t="s">
        <v>110</v>
      </c>
      <c r="AD102" s="246" t="s">
        <v>79</v>
      </c>
      <c r="AE102" s="246">
        <f>V102+Y102</f>
        <v>88061.72</v>
      </c>
      <c r="AF102" s="228" t="s">
        <v>79</v>
      </c>
      <c r="AG102" s="228" t="s">
        <v>33</v>
      </c>
      <c r="AH102" s="228" t="s">
        <v>253</v>
      </c>
      <c r="AI102" s="228" t="s">
        <v>255</v>
      </c>
      <c r="AJ102" s="228"/>
    </row>
    <row r="103" spans="2:36" s="36" customFormat="1" ht="59.1" customHeight="1" x14ac:dyDescent="0.25">
      <c r="B103" s="202"/>
      <c r="C103" s="202"/>
      <c r="D103" s="202"/>
      <c r="E103" s="219"/>
      <c r="F103" s="219"/>
      <c r="G103" s="219"/>
      <c r="H103" s="202"/>
      <c r="I103" s="202"/>
      <c r="J103" s="11" t="s">
        <v>111</v>
      </c>
      <c r="K103" s="7" t="s">
        <v>112</v>
      </c>
      <c r="L103" s="7" t="s">
        <v>85</v>
      </c>
      <c r="M103" s="66">
        <v>1</v>
      </c>
      <c r="N103" s="230"/>
      <c r="O103" s="202"/>
      <c r="P103" s="202"/>
      <c r="Q103" s="202"/>
      <c r="R103" s="193"/>
      <c r="S103" s="193"/>
      <c r="T103" s="241"/>
      <c r="U103" s="241"/>
      <c r="V103" s="244"/>
      <c r="W103" s="244"/>
      <c r="X103" s="244"/>
      <c r="Y103" s="244"/>
      <c r="Z103" s="244"/>
      <c r="AA103" s="244"/>
      <c r="AB103" s="244"/>
      <c r="AC103" s="230"/>
      <c r="AD103" s="247"/>
      <c r="AE103" s="247"/>
      <c r="AF103" s="202"/>
      <c r="AG103" s="230"/>
      <c r="AH103" s="230"/>
      <c r="AI103" s="230"/>
      <c r="AJ103" s="202"/>
    </row>
    <row r="104" spans="2:36" s="36" customFormat="1" ht="72" customHeight="1" x14ac:dyDescent="0.25">
      <c r="B104" s="203"/>
      <c r="C104" s="203"/>
      <c r="D104" s="203"/>
      <c r="E104" s="234"/>
      <c r="F104" s="234"/>
      <c r="G104" s="234"/>
      <c r="H104" s="203"/>
      <c r="I104" s="203"/>
      <c r="J104" s="11" t="s">
        <v>127</v>
      </c>
      <c r="K104" s="7" t="s">
        <v>128</v>
      </c>
      <c r="L104" s="7" t="s">
        <v>85</v>
      </c>
      <c r="M104" s="66">
        <v>40</v>
      </c>
      <c r="N104" s="231"/>
      <c r="O104" s="203"/>
      <c r="P104" s="203"/>
      <c r="Q104" s="203"/>
      <c r="R104" s="239"/>
      <c r="S104" s="239"/>
      <c r="T104" s="242"/>
      <c r="U104" s="242"/>
      <c r="V104" s="245"/>
      <c r="W104" s="245"/>
      <c r="X104" s="245"/>
      <c r="Y104" s="245"/>
      <c r="Z104" s="245"/>
      <c r="AA104" s="245"/>
      <c r="AB104" s="245"/>
      <c r="AC104" s="231"/>
      <c r="AD104" s="248"/>
      <c r="AE104" s="248"/>
      <c r="AF104" s="203"/>
      <c r="AG104" s="231"/>
      <c r="AH104" s="231"/>
      <c r="AI104" s="231"/>
      <c r="AJ104" s="203"/>
    </row>
    <row r="105" spans="2:36" s="36" customFormat="1" ht="89.25" x14ac:dyDescent="0.25">
      <c r="B105" s="201" t="s">
        <v>1095</v>
      </c>
      <c r="C105" s="201" t="s">
        <v>242</v>
      </c>
      <c r="D105" s="201" t="s">
        <v>66</v>
      </c>
      <c r="E105" s="218" t="s">
        <v>67</v>
      </c>
      <c r="F105" s="218" t="s">
        <v>134</v>
      </c>
      <c r="G105" s="218" t="s">
        <v>147</v>
      </c>
      <c r="H105" s="201" t="s">
        <v>70</v>
      </c>
      <c r="I105" s="201" t="s">
        <v>79</v>
      </c>
      <c r="J105" s="28" t="s">
        <v>208</v>
      </c>
      <c r="K105" s="14" t="s">
        <v>107</v>
      </c>
      <c r="L105" s="14" t="s">
        <v>86</v>
      </c>
      <c r="M105" s="74">
        <v>40</v>
      </c>
      <c r="N105" s="228" t="s">
        <v>108</v>
      </c>
      <c r="O105" s="201" t="s">
        <v>251</v>
      </c>
      <c r="P105" s="201" t="s">
        <v>75</v>
      </c>
      <c r="Q105" s="201" t="s">
        <v>76</v>
      </c>
      <c r="R105" s="192" t="s">
        <v>77</v>
      </c>
      <c r="S105" s="192" t="s">
        <v>109</v>
      </c>
      <c r="T105" s="240">
        <f>V105+Y105</f>
        <v>39134.770000000004</v>
      </c>
      <c r="U105" s="240" t="s">
        <v>79</v>
      </c>
      <c r="V105" s="243">
        <v>33264.550000000003</v>
      </c>
      <c r="W105" s="243" t="s">
        <v>79</v>
      </c>
      <c r="X105" s="243" t="s">
        <v>79</v>
      </c>
      <c r="Y105" s="243">
        <v>5870.22</v>
      </c>
      <c r="Z105" s="243" t="s">
        <v>79</v>
      </c>
      <c r="AA105" s="243" t="s">
        <v>79</v>
      </c>
      <c r="AB105" s="243">
        <v>17582.29</v>
      </c>
      <c r="AC105" s="228" t="s">
        <v>110</v>
      </c>
      <c r="AD105" s="246" t="s">
        <v>79</v>
      </c>
      <c r="AE105" s="246">
        <f>V105+Y105</f>
        <v>39134.770000000004</v>
      </c>
      <c r="AF105" s="228" t="s">
        <v>79</v>
      </c>
      <c r="AG105" s="228" t="s">
        <v>33</v>
      </c>
      <c r="AH105" s="228" t="s">
        <v>253</v>
      </c>
      <c r="AI105" s="228" t="s">
        <v>255</v>
      </c>
      <c r="AJ105" s="228"/>
    </row>
    <row r="106" spans="2:36" s="36" customFormat="1" ht="59.1" customHeight="1" x14ac:dyDescent="0.25">
      <c r="B106" s="202"/>
      <c r="C106" s="202"/>
      <c r="D106" s="202"/>
      <c r="E106" s="219"/>
      <c r="F106" s="219"/>
      <c r="G106" s="219"/>
      <c r="H106" s="202"/>
      <c r="I106" s="202"/>
      <c r="J106" s="11" t="s">
        <v>111</v>
      </c>
      <c r="K106" s="7" t="s">
        <v>112</v>
      </c>
      <c r="L106" s="7" t="s">
        <v>85</v>
      </c>
      <c r="M106" s="66">
        <v>1</v>
      </c>
      <c r="N106" s="230"/>
      <c r="O106" s="202"/>
      <c r="P106" s="202"/>
      <c r="Q106" s="202"/>
      <c r="R106" s="193"/>
      <c r="S106" s="193"/>
      <c r="T106" s="241"/>
      <c r="U106" s="241"/>
      <c r="V106" s="244"/>
      <c r="W106" s="244"/>
      <c r="X106" s="244"/>
      <c r="Y106" s="244"/>
      <c r="Z106" s="244"/>
      <c r="AA106" s="244"/>
      <c r="AB106" s="244"/>
      <c r="AC106" s="230"/>
      <c r="AD106" s="247"/>
      <c r="AE106" s="247"/>
      <c r="AF106" s="202"/>
      <c r="AG106" s="230"/>
      <c r="AH106" s="230"/>
      <c r="AI106" s="230"/>
      <c r="AJ106" s="202"/>
    </row>
    <row r="107" spans="2:36" s="36" customFormat="1" ht="72" customHeight="1" x14ac:dyDescent="0.25">
      <c r="B107" s="203"/>
      <c r="C107" s="203"/>
      <c r="D107" s="203"/>
      <c r="E107" s="234"/>
      <c r="F107" s="234"/>
      <c r="G107" s="234"/>
      <c r="H107" s="203"/>
      <c r="I107" s="203"/>
      <c r="J107" s="11" t="s">
        <v>127</v>
      </c>
      <c r="K107" s="7" t="s">
        <v>128</v>
      </c>
      <c r="L107" s="7" t="s">
        <v>85</v>
      </c>
      <c r="M107" s="66">
        <v>5</v>
      </c>
      <c r="N107" s="231"/>
      <c r="O107" s="203"/>
      <c r="P107" s="203"/>
      <c r="Q107" s="203"/>
      <c r="R107" s="239"/>
      <c r="S107" s="239"/>
      <c r="T107" s="242"/>
      <c r="U107" s="242"/>
      <c r="V107" s="245"/>
      <c r="W107" s="245"/>
      <c r="X107" s="245"/>
      <c r="Y107" s="245"/>
      <c r="Z107" s="245"/>
      <c r="AA107" s="245"/>
      <c r="AB107" s="245"/>
      <c r="AC107" s="231"/>
      <c r="AD107" s="248"/>
      <c r="AE107" s="248"/>
      <c r="AF107" s="203"/>
      <c r="AG107" s="231"/>
      <c r="AH107" s="231"/>
      <c r="AI107" s="231"/>
      <c r="AJ107" s="203"/>
    </row>
    <row r="108" spans="2:36" s="36" customFormat="1" ht="132" customHeight="1" x14ac:dyDescent="0.25">
      <c r="B108" s="204" t="s">
        <v>182</v>
      </c>
      <c r="C108" s="204" t="s">
        <v>183</v>
      </c>
      <c r="D108" s="204" t="s">
        <v>106</v>
      </c>
      <c r="E108" s="199" t="s">
        <v>67</v>
      </c>
      <c r="F108" s="199" t="s">
        <v>184</v>
      </c>
      <c r="G108" s="199" t="s">
        <v>147</v>
      </c>
      <c r="H108" s="204" t="s">
        <v>70</v>
      </c>
      <c r="I108" s="204" t="s">
        <v>79</v>
      </c>
      <c r="J108" s="11" t="s">
        <v>208</v>
      </c>
      <c r="K108" s="7" t="s">
        <v>107</v>
      </c>
      <c r="L108" s="7" t="s">
        <v>86</v>
      </c>
      <c r="M108" s="7">
        <v>40</v>
      </c>
      <c r="N108" s="190" t="s">
        <v>108</v>
      </c>
      <c r="O108" s="204" t="s">
        <v>185</v>
      </c>
      <c r="P108" s="204" t="s">
        <v>75</v>
      </c>
      <c r="Q108" s="204" t="s">
        <v>76</v>
      </c>
      <c r="R108" s="251" t="s">
        <v>77</v>
      </c>
      <c r="S108" s="251" t="s">
        <v>109</v>
      </c>
      <c r="T108" s="191">
        <f>V108+Y108</f>
        <v>153010</v>
      </c>
      <c r="U108" s="191" t="s">
        <v>98</v>
      </c>
      <c r="V108" s="243">
        <v>130058.5</v>
      </c>
      <c r="W108" s="189" t="s">
        <v>79</v>
      </c>
      <c r="X108" s="189" t="s">
        <v>79</v>
      </c>
      <c r="Y108" s="189">
        <v>22951.5</v>
      </c>
      <c r="Z108" s="189" t="s">
        <v>98</v>
      </c>
      <c r="AA108" s="189" t="s">
        <v>79</v>
      </c>
      <c r="AB108" s="189">
        <v>68743.62</v>
      </c>
      <c r="AC108" s="190" t="s">
        <v>149</v>
      </c>
      <c r="AD108" s="250" t="s">
        <v>79</v>
      </c>
      <c r="AE108" s="250">
        <f>V108+Y108</f>
        <v>153010</v>
      </c>
      <c r="AF108" s="190" t="s">
        <v>79</v>
      </c>
      <c r="AG108" s="190" t="s">
        <v>33</v>
      </c>
      <c r="AH108" s="190" t="s">
        <v>157</v>
      </c>
      <c r="AI108" s="190" t="s">
        <v>158</v>
      </c>
      <c r="AJ108" s="190"/>
    </row>
    <row r="109" spans="2:36" s="36" customFormat="1" ht="86.1" customHeight="1" x14ac:dyDescent="0.25">
      <c r="B109" s="204"/>
      <c r="C109" s="204"/>
      <c r="D109" s="204"/>
      <c r="E109" s="199"/>
      <c r="F109" s="199"/>
      <c r="G109" s="199"/>
      <c r="H109" s="204"/>
      <c r="I109" s="204"/>
      <c r="J109" s="11" t="s">
        <v>111</v>
      </c>
      <c r="K109" s="7" t="s">
        <v>112</v>
      </c>
      <c r="L109" s="7" t="s">
        <v>85</v>
      </c>
      <c r="M109" s="7">
        <v>2</v>
      </c>
      <c r="N109" s="190"/>
      <c r="O109" s="204"/>
      <c r="P109" s="204"/>
      <c r="Q109" s="204"/>
      <c r="R109" s="251"/>
      <c r="S109" s="251"/>
      <c r="T109" s="191"/>
      <c r="U109" s="191"/>
      <c r="V109" s="244"/>
      <c r="W109" s="189"/>
      <c r="X109" s="189"/>
      <c r="Y109" s="189"/>
      <c r="Z109" s="189"/>
      <c r="AA109" s="189"/>
      <c r="AB109" s="189"/>
      <c r="AC109" s="190"/>
      <c r="AD109" s="250"/>
      <c r="AE109" s="250"/>
      <c r="AF109" s="204"/>
      <c r="AG109" s="190"/>
      <c r="AH109" s="190"/>
      <c r="AI109" s="190"/>
      <c r="AJ109" s="204"/>
    </row>
    <row r="110" spans="2:36" s="36" customFormat="1" ht="59.1" customHeight="1" x14ac:dyDescent="0.25">
      <c r="B110" s="204"/>
      <c r="C110" s="204"/>
      <c r="D110" s="204"/>
      <c r="E110" s="199"/>
      <c r="F110" s="199"/>
      <c r="G110" s="199"/>
      <c r="H110" s="204"/>
      <c r="I110" s="204"/>
      <c r="J110" s="11" t="s">
        <v>127</v>
      </c>
      <c r="K110" s="7" t="s">
        <v>128</v>
      </c>
      <c r="L110" s="7" t="s">
        <v>85</v>
      </c>
      <c r="M110" s="66">
        <v>130</v>
      </c>
      <c r="N110" s="190"/>
      <c r="O110" s="204"/>
      <c r="P110" s="204"/>
      <c r="Q110" s="204"/>
      <c r="R110" s="251"/>
      <c r="S110" s="251"/>
      <c r="T110" s="191"/>
      <c r="U110" s="191"/>
      <c r="V110" s="245"/>
      <c r="W110" s="189"/>
      <c r="X110" s="189"/>
      <c r="Y110" s="189"/>
      <c r="Z110" s="189"/>
      <c r="AA110" s="189"/>
      <c r="AB110" s="189"/>
      <c r="AC110" s="190"/>
      <c r="AD110" s="250"/>
      <c r="AE110" s="250"/>
      <c r="AF110" s="204"/>
      <c r="AG110" s="190"/>
      <c r="AH110" s="190"/>
      <c r="AI110" s="190"/>
      <c r="AJ110" s="204"/>
    </row>
    <row r="111" spans="2:36" s="36" customFormat="1" ht="104.1" customHeight="1" x14ac:dyDescent="0.25">
      <c r="B111" s="204" t="s">
        <v>186</v>
      </c>
      <c r="C111" s="204" t="s">
        <v>187</v>
      </c>
      <c r="D111" s="204" t="s">
        <v>106</v>
      </c>
      <c r="E111" s="199" t="s">
        <v>67</v>
      </c>
      <c r="F111" s="199" t="s">
        <v>134</v>
      </c>
      <c r="G111" s="199" t="s">
        <v>147</v>
      </c>
      <c r="H111" s="201" t="s">
        <v>70</v>
      </c>
      <c r="I111" s="204" t="s">
        <v>79</v>
      </c>
      <c r="J111" s="11" t="s">
        <v>208</v>
      </c>
      <c r="K111" s="7" t="s">
        <v>107</v>
      </c>
      <c r="L111" s="7" t="s">
        <v>86</v>
      </c>
      <c r="M111" s="7">
        <v>40</v>
      </c>
      <c r="N111" s="190" t="s">
        <v>108</v>
      </c>
      <c r="O111" s="204" t="s">
        <v>188</v>
      </c>
      <c r="P111" s="204" t="s">
        <v>75</v>
      </c>
      <c r="Q111" s="204" t="s">
        <v>76</v>
      </c>
      <c r="R111" s="251" t="s">
        <v>77</v>
      </c>
      <c r="S111" s="192" t="s">
        <v>109</v>
      </c>
      <c r="T111" s="240">
        <f>V111+Y111</f>
        <v>75900</v>
      </c>
      <c r="U111" s="240" t="s">
        <v>98</v>
      </c>
      <c r="V111" s="243">
        <v>64515</v>
      </c>
      <c r="W111" s="243" t="s">
        <v>79</v>
      </c>
      <c r="X111" s="243" t="s">
        <v>79</v>
      </c>
      <c r="Y111" s="243">
        <v>11385</v>
      </c>
      <c r="Z111" s="243" t="s">
        <v>79</v>
      </c>
      <c r="AA111" s="243" t="s">
        <v>79</v>
      </c>
      <c r="AB111" s="243">
        <v>34100</v>
      </c>
      <c r="AC111" s="228" t="s">
        <v>110</v>
      </c>
      <c r="AD111" s="246" t="s">
        <v>79</v>
      </c>
      <c r="AE111" s="246">
        <f>V111+Y111</f>
        <v>75900</v>
      </c>
      <c r="AF111" s="228" t="s">
        <v>79</v>
      </c>
      <c r="AG111" s="190" t="s">
        <v>33</v>
      </c>
      <c r="AH111" s="190" t="s">
        <v>157</v>
      </c>
      <c r="AI111" s="190" t="s">
        <v>158</v>
      </c>
      <c r="AJ111" s="228"/>
    </row>
    <row r="112" spans="2:36" s="36" customFormat="1" ht="65.099999999999994" customHeight="1" x14ac:dyDescent="0.25">
      <c r="B112" s="204"/>
      <c r="C112" s="204"/>
      <c r="D112" s="204"/>
      <c r="E112" s="199"/>
      <c r="F112" s="199"/>
      <c r="G112" s="199"/>
      <c r="H112" s="202"/>
      <c r="I112" s="204"/>
      <c r="J112" s="11" t="s">
        <v>111</v>
      </c>
      <c r="K112" s="7" t="s">
        <v>112</v>
      </c>
      <c r="L112" s="7" t="s">
        <v>85</v>
      </c>
      <c r="M112" s="7">
        <v>1</v>
      </c>
      <c r="N112" s="190"/>
      <c r="O112" s="204"/>
      <c r="P112" s="204"/>
      <c r="Q112" s="204"/>
      <c r="R112" s="251"/>
      <c r="S112" s="193"/>
      <c r="T112" s="241"/>
      <c r="U112" s="241"/>
      <c r="V112" s="244"/>
      <c r="W112" s="244"/>
      <c r="X112" s="244"/>
      <c r="Y112" s="244"/>
      <c r="Z112" s="244"/>
      <c r="AA112" s="244"/>
      <c r="AB112" s="244"/>
      <c r="AC112" s="230"/>
      <c r="AD112" s="247"/>
      <c r="AE112" s="247"/>
      <c r="AF112" s="202"/>
      <c r="AG112" s="190"/>
      <c r="AH112" s="190"/>
      <c r="AI112" s="190"/>
      <c r="AJ112" s="202"/>
    </row>
    <row r="113" spans="1:36" s="36" customFormat="1" ht="144.6" customHeight="1" x14ac:dyDescent="0.25">
      <c r="B113" s="204"/>
      <c r="C113" s="204"/>
      <c r="D113" s="204"/>
      <c r="E113" s="199"/>
      <c r="F113" s="199"/>
      <c r="G113" s="199"/>
      <c r="H113" s="203"/>
      <c r="I113" s="204"/>
      <c r="J113" s="11" t="s">
        <v>127</v>
      </c>
      <c r="K113" s="7" t="s">
        <v>128</v>
      </c>
      <c r="L113" s="7" t="s">
        <v>85</v>
      </c>
      <c r="M113" s="66">
        <v>45</v>
      </c>
      <c r="N113" s="190"/>
      <c r="O113" s="204"/>
      <c r="P113" s="204"/>
      <c r="Q113" s="204"/>
      <c r="R113" s="251"/>
      <c r="S113" s="239"/>
      <c r="T113" s="242"/>
      <c r="U113" s="242"/>
      <c r="V113" s="245"/>
      <c r="W113" s="245"/>
      <c r="X113" s="245"/>
      <c r="Y113" s="245"/>
      <c r="Z113" s="245"/>
      <c r="AA113" s="245"/>
      <c r="AB113" s="245"/>
      <c r="AC113" s="231"/>
      <c r="AD113" s="248"/>
      <c r="AE113" s="248"/>
      <c r="AF113" s="203"/>
      <c r="AG113" s="190"/>
      <c r="AH113" s="190"/>
      <c r="AI113" s="190"/>
      <c r="AJ113" s="203"/>
    </row>
    <row r="114" spans="1:36" s="36" customFormat="1" ht="89.25" x14ac:dyDescent="0.25">
      <c r="B114" s="201" t="s">
        <v>189</v>
      </c>
      <c r="C114" s="201" t="s">
        <v>190</v>
      </c>
      <c r="D114" s="201" t="s">
        <v>106</v>
      </c>
      <c r="E114" s="218" t="s">
        <v>67</v>
      </c>
      <c r="F114" s="218" t="s">
        <v>134</v>
      </c>
      <c r="G114" s="218" t="s">
        <v>147</v>
      </c>
      <c r="H114" s="201" t="s">
        <v>70</v>
      </c>
      <c r="I114" s="201" t="s">
        <v>79</v>
      </c>
      <c r="J114" s="11" t="s">
        <v>208</v>
      </c>
      <c r="K114" s="7" t="s">
        <v>107</v>
      </c>
      <c r="L114" s="7" t="s">
        <v>86</v>
      </c>
      <c r="M114" s="66">
        <v>40</v>
      </c>
      <c r="N114" s="228" t="s">
        <v>108</v>
      </c>
      <c r="O114" s="201" t="s">
        <v>185</v>
      </c>
      <c r="P114" s="201" t="s">
        <v>75</v>
      </c>
      <c r="Q114" s="201" t="s">
        <v>76</v>
      </c>
      <c r="R114" s="192" t="s">
        <v>77</v>
      </c>
      <c r="S114" s="192" t="s">
        <v>109</v>
      </c>
      <c r="T114" s="240">
        <f>V114+Y114</f>
        <v>103500</v>
      </c>
      <c r="U114" s="240" t="s">
        <v>98</v>
      </c>
      <c r="V114" s="243">
        <v>87975</v>
      </c>
      <c r="W114" s="243" t="s">
        <v>79</v>
      </c>
      <c r="X114" s="243" t="s">
        <v>79</v>
      </c>
      <c r="Y114" s="243">
        <v>15525</v>
      </c>
      <c r="Z114" s="243" t="s">
        <v>79</v>
      </c>
      <c r="AA114" s="243" t="s">
        <v>79</v>
      </c>
      <c r="AB114" s="243">
        <v>46500</v>
      </c>
      <c r="AC114" s="228" t="s">
        <v>110</v>
      </c>
      <c r="AD114" s="246" t="s">
        <v>79</v>
      </c>
      <c r="AE114" s="246">
        <f>V114+Y114</f>
        <v>103500</v>
      </c>
      <c r="AF114" s="228" t="s">
        <v>79</v>
      </c>
      <c r="AG114" s="190" t="s">
        <v>33</v>
      </c>
      <c r="AH114" s="190" t="s">
        <v>157</v>
      </c>
      <c r="AI114" s="190" t="s">
        <v>158</v>
      </c>
      <c r="AJ114" s="228"/>
    </row>
    <row r="115" spans="1:36" s="36" customFormat="1" ht="101.1" customHeight="1" x14ac:dyDescent="0.25">
      <c r="B115" s="202"/>
      <c r="C115" s="202"/>
      <c r="D115" s="202"/>
      <c r="E115" s="219"/>
      <c r="F115" s="219"/>
      <c r="G115" s="219"/>
      <c r="H115" s="202"/>
      <c r="I115" s="202"/>
      <c r="J115" s="11" t="s">
        <v>111</v>
      </c>
      <c r="K115" s="7" t="s">
        <v>112</v>
      </c>
      <c r="L115" s="7" t="s">
        <v>85</v>
      </c>
      <c r="M115" s="66">
        <v>1</v>
      </c>
      <c r="N115" s="230"/>
      <c r="O115" s="202"/>
      <c r="P115" s="202"/>
      <c r="Q115" s="202"/>
      <c r="R115" s="193"/>
      <c r="S115" s="193"/>
      <c r="T115" s="241"/>
      <c r="U115" s="241"/>
      <c r="V115" s="244"/>
      <c r="W115" s="244"/>
      <c r="X115" s="244"/>
      <c r="Y115" s="244"/>
      <c r="Z115" s="244"/>
      <c r="AA115" s="244"/>
      <c r="AB115" s="244"/>
      <c r="AC115" s="230"/>
      <c r="AD115" s="247"/>
      <c r="AE115" s="247"/>
      <c r="AF115" s="202"/>
      <c r="AG115" s="190"/>
      <c r="AH115" s="190"/>
      <c r="AI115" s="190"/>
      <c r="AJ115" s="202"/>
    </row>
    <row r="116" spans="1:36" s="36" customFormat="1" ht="101.1" customHeight="1" x14ac:dyDescent="0.25">
      <c r="B116" s="203"/>
      <c r="C116" s="203"/>
      <c r="D116" s="203"/>
      <c r="E116" s="234"/>
      <c r="F116" s="234"/>
      <c r="G116" s="234"/>
      <c r="H116" s="203"/>
      <c r="I116" s="203"/>
      <c r="J116" s="11" t="s">
        <v>127</v>
      </c>
      <c r="K116" s="7" t="s">
        <v>128</v>
      </c>
      <c r="L116" s="7" t="s">
        <v>85</v>
      </c>
      <c r="M116" s="66">
        <v>48</v>
      </c>
      <c r="N116" s="231"/>
      <c r="O116" s="203"/>
      <c r="P116" s="203"/>
      <c r="Q116" s="203"/>
      <c r="R116" s="239"/>
      <c r="S116" s="239"/>
      <c r="T116" s="242"/>
      <c r="U116" s="242"/>
      <c r="V116" s="245"/>
      <c r="W116" s="245"/>
      <c r="X116" s="245"/>
      <c r="Y116" s="245"/>
      <c r="Z116" s="245"/>
      <c r="AA116" s="245"/>
      <c r="AB116" s="245"/>
      <c r="AC116" s="231"/>
      <c r="AD116" s="248"/>
      <c r="AE116" s="248"/>
      <c r="AF116" s="203"/>
      <c r="AG116" s="190"/>
      <c r="AH116" s="190"/>
      <c r="AI116" s="190"/>
      <c r="AJ116" s="203"/>
    </row>
    <row r="117" spans="1:36" s="36" customFormat="1" ht="125.65" customHeight="1" x14ac:dyDescent="0.25">
      <c r="A117" s="67"/>
      <c r="B117" s="298" t="s">
        <v>1031</v>
      </c>
      <c r="C117" s="298" t="s">
        <v>191</v>
      </c>
      <c r="D117" s="298" t="s">
        <v>66</v>
      </c>
      <c r="E117" s="306" t="s">
        <v>67</v>
      </c>
      <c r="F117" s="306" t="s">
        <v>134</v>
      </c>
      <c r="G117" s="306" t="s">
        <v>147</v>
      </c>
      <c r="H117" s="298" t="s">
        <v>70</v>
      </c>
      <c r="I117" s="298" t="s">
        <v>79</v>
      </c>
      <c r="J117" s="20" t="s">
        <v>208</v>
      </c>
      <c r="K117" s="27" t="s">
        <v>107</v>
      </c>
      <c r="L117" s="27" t="s">
        <v>86</v>
      </c>
      <c r="M117" s="64">
        <v>40</v>
      </c>
      <c r="N117" s="287" t="s">
        <v>108</v>
      </c>
      <c r="O117" s="298" t="s">
        <v>155</v>
      </c>
      <c r="P117" s="298" t="s">
        <v>75</v>
      </c>
      <c r="Q117" s="298" t="s">
        <v>76</v>
      </c>
      <c r="R117" s="331" t="s">
        <v>77</v>
      </c>
      <c r="S117" s="331" t="s">
        <v>109</v>
      </c>
      <c r="T117" s="304">
        <f>V117+Y117</f>
        <v>64200</v>
      </c>
      <c r="U117" s="304" t="s">
        <v>98</v>
      </c>
      <c r="V117" s="293">
        <v>54570</v>
      </c>
      <c r="W117" s="293" t="s">
        <v>79</v>
      </c>
      <c r="X117" s="293" t="s">
        <v>79</v>
      </c>
      <c r="Y117" s="293">
        <v>9630</v>
      </c>
      <c r="Z117" s="293" t="s">
        <v>79</v>
      </c>
      <c r="AA117" s="293" t="s">
        <v>79</v>
      </c>
      <c r="AB117" s="293">
        <v>28843.48</v>
      </c>
      <c r="AC117" s="287" t="s">
        <v>110</v>
      </c>
      <c r="AD117" s="423" t="s">
        <v>79</v>
      </c>
      <c r="AE117" s="423">
        <f>V117+Y117</f>
        <v>64200</v>
      </c>
      <c r="AF117" s="287" t="s">
        <v>79</v>
      </c>
      <c r="AG117" s="287" t="s">
        <v>33</v>
      </c>
      <c r="AH117" s="287" t="s">
        <v>682</v>
      </c>
      <c r="AI117" s="287" t="s">
        <v>158</v>
      </c>
      <c r="AJ117" s="287"/>
    </row>
    <row r="118" spans="1:36" s="36" customFormat="1" ht="153" customHeight="1" x14ac:dyDescent="0.25">
      <c r="A118" s="67"/>
      <c r="B118" s="220"/>
      <c r="C118" s="220"/>
      <c r="D118" s="220"/>
      <c r="E118" s="308"/>
      <c r="F118" s="308"/>
      <c r="G118" s="308"/>
      <c r="H118" s="220"/>
      <c r="I118" s="220"/>
      <c r="J118" s="20" t="s">
        <v>127</v>
      </c>
      <c r="K118" s="27" t="s">
        <v>128</v>
      </c>
      <c r="L118" s="27" t="s">
        <v>85</v>
      </c>
      <c r="M118" s="64">
        <v>30</v>
      </c>
      <c r="N118" s="222"/>
      <c r="O118" s="220"/>
      <c r="P118" s="220"/>
      <c r="Q118" s="220"/>
      <c r="R118" s="333"/>
      <c r="S118" s="333"/>
      <c r="T118" s="277"/>
      <c r="U118" s="277"/>
      <c r="V118" s="295"/>
      <c r="W118" s="295"/>
      <c r="X118" s="295"/>
      <c r="Y118" s="295"/>
      <c r="Z118" s="295"/>
      <c r="AA118" s="295"/>
      <c r="AB118" s="295"/>
      <c r="AC118" s="222"/>
      <c r="AD118" s="392"/>
      <c r="AE118" s="392"/>
      <c r="AF118" s="220"/>
      <c r="AG118" s="222"/>
      <c r="AH118" s="222"/>
      <c r="AI118" s="222"/>
      <c r="AJ118" s="220"/>
    </row>
    <row r="119" spans="1:36" s="36" customFormat="1" ht="288.60000000000002" customHeight="1" x14ac:dyDescent="0.25">
      <c r="B119" s="22" t="s">
        <v>193</v>
      </c>
      <c r="C119" s="22" t="s">
        <v>194</v>
      </c>
      <c r="D119" s="22" t="s">
        <v>66</v>
      </c>
      <c r="E119" s="18" t="s">
        <v>67</v>
      </c>
      <c r="F119" s="18" t="s">
        <v>134</v>
      </c>
      <c r="G119" s="18" t="s">
        <v>147</v>
      </c>
      <c r="H119" s="22" t="s">
        <v>70</v>
      </c>
      <c r="I119" s="22" t="s">
        <v>79</v>
      </c>
      <c r="J119" s="11" t="s">
        <v>127</v>
      </c>
      <c r="K119" s="7" t="s">
        <v>128</v>
      </c>
      <c r="L119" s="7" t="s">
        <v>85</v>
      </c>
      <c r="M119" s="66">
        <v>5</v>
      </c>
      <c r="N119" s="21" t="s">
        <v>108</v>
      </c>
      <c r="O119" s="22" t="s">
        <v>192</v>
      </c>
      <c r="P119" s="22" t="s">
        <v>75</v>
      </c>
      <c r="Q119" s="22" t="s">
        <v>76</v>
      </c>
      <c r="R119" s="50" t="s">
        <v>77</v>
      </c>
      <c r="S119" s="50" t="s">
        <v>109</v>
      </c>
      <c r="T119" s="23">
        <f>V119+Y119</f>
        <v>64200</v>
      </c>
      <c r="U119" s="23" t="s">
        <v>98</v>
      </c>
      <c r="V119" s="24">
        <v>54570</v>
      </c>
      <c r="W119" s="24" t="s">
        <v>79</v>
      </c>
      <c r="X119" s="24" t="s">
        <v>79</v>
      </c>
      <c r="Y119" s="24">
        <v>9630</v>
      </c>
      <c r="Z119" s="24" t="s">
        <v>79</v>
      </c>
      <c r="AA119" s="24" t="s">
        <v>79</v>
      </c>
      <c r="AB119" s="24">
        <v>28843.48</v>
      </c>
      <c r="AC119" s="21" t="s">
        <v>110</v>
      </c>
      <c r="AD119" s="51" t="s">
        <v>79</v>
      </c>
      <c r="AE119" s="51">
        <f>V119+Y119</f>
        <v>64200</v>
      </c>
      <c r="AF119" s="21" t="s">
        <v>79</v>
      </c>
      <c r="AG119" s="21" t="s">
        <v>33</v>
      </c>
      <c r="AH119" s="21" t="s">
        <v>157</v>
      </c>
      <c r="AI119" s="21" t="s">
        <v>158</v>
      </c>
      <c r="AJ119" s="21"/>
    </row>
    <row r="120" spans="1:36" ht="52.15" customHeight="1" x14ac:dyDescent="0.2">
      <c r="B120" s="204" t="s">
        <v>195</v>
      </c>
      <c r="C120" s="204" t="s">
        <v>196</v>
      </c>
      <c r="D120" s="204" t="s">
        <v>66</v>
      </c>
      <c r="E120" s="199" t="s">
        <v>67</v>
      </c>
      <c r="F120" s="199" t="s">
        <v>132</v>
      </c>
      <c r="G120" s="199" t="s">
        <v>69</v>
      </c>
      <c r="H120" s="204" t="s">
        <v>70</v>
      </c>
      <c r="I120" s="204" t="s">
        <v>79</v>
      </c>
      <c r="J120" s="11" t="s">
        <v>113</v>
      </c>
      <c r="K120" s="7" t="s">
        <v>114</v>
      </c>
      <c r="L120" s="7" t="s">
        <v>115</v>
      </c>
      <c r="M120" s="7">
        <v>1.5</v>
      </c>
      <c r="N120" s="190" t="s">
        <v>108</v>
      </c>
      <c r="O120" s="204" t="s">
        <v>164</v>
      </c>
      <c r="P120" s="204" t="s">
        <v>75</v>
      </c>
      <c r="Q120" s="204" t="s">
        <v>76</v>
      </c>
      <c r="R120" s="251" t="s">
        <v>77</v>
      </c>
      <c r="S120" s="251" t="s">
        <v>109</v>
      </c>
      <c r="T120" s="191">
        <f>+V120+Y120</f>
        <v>112350</v>
      </c>
      <c r="U120" s="191" t="s">
        <v>98</v>
      </c>
      <c r="V120" s="189">
        <v>95497.5</v>
      </c>
      <c r="W120" s="189" t="s">
        <v>79</v>
      </c>
      <c r="X120" s="189" t="s">
        <v>79</v>
      </c>
      <c r="Y120" s="189">
        <v>16852.5</v>
      </c>
      <c r="Z120" s="189" t="s">
        <v>79</v>
      </c>
      <c r="AA120" s="189" t="s">
        <v>79</v>
      </c>
      <c r="AB120" s="189">
        <v>50476.09</v>
      </c>
      <c r="AC120" s="190" t="s">
        <v>80</v>
      </c>
      <c r="AD120" s="250" t="s">
        <v>79</v>
      </c>
      <c r="AE120" s="250">
        <f>V120+Y120</f>
        <v>112350</v>
      </c>
      <c r="AF120" s="190" t="s">
        <v>79</v>
      </c>
      <c r="AG120" s="190" t="s">
        <v>33</v>
      </c>
      <c r="AH120" s="190" t="s">
        <v>157</v>
      </c>
      <c r="AI120" s="190" t="s">
        <v>158</v>
      </c>
      <c r="AJ120" s="190"/>
    </row>
    <row r="121" spans="1:36" ht="51" x14ac:dyDescent="0.2">
      <c r="B121" s="204"/>
      <c r="C121" s="204"/>
      <c r="D121" s="204"/>
      <c r="E121" s="199"/>
      <c r="F121" s="199"/>
      <c r="G121" s="199"/>
      <c r="H121" s="204"/>
      <c r="I121" s="204"/>
      <c r="J121" s="11" t="s">
        <v>116</v>
      </c>
      <c r="K121" s="7" t="s">
        <v>117</v>
      </c>
      <c r="L121" s="7" t="s">
        <v>85</v>
      </c>
      <c r="M121" s="7">
        <v>1</v>
      </c>
      <c r="N121" s="190"/>
      <c r="O121" s="204"/>
      <c r="P121" s="204"/>
      <c r="Q121" s="204"/>
      <c r="R121" s="251"/>
      <c r="S121" s="251"/>
      <c r="T121" s="191"/>
      <c r="U121" s="191"/>
      <c r="V121" s="189"/>
      <c r="W121" s="189"/>
      <c r="X121" s="189"/>
      <c r="Y121" s="189"/>
      <c r="Z121" s="189"/>
      <c r="AA121" s="189"/>
      <c r="AB121" s="189"/>
      <c r="AC121" s="190"/>
      <c r="AD121" s="250"/>
      <c r="AE121" s="250"/>
      <c r="AF121" s="204"/>
      <c r="AG121" s="190"/>
      <c r="AH121" s="190"/>
      <c r="AI121" s="190"/>
      <c r="AJ121" s="204"/>
    </row>
    <row r="122" spans="1:36" ht="38.25" x14ac:dyDescent="0.2">
      <c r="B122" s="204"/>
      <c r="C122" s="204"/>
      <c r="D122" s="204"/>
      <c r="E122" s="199"/>
      <c r="F122" s="199"/>
      <c r="G122" s="199"/>
      <c r="H122" s="204"/>
      <c r="I122" s="204"/>
      <c r="J122" s="11" t="s">
        <v>209</v>
      </c>
      <c r="K122" s="7" t="s">
        <v>118</v>
      </c>
      <c r="L122" s="7" t="s">
        <v>119</v>
      </c>
      <c r="M122" s="7">
        <v>1</v>
      </c>
      <c r="N122" s="190"/>
      <c r="O122" s="204"/>
      <c r="P122" s="204"/>
      <c r="Q122" s="204"/>
      <c r="R122" s="251"/>
      <c r="S122" s="251"/>
      <c r="T122" s="191"/>
      <c r="U122" s="191"/>
      <c r="V122" s="189"/>
      <c r="W122" s="189"/>
      <c r="X122" s="189"/>
      <c r="Y122" s="189"/>
      <c r="Z122" s="189"/>
      <c r="AA122" s="189"/>
      <c r="AB122" s="189"/>
      <c r="AC122" s="190"/>
      <c r="AD122" s="250"/>
      <c r="AE122" s="250"/>
      <c r="AF122" s="204"/>
      <c r="AG122" s="190"/>
      <c r="AH122" s="190"/>
      <c r="AI122" s="190"/>
      <c r="AJ122" s="204"/>
    </row>
    <row r="123" spans="1:36" ht="25.5" x14ac:dyDescent="0.2">
      <c r="B123" s="204"/>
      <c r="C123" s="204"/>
      <c r="D123" s="204"/>
      <c r="E123" s="199"/>
      <c r="F123" s="199"/>
      <c r="G123" s="199"/>
      <c r="H123" s="204"/>
      <c r="I123" s="204"/>
      <c r="J123" s="11" t="s">
        <v>120</v>
      </c>
      <c r="K123" s="7" t="s">
        <v>121</v>
      </c>
      <c r="L123" s="7" t="s">
        <v>119</v>
      </c>
      <c r="M123" s="66">
        <v>1</v>
      </c>
      <c r="N123" s="190"/>
      <c r="O123" s="204"/>
      <c r="P123" s="204"/>
      <c r="Q123" s="204"/>
      <c r="R123" s="251"/>
      <c r="S123" s="251"/>
      <c r="T123" s="191"/>
      <c r="U123" s="191"/>
      <c r="V123" s="189"/>
      <c r="W123" s="189"/>
      <c r="X123" s="189"/>
      <c r="Y123" s="189"/>
      <c r="Z123" s="189"/>
      <c r="AA123" s="189"/>
      <c r="AB123" s="189"/>
      <c r="AC123" s="190"/>
      <c r="AD123" s="250"/>
      <c r="AE123" s="250"/>
      <c r="AF123" s="204"/>
      <c r="AG123" s="190"/>
      <c r="AH123" s="190"/>
      <c r="AI123" s="190"/>
      <c r="AJ123" s="204"/>
    </row>
    <row r="124" spans="1:36" s="36" customFormat="1" ht="95.1" customHeight="1" x14ac:dyDescent="0.25">
      <c r="B124" s="298" t="s">
        <v>1032</v>
      </c>
      <c r="C124" s="298" t="s">
        <v>197</v>
      </c>
      <c r="D124" s="298" t="s">
        <v>66</v>
      </c>
      <c r="E124" s="306" t="s">
        <v>67</v>
      </c>
      <c r="F124" s="306" t="s">
        <v>134</v>
      </c>
      <c r="G124" s="306" t="s">
        <v>147</v>
      </c>
      <c r="H124" s="298" t="s">
        <v>70</v>
      </c>
      <c r="I124" s="298" t="s">
        <v>79</v>
      </c>
      <c r="J124" s="373" t="s">
        <v>208</v>
      </c>
      <c r="K124" s="298" t="s">
        <v>107</v>
      </c>
      <c r="L124" s="298" t="s">
        <v>86</v>
      </c>
      <c r="M124" s="379">
        <v>40</v>
      </c>
      <c r="N124" s="287" t="s">
        <v>108</v>
      </c>
      <c r="O124" s="298" t="s">
        <v>198</v>
      </c>
      <c r="P124" s="298" t="s">
        <v>75</v>
      </c>
      <c r="Q124" s="298" t="s">
        <v>76</v>
      </c>
      <c r="R124" s="331" t="s">
        <v>77</v>
      </c>
      <c r="S124" s="331" t="s">
        <v>109</v>
      </c>
      <c r="T124" s="304">
        <f>V124+Y124</f>
        <v>34500</v>
      </c>
      <c r="U124" s="304" t="s">
        <v>98</v>
      </c>
      <c r="V124" s="293">
        <v>29325</v>
      </c>
      <c r="W124" s="293" t="s">
        <v>79</v>
      </c>
      <c r="X124" s="293" t="s">
        <v>79</v>
      </c>
      <c r="Y124" s="293">
        <v>5175</v>
      </c>
      <c r="Z124" s="293" t="s">
        <v>79</v>
      </c>
      <c r="AA124" s="293" t="s">
        <v>79</v>
      </c>
      <c r="AB124" s="293">
        <v>15500</v>
      </c>
      <c r="AC124" s="287" t="s">
        <v>110</v>
      </c>
      <c r="AD124" s="423" t="s">
        <v>79</v>
      </c>
      <c r="AE124" s="423">
        <f>V124+Y124</f>
        <v>34500</v>
      </c>
      <c r="AF124" s="287" t="s">
        <v>79</v>
      </c>
      <c r="AG124" s="287" t="s">
        <v>33</v>
      </c>
      <c r="AH124" s="287" t="s">
        <v>160</v>
      </c>
      <c r="AI124" s="287" t="s">
        <v>179</v>
      </c>
      <c r="AJ124" s="287"/>
    </row>
    <row r="125" spans="1:36" s="36" customFormat="1" ht="91.15" customHeight="1" x14ac:dyDescent="0.25">
      <c r="B125" s="289"/>
      <c r="C125" s="289"/>
      <c r="D125" s="289"/>
      <c r="E125" s="307"/>
      <c r="F125" s="307"/>
      <c r="G125" s="307"/>
      <c r="H125" s="289"/>
      <c r="I125" s="289"/>
      <c r="J125" s="375"/>
      <c r="K125" s="220"/>
      <c r="L125" s="220"/>
      <c r="M125" s="381"/>
      <c r="N125" s="288"/>
      <c r="O125" s="289"/>
      <c r="P125" s="289"/>
      <c r="Q125" s="289"/>
      <c r="R125" s="332"/>
      <c r="S125" s="332"/>
      <c r="T125" s="305"/>
      <c r="U125" s="305"/>
      <c r="V125" s="294"/>
      <c r="W125" s="294"/>
      <c r="X125" s="294"/>
      <c r="Y125" s="294"/>
      <c r="Z125" s="294"/>
      <c r="AA125" s="294"/>
      <c r="AB125" s="294"/>
      <c r="AC125" s="288"/>
      <c r="AD125" s="409"/>
      <c r="AE125" s="409"/>
      <c r="AF125" s="289"/>
      <c r="AG125" s="288"/>
      <c r="AH125" s="288"/>
      <c r="AI125" s="288"/>
      <c r="AJ125" s="289"/>
    </row>
    <row r="126" spans="1:36" s="36" customFormat="1" ht="91.15" customHeight="1" x14ac:dyDescent="0.25">
      <c r="B126" s="289"/>
      <c r="C126" s="289"/>
      <c r="D126" s="289"/>
      <c r="E126" s="307"/>
      <c r="F126" s="307"/>
      <c r="G126" s="307"/>
      <c r="H126" s="289"/>
      <c r="I126" s="289"/>
      <c r="J126" s="20" t="s">
        <v>111</v>
      </c>
      <c r="K126" s="27" t="s">
        <v>112</v>
      </c>
      <c r="L126" s="27" t="s">
        <v>85</v>
      </c>
      <c r="M126" s="64">
        <v>1</v>
      </c>
      <c r="N126" s="288"/>
      <c r="O126" s="289"/>
      <c r="P126" s="289"/>
      <c r="Q126" s="289"/>
      <c r="R126" s="332"/>
      <c r="S126" s="332"/>
      <c r="T126" s="305"/>
      <c r="U126" s="305"/>
      <c r="V126" s="294"/>
      <c r="W126" s="294"/>
      <c r="X126" s="294"/>
      <c r="Y126" s="294"/>
      <c r="Z126" s="294"/>
      <c r="AA126" s="294"/>
      <c r="AB126" s="294"/>
      <c r="AC126" s="288"/>
      <c r="AD126" s="409"/>
      <c r="AE126" s="409"/>
      <c r="AF126" s="289"/>
      <c r="AG126" s="288"/>
      <c r="AH126" s="288"/>
      <c r="AI126" s="288"/>
      <c r="AJ126" s="289"/>
    </row>
    <row r="127" spans="1:36" s="36" customFormat="1" ht="67.150000000000006" customHeight="1" x14ac:dyDescent="0.25">
      <c r="B127" s="220"/>
      <c r="C127" s="220"/>
      <c r="D127" s="220"/>
      <c r="E127" s="308"/>
      <c r="F127" s="308"/>
      <c r="G127" s="308"/>
      <c r="H127" s="220"/>
      <c r="I127" s="220"/>
      <c r="J127" s="20" t="s">
        <v>127</v>
      </c>
      <c r="K127" s="27" t="s">
        <v>128</v>
      </c>
      <c r="L127" s="27" t="s">
        <v>85</v>
      </c>
      <c r="M127" s="64">
        <v>21</v>
      </c>
      <c r="N127" s="222"/>
      <c r="O127" s="220"/>
      <c r="P127" s="220"/>
      <c r="Q127" s="220"/>
      <c r="R127" s="333"/>
      <c r="S127" s="333"/>
      <c r="T127" s="277"/>
      <c r="U127" s="277"/>
      <c r="V127" s="295"/>
      <c r="W127" s="295"/>
      <c r="X127" s="295"/>
      <c r="Y127" s="295"/>
      <c r="Z127" s="295"/>
      <c r="AA127" s="295"/>
      <c r="AB127" s="295"/>
      <c r="AC127" s="222"/>
      <c r="AD127" s="392"/>
      <c r="AE127" s="392"/>
      <c r="AF127" s="220"/>
      <c r="AG127" s="222"/>
      <c r="AH127" s="222"/>
      <c r="AI127" s="222"/>
      <c r="AJ127" s="220"/>
    </row>
    <row r="128" spans="1:36" s="67" customFormat="1" ht="93" customHeight="1" x14ac:dyDescent="0.25">
      <c r="B128" s="298" t="s">
        <v>1033</v>
      </c>
      <c r="C128" s="298" t="s">
        <v>201</v>
      </c>
      <c r="D128" s="298" t="s">
        <v>66</v>
      </c>
      <c r="E128" s="306" t="s">
        <v>67</v>
      </c>
      <c r="F128" s="306" t="s">
        <v>134</v>
      </c>
      <c r="G128" s="306" t="s">
        <v>147</v>
      </c>
      <c r="H128" s="298" t="s">
        <v>70</v>
      </c>
      <c r="I128" s="298" t="s">
        <v>79</v>
      </c>
      <c r="J128" s="20" t="s">
        <v>208</v>
      </c>
      <c r="K128" s="27" t="s">
        <v>107</v>
      </c>
      <c r="L128" s="27" t="s">
        <v>86</v>
      </c>
      <c r="M128" s="64">
        <v>40</v>
      </c>
      <c r="N128" s="287" t="s">
        <v>108</v>
      </c>
      <c r="O128" s="298" t="s">
        <v>188</v>
      </c>
      <c r="P128" s="298" t="s">
        <v>75</v>
      </c>
      <c r="Q128" s="298" t="s">
        <v>76</v>
      </c>
      <c r="R128" s="331" t="s">
        <v>77</v>
      </c>
      <c r="S128" s="331" t="s">
        <v>109</v>
      </c>
      <c r="T128" s="304">
        <f>V128+Y128</f>
        <v>29509.95</v>
      </c>
      <c r="U128" s="304" t="s">
        <v>98</v>
      </c>
      <c r="V128" s="293">
        <v>25083.45</v>
      </c>
      <c r="W128" s="293" t="s">
        <v>79</v>
      </c>
      <c r="X128" s="293" t="s">
        <v>79</v>
      </c>
      <c r="Y128" s="293">
        <v>4426.5</v>
      </c>
      <c r="Z128" s="293" t="s">
        <v>79</v>
      </c>
      <c r="AA128" s="293" t="s">
        <v>79</v>
      </c>
      <c r="AB128" s="293">
        <v>13258.1</v>
      </c>
      <c r="AC128" s="287" t="s">
        <v>110</v>
      </c>
      <c r="AD128" s="423" t="s">
        <v>79</v>
      </c>
      <c r="AE128" s="423">
        <f>V128+Y128</f>
        <v>29509.95</v>
      </c>
      <c r="AF128" s="287" t="s">
        <v>79</v>
      </c>
      <c r="AG128" s="287" t="s">
        <v>33</v>
      </c>
      <c r="AH128" s="287" t="s">
        <v>160</v>
      </c>
      <c r="AI128" s="287" t="s">
        <v>179</v>
      </c>
      <c r="AJ128" s="287"/>
    </row>
    <row r="129" spans="2:36" s="67" customFormat="1" ht="59.1" customHeight="1" x14ac:dyDescent="0.25">
      <c r="B129" s="289"/>
      <c r="C129" s="289"/>
      <c r="D129" s="289"/>
      <c r="E129" s="307"/>
      <c r="F129" s="307"/>
      <c r="G129" s="307"/>
      <c r="H129" s="289"/>
      <c r="I129" s="289"/>
      <c r="J129" s="20" t="s">
        <v>111</v>
      </c>
      <c r="K129" s="27" t="s">
        <v>112</v>
      </c>
      <c r="L129" s="27" t="s">
        <v>85</v>
      </c>
      <c r="M129" s="64">
        <v>1</v>
      </c>
      <c r="N129" s="288"/>
      <c r="O129" s="289"/>
      <c r="P129" s="289"/>
      <c r="Q129" s="289"/>
      <c r="R129" s="332"/>
      <c r="S129" s="332"/>
      <c r="T129" s="305"/>
      <c r="U129" s="305"/>
      <c r="V129" s="294"/>
      <c r="W129" s="294"/>
      <c r="X129" s="294"/>
      <c r="Y129" s="294"/>
      <c r="Z129" s="294"/>
      <c r="AA129" s="294"/>
      <c r="AB129" s="294"/>
      <c r="AC129" s="288"/>
      <c r="AD129" s="409"/>
      <c r="AE129" s="409"/>
      <c r="AF129" s="289"/>
      <c r="AG129" s="288"/>
      <c r="AH129" s="288"/>
      <c r="AI129" s="288"/>
      <c r="AJ129" s="289"/>
    </row>
    <row r="130" spans="2:36" s="67" customFormat="1" ht="121.15" customHeight="1" x14ac:dyDescent="0.25">
      <c r="B130" s="220"/>
      <c r="C130" s="220"/>
      <c r="D130" s="220"/>
      <c r="E130" s="308"/>
      <c r="F130" s="308"/>
      <c r="G130" s="308"/>
      <c r="H130" s="220"/>
      <c r="I130" s="220"/>
      <c r="J130" s="20" t="s">
        <v>127</v>
      </c>
      <c r="K130" s="27" t="s">
        <v>128</v>
      </c>
      <c r="L130" s="27" t="s">
        <v>85</v>
      </c>
      <c r="M130" s="64">
        <v>20</v>
      </c>
      <c r="N130" s="222"/>
      <c r="O130" s="220"/>
      <c r="P130" s="220"/>
      <c r="Q130" s="220"/>
      <c r="R130" s="333"/>
      <c r="S130" s="333"/>
      <c r="T130" s="277"/>
      <c r="U130" s="277"/>
      <c r="V130" s="295"/>
      <c r="W130" s="295"/>
      <c r="X130" s="295"/>
      <c r="Y130" s="295"/>
      <c r="Z130" s="295"/>
      <c r="AA130" s="295"/>
      <c r="AB130" s="295"/>
      <c r="AC130" s="222"/>
      <c r="AD130" s="392"/>
      <c r="AE130" s="392"/>
      <c r="AF130" s="220"/>
      <c r="AG130" s="222"/>
      <c r="AH130" s="222"/>
      <c r="AI130" s="222"/>
      <c r="AJ130" s="220"/>
    </row>
    <row r="131" spans="2:36" s="36" customFormat="1" ht="53.1" customHeight="1" x14ac:dyDescent="0.25">
      <c r="B131" s="201" t="s">
        <v>199</v>
      </c>
      <c r="C131" s="201" t="s">
        <v>196</v>
      </c>
      <c r="D131" s="201" t="s">
        <v>66</v>
      </c>
      <c r="E131" s="218" t="s">
        <v>67</v>
      </c>
      <c r="F131" s="218" t="s">
        <v>132</v>
      </c>
      <c r="G131" s="218" t="s">
        <v>69</v>
      </c>
      <c r="H131" s="201" t="s">
        <v>70</v>
      </c>
      <c r="I131" s="201" t="s">
        <v>79</v>
      </c>
      <c r="J131" s="11" t="s">
        <v>113</v>
      </c>
      <c r="K131" s="7" t="s">
        <v>114</v>
      </c>
      <c r="L131" s="7" t="s">
        <v>115</v>
      </c>
      <c r="M131" s="80">
        <v>2.5</v>
      </c>
      <c r="N131" s="228" t="s">
        <v>108</v>
      </c>
      <c r="O131" s="201" t="s">
        <v>164</v>
      </c>
      <c r="P131" s="201" t="s">
        <v>75</v>
      </c>
      <c r="Q131" s="201" t="s">
        <v>76</v>
      </c>
      <c r="R131" s="192" t="s">
        <v>77</v>
      </c>
      <c r="S131" s="192" t="s">
        <v>109</v>
      </c>
      <c r="T131" s="240">
        <f>V131+Y131</f>
        <v>187250</v>
      </c>
      <c r="U131" s="240" t="s">
        <v>98</v>
      </c>
      <c r="V131" s="243">
        <v>159162.5</v>
      </c>
      <c r="W131" s="243" t="s">
        <v>79</v>
      </c>
      <c r="X131" s="243" t="s">
        <v>79</v>
      </c>
      <c r="Y131" s="243">
        <v>28087.5</v>
      </c>
      <c r="Z131" s="243" t="s">
        <v>79</v>
      </c>
      <c r="AA131" s="243" t="s">
        <v>79</v>
      </c>
      <c r="AB131" s="243">
        <v>84126.81</v>
      </c>
      <c r="AC131" s="228" t="s">
        <v>80</v>
      </c>
      <c r="AD131" s="246" t="s">
        <v>79</v>
      </c>
      <c r="AE131" s="246">
        <f>V131+Y131</f>
        <v>187250</v>
      </c>
      <c r="AF131" s="228" t="s">
        <v>79</v>
      </c>
      <c r="AG131" s="228" t="s">
        <v>33</v>
      </c>
      <c r="AH131" s="228" t="s">
        <v>160</v>
      </c>
      <c r="AI131" s="228" t="s">
        <v>297</v>
      </c>
      <c r="AJ131" s="228"/>
    </row>
    <row r="132" spans="2:36" s="36" customFormat="1" ht="57" customHeight="1" x14ac:dyDescent="0.25">
      <c r="B132" s="202"/>
      <c r="C132" s="202"/>
      <c r="D132" s="202"/>
      <c r="E132" s="219"/>
      <c r="F132" s="219"/>
      <c r="G132" s="219"/>
      <c r="H132" s="202"/>
      <c r="I132" s="202"/>
      <c r="J132" s="11" t="s">
        <v>116</v>
      </c>
      <c r="K132" s="7" t="s">
        <v>117</v>
      </c>
      <c r="L132" s="7" t="s">
        <v>85</v>
      </c>
      <c r="M132" s="66">
        <v>1</v>
      </c>
      <c r="N132" s="230"/>
      <c r="O132" s="202"/>
      <c r="P132" s="202"/>
      <c r="Q132" s="202"/>
      <c r="R132" s="193"/>
      <c r="S132" s="193"/>
      <c r="T132" s="241"/>
      <c r="U132" s="241"/>
      <c r="V132" s="244"/>
      <c r="W132" s="244"/>
      <c r="X132" s="244"/>
      <c r="Y132" s="244"/>
      <c r="Z132" s="244"/>
      <c r="AA132" s="244"/>
      <c r="AB132" s="244"/>
      <c r="AC132" s="230"/>
      <c r="AD132" s="247"/>
      <c r="AE132" s="247"/>
      <c r="AF132" s="202"/>
      <c r="AG132" s="230"/>
      <c r="AH132" s="230"/>
      <c r="AI132" s="230"/>
      <c r="AJ132" s="202"/>
    </row>
    <row r="133" spans="2:36" s="36" customFormat="1" ht="49.15" customHeight="1" x14ac:dyDescent="0.25">
      <c r="B133" s="202"/>
      <c r="C133" s="202"/>
      <c r="D133" s="202"/>
      <c r="E133" s="219"/>
      <c r="F133" s="219"/>
      <c r="G133" s="219"/>
      <c r="H133" s="202"/>
      <c r="I133" s="202"/>
      <c r="J133" s="11" t="s">
        <v>209</v>
      </c>
      <c r="K133" s="7" t="s">
        <v>118</v>
      </c>
      <c r="L133" s="7" t="s">
        <v>119</v>
      </c>
      <c r="M133" s="66">
        <v>1</v>
      </c>
      <c r="N133" s="230"/>
      <c r="O133" s="202"/>
      <c r="P133" s="202"/>
      <c r="Q133" s="202"/>
      <c r="R133" s="193"/>
      <c r="S133" s="193"/>
      <c r="T133" s="241"/>
      <c r="U133" s="241"/>
      <c r="V133" s="244"/>
      <c r="W133" s="244"/>
      <c r="X133" s="244"/>
      <c r="Y133" s="244"/>
      <c r="Z133" s="244"/>
      <c r="AA133" s="244"/>
      <c r="AB133" s="244"/>
      <c r="AC133" s="230"/>
      <c r="AD133" s="247"/>
      <c r="AE133" s="247"/>
      <c r="AF133" s="202"/>
      <c r="AG133" s="230"/>
      <c r="AH133" s="230"/>
      <c r="AI133" s="230"/>
      <c r="AJ133" s="202"/>
    </row>
    <row r="134" spans="2:36" s="36" customFormat="1" ht="44.1" customHeight="1" x14ac:dyDescent="0.25">
      <c r="B134" s="203"/>
      <c r="C134" s="203"/>
      <c r="D134" s="203"/>
      <c r="E134" s="234"/>
      <c r="F134" s="234"/>
      <c r="G134" s="234"/>
      <c r="H134" s="203"/>
      <c r="I134" s="203"/>
      <c r="J134" s="11" t="s">
        <v>120</v>
      </c>
      <c r="K134" s="7" t="s">
        <v>121</v>
      </c>
      <c r="L134" s="7" t="s">
        <v>119</v>
      </c>
      <c r="M134" s="66">
        <v>1</v>
      </c>
      <c r="N134" s="231"/>
      <c r="O134" s="203"/>
      <c r="P134" s="203"/>
      <c r="Q134" s="203"/>
      <c r="R134" s="239"/>
      <c r="S134" s="239"/>
      <c r="T134" s="242"/>
      <c r="U134" s="242"/>
      <c r="V134" s="245"/>
      <c r="W134" s="245"/>
      <c r="X134" s="245"/>
      <c r="Y134" s="245"/>
      <c r="Z134" s="245"/>
      <c r="AA134" s="245"/>
      <c r="AB134" s="245"/>
      <c r="AC134" s="231"/>
      <c r="AD134" s="248"/>
      <c r="AE134" s="248"/>
      <c r="AF134" s="203"/>
      <c r="AG134" s="231"/>
      <c r="AH134" s="231"/>
      <c r="AI134" s="231"/>
      <c r="AJ134" s="203"/>
    </row>
    <row r="135" spans="2:36" s="36" customFormat="1" ht="93" customHeight="1" x14ac:dyDescent="0.25">
      <c r="B135" s="201" t="s">
        <v>200</v>
      </c>
      <c r="C135" s="201" t="s">
        <v>187</v>
      </c>
      <c r="D135" s="201" t="s">
        <v>66</v>
      </c>
      <c r="E135" s="218" t="s">
        <v>67</v>
      </c>
      <c r="F135" s="218" t="s">
        <v>134</v>
      </c>
      <c r="G135" s="218" t="s">
        <v>147</v>
      </c>
      <c r="H135" s="201" t="s">
        <v>70</v>
      </c>
      <c r="I135" s="201" t="s">
        <v>79</v>
      </c>
      <c r="J135" s="11" t="s">
        <v>208</v>
      </c>
      <c r="K135" s="7" t="s">
        <v>107</v>
      </c>
      <c r="L135" s="7" t="s">
        <v>86</v>
      </c>
      <c r="M135" s="66">
        <v>40</v>
      </c>
      <c r="N135" s="228" t="s">
        <v>108</v>
      </c>
      <c r="O135" s="201" t="s">
        <v>188</v>
      </c>
      <c r="P135" s="201" t="s">
        <v>75</v>
      </c>
      <c r="Q135" s="201" t="s">
        <v>76</v>
      </c>
      <c r="R135" s="192" t="s">
        <v>77</v>
      </c>
      <c r="S135" s="192" t="s">
        <v>109</v>
      </c>
      <c r="T135" s="240">
        <f>V135+Y135</f>
        <v>112420</v>
      </c>
      <c r="U135" s="240" t="s">
        <v>98</v>
      </c>
      <c r="V135" s="243">
        <v>95557</v>
      </c>
      <c r="W135" s="243" t="s">
        <v>79</v>
      </c>
      <c r="X135" s="243" t="s">
        <v>79</v>
      </c>
      <c r="Y135" s="243">
        <v>16863</v>
      </c>
      <c r="Z135" s="243" t="s">
        <v>79</v>
      </c>
      <c r="AA135" s="243" t="s">
        <v>79</v>
      </c>
      <c r="AB135" s="243">
        <v>50507.54</v>
      </c>
      <c r="AC135" s="228" t="s">
        <v>110</v>
      </c>
      <c r="AD135" s="246" t="s">
        <v>79</v>
      </c>
      <c r="AE135" s="246">
        <f>V135+Y135</f>
        <v>112420</v>
      </c>
      <c r="AF135" s="228" t="s">
        <v>79</v>
      </c>
      <c r="AG135" s="228" t="s">
        <v>33</v>
      </c>
      <c r="AH135" s="228" t="s">
        <v>248</v>
      </c>
      <c r="AI135" s="228" t="s">
        <v>249</v>
      </c>
      <c r="AJ135" s="228"/>
    </row>
    <row r="136" spans="2:36" s="36" customFormat="1" ht="59.1" customHeight="1" x14ac:dyDescent="0.25">
      <c r="B136" s="202"/>
      <c r="C136" s="202"/>
      <c r="D136" s="202"/>
      <c r="E136" s="219"/>
      <c r="F136" s="219"/>
      <c r="G136" s="219"/>
      <c r="H136" s="202"/>
      <c r="I136" s="202"/>
      <c r="J136" s="11" t="s">
        <v>111</v>
      </c>
      <c r="K136" s="7" t="s">
        <v>112</v>
      </c>
      <c r="L136" s="7" t="s">
        <v>85</v>
      </c>
      <c r="M136" s="66">
        <v>2</v>
      </c>
      <c r="N136" s="230"/>
      <c r="O136" s="202"/>
      <c r="P136" s="202"/>
      <c r="Q136" s="202"/>
      <c r="R136" s="193"/>
      <c r="S136" s="193"/>
      <c r="T136" s="241"/>
      <c r="U136" s="241"/>
      <c r="V136" s="244"/>
      <c r="W136" s="244"/>
      <c r="X136" s="244"/>
      <c r="Y136" s="244"/>
      <c r="Z136" s="244"/>
      <c r="AA136" s="244"/>
      <c r="AB136" s="244"/>
      <c r="AC136" s="230"/>
      <c r="AD136" s="247"/>
      <c r="AE136" s="247"/>
      <c r="AF136" s="202"/>
      <c r="AG136" s="230"/>
      <c r="AH136" s="230"/>
      <c r="AI136" s="230"/>
      <c r="AJ136" s="202"/>
    </row>
    <row r="137" spans="2:36" s="36" customFormat="1" ht="121.15" customHeight="1" x14ac:dyDescent="0.25">
      <c r="B137" s="203"/>
      <c r="C137" s="203"/>
      <c r="D137" s="203"/>
      <c r="E137" s="234"/>
      <c r="F137" s="234"/>
      <c r="G137" s="234"/>
      <c r="H137" s="203"/>
      <c r="I137" s="203"/>
      <c r="J137" s="11" t="s">
        <v>127</v>
      </c>
      <c r="K137" s="7" t="s">
        <v>128</v>
      </c>
      <c r="L137" s="7" t="s">
        <v>85</v>
      </c>
      <c r="M137" s="66">
        <v>65</v>
      </c>
      <c r="N137" s="231"/>
      <c r="O137" s="203"/>
      <c r="P137" s="203"/>
      <c r="Q137" s="203"/>
      <c r="R137" s="239"/>
      <c r="S137" s="239"/>
      <c r="T137" s="242"/>
      <c r="U137" s="242"/>
      <c r="V137" s="245"/>
      <c r="W137" s="245"/>
      <c r="X137" s="245"/>
      <c r="Y137" s="245"/>
      <c r="Z137" s="245"/>
      <c r="AA137" s="245"/>
      <c r="AB137" s="245"/>
      <c r="AC137" s="231"/>
      <c r="AD137" s="248"/>
      <c r="AE137" s="248"/>
      <c r="AF137" s="203"/>
      <c r="AG137" s="231"/>
      <c r="AH137" s="231"/>
      <c r="AI137" s="231"/>
      <c r="AJ137" s="203"/>
    </row>
    <row r="138" spans="2:36" s="36" customFormat="1" ht="93" customHeight="1" x14ac:dyDescent="0.25">
      <c r="B138" s="201" t="s">
        <v>202</v>
      </c>
      <c r="C138" s="201" t="s">
        <v>203</v>
      </c>
      <c r="D138" s="201" t="s">
        <v>66</v>
      </c>
      <c r="E138" s="218" t="s">
        <v>67</v>
      </c>
      <c r="F138" s="218" t="s">
        <v>134</v>
      </c>
      <c r="G138" s="218" t="s">
        <v>147</v>
      </c>
      <c r="H138" s="201" t="s">
        <v>70</v>
      </c>
      <c r="I138" s="201" t="s">
        <v>79</v>
      </c>
      <c r="J138" s="235" t="s">
        <v>208</v>
      </c>
      <c r="K138" s="201" t="s">
        <v>107</v>
      </c>
      <c r="L138" s="201" t="s">
        <v>86</v>
      </c>
      <c r="M138" s="237">
        <v>40</v>
      </c>
      <c r="N138" s="228" t="s">
        <v>108</v>
      </c>
      <c r="O138" s="201" t="s">
        <v>188</v>
      </c>
      <c r="P138" s="201" t="s">
        <v>75</v>
      </c>
      <c r="Q138" s="201" t="s">
        <v>76</v>
      </c>
      <c r="R138" s="192" t="s">
        <v>77</v>
      </c>
      <c r="S138" s="192" t="s">
        <v>109</v>
      </c>
      <c r="T138" s="240">
        <f>V138+Y138</f>
        <v>33460</v>
      </c>
      <c r="U138" s="240" t="s">
        <v>98</v>
      </c>
      <c r="V138" s="243">
        <v>28441</v>
      </c>
      <c r="W138" s="243" t="s">
        <v>79</v>
      </c>
      <c r="X138" s="243" t="s">
        <v>79</v>
      </c>
      <c r="Y138" s="243">
        <v>5019</v>
      </c>
      <c r="Z138" s="243" t="s">
        <v>79</v>
      </c>
      <c r="AA138" s="243" t="s">
        <v>79</v>
      </c>
      <c r="AB138" s="243">
        <v>15032.75</v>
      </c>
      <c r="AC138" s="228" t="s">
        <v>110</v>
      </c>
      <c r="AD138" s="246" t="s">
        <v>79</v>
      </c>
      <c r="AE138" s="246">
        <f>V138+Y138</f>
        <v>33460</v>
      </c>
      <c r="AF138" s="228" t="s">
        <v>79</v>
      </c>
      <c r="AG138" s="228" t="s">
        <v>33</v>
      </c>
      <c r="AH138" s="228" t="s">
        <v>248</v>
      </c>
      <c r="AI138" s="228" t="s">
        <v>249</v>
      </c>
      <c r="AJ138" s="228"/>
    </row>
    <row r="139" spans="2:36" s="36" customFormat="1" ht="59.1" customHeight="1" x14ac:dyDescent="0.25">
      <c r="B139" s="202"/>
      <c r="C139" s="202"/>
      <c r="D139" s="202"/>
      <c r="E139" s="219"/>
      <c r="F139" s="219"/>
      <c r="G139" s="219"/>
      <c r="H139" s="202"/>
      <c r="I139" s="202"/>
      <c r="J139" s="236"/>
      <c r="K139" s="203"/>
      <c r="L139" s="203"/>
      <c r="M139" s="238"/>
      <c r="N139" s="230"/>
      <c r="O139" s="202"/>
      <c r="P139" s="202"/>
      <c r="Q139" s="202"/>
      <c r="R139" s="193"/>
      <c r="S139" s="193"/>
      <c r="T139" s="241"/>
      <c r="U139" s="241"/>
      <c r="V139" s="244"/>
      <c r="W139" s="244"/>
      <c r="X139" s="244"/>
      <c r="Y139" s="244"/>
      <c r="Z139" s="244"/>
      <c r="AA139" s="244"/>
      <c r="AB139" s="244"/>
      <c r="AC139" s="230"/>
      <c r="AD139" s="247"/>
      <c r="AE139" s="247"/>
      <c r="AF139" s="202"/>
      <c r="AG139" s="230"/>
      <c r="AH139" s="230"/>
      <c r="AI139" s="230"/>
      <c r="AJ139" s="202"/>
    </row>
    <row r="140" spans="2:36" s="36" customFormat="1" ht="121.15" customHeight="1" x14ac:dyDescent="0.25">
      <c r="B140" s="203"/>
      <c r="C140" s="203"/>
      <c r="D140" s="203"/>
      <c r="E140" s="234"/>
      <c r="F140" s="234"/>
      <c r="G140" s="234"/>
      <c r="H140" s="203"/>
      <c r="I140" s="203"/>
      <c r="J140" s="11" t="s">
        <v>127</v>
      </c>
      <c r="K140" s="7" t="s">
        <v>128</v>
      </c>
      <c r="L140" s="7" t="s">
        <v>85</v>
      </c>
      <c r="M140" s="66">
        <v>16</v>
      </c>
      <c r="N140" s="231"/>
      <c r="O140" s="203"/>
      <c r="P140" s="203"/>
      <c r="Q140" s="203"/>
      <c r="R140" s="239"/>
      <c r="S140" s="239"/>
      <c r="T140" s="242"/>
      <c r="U140" s="242"/>
      <c r="V140" s="245"/>
      <c r="W140" s="245"/>
      <c r="X140" s="245"/>
      <c r="Y140" s="245"/>
      <c r="Z140" s="245"/>
      <c r="AA140" s="245"/>
      <c r="AB140" s="245"/>
      <c r="AC140" s="231"/>
      <c r="AD140" s="248"/>
      <c r="AE140" s="248"/>
      <c r="AF140" s="203"/>
      <c r="AG140" s="231"/>
      <c r="AH140" s="231"/>
      <c r="AI140" s="231"/>
      <c r="AJ140" s="203"/>
    </row>
    <row r="141" spans="2:36" s="36" customFormat="1" ht="93" customHeight="1" x14ac:dyDescent="0.25">
      <c r="B141" s="298" t="s">
        <v>1034</v>
      </c>
      <c r="C141" s="298" t="s">
        <v>191</v>
      </c>
      <c r="D141" s="298" t="s">
        <v>66</v>
      </c>
      <c r="E141" s="306" t="s">
        <v>67</v>
      </c>
      <c r="F141" s="306" t="s">
        <v>134</v>
      </c>
      <c r="G141" s="306" t="s">
        <v>147</v>
      </c>
      <c r="H141" s="298" t="s">
        <v>70</v>
      </c>
      <c r="I141" s="298" t="s">
        <v>79</v>
      </c>
      <c r="J141" s="373" t="s">
        <v>208</v>
      </c>
      <c r="K141" s="298" t="s">
        <v>107</v>
      </c>
      <c r="L141" s="298" t="s">
        <v>86</v>
      </c>
      <c r="M141" s="379">
        <v>40</v>
      </c>
      <c r="N141" s="287" t="s">
        <v>108</v>
      </c>
      <c r="O141" s="298" t="s">
        <v>188</v>
      </c>
      <c r="P141" s="298" t="s">
        <v>75</v>
      </c>
      <c r="Q141" s="298" t="s">
        <v>76</v>
      </c>
      <c r="R141" s="331" t="s">
        <v>77</v>
      </c>
      <c r="S141" s="331" t="s">
        <v>109</v>
      </c>
      <c r="T141" s="304">
        <f>V141+Y141</f>
        <v>29700</v>
      </c>
      <c r="U141" s="304">
        <f>T141</f>
        <v>29700</v>
      </c>
      <c r="V141" s="293">
        <v>25245</v>
      </c>
      <c r="W141" s="293" t="s">
        <v>79</v>
      </c>
      <c r="X141" s="293" t="s">
        <v>79</v>
      </c>
      <c r="Y141" s="293">
        <v>4455</v>
      </c>
      <c r="Z141" s="293" t="s">
        <v>79</v>
      </c>
      <c r="AA141" s="293" t="s">
        <v>79</v>
      </c>
      <c r="AB141" s="293">
        <v>13343.48</v>
      </c>
      <c r="AC141" s="287" t="s">
        <v>110</v>
      </c>
      <c r="AD141" s="423" t="s">
        <v>79</v>
      </c>
      <c r="AE141" s="423">
        <f>V141+Y141</f>
        <v>29700</v>
      </c>
      <c r="AF141" s="287" t="s">
        <v>79</v>
      </c>
      <c r="AG141" s="287" t="s">
        <v>33</v>
      </c>
      <c r="AH141" s="287" t="s">
        <v>176</v>
      </c>
      <c r="AI141" s="287" t="s">
        <v>161</v>
      </c>
      <c r="AJ141" s="287"/>
    </row>
    <row r="142" spans="2:36" s="36" customFormat="1" ht="59.1" customHeight="1" x14ac:dyDescent="0.25">
      <c r="B142" s="289"/>
      <c r="C142" s="289"/>
      <c r="D142" s="289"/>
      <c r="E142" s="307"/>
      <c r="F142" s="307"/>
      <c r="G142" s="307"/>
      <c r="H142" s="289"/>
      <c r="I142" s="289"/>
      <c r="J142" s="375"/>
      <c r="K142" s="220"/>
      <c r="L142" s="220"/>
      <c r="M142" s="381"/>
      <c r="N142" s="288"/>
      <c r="O142" s="289"/>
      <c r="P142" s="289"/>
      <c r="Q142" s="289"/>
      <c r="R142" s="332"/>
      <c r="S142" s="332"/>
      <c r="T142" s="305"/>
      <c r="U142" s="305"/>
      <c r="V142" s="294"/>
      <c r="W142" s="294"/>
      <c r="X142" s="294"/>
      <c r="Y142" s="294"/>
      <c r="Z142" s="294"/>
      <c r="AA142" s="294"/>
      <c r="AB142" s="294"/>
      <c r="AC142" s="288"/>
      <c r="AD142" s="409"/>
      <c r="AE142" s="409"/>
      <c r="AF142" s="289"/>
      <c r="AG142" s="288"/>
      <c r="AH142" s="288"/>
      <c r="AI142" s="288"/>
      <c r="AJ142" s="289"/>
    </row>
    <row r="143" spans="2:36" s="36" customFormat="1" ht="121.15" customHeight="1" x14ac:dyDescent="0.25">
      <c r="B143" s="220"/>
      <c r="C143" s="220"/>
      <c r="D143" s="220"/>
      <c r="E143" s="308"/>
      <c r="F143" s="308"/>
      <c r="G143" s="308"/>
      <c r="H143" s="220"/>
      <c r="I143" s="220"/>
      <c r="J143" s="20" t="s">
        <v>127</v>
      </c>
      <c r="K143" s="27" t="s">
        <v>128</v>
      </c>
      <c r="L143" s="27" t="s">
        <v>85</v>
      </c>
      <c r="M143" s="64">
        <v>13</v>
      </c>
      <c r="N143" s="222"/>
      <c r="O143" s="220"/>
      <c r="P143" s="220"/>
      <c r="Q143" s="220"/>
      <c r="R143" s="333"/>
      <c r="S143" s="333"/>
      <c r="T143" s="277"/>
      <c r="U143" s="277"/>
      <c r="V143" s="295"/>
      <c r="W143" s="295"/>
      <c r="X143" s="295"/>
      <c r="Y143" s="295"/>
      <c r="Z143" s="295"/>
      <c r="AA143" s="295"/>
      <c r="AB143" s="295"/>
      <c r="AC143" s="222"/>
      <c r="AD143" s="392"/>
      <c r="AE143" s="392"/>
      <c r="AF143" s="220"/>
      <c r="AG143" s="222"/>
      <c r="AH143" s="222"/>
      <c r="AI143" s="222"/>
      <c r="AJ143" s="220"/>
    </row>
    <row r="144" spans="2:36" s="36" customFormat="1" ht="215.1" customHeight="1" x14ac:dyDescent="0.25">
      <c r="B144" s="14" t="s">
        <v>204</v>
      </c>
      <c r="C144" s="14" t="s">
        <v>205</v>
      </c>
      <c r="D144" s="14" t="s">
        <v>66</v>
      </c>
      <c r="E144" s="31" t="s">
        <v>67</v>
      </c>
      <c r="F144" s="31" t="s">
        <v>134</v>
      </c>
      <c r="G144" s="31" t="s">
        <v>147</v>
      </c>
      <c r="H144" s="14" t="s">
        <v>70</v>
      </c>
      <c r="I144" s="14" t="s">
        <v>79</v>
      </c>
      <c r="J144" s="11" t="s">
        <v>127</v>
      </c>
      <c r="K144" s="7" t="s">
        <v>128</v>
      </c>
      <c r="L144" s="7" t="s">
        <v>85</v>
      </c>
      <c r="M144" s="66">
        <v>5</v>
      </c>
      <c r="N144" s="15" t="s">
        <v>108</v>
      </c>
      <c r="O144" s="14" t="s">
        <v>188</v>
      </c>
      <c r="P144" s="14" t="s">
        <v>75</v>
      </c>
      <c r="Q144" s="14" t="s">
        <v>76</v>
      </c>
      <c r="R144" s="164" t="s">
        <v>77</v>
      </c>
      <c r="S144" s="164" t="s">
        <v>109</v>
      </c>
      <c r="T144" s="165">
        <f>V144+Y144</f>
        <v>64200</v>
      </c>
      <c r="U144" s="165" t="s">
        <v>98</v>
      </c>
      <c r="V144" s="19">
        <v>54570</v>
      </c>
      <c r="W144" s="19" t="s">
        <v>79</v>
      </c>
      <c r="X144" s="19" t="s">
        <v>79</v>
      </c>
      <c r="Y144" s="19">
        <v>9630</v>
      </c>
      <c r="Z144" s="19" t="s">
        <v>79</v>
      </c>
      <c r="AA144" s="19" t="s">
        <v>79</v>
      </c>
      <c r="AB144" s="19">
        <v>28843.48</v>
      </c>
      <c r="AC144" s="15" t="s">
        <v>110</v>
      </c>
      <c r="AD144" s="35" t="s">
        <v>79</v>
      </c>
      <c r="AE144" s="35">
        <f>V144+Y144</f>
        <v>64200</v>
      </c>
      <c r="AF144" s="15" t="s">
        <v>79</v>
      </c>
      <c r="AG144" s="15" t="s">
        <v>33</v>
      </c>
      <c r="AH144" s="15" t="s">
        <v>248</v>
      </c>
      <c r="AI144" s="15" t="s">
        <v>249</v>
      </c>
      <c r="AJ144" s="15"/>
    </row>
    <row r="145" spans="2:36" s="36" customFormat="1" ht="125.65" customHeight="1" x14ac:dyDescent="0.25">
      <c r="B145" s="201" t="s">
        <v>1017</v>
      </c>
      <c r="C145" s="201" t="s">
        <v>191</v>
      </c>
      <c r="D145" s="201" t="s">
        <v>66</v>
      </c>
      <c r="E145" s="218" t="s">
        <v>67</v>
      </c>
      <c r="F145" s="218" t="s">
        <v>134</v>
      </c>
      <c r="G145" s="218" t="s">
        <v>147</v>
      </c>
      <c r="H145" s="201" t="s">
        <v>70</v>
      </c>
      <c r="I145" s="201" t="s">
        <v>79</v>
      </c>
      <c r="J145" s="11" t="s">
        <v>208</v>
      </c>
      <c r="K145" s="7" t="s">
        <v>107</v>
      </c>
      <c r="L145" s="7" t="s">
        <v>86</v>
      </c>
      <c r="M145" s="66">
        <v>40</v>
      </c>
      <c r="N145" s="228" t="s">
        <v>108</v>
      </c>
      <c r="O145" s="201" t="s">
        <v>155</v>
      </c>
      <c r="P145" s="201" t="s">
        <v>75</v>
      </c>
      <c r="Q145" s="201" t="s">
        <v>76</v>
      </c>
      <c r="R145" s="192" t="s">
        <v>77</v>
      </c>
      <c r="S145" s="192" t="s">
        <v>109</v>
      </c>
      <c r="T145" s="240">
        <f>V145+Y145</f>
        <v>64200</v>
      </c>
      <c r="U145" s="240" t="s">
        <v>98</v>
      </c>
      <c r="V145" s="243">
        <v>54570</v>
      </c>
      <c r="W145" s="243" t="s">
        <v>79</v>
      </c>
      <c r="X145" s="243" t="s">
        <v>79</v>
      </c>
      <c r="Y145" s="243">
        <v>9630</v>
      </c>
      <c r="Z145" s="243" t="s">
        <v>79</v>
      </c>
      <c r="AA145" s="243" t="s">
        <v>79</v>
      </c>
      <c r="AB145" s="243">
        <v>28843.48</v>
      </c>
      <c r="AC145" s="228" t="s">
        <v>110</v>
      </c>
      <c r="AD145" s="246" t="s">
        <v>79</v>
      </c>
      <c r="AE145" s="246">
        <f>V145+Y145</f>
        <v>64200</v>
      </c>
      <c r="AF145" s="228" t="s">
        <v>79</v>
      </c>
      <c r="AG145" s="228" t="s">
        <v>33</v>
      </c>
      <c r="AH145" s="228" t="s">
        <v>1018</v>
      </c>
      <c r="AI145" s="228" t="s">
        <v>249</v>
      </c>
      <c r="AJ145" s="228"/>
    </row>
    <row r="146" spans="2:36" s="36" customFormat="1" ht="80.25" customHeight="1" x14ac:dyDescent="0.25">
      <c r="B146" s="203"/>
      <c r="C146" s="203"/>
      <c r="D146" s="203"/>
      <c r="E146" s="234"/>
      <c r="F146" s="234"/>
      <c r="G146" s="234"/>
      <c r="H146" s="203"/>
      <c r="I146" s="203"/>
      <c r="J146" s="11" t="s">
        <v>127</v>
      </c>
      <c r="K146" s="7" t="s">
        <v>128</v>
      </c>
      <c r="L146" s="7" t="s">
        <v>85</v>
      </c>
      <c r="M146" s="66">
        <v>30</v>
      </c>
      <c r="N146" s="231"/>
      <c r="O146" s="203"/>
      <c r="P146" s="203"/>
      <c r="Q146" s="203"/>
      <c r="R146" s="239"/>
      <c r="S146" s="239"/>
      <c r="T146" s="242"/>
      <c r="U146" s="242"/>
      <c r="V146" s="245"/>
      <c r="W146" s="245"/>
      <c r="X146" s="245"/>
      <c r="Y146" s="245"/>
      <c r="Z146" s="245"/>
      <c r="AA146" s="245"/>
      <c r="AB146" s="245"/>
      <c r="AC146" s="231"/>
      <c r="AD146" s="248"/>
      <c r="AE146" s="248"/>
      <c r="AF146" s="203"/>
      <c r="AG146" s="231"/>
      <c r="AH146" s="231"/>
      <c r="AI146" s="231"/>
      <c r="AJ146" s="203"/>
    </row>
    <row r="147" spans="2:36" s="36" customFormat="1" ht="93" customHeight="1" x14ac:dyDescent="0.25">
      <c r="B147" s="14" t="s">
        <v>1019</v>
      </c>
      <c r="C147" s="201" t="s">
        <v>1020</v>
      </c>
      <c r="D147" s="201" t="s">
        <v>66</v>
      </c>
      <c r="E147" s="201" t="s">
        <v>67</v>
      </c>
      <c r="F147" s="201" t="s">
        <v>134</v>
      </c>
      <c r="G147" s="201" t="s">
        <v>147</v>
      </c>
      <c r="H147" s="201" t="s">
        <v>70</v>
      </c>
      <c r="I147" s="201" t="s">
        <v>79</v>
      </c>
      <c r="J147" s="235" t="s">
        <v>208</v>
      </c>
      <c r="K147" s="201" t="s">
        <v>107</v>
      </c>
      <c r="L147" s="201" t="s">
        <v>86</v>
      </c>
      <c r="M147" s="237">
        <v>40</v>
      </c>
      <c r="N147" s="228" t="s">
        <v>108</v>
      </c>
      <c r="O147" s="201" t="s">
        <v>188</v>
      </c>
      <c r="P147" s="201" t="s">
        <v>75</v>
      </c>
      <c r="Q147" s="201" t="s">
        <v>76</v>
      </c>
      <c r="R147" s="192" t="s">
        <v>77</v>
      </c>
      <c r="S147" s="192" t="s">
        <v>109</v>
      </c>
      <c r="T147" s="240">
        <f>V147+Y147</f>
        <v>29509.95</v>
      </c>
      <c r="U147" s="240" t="s">
        <v>98</v>
      </c>
      <c r="V147" s="243">
        <v>25083.45</v>
      </c>
      <c r="W147" s="243" t="s">
        <v>79</v>
      </c>
      <c r="X147" s="243" t="s">
        <v>79</v>
      </c>
      <c r="Y147" s="243">
        <v>4426.5</v>
      </c>
      <c r="Z147" s="243" t="s">
        <v>79</v>
      </c>
      <c r="AA147" s="243" t="s">
        <v>79</v>
      </c>
      <c r="AB147" s="243">
        <v>13258.1</v>
      </c>
      <c r="AC147" s="228" t="s">
        <v>110</v>
      </c>
      <c r="AD147" s="246" t="s">
        <v>79</v>
      </c>
      <c r="AE147" s="246">
        <f>V147+Y147</f>
        <v>29509.95</v>
      </c>
      <c r="AF147" s="228" t="s">
        <v>79</v>
      </c>
      <c r="AG147" s="228" t="s">
        <v>33</v>
      </c>
      <c r="AH147" s="228" t="s">
        <v>249</v>
      </c>
      <c r="AI147" s="228" t="s">
        <v>253</v>
      </c>
      <c r="AJ147" s="228"/>
    </row>
    <row r="148" spans="2:36" s="36" customFormat="1" ht="18.600000000000001" customHeight="1" x14ac:dyDescent="0.25">
      <c r="B148" s="81"/>
      <c r="C148" s="202"/>
      <c r="D148" s="202"/>
      <c r="E148" s="202"/>
      <c r="F148" s="202"/>
      <c r="G148" s="202"/>
      <c r="H148" s="202"/>
      <c r="I148" s="202"/>
      <c r="J148" s="236"/>
      <c r="K148" s="203"/>
      <c r="L148" s="203"/>
      <c r="M148" s="238"/>
      <c r="N148" s="230"/>
      <c r="O148" s="202"/>
      <c r="P148" s="202"/>
      <c r="Q148" s="202"/>
      <c r="R148" s="193"/>
      <c r="S148" s="193"/>
      <c r="T148" s="241"/>
      <c r="U148" s="241"/>
      <c r="V148" s="244"/>
      <c r="W148" s="244"/>
      <c r="X148" s="244"/>
      <c r="Y148" s="244"/>
      <c r="Z148" s="244"/>
      <c r="AA148" s="244"/>
      <c r="AB148" s="244"/>
      <c r="AC148" s="230"/>
      <c r="AD148" s="247"/>
      <c r="AE148" s="247"/>
      <c r="AF148" s="230"/>
      <c r="AG148" s="230"/>
      <c r="AH148" s="230"/>
      <c r="AI148" s="230"/>
      <c r="AJ148" s="230"/>
    </row>
    <row r="149" spans="2:36" s="36" customFormat="1" ht="51" customHeight="1" x14ac:dyDescent="0.25">
      <c r="B149" s="202"/>
      <c r="C149" s="202"/>
      <c r="D149" s="202"/>
      <c r="E149" s="202"/>
      <c r="F149" s="202"/>
      <c r="G149" s="202"/>
      <c r="H149" s="202"/>
      <c r="I149" s="202"/>
      <c r="J149" s="11" t="s">
        <v>127</v>
      </c>
      <c r="K149" s="7" t="s">
        <v>128</v>
      </c>
      <c r="L149" s="7" t="s">
        <v>85</v>
      </c>
      <c r="M149" s="66">
        <v>20</v>
      </c>
      <c r="N149" s="230"/>
      <c r="O149" s="202"/>
      <c r="P149" s="202"/>
      <c r="Q149" s="202"/>
      <c r="R149" s="193"/>
      <c r="S149" s="193"/>
      <c r="T149" s="241"/>
      <c r="U149" s="241"/>
      <c r="V149" s="244"/>
      <c r="W149" s="244"/>
      <c r="X149" s="244"/>
      <c r="Y149" s="244"/>
      <c r="Z149" s="244"/>
      <c r="AA149" s="244"/>
      <c r="AB149" s="244"/>
      <c r="AC149" s="230"/>
      <c r="AD149" s="247"/>
      <c r="AE149" s="247"/>
      <c r="AF149" s="230"/>
      <c r="AG149" s="230"/>
      <c r="AH149" s="230"/>
      <c r="AI149" s="230"/>
      <c r="AJ149" s="230"/>
    </row>
    <row r="150" spans="2:36" s="36" customFormat="1" ht="50.65" customHeight="1" x14ac:dyDescent="0.25">
      <c r="B150" s="203"/>
      <c r="C150" s="203"/>
      <c r="D150" s="203"/>
      <c r="E150" s="203"/>
      <c r="F150" s="203"/>
      <c r="G150" s="203"/>
      <c r="H150" s="203"/>
      <c r="I150" s="203"/>
      <c r="J150" s="11" t="s">
        <v>111</v>
      </c>
      <c r="K150" s="11" t="s">
        <v>112</v>
      </c>
      <c r="L150" s="7" t="s">
        <v>85</v>
      </c>
      <c r="M150" s="66">
        <v>1</v>
      </c>
      <c r="N150" s="231"/>
      <c r="O150" s="203"/>
      <c r="P150" s="203"/>
      <c r="Q150" s="203"/>
      <c r="R150" s="239"/>
      <c r="S150" s="239"/>
      <c r="T150" s="242"/>
      <c r="U150" s="242"/>
      <c r="V150" s="245"/>
      <c r="W150" s="245"/>
      <c r="X150" s="245"/>
      <c r="Y150" s="245"/>
      <c r="Z150" s="245"/>
      <c r="AA150" s="245"/>
      <c r="AB150" s="245"/>
      <c r="AC150" s="231"/>
      <c r="AD150" s="248"/>
      <c r="AE150" s="248"/>
      <c r="AF150" s="231"/>
      <c r="AG150" s="231"/>
      <c r="AH150" s="231"/>
      <c r="AI150" s="231"/>
      <c r="AJ150" s="231"/>
    </row>
    <row r="151" spans="2:36" s="36" customFormat="1" ht="132" customHeight="1" x14ac:dyDescent="0.25">
      <c r="B151" s="204" t="s">
        <v>145</v>
      </c>
      <c r="C151" s="204" t="s">
        <v>146</v>
      </c>
      <c r="D151" s="204" t="s">
        <v>106</v>
      </c>
      <c r="E151" s="199" t="s">
        <v>67</v>
      </c>
      <c r="F151" s="199" t="s">
        <v>134</v>
      </c>
      <c r="G151" s="199" t="s">
        <v>147</v>
      </c>
      <c r="H151" s="204" t="s">
        <v>70</v>
      </c>
      <c r="I151" s="204" t="s">
        <v>79</v>
      </c>
      <c r="J151" s="11" t="s">
        <v>208</v>
      </c>
      <c r="K151" s="7" t="s">
        <v>107</v>
      </c>
      <c r="L151" s="7" t="s">
        <v>86</v>
      </c>
      <c r="M151" s="7">
        <v>40</v>
      </c>
      <c r="N151" s="190" t="s">
        <v>108</v>
      </c>
      <c r="O151" s="204" t="s">
        <v>148</v>
      </c>
      <c r="P151" s="204" t="s">
        <v>75</v>
      </c>
      <c r="Q151" s="204" t="s">
        <v>76</v>
      </c>
      <c r="R151" s="251" t="s">
        <v>77</v>
      </c>
      <c r="S151" s="251" t="s">
        <v>109</v>
      </c>
      <c r="T151" s="191">
        <f>V151+Y151</f>
        <v>165600</v>
      </c>
      <c r="U151" s="191" t="s">
        <v>79</v>
      </c>
      <c r="V151" s="243">
        <v>140760</v>
      </c>
      <c r="W151" s="189" t="s">
        <v>79</v>
      </c>
      <c r="X151" s="189" t="s">
        <v>79</v>
      </c>
      <c r="Y151" s="189">
        <v>24840</v>
      </c>
      <c r="Z151" s="189" t="s">
        <v>98</v>
      </c>
      <c r="AA151" s="189" t="s">
        <v>79</v>
      </c>
      <c r="AB151" s="189">
        <v>74400</v>
      </c>
      <c r="AC151" s="190" t="s">
        <v>149</v>
      </c>
      <c r="AD151" s="250" t="s">
        <v>79</v>
      </c>
      <c r="AE151" s="250">
        <f>V151+Y151</f>
        <v>165600</v>
      </c>
      <c r="AF151" s="190" t="s">
        <v>79</v>
      </c>
      <c r="AG151" s="190" t="s">
        <v>33</v>
      </c>
      <c r="AH151" s="190" t="s">
        <v>157</v>
      </c>
      <c r="AI151" s="190" t="s">
        <v>158</v>
      </c>
      <c r="AJ151" s="190"/>
    </row>
    <row r="152" spans="2:36" s="36" customFormat="1" ht="86.1" customHeight="1" x14ac:dyDescent="0.25">
      <c r="B152" s="204"/>
      <c r="C152" s="204"/>
      <c r="D152" s="204"/>
      <c r="E152" s="199"/>
      <c r="F152" s="199"/>
      <c r="G152" s="199"/>
      <c r="H152" s="204"/>
      <c r="I152" s="204"/>
      <c r="J152" s="11" t="s">
        <v>111</v>
      </c>
      <c r="K152" s="7" t="s">
        <v>112</v>
      </c>
      <c r="L152" s="7" t="s">
        <v>85</v>
      </c>
      <c r="M152" s="7">
        <v>1</v>
      </c>
      <c r="N152" s="190"/>
      <c r="O152" s="204"/>
      <c r="P152" s="204"/>
      <c r="Q152" s="204"/>
      <c r="R152" s="251"/>
      <c r="S152" s="251"/>
      <c r="T152" s="191"/>
      <c r="U152" s="191"/>
      <c r="V152" s="244"/>
      <c r="W152" s="189"/>
      <c r="X152" s="189"/>
      <c r="Y152" s="189"/>
      <c r="Z152" s="189"/>
      <c r="AA152" s="189"/>
      <c r="AB152" s="189"/>
      <c r="AC152" s="190"/>
      <c r="AD152" s="250"/>
      <c r="AE152" s="250"/>
      <c r="AF152" s="204"/>
      <c r="AG152" s="190"/>
      <c r="AH152" s="190"/>
      <c r="AI152" s="190"/>
      <c r="AJ152" s="204"/>
    </row>
    <row r="153" spans="2:36" s="36" customFormat="1" ht="59.1" customHeight="1" x14ac:dyDescent="0.25">
      <c r="B153" s="204"/>
      <c r="C153" s="204"/>
      <c r="D153" s="204"/>
      <c r="E153" s="199"/>
      <c r="F153" s="199"/>
      <c r="G153" s="199"/>
      <c r="H153" s="204"/>
      <c r="I153" s="204"/>
      <c r="J153" s="11" t="s">
        <v>127</v>
      </c>
      <c r="K153" s="7" t="s">
        <v>128</v>
      </c>
      <c r="L153" s="7" t="s">
        <v>85</v>
      </c>
      <c r="M153" s="66">
        <v>104</v>
      </c>
      <c r="N153" s="190"/>
      <c r="O153" s="204"/>
      <c r="P153" s="204"/>
      <c r="Q153" s="204"/>
      <c r="R153" s="251"/>
      <c r="S153" s="251"/>
      <c r="T153" s="191"/>
      <c r="U153" s="191"/>
      <c r="V153" s="245"/>
      <c r="W153" s="189"/>
      <c r="X153" s="189"/>
      <c r="Y153" s="189"/>
      <c r="Z153" s="189"/>
      <c r="AA153" s="189"/>
      <c r="AB153" s="189"/>
      <c r="AC153" s="190"/>
      <c r="AD153" s="250"/>
      <c r="AE153" s="250"/>
      <c r="AF153" s="204"/>
      <c r="AG153" s="190"/>
      <c r="AH153" s="190"/>
      <c r="AI153" s="190"/>
      <c r="AJ153" s="204"/>
    </row>
    <row r="154" spans="2:36" s="36" customFormat="1" ht="104.1" customHeight="1" x14ac:dyDescent="0.25">
      <c r="B154" s="221" t="s">
        <v>1144</v>
      </c>
      <c r="C154" s="221" t="s">
        <v>151</v>
      </c>
      <c r="D154" s="221" t="s">
        <v>106</v>
      </c>
      <c r="E154" s="249" t="s">
        <v>67</v>
      </c>
      <c r="F154" s="249" t="s">
        <v>134</v>
      </c>
      <c r="G154" s="249" t="s">
        <v>147</v>
      </c>
      <c r="H154" s="298" t="s">
        <v>70</v>
      </c>
      <c r="I154" s="221" t="s">
        <v>79</v>
      </c>
      <c r="J154" s="20" t="s">
        <v>208</v>
      </c>
      <c r="K154" s="27" t="s">
        <v>107</v>
      </c>
      <c r="L154" s="27" t="s">
        <v>86</v>
      </c>
      <c r="M154" s="27">
        <v>40</v>
      </c>
      <c r="N154" s="223" t="s">
        <v>108</v>
      </c>
      <c r="O154" s="221" t="s">
        <v>152</v>
      </c>
      <c r="P154" s="221" t="s">
        <v>75</v>
      </c>
      <c r="Q154" s="221" t="s">
        <v>76</v>
      </c>
      <c r="R154" s="296" t="s">
        <v>77</v>
      </c>
      <c r="S154" s="331" t="s">
        <v>109</v>
      </c>
      <c r="T154" s="304">
        <f>V154+Y154</f>
        <v>138000</v>
      </c>
      <c r="U154" s="304" t="s">
        <v>496</v>
      </c>
      <c r="V154" s="293">
        <v>117300</v>
      </c>
      <c r="W154" s="293" t="s">
        <v>79</v>
      </c>
      <c r="X154" s="293" t="s">
        <v>79</v>
      </c>
      <c r="Y154" s="293">
        <v>20700</v>
      </c>
      <c r="Z154" s="293" t="s">
        <v>79</v>
      </c>
      <c r="AA154" s="293" t="s">
        <v>79</v>
      </c>
      <c r="AB154" s="293">
        <v>62000</v>
      </c>
      <c r="AC154" s="287" t="s">
        <v>110</v>
      </c>
      <c r="AD154" s="423" t="s">
        <v>79</v>
      </c>
      <c r="AE154" s="423">
        <f>V154+Y154</f>
        <v>138000</v>
      </c>
      <c r="AF154" s="287" t="s">
        <v>79</v>
      </c>
      <c r="AG154" s="223" t="s">
        <v>33</v>
      </c>
      <c r="AH154" s="223" t="s">
        <v>157</v>
      </c>
      <c r="AI154" s="223" t="s">
        <v>158</v>
      </c>
      <c r="AJ154" s="287"/>
    </row>
    <row r="155" spans="2:36" s="36" customFormat="1" ht="65.099999999999994" customHeight="1" x14ac:dyDescent="0.25">
      <c r="B155" s="221"/>
      <c r="C155" s="221"/>
      <c r="D155" s="221"/>
      <c r="E155" s="249"/>
      <c r="F155" s="249"/>
      <c r="G155" s="249"/>
      <c r="H155" s="289"/>
      <c r="I155" s="221"/>
      <c r="J155" s="20" t="s">
        <v>111</v>
      </c>
      <c r="K155" s="27" t="s">
        <v>112</v>
      </c>
      <c r="L155" s="27" t="s">
        <v>85</v>
      </c>
      <c r="M155" s="27">
        <v>1</v>
      </c>
      <c r="N155" s="223"/>
      <c r="O155" s="221"/>
      <c r="P155" s="221"/>
      <c r="Q155" s="221"/>
      <c r="R155" s="296"/>
      <c r="S155" s="332"/>
      <c r="T155" s="305"/>
      <c r="U155" s="305"/>
      <c r="V155" s="294"/>
      <c r="W155" s="294"/>
      <c r="X155" s="294"/>
      <c r="Y155" s="294"/>
      <c r="Z155" s="294"/>
      <c r="AA155" s="294"/>
      <c r="AB155" s="294"/>
      <c r="AC155" s="288"/>
      <c r="AD155" s="409"/>
      <c r="AE155" s="409"/>
      <c r="AF155" s="289"/>
      <c r="AG155" s="223"/>
      <c r="AH155" s="223"/>
      <c r="AI155" s="223"/>
      <c r="AJ155" s="289"/>
    </row>
    <row r="156" spans="2:36" s="36" customFormat="1" ht="101.1" customHeight="1" x14ac:dyDescent="0.25">
      <c r="B156" s="221"/>
      <c r="C156" s="221"/>
      <c r="D156" s="221"/>
      <c r="E156" s="249"/>
      <c r="F156" s="249"/>
      <c r="G156" s="249"/>
      <c r="H156" s="220"/>
      <c r="I156" s="221"/>
      <c r="J156" s="20" t="s">
        <v>127</v>
      </c>
      <c r="K156" s="27" t="s">
        <v>128</v>
      </c>
      <c r="L156" s="27" t="s">
        <v>85</v>
      </c>
      <c r="M156" s="64">
        <v>110</v>
      </c>
      <c r="N156" s="223"/>
      <c r="O156" s="221"/>
      <c r="P156" s="221"/>
      <c r="Q156" s="221"/>
      <c r="R156" s="296"/>
      <c r="S156" s="333"/>
      <c r="T156" s="277"/>
      <c r="U156" s="277"/>
      <c r="V156" s="295"/>
      <c r="W156" s="295"/>
      <c r="X156" s="295"/>
      <c r="Y156" s="295"/>
      <c r="Z156" s="295"/>
      <c r="AA156" s="295"/>
      <c r="AB156" s="295"/>
      <c r="AC156" s="222"/>
      <c r="AD156" s="392"/>
      <c r="AE156" s="392"/>
      <c r="AF156" s="220"/>
      <c r="AG156" s="223"/>
      <c r="AH156" s="223"/>
      <c r="AI156" s="223"/>
      <c r="AJ156" s="220"/>
    </row>
    <row r="157" spans="2:36" s="36" customFormat="1" ht="101.1" customHeight="1" x14ac:dyDescent="0.25">
      <c r="B157" s="298" t="s">
        <v>1145</v>
      </c>
      <c r="C157" s="298" t="s">
        <v>153</v>
      </c>
      <c r="D157" s="298" t="s">
        <v>106</v>
      </c>
      <c r="E157" s="306" t="s">
        <v>67</v>
      </c>
      <c r="F157" s="306" t="s">
        <v>134</v>
      </c>
      <c r="G157" s="306" t="s">
        <v>147</v>
      </c>
      <c r="H157" s="298" t="s">
        <v>70</v>
      </c>
      <c r="I157" s="298" t="s">
        <v>79</v>
      </c>
      <c r="J157" s="20" t="s">
        <v>208</v>
      </c>
      <c r="K157" s="27" t="s">
        <v>107</v>
      </c>
      <c r="L157" s="27" t="s">
        <v>86</v>
      </c>
      <c r="M157" s="64">
        <v>40</v>
      </c>
      <c r="N157" s="287" t="s">
        <v>108</v>
      </c>
      <c r="O157" s="298" t="s">
        <v>148</v>
      </c>
      <c r="P157" s="298" t="s">
        <v>75</v>
      </c>
      <c r="Q157" s="298" t="s">
        <v>76</v>
      </c>
      <c r="R157" s="331" t="s">
        <v>77</v>
      </c>
      <c r="S157" s="331" t="s">
        <v>109</v>
      </c>
      <c r="T157" s="304">
        <f>V157+Y157</f>
        <v>85600</v>
      </c>
      <c r="U157" s="304" t="s">
        <v>79</v>
      </c>
      <c r="V157" s="293">
        <v>72760</v>
      </c>
      <c r="W157" s="293" t="s">
        <v>79</v>
      </c>
      <c r="X157" s="293" t="s">
        <v>79</v>
      </c>
      <c r="Y157" s="293">
        <v>12840</v>
      </c>
      <c r="Z157" s="293" t="s">
        <v>79</v>
      </c>
      <c r="AA157" s="293" t="s">
        <v>79</v>
      </c>
      <c r="AB157" s="293">
        <v>12840</v>
      </c>
      <c r="AC157" s="287" t="s">
        <v>110</v>
      </c>
      <c r="AD157" s="423" t="s">
        <v>79</v>
      </c>
      <c r="AE157" s="423">
        <f>V157+Y157</f>
        <v>85600</v>
      </c>
      <c r="AF157" s="287" t="s">
        <v>79</v>
      </c>
      <c r="AG157" s="223" t="s">
        <v>33</v>
      </c>
      <c r="AH157" s="223" t="s">
        <v>157</v>
      </c>
      <c r="AI157" s="223" t="s">
        <v>158</v>
      </c>
      <c r="AJ157" s="287"/>
    </row>
    <row r="158" spans="2:36" s="36" customFormat="1" ht="101.1" customHeight="1" x14ac:dyDescent="0.25">
      <c r="B158" s="289"/>
      <c r="C158" s="289"/>
      <c r="D158" s="289"/>
      <c r="E158" s="307"/>
      <c r="F158" s="307"/>
      <c r="G158" s="307"/>
      <c r="H158" s="289"/>
      <c r="I158" s="289"/>
      <c r="J158" s="20" t="s">
        <v>111</v>
      </c>
      <c r="K158" s="27" t="s">
        <v>112</v>
      </c>
      <c r="L158" s="27" t="s">
        <v>85</v>
      </c>
      <c r="M158" s="64">
        <v>1</v>
      </c>
      <c r="N158" s="288"/>
      <c r="O158" s="289"/>
      <c r="P158" s="289"/>
      <c r="Q158" s="289"/>
      <c r="R158" s="332"/>
      <c r="S158" s="332"/>
      <c r="T158" s="305"/>
      <c r="U158" s="305"/>
      <c r="V158" s="294"/>
      <c r="W158" s="294"/>
      <c r="X158" s="294"/>
      <c r="Y158" s="294"/>
      <c r="Z158" s="294"/>
      <c r="AA158" s="294"/>
      <c r="AB158" s="294"/>
      <c r="AC158" s="288"/>
      <c r="AD158" s="409"/>
      <c r="AE158" s="409"/>
      <c r="AF158" s="289"/>
      <c r="AG158" s="223"/>
      <c r="AH158" s="223"/>
      <c r="AI158" s="223"/>
      <c r="AJ158" s="289"/>
    </row>
    <row r="159" spans="2:36" s="36" customFormat="1" ht="115.5" customHeight="1" x14ac:dyDescent="0.25">
      <c r="B159" s="220"/>
      <c r="C159" s="220"/>
      <c r="D159" s="220"/>
      <c r="E159" s="308"/>
      <c r="F159" s="308"/>
      <c r="G159" s="308"/>
      <c r="H159" s="220"/>
      <c r="I159" s="220"/>
      <c r="J159" s="20" t="s">
        <v>127</v>
      </c>
      <c r="K159" s="27" t="s">
        <v>128</v>
      </c>
      <c r="L159" s="27" t="s">
        <v>85</v>
      </c>
      <c r="M159" s="64">
        <v>40</v>
      </c>
      <c r="N159" s="222"/>
      <c r="O159" s="220"/>
      <c r="P159" s="220"/>
      <c r="Q159" s="220"/>
      <c r="R159" s="333"/>
      <c r="S159" s="333"/>
      <c r="T159" s="277"/>
      <c r="U159" s="277"/>
      <c r="V159" s="295"/>
      <c r="W159" s="295"/>
      <c r="X159" s="295"/>
      <c r="Y159" s="295"/>
      <c r="Z159" s="295"/>
      <c r="AA159" s="295"/>
      <c r="AB159" s="295"/>
      <c r="AC159" s="222"/>
      <c r="AD159" s="392"/>
      <c r="AE159" s="392"/>
      <c r="AF159" s="220"/>
      <c r="AG159" s="223"/>
      <c r="AH159" s="223"/>
      <c r="AI159" s="223"/>
      <c r="AJ159" s="220"/>
    </row>
    <row r="160" spans="2:36" s="36" customFormat="1" ht="101.1" customHeight="1" x14ac:dyDescent="0.25">
      <c r="B160" s="298" t="s">
        <v>1146</v>
      </c>
      <c r="C160" s="298" t="s">
        <v>154</v>
      </c>
      <c r="D160" s="298" t="s">
        <v>66</v>
      </c>
      <c r="E160" s="306" t="s">
        <v>67</v>
      </c>
      <c r="F160" s="306" t="s">
        <v>134</v>
      </c>
      <c r="G160" s="306" t="s">
        <v>147</v>
      </c>
      <c r="H160" s="298" t="s">
        <v>70</v>
      </c>
      <c r="I160" s="298" t="s">
        <v>79</v>
      </c>
      <c r="J160" s="20" t="s">
        <v>111</v>
      </c>
      <c r="K160" s="27" t="s">
        <v>112</v>
      </c>
      <c r="L160" s="27" t="s">
        <v>85</v>
      </c>
      <c r="M160" s="64">
        <v>2</v>
      </c>
      <c r="N160" s="287" t="s">
        <v>108</v>
      </c>
      <c r="O160" s="298" t="s">
        <v>155</v>
      </c>
      <c r="P160" s="298" t="s">
        <v>75</v>
      </c>
      <c r="Q160" s="298" t="s">
        <v>76</v>
      </c>
      <c r="R160" s="331" t="s">
        <v>77</v>
      </c>
      <c r="S160" s="331" t="s">
        <v>109</v>
      </c>
      <c r="T160" s="304">
        <f>V160+Y160</f>
        <v>60990.630000000005</v>
      </c>
      <c r="U160" s="304" t="s">
        <v>79</v>
      </c>
      <c r="V160" s="293">
        <v>51842.04</v>
      </c>
      <c r="W160" s="293" t="s">
        <v>79</v>
      </c>
      <c r="X160" s="293" t="s">
        <v>79</v>
      </c>
      <c r="Y160" s="293">
        <v>9148.59</v>
      </c>
      <c r="Z160" s="293" t="s">
        <v>79</v>
      </c>
      <c r="AA160" s="293" t="s">
        <v>79</v>
      </c>
      <c r="AB160" s="293">
        <v>27401.59</v>
      </c>
      <c r="AC160" s="287" t="s">
        <v>110</v>
      </c>
      <c r="AD160" s="423" t="s">
        <v>79</v>
      </c>
      <c r="AE160" s="423">
        <f>V160+Y160</f>
        <v>60990.630000000005</v>
      </c>
      <c r="AF160" s="287" t="s">
        <v>79</v>
      </c>
      <c r="AG160" s="287" t="s">
        <v>33</v>
      </c>
      <c r="AH160" s="287" t="s">
        <v>157</v>
      </c>
      <c r="AI160" s="287" t="s">
        <v>158</v>
      </c>
      <c r="AJ160" s="287"/>
    </row>
    <row r="161" spans="2:36" s="36" customFormat="1" ht="181.15" customHeight="1" x14ac:dyDescent="0.25">
      <c r="B161" s="220"/>
      <c r="C161" s="220"/>
      <c r="D161" s="220"/>
      <c r="E161" s="308"/>
      <c r="F161" s="308"/>
      <c r="G161" s="308"/>
      <c r="H161" s="220"/>
      <c r="I161" s="220"/>
      <c r="J161" s="20" t="s">
        <v>127</v>
      </c>
      <c r="K161" s="27" t="s">
        <v>128</v>
      </c>
      <c r="L161" s="27" t="s">
        <v>85</v>
      </c>
      <c r="M161" s="64">
        <v>30</v>
      </c>
      <c r="N161" s="222"/>
      <c r="O161" s="220"/>
      <c r="P161" s="220"/>
      <c r="Q161" s="220"/>
      <c r="R161" s="333"/>
      <c r="S161" s="333"/>
      <c r="T161" s="277"/>
      <c r="U161" s="277"/>
      <c r="V161" s="295"/>
      <c r="W161" s="295"/>
      <c r="X161" s="295"/>
      <c r="Y161" s="295"/>
      <c r="Z161" s="295"/>
      <c r="AA161" s="295"/>
      <c r="AB161" s="295"/>
      <c r="AC161" s="222"/>
      <c r="AD161" s="392"/>
      <c r="AE161" s="392"/>
      <c r="AF161" s="220"/>
      <c r="AG161" s="222"/>
      <c r="AH161" s="222"/>
      <c r="AI161" s="222"/>
      <c r="AJ161" s="220"/>
    </row>
    <row r="162" spans="2:36" s="36" customFormat="1" ht="207" customHeight="1" x14ac:dyDescent="0.25">
      <c r="B162" s="63" t="s">
        <v>1147</v>
      </c>
      <c r="C162" s="63" t="s">
        <v>156</v>
      </c>
      <c r="D162" s="63" t="s">
        <v>66</v>
      </c>
      <c r="E162" s="69" t="s">
        <v>67</v>
      </c>
      <c r="F162" s="69" t="s">
        <v>134</v>
      </c>
      <c r="G162" s="69" t="s">
        <v>147</v>
      </c>
      <c r="H162" s="63" t="s">
        <v>70</v>
      </c>
      <c r="I162" s="63" t="s">
        <v>79</v>
      </c>
      <c r="J162" s="20" t="s">
        <v>127</v>
      </c>
      <c r="K162" s="27" t="s">
        <v>128</v>
      </c>
      <c r="L162" s="27" t="s">
        <v>85</v>
      </c>
      <c r="M162" s="64">
        <v>12</v>
      </c>
      <c r="N162" s="70" t="s">
        <v>108</v>
      </c>
      <c r="O162" s="63" t="s">
        <v>155</v>
      </c>
      <c r="P162" s="63" t="s">
        <v>75</v>
      </c>
      <c r="Q162" s="63" t="s">
        <v>76</v>
      </c>
      <c r="R162" s="71" t="s">
        <v>77</v>
      </c>
      <c r="S162" s="71" t="s">
        <v>109</v>
      </c>
      <c r="T162" s="72">
        <v>154080</v>
      </c>
      <c r="U162" s="72" t="s">
        <v>79</v>
      </c>
      <c r="V162" s="65">
        <v>130968</v>
      </c>
      <c r="W162" s="65" t="s">
        <v>79</v>
      </c>
      <c r="X162" s="65" t="s">
        <v>79</v>
      </c>
      <c r="Y162" s="65">
        <v>23112</v>
      </c>
      <c r="Z162" s="65" t="s">
        <v>79</v>
      </c>
      <c r="AA162" s="65" t="s">
        <v>79</v>
      </c>
      <c r="AB162" s="65">
        <v>69224.350000000006</v>
      </c>
      <c r="AC162" s="70" t="s">
        <v>110</v>
      </c>
      <c r="AD162" s="73" t="s">
        <v>79</v>
      </c>
      <c r="AE162" s="73">
        <v>154080</v>
      </c>
      <c r="AF162" s="70" t="s">
        <v>79</v>
      </c>
      <c r="AG162" s="70" t="s">
        <v>33</v>
      </c>
      <c r="AH162" s="70" t="s">
        <v>157</v>
      </c>
      <c r="AI162" s="70" t="s">
        <v>158</v>
      </c>
      <c r="AJ162" s="70"/>
    </row>
    <row r="163" spans="2:36" s="36" customFormat="1" ht="122.1" customHeight="1" x14ac:dyDescent="0.25">
      <c r="B163" s="22" t="s">
        <v>273</v>
      </c>
      <c r="C163" s="63" t="s">
        <v>156</v>
      </c>
      <c r="D163" s="63" t="s">
        <v>66</v>
      </c>
      <c r="E163" s="69" t="s">
        <v>67</v>
      </c>
      <c r="F163" s="69" t="s">
        <v>134</v>
      </c>
      <c r="G163" s="69" t="s">
        <v>147</v>
      </c>
      <c r="H163" s="63" t="s">
        <v>70</v>
      </c>
      <c r="I163" s="63" t="s">
        <v>79</v>
      </c>
      <c r="J163" s="20" t="s">
        <v>127</v>
      </c>
      <c r="K163" s="27" t="s">
        <v>128</v>
      </c>
      <c r="L163" s="27" t="s">
        <v>85</v>
      </c>
      <c r="M163" s="64">
        <v>6</v>
      </c>
      <c r="N163" s="70" t="s">
        <v>108</v>
      </c>
      <c r="O163" s="63" t="s">
        <v>155</v>
      </c>
      <c r="P163" s="22" t="s">
        <v>75</v>
      </c>
      <c r="Q163" s="22" t="s">
        <v>76</v>
      </c>
      <c r="R163" s="50" t="s">
        <v>77</v>
      </c>
      <c r="S163" s="71" t="s">
        <v>109</v>
      </c>
      <c r="T163" s="72">
        <f>V163+Y163</f>
        <v>0</v>
      </c>
      <c r="U163" s="72" t="s">
        <v>79</v>
      </c>
      <c r="V163" s="65">
        <v>0</v>
      </c>
      <c r="W163" s="65" t="s">
        <v>79</v>
      </c>
      <c r="X163" s="65" t="s">
        <v>79</v>
      </c>
      <c r="Y163" s="65">
        <v>0</v>
      </c>
      <c r="Z163" s="65" t="s">
        <v>79</v>
      </c>
      <c r="AA163" s="65" t="s">
        <v>79</v>
      </c>
      <c r="AB163" s="65">
        <v>0</v>
      </c>
      <c r="AC163" s="70" t="s">
        <v>110</v>
      </c>
      <c r="AD163" s="73" t="s">
        <v>79</v>
      </c>
      <c r="AE163" s="73">
        <f>V163+Y163</f>
        <v>0</v>
      </c>
      <c r="AF163" s="70" t="s">
        <v>79</v>
      </c>
      <c r="AG163" s="70" t="s">
        <v>33</v>
      </c>
      <c r="AH163" s="70" t="s">
        <v>157</v>
      </c>
      <c r="AI163" s="70" t="s">
        <v>158</v>
      </c>
      <c r="AJ163" s="21"/>
    </row>
    <row r="164" spans="2:36" s="36" customFormat="1" ht="95.1" customHeight="1" x14ac:dyDescent="0.25">
      <c r="B164" s="201" t="s">
        <v>497</v>
      </c>
      <c r="C164" s="201" t="s">
        <v>159</v>
      </c>
      <c r="D164" s="201" t="s">
        <v>66</v>
      </c>
      <c r="E164" s="218" t="s">
        <v>67</v>
      </c>
      <c r="F164" s="218" t="s">
        <v>134</v>
      </c>
      <c r="G164" s="218" t="s">
        <v>147</v>
      </c>
      <c r="H164" s="201" t="s">
        <v>70</v>
      </c>
      <c r="I164" s="201" t="s">
        <v>79</v>
      </c>
      <c r="J164" s="11" t="s">
        <v>208</v>
      </c>
      <c r="K164" s="7" t="s">
        <v>107</v>
      </c>
      <c r="L164" s="7" t="s">
        <v>86</v>
      </c>
      <c r="M164" s="66">
        <v>40</v>
      </c>
      <c r="N164" s="228" t="s">
        <v>108</v>
      </c>
      <c r="O164" s="201" t="s">
        <v>152</v>
      </c>
      <c r="P164" s="201" t="s">
        <v>75</v>
      </c>
      <c r="Q164" s="201" t="s">
        <v>76</v>
      </c>
      <c r="R164" s="192" t="s">
        <v>77</v>
      </c>
      <c r="S164" s="192" t="s">
        <v>109</v>
      </c>
      <c r="T164" s="240">
        <f>V164+Y164</f>
        <v>59225.409999999996</v>
      </c>
      <c r="U164" s="240" t="s">
        <v>79</v>
      </c>
      <c r="V164" s="243">
        <v>50341.599999999999</v>
      </c>
      <c r="W164" s="243" t="s">
        <v>79</v>
      </c>
      <c r="X164" s="243" t="s">
        <v>79</v>
      </c>
      <c r="Y164" s="243">
        <v>8883.81</v>
      </c>
      <c r="Z164" s="243" t="s">
        <v>79</v>
      </c>
      <c r="AA164" s="243" t="s">
        <v>79</v>
      </c>
      <c r="AB164" s="243">
        <v>26608.51</v>
      </c>
      <c r="AC164" s="228" t="s">
        <v>110</v>
      </c>
      <c r="AD164" s="246" t="s">
        <v>79</v>
      </c>
      <c r="AE164" s="246">
        <f>V164+Y164</f>
        <v>59225.409999999996</v>
      </c>
      <c r="AF164" s="228" t="s">
        <v>79</v>
      </c>
      <c r="AG164" s="228" t="s">
        <v>33</v>
      </c>
      <c r="AH164" s="228" t="s">
        <v>255</v>
      </c>
      <c r="AI164" s="228" t="s">
        <v>256</v>
      </c>
      <c r="AJ164" s="228"/>
    </row>
    <row r="165" spans="2:36" s="36" customFormat="1" ht="109.15" customHeight="1" x14ac:dyDescent="0.25">
      <c r="B165" s="202"/>
      <c r="C165" s="202"/>
      <c r="D165" s="202"/>
      <c r="E165" s="219"/>
      <c r="F165" s="219"/>
      <c r="G165" s="219"/>
      <c r="H165" s="202"/>
      <c r="I165" s="202"/>
      <c r="J165" s="11" t="s">
        <v>111</v>
      </c>
      <c r="K165" s="7" t="s">
        <v>112</v>
      </c>
      <c r="L165" s="7" t="s">
        <v>85</v>
      </c>
      <c r="M165" s="66">
        <v>1</v>
      </c>
      <c r="N165" s="230"/>
      <c r="O165" s="202"/>
      <c r="P165" s="202"/>
      <c r="Q165" s="202"/>
      <c r="R165" s="193"/>
      <c r="S165" s="193"/>
      <c r="T165" s="241"/>
      <c r="U165" s="241"/>
      <c r="V165" s="244"/>
      <c r="W165" s="244"/>
      <c r="X165" s="244"/>
      <c r="Y165" s="244"/>
      <c r="Z165" s="244"/>
      <c r="AA165" s="244"/>
      <c r="AB165" s="244"/>
      <c r="AC165" s="230"/>
      <c r="AD165" s="247"/>
      <c r="AE165" s="247"/>
      <c r="AF165" s="202"/>
      <c r="AG165" s="230"/>
      <c r="AH165" s="230"/>
      <c r="AI165" s="230"/>
      <c r="AJ165" s="202"/>
    </row>
    <row r="166" spans="2:36" s="36" customFormat="1" ht="100.5" customHeight="1" x14ac:dyDescent="0.25">
      <c r="B166" s="203"/>
      <c r="C166" s="203"/>
      <c r="D166" s="203"/>
      <c r="E166" s="234"/>
      <c r="F166" s="234"/>
      <c r="G166" s="234"/>
      <c r="H166" s="203"/>
      <c r="I166" s="203"/>
      <c r="J166" s="11" t="s">
        <v>127</v>
      </c>
      <c r="K166" s="7" t="s">
        <v>128</v>
      </c>
      <c r="L166" s="7" t="s">
        <v>85</v>
      </c>
      <c r="M166" s="66">
        <v>36</v>
      </c>
      <c r="N166" s="231"/>
      <c r="O166" s="203"/>
      <c r="P166" s="203"/>
      <c r="Q166" s="203"/>
      <c r="R166" s="239"/>
      <c r="S166" s="239"/>
      <c r="T166" s="242"/>
      <c r="U166" s="242"/>
      <c r="V166" s="245"/>
      <c r="W166" s="245"/>
      <c r="X166" s="245"/>
      <c r="Y166" s="245"/>
      <c r="Z166" s="245"/>
      <c r="AA166" s="245"/>
      <c r="AB166" s="245"/>
      <c r="AC166" s="231"/>
      <c r="AD166" s="248"/>
      <c r="AE166" s="248"/>
      <c r="AF166" s="203"/>
      <c r="AG166" s="231"/>
      <c r="AH166" s="231"/>
      <c r="AI166" s="231"/>
      <c r="AJ166" s="203"/>
    </row>
    <row r="167" spans="2:36" s="36" customFormat="1" ht="93" customHeight="1" x14ac:dyDescent="0.25">
      <c r="B167" s="201" t="s">
        <v>498</v>
      </c>
      <c r="C167" s="201" t="s">
        <v>162</v>
      </c>
      <c r="D167" s="201" t="s">
        <v>66</v>
      </c>
      <c r="E167" s="218" t="s">
        <v>67</v>
      </c>
      <c r="F167" s="218" t="s">
        <v>134</v>
      </c>
      <c r="G167" s="218" t="s">
        <v>147</v>
      </c>
      <c r="H167" s="201" t="s">
        <v>70</v>
      </c>
      <c r="I167" s="201" t="s">
        <v>79</v>
      </c>
      <c r="J167" s="11" t="s">
        <v>208</v>
      </c>
      <c r="K167" s="7" t="s">
        <v>107</v>
      </c>
      <c r="L167" s="7" t="s">
        <v>86</v>
      </c>
      <c r="M167" s="66">
        <v>40</v>
      </c>
      <c r="N167" s="228" t="s">
        <v>108</v>
      </c>
      <c r="O167" s="201" t="s">
        <v>152</v>
      </c>
      <c r="P167" s="201" t="s">
        <v>75</v>
      </c>
      <c r="Q167" s="201" t="s">
        <v>76</v>
      </c>
      <c r="R167" s="192" t="s">
        <v>77</v>
      </c>
      <c r="S167" s="192" t="s">
        <v>109</v>
      </c>
      <c r="T167" s="240">
        <f>V167+Y167</f>
        <v>175029.33</v>
      </c>
      <c r="U167" s="240" t="s">
        <v>79</v>
      </c>
      <c r="V167" s="243">
        <v>148774.93</v>
      </c>
      <c r="W167" s="243" t="s">
        <v>79</v>
      </c>
      <c r="X167" s="243" t="s">
        <v>79</v>
      </c>
      <c r="Y167" s="243">
        <v>26254.400000000001</v>
      </c>
      <c r="Z167" s="243" t="s">
        <v>79</v>
      </c>
      <c r="AA167" s="243" t="s">
        <v>79</v>
      </c>
      <c r="AB167" s="243">
        <v>19447.7</v>
      </c>
      <c r="AC167" s="228" t="s">
        <v>110</v>
      </c>
      <c r="AD167" s="246" t="s">
        <v>79</v>
      </c>
      <c r="AE167" s="246">
        <f>V167+Y167</f>
        <v>175029.33</v>
      </c>
      <c r="AF167" s="228" t="s">
        <v>79</v>
      </c>
      <c r="AG167" s="228" t="s">
        <v>33</v>
      </c>
      <c r="AH167" s="228" t="s">
        <v>255</v>
      </c>
      <c r="AI167" s="228" t="s">
        <v>256</v>
      </c>
      <c r="AJ167" s="228"/>
    </row>
    <row r="168" spans="2:36" s="36" customFormat="1" ht="59.1" customHeight="1" x14ac:dyDescent="0.25">
      <c r="B168" s="202"/>
      <c r="C168" s="202"/>
      <c r="D168" s="202"/>
      <c r="E168" s="219"/>
      <c r="F168" s="219"/>
      <c r="G168" s="219"/>
      <c r="H168" s="202"/>
      <c r="I168" s="202"/>
      <c r="J168" s="11" t="s">
        <v>111</v>
      </c>
      <c r="K168" s="7" t="s">
        <v>112</v>
      </c>
      <c r="L168" s="7" t="s">
        <v>85</v>
      </c>
      <c r="M168" s="66">
        <v>2</v>
      </c>
      <c r="N168" s="230"/>
      <c r="O168" s="202"/>
      <c r="P168" s="202"/>
      <c r="Q168" s="202"/>
      <c r="R168" s="193"/>
      <c r="S168" s="193"/>
      <c r="T168" s="241"/>
      <c r="U168" s="241"/>
      <c r="V168" s="244"/>
      <c r="W168" s="244"/>
      <c r="X168" s="244"/>
      <c r="Y168" s="244"/>
      <c r="Z168" s="244"/>
      <c r="AA168" s="244"/>
      <c r="AB168" s="244"/>
      <c r="AC168" s="230"/>
      <c r="AD168" s="247"/>
      <c r="AE168" s="247"/>
      <c r="AF168" s="202"/>
      <c r="AG168" s="230"/>
      <c r="AH168" s="230"/>
      <c r="AI168" s="230"/>
      <c r="AJ168" s="202"/>
    </row>
    <row r="169" spans="2:36" s="36" customFormat="1" ht="121.15" customHeight="1" x14ac:dyDescent="0.25">
      <c r="B169" s="203"/>
      <c r="C169" s="203"/>
      <c r="D169" s="203"/>
      <c r="E169" s="234"/>
      <c r="F169" s="234"/>
      <c r="G169" s="234"/>
      <c r="H169" s="203"/>
      <c r="I169" s="203"/>
      <c r="J169" s="11" t="s">
        <v>127</v>
      </c>
      <c r="K169" s="7" t="s">
        <v>128</v>
      </c>
      <c r="L169" s="7" t="s">
        <v>85</v>
      </c>
      <c r="M169" s="66">
        <v>140</v>
      </c>
      <c r="N169" s="231"/>
      <c r="O169" s="203"/>
      <c r="P169" s="203"/>
      <c r="Q169" s="203"/>
      <c r="R169" s="239"/>
      <c r="S169" s="239"/>
      <c r="T169" s="242"/>
      <c r="U169" s="242"/>
      <c r="V169" s="245"/>
      <c r="W169" s="245"/>
      <c r="X169" s="245"/>
      <c r="Y169" s="245"/>
      <c r="Z169" s="245"/>
      <c r="AA169" s="245"/>
      <c r="AB169" s="245"/>
      <c r="AC169" s="231"/>
      <c r="AD169" s="248"/>
      <c r="AE169" s="248"/>
      <c r="AF169" s="203"/>
      <c r="AG169" s="231"/>
      <c r="AH169" s="231"/>
      <c r="AI169" s="231"/>
      <c r="AJ169" s="203"/>
    </row>
    <row r="170" spans="2:36" s="36" customFormat="1" ht="53.1" customHeight="1" x14ac:dyDescent="0.25">
      <c r="B170" s="201" t="s">
        <v>499</v>
      </c>
      <c r="C170" s="201" t="s">
        <v>163</v>
      </c>
      <c r="D170" s="201" t="s">
        <v>66</v>
      </c>
      <c r="E170" s="218" t="s">
        <v>67</v>
      </c>
      <c r="F170" s="218" t="s">
        <v>132</v>
      </c>
      <c r="G170" s="218" t="s">
        <v>69</v>
      </c>
      <c r="H170" s="201" t="s">
        <v>70</v>
      </c>
      <c r="I170" s="201" t="s">
        <v>79</v>
      </c>
      <c r="J170" s="11" t="s">
        <v>113</v>
      </c>
      <c r="K170" s="7" t="s">
        <v>114</v>
      </c>
      <c r="L170" s="7" t="s">
        <v>115</v>
      </c>
      <c r="M170" s="66">
        <v>3</v>
      </c>
      <c r="N170" s="228" t="s">
        <v>108</v>
      </c>
      <c r="O170" s="201" t="s">
        <v>164</v>
      </c>
      <c r="P170" s="201" t="s">
        <v>75</v>
      </c>
      <c r="Q170" s="201" t="s">
        <v>76</v>
      </c>
      <c r="R170" s="192" t="s">
        <v>77</v>
      </c>
      <c r="S170" s="192" t="s">
        <v>109</v>
      </c>
      <c r="T170" s="240">
        <f>V170+Y170</f>
        <v>224700.01</v>
      </c>
      <c r="U170" s="240" t="s">
        <v>79</v>
      </c>
      <c r="V170" s="243">
        <v>190995.01</v>
      </c>
      <c r="W170" s="243" t="s">
        <v>79</v>
      </c>
      <c r="X170" s="243" t="s">
        <v>79</v>
      </c>
      <c r="Y170" s="243">
        <v>33705</v>
      </c>
      <c r="Z170" s="243" t="s">
        <v>79</v>
      </c>
      <c r="AA170" s="243" t="s">
        <v>79</v>
      </c>
      <c r="AB170" s="243">
        <v>24966.67</v>
      </c>
      <c r="AC170" s="243" t="s">
        <v>80</v>
      </c>
      <c r="AD170" s="243" t="s">
        <v>79</v>
      </c>
      <c r="AE170" s="243">
        <f>V170+Y170</f>
        <v>224700.01</v>
      </c>
      <c r="AF170" s="228" t="s">
        <v>79</v>
      </c>
      <c r="AG170" s="228" t="s">
        <v>33</v>
      </c>
      <c r="AH170" s="228" t="s">
        <v>256</v>
      </c>
      <c r="AI170" s="228" t="s">
        <v>166</v>
      </c>
      <c r="AJ170" s="228"/>
    </row>
    <row r="171" spans="2:36" s="36" customFormat="1" ht="57" customHeight="1" x14ac:dyDescent="0.25">
      <c r="B171" s="202"/>
      <c r="C171" s="202"/>
      <c r="D171" s="202"/>
      <c r="E171" s="219"/>
      <c r="F171" s="219"/>
      <c r="G171" s="219"/>
      <c r="H171" s="202"/>
      <c r="I171" s="202"/>
      <c r="J171" s="11" t="s">
        <v>116</v>
      </c>
      <c r="K171" s="7" t="s">
        <v>117</v>
      </c>
      <c r="L171" s="7" t="s">
        <v>85</v>
      </c>
      <c r="M171" s="66">
        <v>2</v>
      </c>
      <c r="N171" s="230"/>
      <c r="O171" s="202"/>
      <c r="P171" s="202"/>
      <c r="Q171" s="202"/>
      <c r="R171" s="193"/>
      <c r="S171" s="193"/>
      <c r="T171" s="241"/>
      <c r="U171" s="241"/>
      <c r="V171" s="244"/>
      <c r="W171" s="244"/>
      <c r="X171" s="244"/>
      <c r="Y171" s="244"/>
      <c r="Z171" s="244"/>
      <c r="AA171" s="244"/>
      <c r="AB171" s="244"/>
      <c r="AC171" s="244"/>
      <c r="AD171" s="244"/>
      <c r="AE171" s="244"/>
      <c r="AF171" s="202"/>
      <c r="AG171" s="230"/>
      <c r="AH171" s="230"/>
      <c r="AI171" s="230"/>
      <c r="AJ171" s="202"/>
    </row>
    <row r="172" spans="2:36" s="36" customFormat="1" ht="49.15" customHeight="1" x14ac:dyDescent="0.25">
      <c r="B172" s="202"/>
      <c r="C172" s="202"/>
      <c r="D172" s="202"/>
      <c r="E172" s="219"/>
      <c r="F172" s="219"/>
      <c r="G172" s="219"/>
      <c r="H172" s="202"/>
      <c r="I172" s="202"/>
      <c r="J172" s="11" t="s">
        <v>209</v>
      </c>
      <c r="K172" s="7" t="s">
        <v>118</v>
      </c>
      <c r="L172" s="7" t="s">
        <v>119</v>
      </c>
      <c r="M172" s="66">
        <v>2</v>
      </c>
      <c r="N172" s="230"/>
      <c r="O172" s="202"/>
      <c r="P172" s="202"/>
      <c r="Q172" s="202"/>
      <c r="R172" s="193"/>
      <c r="S172" s="193"/>
      <c r="T172" s="241"/>
      <c r="U172" s="241"/>
      <c r="V172" s="244"/>
      <c r="W172" s="244"/>
      <c r="X172" s="244"/>
      <c r="Y172" s="244"/>
      <c r="Z172" s="244"/>
      <c r="AA172" s="244"/>
      <c r="AB172" s="244"/>
      <c r="AC172" s="244"/>
      <c r="AD172" s="244"/>
      <c r="AE172" s="244"/>
      <c r="AF172" s="202"/>
      <c r="AG172" s="230"/>
      <c r="AH172" s="230"/>
      <c r="AI172" s="230"/>
      <c r="AJ172" s="202"/>
    </row>
    <row r="173" spans="2:36" s="36" customFormat="1" ht="44.1" customHeight="1" x14ac:dyDescent="0.25">
      <c r="B173" s="203"/>
      <c r="C173" s="203"/>
      <c r="D173" s="203"/>
      <c r="E173" s="234"/>
      <c r="F173" s="234"/>
      <c r="G173" s="234"/>
      <c r="H173" s="203"/>
      <c r="I173" s="203"/>
      <c r="J173" s="11" t="s">
        <v>120</v>
      </c>
      <c r="K173" s="7" t="s">
        <v>121</v>
      </c>
      <c r="L173" s="7" t="s">
        <v>119</v>
      </c>
      <c r="M173" s="66">
        <v>2</v>
      </c>
      <c r="N173" s="231"/>
      <c r="O173" s="203"/>
      <c r="P173" s="203"/>
      <c r="Q173" s="203"/>
      <c r="R173" s="239"/>
      <c r="S173" s="239"/>
      <c r="T173" s="242"/>
      <c r="U173" s="242"/>
      <c r="V173" s="245"/>
      <c r="W173" s="245"/>
      <c r="X173" s="245"/>
      <c r="Y173" s="245"/>
      <c r="Z173" s="245"/>
      <c r="AA173" s="245"/>
      <c r="AB173" s="245"/>
      <c r="AC173" s="245"/>
      <c r="AD173" s="245"/>
      <c r="AE173" s="245"/>
      <c r="AF173" s="203"/>
      <c r="AG173" s="231"/>
      <c r="AH173" s="231"/>
      <c r="AI173" s="231"/>
      <c r="AJ173" s="203"/>
    </row>
    <row r="174" spans="2:36" ht="52.15" customHeight="1" x14ac:dyDescent="0.2">
      <c r="B174" s="204" t="s">
        <v>500</v>
      </c>
      <c r="C174" s="204" t="s">
        <v>165</v>
      </c>
      <c r="D174" s="204" t="s">
        <v>66</v>
      </c>
      <c r="E174" s="199" t="s">
        <v>67</v>
      </c>
      <c r="F174" s="199" t="s">
        <v>132</v>
      </c>
      <c r="G174" s="199" t="s">
        <v>69</v>
      </c>
      <c r="H174" s="204" t="s">
        <v>70</v>
      </c>
      <c r="I174" s="204" t="s">
        <v>79</v>
      </c>
      <c r="J174" s="11" t="s">
        <v>113</v>
      </c>
      <c r="K174" s="7" t="s">
        <v>114</v>
      </c>
      <c r="L174" s="7" t="s">
        <v>115</v>
      </c>
      <c r="M174" s="7">
        <v>1</v>
      </c>
      <c r="N174" s="190" t="s">
        <v>108</v>
      </c>
      <c r="O174" s="204" t="s">
        <v>164</v>
      </c>
      <c r="P174" s="204" t="s">
        <v>75</v>
      </c>
      <c r="Q174" s="204" t="s">
        <v>76</v>
      </c>
      <c r="R174" s="251" t="s">
        <v>77</v>
      </c>
      <c r="S174" s="251" t="s">
        <v>109</v>
      </c>
      <c r="T174" s="191">
        <f>V174+Y174</f>
        <v>74899.989999999991</v>
      </c>
      <c r="U174" s="191" t="s">
        <v>79</v>
      </c>
      <c r="V174" s="189">
        <v>63664.99</v>
      </c>
      <c r="W174" s="189" t="s">
        <v>79</v>
      </c>
      <c r="X174" s="189" t="s">
        <v>79</v>
      </c>
      <c r="Y174" s="189">
        <v>11235</v>
      </c>
      <c r="Z174" s="189" t="s">
        <v>79</v>
      </c>
      <c r="AA174" s="189" t="s">
        <v>79</v>
      </c>
      <c r="AB174" s="189">
        <v>33650.720000000001</v>
      </c>
      <c r="AC174" s="189" t="s">
        <v>80</v>
      </c>
      <c r="AD174" s="189" t="s">
        <v>79</v>
      </c>
      <c r="AE174" s="189">
        <f>+V174+Y174</f>
        <v>74899.989999999991</v>
      </c>
      <c r="AF174" s="190" t="s">
        <v>79</v>
      </c>
      <c r="AG174" s="190" t="s">
        <v>33</v>
      </c>
      <c r="AH174" s="228" t="s">
        <v>256</v>
      </c>
      <c r="AI174" s="228" t="s">
        <v>166</v>
      </c>
      <c r="AJ174" s="190"/>
    </row>
    <row r="175" spans="2:36" ht="51" x14ac:dyDescent="0.2">
      <c r="B175" s="204"/>
      <c r="C175" s="204"/>
      <c r="D175" s="204"/>
      <c r="E175" s="199"/>
      <c r="F175" s="199"/>
      <c r="G175" s="199"/>
      <c r="H175" s="204"/>
      <c r="I175" s="204"/>
      <c r="J175" s="11" t="s">
        <v>116</v>
      </c>
      <c r="K175" s="7" t="s">
        <v>117</v>
      </c>
      <c r="L175" s="7" t="s">
        <v>85</v>
      </c>
      <c r="M175" s="7">
        <v>1</v>
      </c>
      <c r="N175" s="190"/>
      <c r="O175" s="204"/>
      <c r="P175" s="204"/>
      <c r="Q175" s="204"/>
      <c r="R175" s="251"/>
      <c r="S175" s="251"/>
      <c r="T175" s="191"/>
      <c r="U175" s="191"/>
      <c r="V175" s="189"/>
      <c r="W175" s="189"/>
      <c r="X175" s="189"/>
      <c r="Y175" s="189"/>
      <c r="Z175" s="189"/>
      <c r="AA175" s="189"/>
      <c r="AB175" s="189"/>
      <c r="AC175" s="189"/>
      <c r="AD175" s="189"/>
      <c r="AE175" s="189"/>
      <c r="AF175" s="204"/>
      <c r="AG175" s="190"/>
      <c r="AH175" s="230"/>
      <c r="AI175" s="230"/>
      <c r="AJ175" s="204"/>
    </row>
    <row r="176" spans="2:36" ht="38.25" x14ac:dyDescent="0.2">
      <c r="B176" s="204"/>
      <c r="C176" s="204"/>
      <c r="D176" s="204"/>
      <c r="E176" s="199"/>
      <c r="F176" s="199"/>
      <c r="G176" s="199"/>
      <c r="H176" s="204"/>
      <c r="I176" s="204"/>
      <c r="J176" s="11" t="s">
        <v>209</v>
      </c>
      <c r="K176" s="7" t="s">
        <v>118</v>
      </c>
      <c r="L176" s="7" t="s">
        <v>119</v>
      </c>
      <c r="M176" s="7">
        <v>1</v>
      </c>
      <c r="N176" s="190"/>
      <c r="O176" s="204"/>
      <c r="P176" s="204"/>
      <c r="Q176" s="204"/>
      <c r="R176" s="251"/>
      <c r="S176" s="251"/>
      <c r="T176" s="191"/>
      <c r="U176" s="191"/>
      <c r="V176" s="189"/>
      <c r="W176" s="189"/>
      <c r="X176" s="189"/>
      <c r="Y176" s="189"/>
      <c r="Z176" s="189"/>
      <c r="AA176" s="189"/>
      <c r="AB176" s="189"/>
      <c r="AC176" s="189"/>
      <c r="AD176" s="189"/>
      <c r="AE176" s="189"/>
      <c r="AF176" s="204"/>
      <c r="AG176" s="190"/>
      <c r="AH176" s="230"/>
      <c r="AI176" s="230"/>
      <c r="AJ176" s="204"/>
    </row>
    <row r="177" spans="2:38" ht="25.5" x14ac:dyDescent="0.2">
      <c r="B177" s="204"/>
      <c r="C177" s="204"/>
      <c r="D177" s="204"/>
      <c r="E177" s="199"/>
      <c r="F177" s="199"/>
      <c r="G177" s="199"/>
      <c r="H177" s="204"/>
      <c r="I177" s="204"/>
      <c r="J177" s="11" t="s">
        <v>120</v>
      </c>
      <c r="K177" s="7" t="s">
        <v>121</v>
      </c>
      <c r="L177" s="7" t="s">
        <v>119</v>
      </c>
      <c r="M177" s="66">
        <v>1</v>
      </c>
      <c r="N177" s="228"/>
      <c r="O177" s="201"/>
      <c r="P177" s="201"/>
      <c r="Q177" s="201"/>
      <c r="R177" s="251"/>
      <c r="S177" s="251"/>
      <c r="T177" s="191"/>
      <c r="U177" s="191"/>
      <c r="V177" s="189"/>
      <c r="W177" s="189"/>
      <c r="X177" s="189"/>
      <c r="Y177" s="189"/>
      <c r="Z177" s="189"/>
      <c r="AA177" s="189"/>
      <c r="AB177" s="189"/>
      <c r="AC177" s="189"/>
      <c r="AD177" s="189"/>
      <c r="AE177" s="189"/>
      <c r="AF177" s="204"/>
      <c r="AG177" s="190"/>
      <c r="AH177" s="231"/>
      <c r="AI177" s="231"/>
      <c r="AJ177" s="204"/>
    </row>
    <row r="178" spans="2:38" ht="104.45" customHeight="1" x14ac:dyDescent="0.2">
      <c r="B178" s="202" t="s">
        <v>1138</v>
      </c>
      <c r="C178" s="585" t="s">
        <v>1135</v>
      </c>
      <c r="D178" s="586" t="s">
        <v>66</v>
      </c>
      <c r="E178" s="586" t="s">
        <v>1136</v>
      </c>
      <c r="F178" s="586" t="s">
        <v>1137</v>
      </c>
      <c r="G178" s="585" t="s">
        <v>651</v>
      </c>
      <c r="H178" s="201" t="s">
        <v>70</v>
      </c>
      <c r="I178" s="201" t="s">
        <v>98</v>
      </c>
      <c r="J178" s="11" t="s">
        <v>208</v>
      </c>
      <c r="K178" s="7" t="s">
        <v>107</v>
      </c>
      <c r="L178" s="7" t="s">
        <v>86</v>
      </c>
      <c r="M178" s="66">
        <v>40</v>
      </c>
      <c r="N178" s="587" t="s">
        <v>661</v>
      </c>
      <c r="O178" s="588" t="s">
        <v>148</v>
      </c>
      <c r="P178" s="204" t="s">
        <v>75</v>
      </c>
      <c r="Q178" s="204" t="s">
        <v>76</v>
      </c>
      <c r="R178" s="192" t="s">
        <v>77</v>
      </c>
      <c r="S178" s="192" t="s">
        <v>109</v>
      </c>
      <c r="T178" s="589">
        <f>+V178+Y178</f>
        <v>85600</v>
      </c>
      <c r="U178" s="192" t="s">
        <v>98</v>
      </c>
      <c r="V178" s="446">
        <v>72760</v>
      </c>
      <c r="W178" s="446" t="s">
        <v>98</v>
      </c>
      <c r="X178" s="446" t="s">
        <v>98</v>
      </c>
      <c r="Y178" s="446">
        <v>12840</v>
      </c>
      <c r="Z178" s="446" t="s">
        <v>98</v>
      </c>
      <c r="AA178" s="446" t="s">
        <v>98</v>
      </c>
      <c r="AB178" s="446">
        <v>9511.11</v>
      </c>
      <c r="AC178" s="446" t="s">
        <v>110</v>
      </c>
      <c r="AD178" s="589" t="s">
        <v>98</v>
      </c>
      <c r="AE178" s="446">
        <f>+V178+Y178</f>
        <v>85600</v>
      </c>
      <c r="AF178" s="192" t="s">
        <v>98</v>
      </c>
      <c r="AG178" s="216" t="s">
        <v>33</v>
      </c>
      <c r="AH178" s="216" t="s">
        <v>255</v>
      </c>
      <c r="AI178" s="216" t="s">
        <v>256</v>
      </c>
      <c r="AJ178" s="251"/>
      <c r="AK178" s="590"/>
      <c r="AL178" s="590"/>
    </row>
    <row r="179" spans="2:38" ht="104.45" customHeight="1" x14ac:dyDescent="0.2">
      <c r="B179" s="202"/>
      <c r="C179" s="591"/>
      <c r="D179" s="591"/>
      <c r="E179" s="591"/>
      <c r="F179" s="591"/>
      <c r="G179" s="591"/>
      <c r="H179" s="202"/>
      <c r="I179" s="202"/>
      <c r="J179" s="11" t="s">
        <v>111</v>
      </c>
      <c r="K179" s="7" t="s">
        <v>112</v>
      </c>
      <c r="L179" s="7" t="s">
        <v>85</v>
      </c>
      <c r="M179" s="66">
        <v>1</v>
      </c>
      <c r="N179" s="592"/>
      <c r="O179" s="592"/>
      <c r="P179" s="204"/>
      <c r="Q179" s="204"/>
      <c r="R179" s="193"/>
      <c r="S179" s="193"/>
      <c r="T179" s="593"/>
      <c r="U179" s="193"/>
      <c r="V179" s="447"/>
      <c r="W179" s="447"/>
      <c r="X179" s="447"/>
      <c r="Y179" s="447"/>
      <c r="Z179" s="447"/>
      <c r="AA179" s="447"/>
      <c r="AB179" s="447"/>
      <c r="AC179" s="447"/>
      <c r="AD179" s="593"/>
      <c r="AE179" s="447"/>
      <c r="AF179" s="193"/>
      <c r="AG179" s="217"/>
      <c r="AH179" s="217"/>
      <c r="AI179" s="217"/>
      <c r="AJ179" s="251"/>
      <c r="AK179" s="590"/>
      <c r="AL179" s="590"/>
    </row>
    <row r="180" spans="2:38" ht="38.450000000000003" customHeight="1" x14ac:dyDescent="0.2">
      <c r="B180" s="202"/>
      <c r="C180" s="591"/>
      <c r="D180" s="591"/>
      <c r="E180" s="591"/>
      <c r="F180" s="591"/>
      <c r="G180" s="591"/>
      <c r="H180" s="202"/>
      <c r="I180" s="202"/>
      <c r="J180" s="28" t="s">
        <v>127</v>
      </c>
      <c r="K180" s="14" t="s">
        <v>128</v>
      </c>
      <c r="L180" s="14" t="s">
        <v>85</v>
      </c>
      <c r="M180" s="74">
        <v>40</v>
      </c>
      <c r="N180" s="592"/>
      <c r="O180" s="592"/>
      <c r="P180" s="204"/>
      <c r="Q180" s="204"/>
      <c r="R180" s="239"/>
      <c r="S180" s="239"/>
      <c r="T180" s="594"/>
      <c r="U180" s="239"/>
      <c r="V180" s="448"/>
      <c r="W180" s="448"/>
      <c r="X180" s="448"/>
      <c r="Y180" s="448"/>
      <c r="Z180" s="448"/>
      <c r="AA180" s="448"/>
      <c r="AB180" s="448"/>
      <c r="AC180" s="448"/>
      <c r="AD180" s="594"/>
      <c r="AE180" s="448"/>
      <c r="AF180" s="239"/>
      <c r="AG180" s="229"/>
      <c r="AH180" s="229"/>
      <c r="AI180" s="229"/>
      <c r="AJ180" s="251"/>
      <c r="AK180" s="590"/>
      <c r="AL180" s="590"/>
    </row>
    <row r="181" spans="2:38" ht="63.75" x14ac:dyDescent="0.2">
      <c r="B181" s="595" t="s">
        <v>1139</v>
      </c>
      <c r="C181" s="596" t="s">
        <v>1140</v>
      </c>
      <c r="D181" s="597" t="s">
        <v>66</v>
      </c>
      <c r="E181" s="597" t="s">
        <v>1136</v>
      </c>
      <c r="F181" s="598" t="s">
        <v>1141</v>
      </c>
      <c r="G181" s="598" t="s">
        <v>651</v>
      </c>
      <c r="H181" s="204" t="s">
        <v>70</v>
      </c>
      <c r="I181" s="204" t="s">
        <v>98</v>
      </c>
      <c r="J181" s="599" t="s">
        <v>1001</v>
      </c>
      <c r="K181" s="56" t="s">
        <v>112</v>
      </c>
      <c r="L181" s="600" t="s">
        <v>85</v>
      </c>
      <c r="M181" s="601">
        <v>1</v>
      </c>
      <c r="N181" s="481" t="s">
        <v>661</v>
      </c>
      <c r="O181" s="602" t="s">
        <v>155</v>
      </c>
      <c r="P181" s="202" t="s">
        <v>75</v>
      </c>
      <c r="Q181" s="202" t="s">
        <v>76</v>
      </c>
      <c r="R181" s="201" t="s">
        <v>77</v>
      </c>
      <c r="S181" s="201" t="s">
        <v>109</v>
      </c>
      <c r="T181" s="240">
        <f>+V181+Y181</f>
        <v>60990.630000000005</v>
      </c>
      <c r="U181" s="201" t="s">
        <v>98</v>
      </c>
      <c r="V181" s="243">
        <v>51842.04</v>
      </c>
      <c r="W181" s="243" t="s">
        <v>98</v>
      </c>
      <c r="X181" s="243" t="s">
        <v>98</v>
      </c>
      <c r="Y181" s="243">
        <v>9148.59</v>
      </c>
      <c r="Z181" s="243" t="s">
        <v>98</v>
      </c>
      <c r="AA181" s="243" t="s">
        <v>98</v>
      </c>
      <c r="AB181" s="243">
        <v>6776.74</v>
      </c>
      <c r="AC181" s="243" t="s">
        <v>110</v>
      </c>
      <c r="AD181" s="240" t="s">
        <v>98</v>
      </c>
      <c r="AE181" s="243">
        <f>+V181+Y181</f>
        <v>60990.630000000005</v>
      </c>
      <c r="AF181" s="201" t="s">
        <v>98</v>
      </c>
      <c r="AG181" s="228" t="s">
        <v>33</v>
      </c>
      <c r="AH181" s="228" t="s">
        <v>256</v>
      </c>
      <c r="AI181" s="228" t="s">
        <v>166</v>
      </c>
      <c r="AJ181" s="201"/>
    </row>
    <row r="182" spans="2:38" ht="147" customHeight="1" x14ac:dyDescent="0.2">
      <c r="B182" s="603"/>
      <c r="C182" s="604"/>
      <c r="D182" s="604"/>
      <c r="E182" s="604"/>
      <c r="F182" s="605"/>
      <c r="G182" s="605"/>
      <c r="H182" s="204"/>
      <c r="I182" s="204"/>
      <c r="J182" s="606" t="s">
        <v>127</v>
      </c>
      <c r="K182" s="56" t="s">
        <v>658</v>
      </c>
      <c r="L182" s="600" t="s">
        <v>85</v>
      </c>
      <c r="M182" s="601">
        <v>30</v>
      </c>
      <c r="N182" s="592"/>
      <c r="O182" s="592"/>
      <c r="P182" s="203"/>
      <c r="Q182" s="203"/>
      <c r="R182" s="203"/>
      <c r="S182" s="203"/>
      <c r="T182" s="242"/>
      <c r="U182" s="203"/>
      <c r="V182" s="245"/>
      <c r="W182" s="245"/>
      <c r="X182" s="245"/>
      <c r="Y182" s="245"/>
      <c r="Z182" s="245"/>
      <c r="AA182" s="245"/>
      <c r="AB182" s="245"/>
      <c r="AC182" s="245"/>
      <c r="AD182" s="242"/>
      <c r="AE182" s="245"/>
      <c r="AF182" s="203"/>
      <c r="AG182" s="231"/>
      <c r="AH182" s="231"/>
      <c r="AI182" s="231"/>
      <c r="AJ182" s="203"/>
    </row>
    <row r="183" spans="2:38" ht="193.15" customHeight="1" x14ac:dyDescent="0.2">
      <c r="B183" s="607" t="s">
        <v>1142</v>
      </c>
      <c r="C183" s="608" t="s">
        <v>1143</v>
      </c>
      <c r="D183" s="188" t="s">
        <v>66</v>
      </c>
      <c r="E183" s="188" t="s">
        <v>1136</v>
      </c>
      <c r="F183" s="609" t="s">
        <v>1141</v>
      </c>
      <c r="G183" s="609" t="s">
        <v>651</v>
      </c>
      <c r="H183" s="22" t="s">
        <v>70</v>
      </c>
      <c r="I183" s="22" t="s">
        <v>98</v>
      </c>
      <c r="J183" s="608" t="s">
        <v>127</v>
      </c>
      <c r="K183" s="610" t="s">
        <v>658</v>
      </c>
      <c r="L183" s="611" t="s">
        <v>85</v>
      </c>
      <c r="M183" s="612">
        <v>12</v>
      </c>
      <c r="N183" s="188" t="s">
        <v>661</v>
      </c>
      <c r="O183" s="608" t="s">
        <v>155</v>
      </c>
      <c r="P183" s="22" t="s">
        <v>75</v>
      </c>
      <c r="Q183" s="22" t="s">
        <v>76</v>
      </c>
      <c r="R183" s="50" t="s">
        <v>77</v>
      </c>
      <c r="S183" s="50" t="s">
        <v>109</v>
      </c>
      <c r="T183" s="23">
        <f>+V183+Y183</f>
        <v>154080</v>
      </c>
      <c r="U183" s="23" t="s">
        <v>98</v>
      </c>
      <c r="V183" s="24">
        <v>130968</v>
      </c>
      <c r="W183" s="24" t="s">
        <v>98</v>
      </c>
      <c r="X183" s="24" t="s">
        <v>98</v>
      </c>
      <c r="Y183" s="24">
        <v>23112</v>
      </c>
      <c r="Z183" s="24" t="s">
        <v>98</v>
      </c>
      <c r="AA183" s="24" t="s">
        <v>98</v>
      </c>
      <c r="AB183" s="24">
        <v>17120</v>
      </c>
      <c r="AC183" s="13" t="s">
        <v>110</v>
      </c>
      <c r="AD183" s="23" t="s">
        <v>98</v>
      </c>
      <c r="AE183" s="24">
        <f>+V183+Y183</f>
        <v>154080</v>
      </c>
      <c r="AF183" s="23" t="s">
        <v>98</v>
      </c>
      <c r="AG183" s="24" t="s">
        <v>33</v>
      </c>
      <c r="AH183" s="21" t="s">
        <v>256</v>
      </c>
      <c r="AI183" s="21" t="s">
        <v>166</v>
      </c>
      <c r="AJ183" s="7"/>
    </row>
    <row r="184" spans="2:38" s="82" customFormat="1" ht="132" customHeight="1" x14ac:dyDescent="0.25">
      <c r="B184" s="204" t="s">
        <v>309</v>
      </c>
      <c r="C184" s="204" t="s">
        <v>310</v>
      </c>
      <c r="D184" s="204" t="s">
        <v>106</v>
      </c>
      <c r="E184" s="199" t="s">
        <v>67</v>
      </c>
      <c r="F184" s="199" t="s">
        <v>134</v>
      </c>
      <c r="G184" s="199" t="s">
        <v>147</v>
      </c>
      <c r="H184" s="204" t="s">
        <v>70</v>
      </c>
      <c r="I184" s="204" t="s">
        <v>79</v>
      </c>
      <c r="J184" s="11" t="s">
        <v>208</v>
      </c>
      <c r="K184" s="7" t="s">
        <v>107</v>
      </c>
      <c r="L184" s="7" t="s">
        <v>86</v>
      </c>
      <c r="M184" s="7">
        <v>40</v>
      </c>
      <c r="N184" s="190" t="s">
        <v>108</v>
      </c>
      <c r="O184" s="204" t="s">
        <v>311</v>
      </c>
      <c r="P184" s="204" t="s">
        <v>75</v>
      </c>
      <c r="Q184" s="204" t="s">
        <v>76</v>
      </c>
      <c r="R184" s="251" t="s">
        <v>77</v>
      </c>
      <c r="S184" s="251" t="s">
        <v>109</v>
      </c>
      <c r="T184" s="191">
        <f>V184+Y184</f>
        <v>274275.08999999997</v>
      </c>
      <c r="U184" s="191">
        <f>T184/M185</f>
        <v>68568.772499999992</v>
      </c>
      <c r="V184" s="243">
        <v>233133.83</v>
      </c>
      <c r="W184" s="189" t="s">
        <v>79</v>
      </c>
      <c r="X184" s="189" t="s">
        <v>79</v>
      </c>
      <c r="Y184" s="189">
        <v>41141.26</v>
      </c>
      <c r="Z184" s="189" t="s">
        <v>98</v>
      </c>
      <c r="AA184" s="189" t="s">
        <v>79</v>
      </c>
      <c r="AB184" s="189">
        <v>48401.49</v>
      </c>
      <c r="AC184" s="190" t="s">
        <v>149</v>
      </c>
      <c r="AD184" s="250" t="s">
        <v>79</v>
      </c>
      <c r="AE184" s="250">
        <f>V184+Y184</f>
        <v>274275.08999999997</v>
      </c>
      <c r="AF184" s="190" t="s">
        <v>79</v>
      </c>
      <c r="AG184" s="190" t="s">
        <v>33</v>
      </c>
      <c r="AH184" s="190" t="s">
        <v>174</v>
      </c>
      <c r="AI184" s="190" t="s">
        <v>157</v>
      </c>
      <c r="AJ184" s="190"/>
    </row>
    <row r="185" spans="2:38" s="82" customFormat="1" ht="86.1" customHeight="1" x14ac:dyDescent="0.25">
      <c r="B185" s="204"/>
      <c r="C185" s="204"/>
      <c r="D185" s="204"/>
      <c r="E185" s="199"/>
      <c r="F185" s="199"/>
      <c r="G185" s="199"/>
      <c r="H185" s="204"/>
      <c r="I185" s="204"/>
      <c r="J185" s="11" t="s">
        <v>111</v>
      </c>
      <c r="K185" s="7" t="s">
        <v>112</v>
      </c>
      <c r="L185" s="7" t="s">
        <v>85</v>
      </c>
      <c r="M185" s="7">
        <v>4</v>
      </c>
      <c r="N185" s="190"/>
      <c r="O185" s="204"/>
      <c r="P185" s="204"/>
      <c r="Q185" s="204"/>
      <c r="R185" s="251"/>
      <c r="S185" s="251"/>
      <c r="T185" s="191"/>
      <c r="U185" s="191"/>
      <c r="V185" s="244"/>
      <c r="W185" s="189"/>
      <c r="X185" s="189"/>
      <c r="Y185" s="189"/>
      <c r="Z185" s="189"/>
      <c r="AA185" s="189"/>
      <c r="AB185" s="189"/>
      <c r="AC185" s="190"/>
      <c r="AD185" s="250"/>
      <c r="AE185" s="250"/>
      <c r="AF185" s="204"/>
      <c r="AG185" s="190"/>
      <c r="AH185" s="190"/>
      <c r="AI185" s="190"/>
      <c r="AJ185" s="204"/>
    </row>
    <row r="186" spans="2:38" s="82" customFormat="1" ht="59.1" customHeight="1" x14ac:dyDescent="0.25">
      <c r="B186" s="204"/>
      <c r="C186" s="204"/>
      <c r="D186" s="204"/>
      <c r="E186" s="199"/>
      <c r="F186" s="199"/>
      <c r="G186" s="199"/>
      <c r="H186" s="204"/>
      <c r="I186" s="204"/>
      <c r="J186" s="11" t="s">
        <v>127</v>
      </c>
      <c r="K186" s="7" t="s">
        <v>128</v>
      </c>
      <c r="L186" s="7" t="s">
        <v>85</v>
      </c>
      <c r="M186" s="66">
        <v>144</v>
      </c>
      <c r="N186" s="190"/>
      <c r="O186" s="204"/>
      <c r="P186" s="204"/>
      <c r="Q186" s="204"/>
      <c r="R186" s="251"/>
      <c r="S186" s="251"/>
      <c r="T186" s="191"/>
      <c r="U186" s="191"/>
      <c r="V186" s="245"/>
      <c r="W186" s="189"/>
      <c r="X186" s="189"/>
      <c r="Y186" s="189"/>
      <c r="Z186" s="189"/>
      <c r="AA186" s="189"/>
      <c r="AB186" s="189"/>
      <c r="AC186" s="190"/>
      <c r="AD186" s="250"/>
      <c r="AE186" s="250"/>
      <c r="AF186" s="204"/>
      <c r="AG186" s="190"/>
      <c r="AH186" s="190"/>
      <c r="AI186" s="190"/>
      <c r="AJ186" s="204"/>
    </row>
    <row r="187" spans="2:38" s="82" customFormat="1" ht="104.1" customHeight="1" x14ac:dyDescent="0.25">
      <c r="B187" s="204" t="s">
        <v>312</v>
      </c>
      <c r="C187" s="204" t="s">
        <v>313</v>
      </c>
      <c r="D187" s="204" t="s">
        <v>106</v>
      </c>
      <c r="E187" s="199" t="s">
        <v>67</v>
      </c>
      <c r="F187" s="199" t="s">
        <v>134</v>
      </c>
      <c r="G187" s="199" t="s">
        <v>147</v>
      </c>
      <c r="H187" s="201" t="s">
        <v>70</v>
      </c>
      <c r="I187" s="204" t="s">
        <v>79</v>
      </c>
      <c r="J187" s="11" t="s">
        <v>208</v>
      </c>
      <c r="K187" s="7" t="s">
        <v>107</v>
      </c>
      <c r="L187" s="7" t="s">
        <v>86</v>
      </c>
      <c r="M187" s="7">
        <v>40</v>
      </c>
      <c r="N187" s="190" t="s">
        <v>108</v>
      </c>
      <c r="O187" s="204" t="s">
        <v>314</v>
      </c>
      <c r="P187" s="204" t="s">
        <v>75</v>
      </c>
      <c r="Q187" s="204" t="s">
        <v>76</v>
      </c>
      <c r="R187" s="251" t="s">
        <v>77</v>
      </c>
      <c r="S187" s="192" t="s">
        <v>109</v>
      </c>
      <c r="T187" s="240">
        <f>V187+Y187</f>
        <v>137730.4</v>
      </c>
      <c r="U187" s="240">
        <f>T187/M188</f>
        <v>68865.2</v>
      </c>
      <c r="V187" s="243">
        <v>117070.84</v>
      </c>
      <c r="W187" s="243" t="s">
        <v>79</v>
      </c>
      <c r="X187" s="243" t="s">
        <v>79</v>
      </c>
      <c r="Y187" s="243">
        <v>20659.560000000001</v>
      </c>
      <c r="Z187" s="243" t="s">
        <v>79</v>
      </c>
      <c r="AA187" s="243" t="s">
        <v>79</v>
      </c>
      <c r="AB187" s="243">
        <v>24305.360000000001</v>
      </c>
      <c r="AC187" s="228" t="s">
        <v>110</v>
      </c>
      <c r="AD187" s="246" t="s">
        <v>79</v>
      </c>
      <c r="AE187" s="246">
        <f>V187+Y187</f>
        <v>137730.4</v>
      </c>
      <c r="AF187" s="228" t="s">
        <v>79</v>
      </c>
      <c r="AG187" s="190" t="s">
        <v>33</v>
      </c>
      <c r="AH187" s="190" t="s">
        <v>561</v>
      </c>
      <c r="AI187" s="190" t="s">
        <v>157</v>
      </c>
      <c r="AJ187" s="228"/>
    </row>
    <row r="188" spans="2:38" s="82" customFormat="1" ht="65.099999999999994" customHeight="1" x14ac:dyDescent="0.25">
      <c r="B188" s="204"/>
      <c r="C188" s="204"/>
      <c r="D188" s="204"/>
      <c r="E188" s="199"/>
      <c r="F188" s="199"/>
      <c r="G188" s="199"/>
      <c r="H188" s="202"/>
      <c r="I188" s="204"/>
      <c r="J188" s="11" t="s">
        <v>111</v>
      </c>
      <c r="K188" s="7" t="s">
        <v>112</v>
      </c>
      <c r="L188" s="7" t="s">
        <v>85</v>
      </c>
      <c r="M188" s="7">
        <v>2</v>
      </c>
      <c r="N188" s="190"/>
      <c r="O188" s="204"/>
      <c r="P188" s="204"/>
      <c r="Q188" s="204"/>
      <c r="R188" s="251"/>
      <c r="S188" s="193"/>
      <c r="T188" s="241"/>
      <c r="U188" s="241"/>
      <c r="V188" s="244"/>
      <c r="W188" s="244"/>
      <c r="X188" s="244"/>
      <c r="Y188" s="244"/>
      <c r="Z188" s="244"/>
      <c r="AA188" s="244"/>
      <c r="AB188" s="244"/>
      <c r="AC188" s="230"/>
      <c r="AD188" s="247"/>
      <c r="AE188" s="247"/>
      <c r="AF188" s="202"/>
      <c r="AG188" s="190"/>
      <c r="AH188" s="190"/>
      <c r="AI188" s="190"/>
      <c r="AJ188" s="202"/>
    </row>
    <row r="189" spans="2:38" s="82" customFormat="1" ht="65.650000000000006" customHeight="1" x14ac:dyDescent="0.25">
      <c r="B189" s="204"/>
      <c r="C189" s="204"/>
      <c r="D189" s="204"/>
      <c r="E189" s="199"/>
      <c r="F189" s="199"/>
      <c r="G189" s="199"/>
      <c r="H189" s="203"/>
      <c r="I189" s="204"/>
      <c r="J189" s="11" t="s">
        <v>127</v>
      </c>
      <c r="K189" s="7" t="s">
        <v>128</v>
      </c>
      <c r="L189" s="7" t="s">
        <v>85</v>
      </c>
      <c r="M189" s="66">
        <v>76</v>
      </c>
      <c r="N189" s="190"/>
      <c r="O189" s="204"/>
      <c r="P189" s="204"/>
      <c r="Q189" s="204"/>
      <c r="R189" s="251"/>
      <c r="S189" s="239"/>
      <c r="T189" s="242"/>
      <c r="U189" s="242"/>
      <c r="V189" s="245"/>
      <c r="W189" s="245"/>
      <c r="X189" s="245"/>
      <c r="Y189" s="245"/>
      <c r="Z189" s="245"/>
      <c r="AA189" s="245"/>
      <c r="AB189" s="245"/>
      <c r="AC189" s="231"/>
      <c r="AD189" s="248"/>
      <c r="AE189" s="248"/>
      <c r="AF189" s="203"/>
      <c r="AG189" s="190"/>
      <c r="AH189" s="190"/>
      <c r="AI189" s="190"/>
      <c r="AJ189" s="203"/>
    </row>
    <row r="190" spans="2:38" s="82" customFormat="1" ht="101.1" customHeight="1" x14ac:dyDescent="0.25">
      <c r="B190" s="298" t="s">
        <v>1035</v>
      </c>
      <c r="C190" s="298" t="s">
        <v>315</v>
      </c>
      <c r="D190" s="298" t="s">
        <v>106</v>
      </c>
      <c r="E190" s="306" t="s">
        <v>67</v>
      </c>
      <c r="F190" s="306" t="s">
        <v>134</v>
      </c>
      <c r="G190" s="306" t="s">
        <v>147</v>
      </c>
      <c r="H190" s="298" t="s">
        <v>70</v>
      </c>
      <c r="I190" s="298" t="s">
        <v>79</v>
      </c>
      <c r="J190" s="20" t="s">
        <v>208</v>
      </c>
      <c r="K190" s="27" t="s">
        <v>107</v>
      </c>
      <c r="L190" s="27" t="s">
        <v>86</v>
      </c>
      <c r="M190" s="64">
        <v>40</v>
      </c>
      <c r="N190" s="287" t="s">
        <v>108</v>
      </c>
      <c r="O190" s="298" t="s">
        <v>314</v>
      </c>
      <c r="P190" s="298" t="s">
        <v>75</v>
      </c>
      <c r="Q190" s="298" t="s">
        <v>76</v>
      </c>
      <c r="R190" s="331" t="s">
        <v>77</v>
      </c>
      <c r="S190" s="331" t="s">
        <v>109</v>
      </c>
      <c r="T190" s="304">
        <f>V190+Y190</f>
        <v>57778.05</v>
      </c>
      <c r="U190" s="304">
        <f>T190/M191</f>
        <v>57778.05</v>
      </c>
      <c r="V190" s="293">
        <v>49111.35</v>
      </c>
      <c r="W190" s="293" t="s">
        <v>79</v>
      </c>
      <c r="X190" s="293" t="s">
        <v>79</v>
      </c>
      <c r="Y190" s="293">
        <v>8666.7000000000007</v>
      </c>
      <c r="Z190" s="293" t="s">
        <v>79</v>
      </c>
      <c r="AA190" s="293" t="s">
        <v>79</v>
      </c>
      <c r="AB190" s="293">
        <v>10196.129999999999</v>
      </c>
      <c r="AC190" s="287" t="s">
        <v>110</v>
      </c>
      <c r="AD190" s="423" t="s">
        <v>79</v>
      </c>
      <c r="AE190" s="423">
        <f>V190+Y190</f>
        <v>57778.05</v>
      </c>
      <c r="AF190" s="287" t="s">
        <v>79</v>
      </c>
      <c r="AG190" s="223" t="s">
        <v>33</v>
      </c>
      <c r="AH190" s="223" t="s">
        <v>176</v>
      </c>
      <c r="AI190" s="223" t="s">
        <v>160</v>
      </c>
      <c r="AJ190" s="287"/>
    </row>
    <row r="191" spans="2:38" s="82" customFormat="1" ht="75.599999999999994" customHeight="1" x14ac:dyDescent="0.25">
      <c r="B191" s="289"/>
      <c r="C191" s="289"/>
      <c r="D191" s="289"/>
      <c r="E191" s="307"/>
      <c r="F191" s="307"/>
      <c r="G191" s="307"/>
      <c r="H191" s="289"/>
      <c r="I191" s="289"/>
      <c r="J191" s="20" t="s">
        <v>111</v>
      </c>
      <c r="K191" s="27" t="s">
        <v>112</v>
      </c>
      <c r="L191" s="27" t="s">
        <v>85</v>
      </c>
      <c r="M191" s="64">
        <v>1</v>
      </c>
      <c r="N191" s="288"/>
      <c r="O191" s="289"/>
      <c r="P191" s="289"/>
      <c r="Q191" s="289"/>
      <c r="R191" s="332"/>
      <c r="S191" s="332"/>
      <c r="T191" s="305"/>
      <c r="U191" s="305"/>
      <c r="V191" s="294"/>
      <c r="W191" s="294"/>
      <c r="X191" s="294"/>
      <c r="Y191" s="294"/>
      <c r="Z191" s="294"/>
      <c r="AA191" s="294"/>
      <c r="AB191" s="294"/>
      <c r="AC191" s="288"/>
      <c r="AD191" s="409"/>
      <c r="AE191" s="409"/>
      <c r="AF191" s="289"/>
      <c r="AG191" s="223"/>
      <c r="AH191" s="223"/>
      <c r="AI191" s="223"/>
      <c r="AJ191" s="289"/>
    </row>
    <row r="192" spans="2:38" s="82" customFormat="1" ht="56.1" customHeight="1" x14ac:dyDescent="0.25">
      <c r="B192" s="220"/>
      <c r="C192" s="220"/>
      <c r="D192" s="220"/>
      <c r="E192" s="308"/>
      <c r="F192" s="308"/>
      <c r="G192" s="308"/>
      <c r="H192" s="220"/>
      <c r="I192" s="220"/>
      <c r="J192" s="20" t="s">
        <v>127</v>
      </c>
      <c r="K192" s="27" t="s">
        <v>128</v>
      </c>
      <c r="L192" s="27" t="s">
        <v>85</v>
      </c>
      <c r="M192" s="64">
        <v>30</v>
      </c>
      <c r="N192" s="222"/>
      <c r="O192" s="220"/>
      <c r="P192" s="220"/>
      <c r="Q192" s="220"/>
      <c r="R192" s="333"/>
      <c r="S192" s="333"/>
      <c r="T192" s="277"/>
      <c r="U192" s="277"/>
      <c r="V192" s="295"/>
      <c r="W192" s="295"/>
      <c r="X192" s="295"/>
      <c r="Y192" s="295"/>
      <c r="Z192" s="295"/>
      <c r="AA192" s="295"/>
      <c r="AB192" s="295"/>
      <c r="AC192" s="222"/>
      <c r="AD192" s="392"/>
      <c r="AE192" s="392"/>
      <c r="AF192" s="220"/>
      <c r="AG192" s="223"/>
      <c r="AH192" s="223"/>
      <c r="AI192" s="223"/>
      <c r="AJ192" s="220"/>
    </row>
    <row r="193" spans="2:36" s="82" customFormat="1" ht="51" customHeight="1" x14ac:dyDescent="0.25">
      <c r="B193" s="201" t="s">
        <v>316</v>
      </c>
      <c r="C193" s="201" t="s">
        <v>317</v>
      </c>
      <c r="D193" s="201" t="s">
        <v>66</v>
      </c>
      <c r="E193" s="218" t="s">
        <v>67</v>
      </c>
      <c r="F193" s="218" t="s">
        <v>134</v>
      </c>
      <c r="G193" s="218" t="s">
        <v>147</v>
      </c>
      <c r="H193" s="201" t="s">
        <v>70</v>
      </c>
      <c r="I193" s="201" t="s">
        <v>79</v>
      </c>
      <c r="J193" s="235" t="s">
        <v>127</v>
      </c>
      <c r="K193" s="201" t="s">
        <v>128</v>
      </c>
      <c r="L193" s="201" t="s">
        <v>85</v>
      </c>
      <c r="M193" s="237">
        <v>7</v>
      </c>
      <c r="N193" s="228" t="s">
        <v>108</v>
      </c>
      <c r="O193" s="201" t="s">
        <v>318</v>
      </c>
      <c r="P193" s="201" t="s">
        <v>75</v>
      </c>
      <c r="Q193" s="201" t="s">
        <v>76</v>
      </c>
      <c r="R193" s="192" t="s">
        <v>77</v>
      </c>
      <c r="S193" s="192" t="s">
        <v>109</v>
      </c>
      <c r="T193" s="240">
        <f>V193+Y193</f>
        <v>74900</v>
      </c>
      <c r="U193" s="240">
        <v>74900</v>
      </c>
      <c r="V193" s="243">
        <v>63665</v>
      </c>
      <c r="W193" s="243" t="s">
        <v>79</v>
      </c>
      <c r="X193" s="243" t="s">
        <v>79</v>
      </c>
      <c r="Y193" s="243">
        <v>11235</v>
      </c>
      <c r="Z193" s="243" t="s">
        <v>79</v>
      </c>
      <c r="AA193" s="243" t="s">
        <v>79</v>
      </c>
      <c r="AB193" s="243">
        <v>13217.65</v>
      </c>
      <c r="AC193" s="228" t="s">
        <v>110</v>
      </c>
      <c r="AD193" s="246" t="s">
        <v>79</v>
      </c>
      <c r="AE193" s="246">
        <f>V193+Y193</f>
        <v>74900</v>
      </c>
      <c r="AF193" s="228" t="s">
        <v>79</v>
      </c>
      <c r="AG193" s="228" t="s">
        <v>33</v>
      </c>
      <c r="AH193" s="228" t="s">
        <v>176</v>
      </c>
      <c r="AI193" s="228" t="s">
        <v>160</v>
      </c>
      <c r="AJ193" s="228"/>
    </row>
    <row r="194" spans="2:36" s="82" customFormat="1" ht="101.1" customHeight="1" x14ac:dyDescent="0.25">
      <c r="B194" s="204"/>
      <c r="C194" s="204"/>
      <c r="D194" s="204"/>
      <c r="E194" s="199"/>
      <c r="F194" s="199"/>
      <c r="G194" s="199"/>
      <c r="H194" s="202"/>
      <c r="I194" s="204"/>
      <c r="J194" s="408"/>
      <c r="K194" s="204"/>
      <c r="L194" s="204"/>
      <c r="M194" s="445"/>
      <c r="N194" s="190"/>
      <c r="O194" s="204"/>
      <c r="P194" s="202"/>
      <c r="Q194" s="202"/>
      <c r="R194" s="193"/>
      <c r="S194" s="251"/>
      <c r="T194" s="191"/>
      <c r="U194" s="191"/>
      <c r="V194" s="189"/>
      <c r="W194" s="189"/>
      <c r="X194" s="189"/>
      <c r="Y194" s="189"/>
      <c r="Z194" s="189"/>
      <c r="AA194" s="189"/>
      <c r="AB194" s="189"/>
      <c r="AC194" s="190"/>
      <c r="AD194" s="250"/>
      <c r="AE194" s="250"/>
      <c r="AF194" s="204"/>
      <c r="AG194" s="190"/>
      <c r="AH194" s="190"/>
      <c r="AI194" s="190"/>
      <c r="AJ194" s="204"/>
    </row>
    <row r="195" spans="2:36" s="82" customFormat="1" ht="119.65" customHeight="1" x14ac:dyDescent="0.25">
      <c r="B195" s="201" t="s">
        <v>320</v>
      </c>
      <c r="C195" s="201" t="s">
        <v>319</v>
      </c>
      <c r="D195" s="201" t="s">
        <v>66</v>
      </c>
      <c r="E195" s="218" t="s">
        <v>67</v>
      </c>
      <c r="F195" s="218" t="s">
        <v>134</v>
      </c>
      <c r="G195" s="218" t="s">
        <v>147</v>
      </c>
      <c r="H195" s="201" t="s">
        <v>70</v>
      </c>
      <c r="I195" s="201" t="s">
        <v>79</v>
      </c>
      <c r="J195" s="28" t="s">
        <v>208</v>
      </c>
      <c r="K195" s="14" t="s">
        <v>107</v>
      </c>
      <c r="L195" s="14" t="s">
        <v>86</v>
      </c>
      <c r="M195" s="66">
        <v>40</v>
      </c>
      <c r="N195" s="228" t="s">
        <v>108</v>
      </c>
      <c r="O195" s="201" t="s">
        <v>318</v>
      </c>
      <c r="P195" s="201" t="s">
        <v>75</v>
      </c>
      <c r="Q195" s="201" t="s">
        <v>76</v>
      </c>
      <c r="R195" s="192" t="s">
        <v>77</v>
      </c>
      <c r="S195" s="192" t="s">
        <v>109</v>
      </c>
      <c r="T195" s="240">
        <f>V195+Y195</f>
        <v>143177.12</v>
      </c>
      <c r="U195" s="240">
        <f>T195/M196</f>
        <v>71588.56</v>
      </c>
      <c r="V195" s="243">
        <v>121700.55</v>
      </c>
      <c r="W195" s="243" t="s">
        <v>79</v>
      </c>
      <c r="X195" s="243" t="s">
        <v>79</v>
      </c>
      <c r="Y195" s="243">
        <v>21476.57</v>
      </c>
      <c r="Z195" s="243" t="s">
        <v>79</v>
      </c>
      <c r="AA195" s="243" t="s">
        <v>79</v>
      </c>
      <c r="AB195" s="243">
        <v>25266.55</v>
      </c>
      <c r="AC195" s="228" t="s">
        <v>110</v>
      </c>
      <c r="AD195" s="246" t="s">
        <v>79</v>
      </c>
      <c r="AE195" s="246">
        <f>V195+Y195</f>
        <v>143177.12</v>
      </c>
      <c r="AF195" s="228" t="s">
        <v>79</v>
      </c>
      <c r="AG195" s="228" t="s">
        <v>33</v>
      </c>
      <c r="AH195" s="228" t="s">
        <v>248</v>
      </c>
      <c r="AI195" s="228" t="s">
        <v>249</v>
      </c>
      <c r="AJ195" s="228"/>
    </row>
    <row r="196" spans="2:36" s="82" customFormat="1" ht="109.15" customHeight="1" x14ac:dyDescent="0.25">
      <c r="B196" s="204"/>
      <c r="C196" s="204"/>
      <c r="D196" s="204"/>
      <c r="E196" s="199"/>
      <c r="F196" s="199"/>
      <c r="G196" s="199"/>
      <c r="H196" s="202"/>
      <c r="I196" s="204"/>
      <c r="J196" s="11" t="s">
        <v>111</v>
      </c>
      <c r="K196" s="7" t="s">
        <v>112</v>
      </c>
      <c r="L196" s="7" t="s">
        <v>85</v>
      </c>
      <c r="M196" s="66">
        <v>2</v>
      </c>
      <c r="N196" s="230"/>
      <c r="O196" s="202"/>
      <c r="P196" s="202"/>
      <c r="Q196" s="202"/>
      <c r="R196" s="193"/>
      <c r="S196" s="193"/>
      <c r="T196" s="241"/>
      <c r="U196" s="241"/>
      <c r="V196" s="244"/>
      <c r="W196" s="244"/>
      <c r="X196" s="244"/>
      <c r="Y196" s="244"/>
      <c r="Z196" s="244"/>
      <c r="AA196" s="244"/>
      <c r="AB196" s="244"/>
      <c r="AC196" s="230"/>
      <c r="AD196" s="247"/>
      <c r="AE196" s="247"/>
      <c r="AF196" s="202"/>
      <c r="AG196" s="230"/>
      <c r="AH196" s="230"/>
      <c r="AI196" s="230"/>
      <c r="AJ196" s="202"/>
    </row>
    <row r="197" spans="2:36" s="82" customFormat="1" ht="67.150000000000006" customHeight="1" x14ac:dyDescent="0.25">
      <c r="B197" s="204"/>
      <c r="C197" s="204"/>
      <c r="D197" s="204"/>
      <c r="E197" s="199"/>
      <c r="F197" s="199"/>
      <c r="G197" s="199"/>
      <c r="H197" s="203"/>
      <c r="I197" s="204"/>
      <c r="J197" s="11" t="s">
        <v>127</v>
      </c>
      <c r="K197" s="7" t="s">
        <v>128</v>
      </c>
      <c r="L197" s="7" t="s">
        <v>85</v>
      </c>
      <c r="M197" s="66">
        <v>72</v>
      </c>
      <c r="N197" s="231"/>
      <c r="O197" s="203"/>
      <c r="P197" s="203"/>
      <c r="Q197" s="203"/>
      <c r="R197" s="239"/>
      <c r="S197" s="239"/>
      <c r="T197" s="242"/>
      <c r="U197" s="242"/>
      <c r="V197" s="245"/>
      <c r="W197" s="245"/>
      <c r="X197" s="245"/>
      <c r="Y197" s="245"/>
      <c r="Z197" s="245"/>
      <c r="AA197" s="245"/>
      <c r="AB197" s="245"/>
      <c r="AC197" s="231"/>
      <c r="AD197" s="248"/>
      <c r="AE197" s="248"/>
      <c r="AF197" s="203"/>
      <c r="AG197" s="231"/>
      <c r="AH197" s="231"/>
      <c r="AI197" s="231"/>
      <c r="AJ197" s="203"/>
    </row>
    <row r="198" spans="2:36" s="82" customFormat="1" ht="53.1" customHeight="1" x14ac:dyDescent="0.25">
      <c r="B198" s="201" t="s">
        <v>321</v>
      </c>
      <c r="C198" s="201" t="s">
        <v>322</v>
      </c>
      <c r="D198" s="201" t="s">
        <v>66</v>
      </c>
      <c r="E198" s="218" t="s">
        <v>67</v>
      </c>
      <c r="F198" s="218" t="s">
        <v>132</v>
      </c>
      <c r="G198" s="218" t="s">
        <v>69</v>
      </c>
      <c r="H198" s="201" t="s">
        <v>70</v>
      </c>
      <c r="I198" s="201" t="s">
        <v>79</v>
      </c>
      <c r="J198" s="11" t="s">
        <v>113</v>
      </c>
      <c r="K198" s="7" t="s">
        <v>114</v>
      </c>
      <c r="L198" s="7" t="s">
        <v>115</v>
      </c>
      <c r="M198" s="66">
        <v>3</v>
      </c>
      <c r="N198" s="228" t="s">
        <v>108</v>
      </c>
      <c r="O198" s="201" t="s">
        <v>164</v>
      </c>
      <c r="P198" s="201" t="s">
        <v>75</v>
      </c>
      <c r="Q198" s="201" t="s">
        <v>76</v>
      </c>
      <c r="R198" s="192" t="s">
        <v>77</v>
      </c>
      <c r="S198" s="192" t="s">
        <v>109</v>
      </c>
      <c r="T198" s="240">
        <f>V198+Y198</f>
        <v>227910</v>
      </c>
      <c r="U198" s="240">
        <f>T198/M199</f>
        <v>75970</v>
      </c>
      <c r="V198" s="243">
        <v>193723.5</v>
      </c>
      <c r="W198" s="243" t="s">
        <v>79</v>
      </c>
      <c r="X198" s="243" t="s">
        <v>79</v>
      </c>
      <c r="Y198" s="243">
        <v>34186.5</v>
      </c>
      <c r="Z198" s="243" t="s">
        <v>79</v>
      </c>
      <c r="AA198" s="243" t="s">
        <v>79</v>
      </c>
      <c r="AB198" s="243">
        <v>40219.410000000003</v>
      </c>
      <c r="AC198" s="228" t="s">
        <v>80</v>
      </c>
      <c r="AD198" s="246" t="s">
        <v>79</v>
      </c>
      <c r="AE198" s="246">
        <f>V198+Y198</f>
        <v>227910</v>
      </c>
      <c r="AF198" s="228" t="s">
        <v>79</v>
      </c>
      <c r="AG198" s="228" t="s">
        <v>33</v>
      </c>
      <c r="AH198" s="228" t="s">
        <v>248</v>
      </c>
      <c r="AI198" s="228" t="s">
        <v>249</v>
      </c>
      <c r="AJ198" s="228"/>
    </row>
    <row r="199" spans="2:36" s="82" customFormat="1" ht="57" customHeight="1" x14ac:dyDescent="0.25">
      <c r="B199" s="202"/>
      <c r="C199" s="202"/>
      <c r="D199" s="202"/>
      <c r="E199" s="219"/>
      <c r="F199" s="219"/>
      <c r="G199" s="219"/>
      <c r="H199" s="202"/>
      <c r="I199" s="202"/>
      <c r="J199" s="11" t="s">
        <v>116</v>
      </c>
      <c r="K199" s="7" t="s">
        <v>117</v>
      </c>
      <c r="L199" s="7" t="s">
        <v>85</v>
      </c>
      <c r="M199" s="66">
        <v>3</v>
      </c>
      <c r="N199" s="230"/>
      <c r="O199" s="202"/>
      <c r="P199" s="202"/>
      <c r="Q199" s="202"/>
      <c r="R199" s="193"/>
      <c r="S199" s="193"/>
      <c r="T199" s="241"/>
      <c r="U199" s="241"/>
      <c r="V199" s="244"/>
      <c r="W199" s="244"/>
      <c r="X199" s="244"/>
      <c r="Y199" s="244"/>
      <c r="Z199" s="244"/>
      <c r="AA199" s="244"/>
      <c r="AB199" s="244"/>
      <c r="AC199" s="230"/>
      <c r="AD199" s="247"/>
      <c r="AE199" s="247"/>
      <c r="AF199" s="202"/>
      <c r="AG199" s="230"/>
      <c r="AH199" s="230"/>
      <c r="AI199" s="230"/>
      <c r="AJ199" s="202"/>
    </row>
    <row r="200" spans="2:36" s="82" customFormat="1" ht="49.15" customHeight="1" x14ac:dyDescent="0.25">
      <c r="B200" s="202"/>
      <c r="C200" s="202"/>
      <c r="D200" s="202"/>
      <c r="E200" s="219"/>
      <c r="F200" s="219"/>
      <c r="G200" s="219"/>
      <c r="H200" s="202"/>
      <c r="I200" s="202"/>
      <c r="J200" s="11" t="s">
        <v>209</v>
      </c>
      <c r="K200" s="7" t="s">
        <v>118</v>
      </c>
      <c r="L200" s="7" t="s">
        <v>119</v>
      </c>
      <c r="M200" s="66">
        <v>3</v>
      </c>
      <c r="N200" s="230"/>
      <c r="O200" s="202"/>
      <c r="P200" s="202"/>
      <c r="Q200" s="202"/>
      <c r="R200" s="193"/>
      <c r="S200" s="193"/>
      <c r="T200" s="241"/>
      <c r="U200" s="241"/>
      <c r="V200" s="244"/>
      <c r="W200" s="244"/>
      <c r="X200" s="244"/>
      <c r="Y200" s="244"/>
      <c r="Z200" s="244"/>
      <c r="AA200" s="244"/>
      <c r="AB200" s="244"/>
      <c r="AC200" s="230"/>
      <c r="AD200" s="247"/>
      <c r="AE200" s="247"/>
      <c r="AF200" s="202"/>
      <c r="AG200" s="230"/>
      <c r="AH200" s="230"/>
      <c r="AI200" s="230"/>
      <c r="AJ200" s="202"/>
    </row>
    <row r="201" spans="2:36" s="82" customFormat="1" ht="44.1" customHeight="1" x14ac:dyDescent="0.25">
      <c r="B201" s="203"/>
      <c r="C201" s="203"/>
      <c r="D201" s="203"/>
      <c r="E201" s="234"/>
      <c r="F201" s="234"/>
      <c r="G201" s="234"/>
      <c r="H201" s="203"/>
      <c r="I201" s="203"/>
      <c r="J201" s="11" t="s">
        <v>120</v>
      </c>
      <c r="K201" s="7" t="s">
        <v>121</v>
      </c>
      <c r="L201" s="7" t="s">
        <v>119</v>
      </c>
      <c r="M201" s="66">
        <v>3</v>
      </c>
      <c r="N201" s="231"/>
      <c r="O201" s="203"/>
      <c r="P201" s="203"/>
      <c r="Q201" s="203"/>
      <c r="R201" s="239"/>
      <c r="S201" s="239"/>
      <c r="T201" s="242"/>
      <c r="U201" s="242"/>
      <c r="V201" s="245"/>
      <c r="W201" s="245"/>
      <c r="X201" s="245"/>
      <c r="Y201" s="245"/>
      <c r="Z201" s="245"/>
      <c r="AA201" s="245"/>
      <c r="AB201" s="245"/>
      <c r="AC201" s="231"/>
      <c r="AD201" s="248"/>
      <c r="AE201" s="248"/>
      <c r="AF201" s="203"/>
      <c r="AG201" s="231"/>
      <c r="AH201" s="231"/>
      <c r="AI201" s="231"/>
      <c r="AJ201" s="203"/>
    </row>
    <row r="202" spans="2:36" s="82" customFormat="1" ht="89.25" x14ac:dyDescent="0.25">
      <c r="B202" s="298" t="s">
        <v>1098</v>
      </c>
      <c r="C202" s="298" t="s">
        <v>952</v>
      </c>
      <c r="D202" s="298" t="s">
        <v>66</v>
      </c>
      <c r="E202" s="306" t="s">
        <v>67</v>
      </c>
      <c r="F202" s="306" t="s">
        <v>134</v>
      </c>
      <c r="G202" s="306" t="s">
        <v>147</v>
      </c>
      <c r="H202" s="298" t="s">
        <v>70</v>
      </c>
      <c r="I202" s="298" t="s">
        <v>79</v>
      </c>
      <c r="J202" s="59" t="s">
        <v>208</v>
      </c>
      <c r="K202" s="60" t="s">
        <v>107</v>
      </c>
      <c r="L202" s="60" t="s">
        <v>86</v>
      </c>
      <c r="M202" s="64">
        <v>40</v>
      </c>
      <c r="N202" s="287" t="s">
        <v>108</v>
      </c>
      <c r="O202" s="298" t="s">
        <v>314</v>
      </c>
      <c r="P202" s="298" t="s">
        <v>75</v>
      </c>
      <c r="Q202" s="298" t="s">
        <v>76</v>
      </c>
      <c r="R202" s="331" t="s">
        <v>77</v>
      </c>
      <c r="S202" s="331" t="s">
        <v>109</v>
      </c>
      <c r="T202" s="304">
        <f>V202+Y202</f>
        <v>155011.85</v>
      </c>
      <c r="U202" s="304">
        <f>T202/M203</f>
        <v>77505.925000000003</v>
      </c>
      <c r="V202" s="293">
        <v>131760.07</v>
      </c>
      <c r="W202" s="293" t="s">
        <v>79</v>
      </c>
      <c r="X202" s="293" t="s">
        <v>79</v>
      </c>
      <c r="Y202" s="293">
        <v>23251.78</v>
      </c>
      <c r="Z202" s="293" t="s">
        <v>79</v>
      </c>
      <c r="AA202" s="293" t="s">
        <v>79</v>
      </c>
      <c r="AB202" s="293">
        <v>27355.040000000001</v>
      </c>
      <c r="AC202" s="287" t="s">
        <v>110</v>
      </c>
      <c r="AD202" s="423" t="s">
        <v>79</v>
      </c>
      <c r="AE202" s="423">
        <f>V202+Y202</f>
        <v>155011.85</v>
      </c>
      <c r="AF202" s="287" t="s">
        <v>79</v>
      </c>
      <c r="AG202" s="287" t="s">
        <v>33</v>
      </c>
      <c r="AH202" s="365" t="s">
        <v>176</v>
      </c>
      <c r="AI202" s="365" t="s">
        <v>160</v>
      </c>
      <c r="AJ202" s="287"/>
    </row>
    <row r="203" spans="2:36" s="82" customFormat="1" ht="38.25" x14ac:dyDescent="0.25">
      <c r="B203" s="221"/>
      <c r="C203" s="221"/>
      <c r="D203" s="221"/>
      <c r="E203" s="249"/>
      <c r="F203" s="249"/>
      <c r="G203" s="249"/>
      <c r="H203" s="289"/>
      <c r="I203" s="221"/>
      <c r="J203" s="20" t="s">
        <v>111</v>
      </c>
      <c r="K203" s="27" t="s">
        <v>112</v>
      </c>
      <c r="L203" s="27" t="s">
        <v>85</v>
      </c>
      <c r="M203" s="64">
        <v>2</v>
      </c>
      <c r="N203" s="288"/>
      <c r="O203" s="289"/>
      <c r="P203" s="289"/>
      <c r="Q203" s="289"/>
      <c r="R203" s="332"/>
      <c r="S203" s="332"/>
      <c r="T203" s="305"/>
      <c r="U203" s="305"/>
      <c r="V203" s="294"/>
      <c r="W203" s="294"/>
      <c r="X203" s="294"/>
      <c r="Y203" s="294"/>
      <c r="Z203" s="294"/>
      <c r="AA203" s="294"/>
      <c r="AB203" s="294"/>
      <c r="AC203" s="288"/>
      <c r="AD203" s="409"/>
      <c r="AE203" s="409"/>
      <c r="AF203" s="289"/>
      <c r="AG203" s="288"/>
      <c r="AH203" s="365"/>
      <c r="AI203" s="365"/>
      <c r="AJ203" s="289"/>
    </row>
    <row r="204" spans="2:36" s="82" customFormat="1" ht="55.15" customHeight="1" x14ac:dyDescent="0.25">
      <c r="B204" s="221"/>
      <c r="C204" s="221"/>
      <c r="D204" s="221"/>
      <c r="E204" s="249"/>
      <c r="F204" s="249"/>
      <c r="G204" s="249"/>
      <c r="H204" s="220"/>
      <c r="I204" s="221"/>
      <c r="J204" s="20" t="s">
        <v>127</v>
      </c>
      <c r="K204" s="27" t="s">
        <v>128</v>
      </c>
      <c r="L204" s="27" t="s">
        <v>85</v>
      </c>
      <c r="M204" s="64">
        <v>76</v>
      </c>
      <c r="N204" s="222"/>
      <c r="O204" s="220"/>
      <c r="P204" s="220"/>
      <c r="Q204" s="220"/>
      <c r="R204" s="333"/>
      <c r="S204" s="333"/>
      <c r="T204" s="277"/>
      <c r="U204" s="277"/>
      <c r="V204" s="295"/>
      <c r="W204" s="295"/>
      <c r="X204" s="295"/>
      <c r="Y204" s="295"/>
      <c r="Z204" s="295"/>
      <c r="AA204" s="295"/>
      <c r="AB204" s="295"/>
      <c r="AC204" s="222"/>
      <c r="AD204" s="392"/>
      <c r="AE204" s="392"/>
      <c r="AF204" s="220"/>
      <c r="AG204" s="222"/>
      <c r="AH204" s="365"/>
      <c r="AI204" s="365"/>
      <c r="AJ204" s="220"/>
    </row>
    <row r="205" spans="2:36" s="82" customFormat="1" ht="101.1" customHeight="1" x14ac:dyDescent="0.25">
      <c r="B205" s="201" t="s">
        <v>989</v>
      </c>
      <c r="C205" s="201" t="s">
        <v>315</v>
      </c>
      <c r="D205" s="201" t="s">
        <v>106</v>
      </c>
      <c r="E205" s="218" t="s">
        <v>67</v>
      </c>
      <c r="F205" s="218" t="s">
        <v>134</v>
      </c>
      <c r="G205" s="218" t="s">
        <v>147</v>
      </c>
      <c r="H205" s="201" t="s">
        <v>70</v>
      </c>
      <c r="I205" s="201" t="s">
        <v>79</v>
      </c>
      <c r="J205" s="11" t="s">
        <v>208</v>
      </c>
      <c r="K205" s="7" t="s">
        <v>107</v>
      </c>
      <c r="L205" s="7" t="s">
        <v>86</v>
      </c>
      <c r="M205" s="66">
        <v>40</v>
      </c>
      <c r="N205" s="228" t="s">
        <v>108</v>
      </c>
      <c r="O205" s="201" t="s">
        <v>314</v>
      </c>
      <c r="P205" s="201" t="s">
        <v>75</v>
      </c>
      <c r="Q205" s="201" t="s">
        <v>76</v>
      </c>
      <c r="R205" s="192" t="s">
        <v>77</v>
      </c>
      <c r="S205" s="192" t="s">
        <v>109</v>
      </c>
      <c r="T205" s="240">
        <f>V205+Y205</f>
        <v>57778.05</v>
      </c>
      <c r="U205" s="240">
        <f>T205/M206</f>
        <v>57778.05</v>
      </c>
      <c r="V205" s="243">
        <v>49111.35</v>
      </c>
      <c r="W205" s="243" t="s">
        <v>79</v>
      </c>
      <c r="X205" s="243" t="s">
        <v>79</v>
      </c>
      <c r="Y205" s="243">
        <v>8666.7000000000007</v>
      </c>
      <c r="Z205" s="243" t="s">
        <v>79</v>
      </c>
      <c r="AA205" s="243" t="s">
        <v>79</v>
      </c>
      <c r="AB205" s="243">
        <v>10196.129999999999</v>
      </c>
      <c r="AC205" s="228" t="s">
        <v>110</v>
      </c>
      <c r="AD205" s="246" t="s">
        <v>79</v>
      </c>
      <c r="AE205" s="246">
        <f>V205+Y205</f>
        <v>57778.05</v>
      </c>
      <c r="AF205" s="228" t="s">
        <v>79</v>
      </c>
      <c r="AG205" s="190" t="s">
        <v>33</v>
      </c>
      <c r="AH205" s="190" t="s">
        <v>249</v>
      </c>
      <c r="AI205" s="190" t="s">
        <v>253</v>
      </c>
      <c r="AJ205" s="228"/>
    </row>
    <row r="206" spans="2:36" s="82" customFormat="1" ht="75.599999999999994" customHeight="1" x14ac:dyDescent="0.25">
      <c r="B206" s="202"/>
      <c r="C206" s="202"/>
      <c r="D206" s="202"/>
      <c r="E206" s="219"/>
      <c r="F206" s="219"/>
      <c r="G206" s="219"/>
      <c r="H206" s="202"/>
      <c r="I206" s="202"/>
      <c r="J206" s="11" t="s">
        <v>111</v>
      </c>
      <c r="K206" s="7" t="s">
        <v>112</v>
      </c>
      <c r="L206" s="7" t="s">
        <v>85</v>
      </c>
      <c r="M206" s="66">
        <v>1</v>
      </c>
      <c r="N206" s="230"/>
      <c r="O206" s="202"/>
      <c r="P206" s="202"/>
      <c r="Q206" s="202"/>
      <c r="R206" s="193"/>
      <c r="S206" s="193"/>
      <c r="T206" s="241"/>
      <c r="U206" s="241"/>
      <c r="V206" s="244"/>
      <c r="W206" s="244"/>
      <c r="X206" s="244"/>
      <c r="Y206" s="244"/>
      <c r="Z206" s="244"/>
      <c r="AA206" s="244"/>
      <c r="AB206" s="244"/>
      <c r="AC206" s="230"/>
      <c r="AD206" s="247"/>
      <c r="AE206" s="247"/>
      <c r="AF206" s="202"/>
      <c r="AG206" s="190"/>
      <c r="AH206" s="190"/>
      <c r="AI206" s="190"/>
      <c r="AJ206" s="202"/>
    </row>
    <row r="207" spans="2:36" s="82" customFormat="1" ht="56.1" customHeight="1" x14ac:dyDescent="0.25">
      <c r="B207" s="203"/>
      <c r="C207" s="203"/>
      <c r="D207" s="203"/>
      <c r="E207" s="234"/>
      <c r="F207" s="234"/>
      <c r="G207" s="234"/>
      <c r="H207" s="203"/>
      <c r="I207" s="203"/>
      <c r="J207" s="11" t="s">
        <v>127</v>
      </c>
      <c r="K207" s="7" t="s">
        <v>128</v>
      </c>
      <c r="L207" s="7" t="s">
        <v>85</v>
      </c>
      <c r="M207" s="66">
        <v>30</v>
      </c>
      <c r="N207" s="231"/>
      <c r="O207" s="203"/>
      <c r="P207" s="203"/>
      <c r="Q207" s="203"/>
      <c r="R207" s="239"/>
      <c r="S207" s="239"/>
      <c r="T207" s="242"/>
      <c r="U207" s="242"/>
      <c r="V207" s="245"/>
      <c r="W207" s="245"/>
      <c r="X207" s="245"/>
      <c r="Y207" s="245"/>
      <c r="Z207" s="245"/>
      <c r="AA207" s="245"/>
      <c r="AB207" s="245"/>
      <c r="AC207" s="231"/>
      <c r="AD207" s="248"/>
      <c r="AE207" s="248"/>
      <c r="AF207" s="203"/>
      <c r="AG207" s="190"/>
      <c r="AH207" s="190"/>
      <c r="AI207" s="190"/>
      <c r="AJ207" s="203"/>
    </row>
    <row r="208" spans="2:36" s="82" customFormat="1" ht="89.25" x14ac:dyDescent="0.25">
      <c r="B208" s="201" t="s">
        <v>1096</v>
      </c>
      <c r="C208" s="201" t="s">
        <v>952</v>
      </c>
      <c r="D208" s="201" t="s">
        <v>66</v>
      </c>
      <c r="E208" s="218" t="s">
        <v>67</v>
      </c>
      <c r="F208" s="218" t="s">
        <v>134</v>
      </c>
      <c r="G208" s="218" t="s">
        <v>147</v>
      </c>
      <c r="H208" s="201" t="s">
        <v>70</v>
      </c>
      <c r="I208" s="201" t="s">
        <v>79</v>
      </c>
      <c r="J208" s="28" t="s">
        <v>208</v>
      </c>
      <c r="K208" s="14" t="s">
        <v>107</v>
      </c>
      <c r="L208" s="14" t="s">
        <v>86</v>
      </c>
      <c r="M208" s="66">
        <v>40</v>
      </c>
      <c r="N208" s="228" t="s">
        <v>108</v>
      </c>
      <c r="O208" s="201" t="s">
        <v>314</v>
      </c>
      <c r="P208" s="201" t="s">
        <v>75</v>
      </c>
      <c r="Q208" s="201" t="s">
        <v>76</v>
      </c>
      <c r="R208" s="192" t="s">
        <v>77</v>
      </c>
      <c r="S208" s="192" t="s">
        <v>109</v>
      </c>
      <c r="T208" s="240">
        <f>V208+Y208</f>
        <v>154525.31</v>
      </c>
      <c r="U208" s="240">
        <f>T208/M209</f>
        <v>77262.654999999999</v>
      </c>
      <c r="V208" s="243">
        <v>131346.51</v>
      </c>
      <c r="W208" s="243" t="s">
        <v>79</v>
      </c>
      <c r="X208" s="243" t="s">
        <v>79</v>
      </c>
      <c r="Y208" s="243">
        <v>23178.799999999999</v>
      </c>
      <c r="Z208" s="243" t="s">
        <v>79</v>
      </c>
      <c r="AA208" s="243" t="s">
        <v>79</v>
      </c>
      <c r="AB208" s="243">
        <v>27269.17</v>
      </c>
      <c r="AC208" s="228" t="s">
        <v>110</v>
      </c>
      <c r="AD208" s="246" t="s">
        <v>79</v>
      </c>
      <c r="AE208" s="246">
        <f>V208+Y208</f>
        <v>154525.31</v>
      </c>
      <c r="AF208" s="228" t="s">
        <v>79</v>
      </c>
      <c r="AG208" s="228" t="s">
        <v>33</v>
      </c>
      <c r="AH208" s="211" t="s">
        <v>249</v>
      </c>
      <c r="AI208" s="211" t="s">
        <v>253</v>
      </c>
      <c r="AJ208" s="228"/>
    </row>
    <row r="209" spans="2:36" s="82" customFormat="1" ht="38.25" x14ac:dyDescent="0.25">
      <c r="B209" s="204"/>
      <c r="C209" s="204"/>
      <c r="D209" s="204"/>
      <c r="E209" s="199"/>
      <c r="F209" s="199"/>
      <c r="G209" s="199"/>
      <c r="H209" s="202"/>
      <c r="I209" s="204"/>
      <c r="J209" s="11" t="s">
        <v>111</v>
      </c>
      <c r="K209" s="7" t="s">
        <v>112</v>
      </c>
      <c r="L209" s="7" t="s">
        <v>85</v>
      </c>
      <c r="M209" s="66">
        <v>2</v>
      </c>
      <c r="N209" s="230"/>
      <c r="O209" s="202"/>
      <c r="P209" s="202"/>
      <c r="Q209" s="202"/>
      <c r="R209" s="193"/>
      <c r="S209" s="193"/>
      <c r="T209" s="241"/>
      <c r="U209" s="241"/>
      <c r="V209" s="244"/>
      <c r="W209" s="244"/>
      <c r="X209" s="244"/>
      <c r="Y209" s="244"/>
      <c r="Z209" s="244"/>
      <c r="AA209" s="244"/>
      <c r="AB209" s="244"/>
      <c r="AC209" s="230"/>
      <c r="AD209" s="247"/>
      <c r="AE209" s="247"/>
      <c r="AF209" s="202"/>
      <c r="AG209" s="230"/>
      <c r="AH209" s="211"/>
      <c r="AI209" s="211"/>
      <c r="AJ209" s="202"/>
    </row>
    <row r="210" spans="2:36" s="82" customFormat="1" ht="55.15" customHeight="1" x14ac:dyDescent="0.25">
      <c r="B210" s="204"/>
      <c r="C210" s="204"/>
      <c r="D210" s="204"/>
      <c r="E210" s="199"/>
      <c r="F210" s="199"/>
      <c r="G210" s="199"/>
      <c r="H210" s="203"/>
      <c r="I210" s="204"/>
      <c r="J210" s="11" t="s">
        <v>127</v>
      </c>
      <c r="K210" s="7" t="s">
        <v>128</v>
      </c>
      <c r="L210" s="7" t="s">
        <v>85</v>
      </c>
      <c r="M210" s="66">
        <v>76</v>
      </c>
      <c r="N210" s="231"/>
      <c r="O210" s="203"/>
      <c r="P210" s="203"/>
      <c r="Q210" s="203"/>
      <c r="R210" s="239"/>
      <c r="S210" s="239"/>
      <c r="T210" s="242"/>
      <c r="U210" s="242"/>
      <c r="V210" s="245"/>
      <c r="W210" s="245"/>
      <c r="X210" s="245"/>
      <c r="Y210" s="245"/>
      <c r="Z210" s="245"/>
      <c r="AA210" s="245"/>
      <c r="AB210" s="245"/>
      <c r="AC210" s="231"/>
      <c r="AD210" s="248"/>
      <c r="AE210" s="248"/>
      <c r="AF210" s="203"/>
      <c r="AG210" s="231"/>
      <c r="AH210" s="211"/>
      <c r="AI210" s="211"/>
      <c r="AJ210" s="203"/>
    </row>
    <row r="211" spans="2:36" s="36" customFormat="1" ht="132" customHeight="1" x14ac:dyDescent="0.25">
      <c r="B211" s="201" t="s">
        <v>362</v>
      </c>
      <c r="C211" s="201" t="s">
        <v>363</v>
      </c>
      <c r="D211" s="201" t="s">
        <v>106</v>
      </c>
      <c r="E211" s="218" t="s">
        <v>67</v>
      </c>
      <c r="F211" s="254" t="s">
        <v>134</v>
      </c>
      <c r="G211" s="218" t="s">
        <v>147</v>
      </c>
      <c r="H211" s="255" t="s">
        <v>70</v>
      </c>
      <c r="I211" s="255" t="s">
        <v>79</v>
      </c>
      <c r="J211" s="11" t="s">
        <v>208</v>
      </c>
      <c r="K211" s="7" t="s">
        <v>107</v>
      </c>
      <c r="L211" s="7" t="s">
        <v>86</v>
      </c>
      <c r="M211" s="7">
        <v>40</v>
      </c>
      <c r="N211" s="256" t="s">
        <v>108</v>
      </c>
      <c r="O211" s="201" t="s">
        <v>364</v>
      </c>
      <c r="P211" s="201" t="s">
        <v>75</v>
      </c>
      <c r="Q211" s="201" t="s">
        <v>76</v>
      </c>
      <c r="R211" s="192" t="s">
        <v>77</v>
      </c>
      <c r="S211" s="192" t="s">
        <v>109</v>
      </c>
      <c r="T211" s="240">
        <f>V211+Y211</f>
        <v>492200</v>
      </c>
      <c r="U211" s="304" t="s">
        <v>98</v>
      </c>
      <c r="V211" s="243">
        <v>418370</v>
      </c>
      <c r="W211" s="243" t="s">
        <v>79</v>
      </c>
      <c r="X211" s="243" t="s">
        <v>79</v>
      </c>
      <c r="Y211" s="243">
        <v>73830</v>
      </c>
      <c r="Z211" s="243" t="s">
        <v>98</v>
      </c>
      <c r="AA211" s="243" t="s">
        <v>79</v>
      </c>
      <c r="AB211" s="243">
        <v>221133.32</v>
      </c>
      <c r="AC211" s="228" t="s">
        <v>149</v>
      </c>
      <c r="AD211" s="246" t="s">
        <v>79</v>
      </c>
      <c r="AE211" s="246">
        <f>V211+Y211</f>
        <v>492200</v>
      </c>
      <c r="AF211" s="228" t="s">
        <v>79</v>
      </c>
      <c r="AG211" s="228" t="s">
        <v>33</v>
      </c>
      <c r="AH211" s="206" t="s">
        <v>174</v>
      </c>
      <c r="AI211" s="206" t="s">
        <v>157</v>
      </c>
      <c r="AJ211" s="228"/>
    </row>
    <row r="212" spans="2:36" s="36" customFormat="1" ht="86.1" customHeight="1" x14ac:dyDescent="0.25">
      <c r="B212" s="202"/>
      <c r="C212" s="202"/>
      <c r="D212" s="202"/>
      <c r="E212" s="219"/>
      <c r="F212" s="219"/>
      <c r="G212" s="219"/>
      <c r="H212" s="202"/>
      <c r="I212" s="202"/>
      <c r="J212" s="11" t="s">
        <v>111</v>
      </c>
      <c r="K212" s="7" t="s">
        <v>112</v>
      </c>
      <c r="L212" s="7" t="s">
        <v>85</v>
      </c>
      <c r="M212" s="7">
        <v>4</v>
      </c>
      <c r="N212" s="230"/>
      <c r="O212" s="202"/>
      <c r="P212" s="202"/>
      <c r="Q212" s="202"/>
      <c r="R212" s="193"/>
      <c r="S212" s="193"/>
      <c r="T212" s="241"/>
      <c r="U212" s="305"/>
      <c r="V212" s="244"/>
      <c r="W212" s="244"/>
      <c r="X212" s="244"/>
      <c r="Y212" s="244"/>
      <c r="Z212" s="244"/>
      <c r="AA212" s="244"/>
      <c r="AB212" s="244"/>
      <c r="AC212" s="230"/>
      <c r="AD212" s="247"/>
      <c r="AE212" s="247"/>
      <c r="AF212" s="202"/>
      <c r="AG212" s="230"/>
      <c r="AH212" s="207"/>
      <c r="AI212" s="207"/>
      <c r="AJ212" s="202"/>
    </row>
    <row r="213" spans="2:36" s="36" customFormat="1" ht="59.1" customHeight="1" x14ac:dyDescent="0.25">
      <c r="B213" s="203"/>
      <c r="C213" s="203"/>
      <c r="D213" s="203"/>
      <c r="E213" s="234"/>
      <c r="F213" s="234"/>
      <c r="G213" s="234"/>
      <c r="H213" s="203"/>
      <c r="I213" s="203"/>
      <c r="J213" s="11" t="s">
        <v>127</v>
      </c>
      <c r="K213" s="7" t="s">
        <v>128</v>
      </c>
      <c r="L213" s="7" t="s">
        <v>85</v>
      </c>
      <c r="M213" s="66">
        <v>230</v>
      </c>
      <c r="N213" s="231"/>
      <c r="O213" s="203"/>
      <c r="P213" s="203"/>
      <c r="Q213" s="203"/>
      <c r="R213" s="239"/>
      <c r="S213" s="239"/>
      <c r="T213" s="242"/>
      <c r="U213" s="277"/>
      <c r="V213" s="245"/>
      <c r="W213" s="245"/>
      <c r="X213" s="245"/>
      <c r="Y213" s="245"/>
      <c r="Z213" s="245"/>
      <c r="AA213" s="245"/>
      <c r="AB213" s="245"/>
      <c r="AC213" s="231"/>
      <c r="AD213" s="248"/>
      <c r="AE213" s="248"/>
      <c r="AF213" s="203"/>
      <c r="AG213" s="231"/>
      <c r="AH213" s="208"/>
      <c r="AI213" s="208"/>
      <c r="AJ213" s="203"/>
    </row>
    <row r="214" spans="2:36" s="36" customFormat="1" ht="132" customHeight="1" x14ac:dyDescent="0.25">
      <c r="B214" s="204" t="s">
        <v>365</v>
      </c>
      <c r="C214" s="204" t="s">
        <v>366</v>
      </c>
      <c r="D214" s="204" t="s">
        <v>106</v>
      </c>
      <c r="E214" s="199" t="s">
        <v>67</v>
      </c>
      <c r="F214" s="199" t="s">
        <v>134</v>
      </c>
      <c r="G214" s="199" t="s">
        <v>147</v>
      </c>
      <c r="H214" s="204" t="s">
        <v>70</v>
      </c>
      <c r="I214" s="204" t="s">
        <v>79</v>
      </c>
      <c r="J214" s="11" t="s">
        <v>208</v>
      </c>
      <c r="K214" s="7" t="s">
        <v>107</v>
      </c>
      <c r="L214" s="7" t="s">
        <v>86</v>
      </c>
      <c r="M214" s="7">
        <v>40</v>
      </c>
      <c r="N214" s="190" t="s">
        <v>108</v>
      </c>
      <c r="O214" s="204" t="s">
        <v>364</v>
      </c>
      <c r="P214" s="204" t="s">
        <v>75</v>
      </c>
      <c r="Q214" s="204" t="s">
        <v>76</v>
      </c>
      <c r="R214" s="251" t="s">
        <v>77</v>
      </c>
      <c r="S214" s="251" t="s">
        <v>109</v>
      </c>
      <c r="T214" s="191">
        <f>V214+Y214</f>
        <v>235400</v>
      </c>
      <c r="U214" s="304" t="s">
        <v>98</v>
      </c>
      <c r="V214" s="243">
        <v>200090</v>
      </c>
      <c r="W214" s="189" t="s">
        <v>79</v>
      </c>
      <c r="X214" s="189" t="s">
        <v>79</v>
      </c>
      <c r="Y214" s="189">
        <v>35310</v>
      </c>
      <c r="Z214" s="189" t="s">
        <v>98</v>
      </c>
      <c r="AA214" s="189" t="s">
        <v>79</v>
      </c>
      <c r="AB214" s="189">
        <v>105759.42</v>
      </c>
      <c r="AC214" s="190" t="s">
        <v>149</v>
      </c>
      <c r="AD214" s="250" t="s">
        <v>79</v>
      </c>
      <c r="AE214" s="250">
        <f>V214+Y214</f>
        <v>235400</v>
      </c>
      <c r="AF214" s="190" t="s">
        <v>79</v>
      </c>
      <c r="AG214" s="190" t="s">
        <v>33</v>
      </c>
      <c r="AH214" s="190" t="s">
        <v>157</v>
      </c>
      <c r="AI214" s="206" t="s">
        <v>176</v>
      </c>
      <c r="AJ214" s="190"/>
    </row>
    <row r="215" spans="2:36" s="36" customFormat="1" ht="86.1" customHeight="1" x14ac:dyDescent="0.25">
      <c r="B215" s="204"/>
      <c r="C215" s="204"/>
      <c r="D215" s="204"/>
      <c r="E215" s="199"/>
      <c r="F215" s="199"/>
      <c r="G215" s="199"/>
      <c r="H215" s="204"/>
      <c r="I215" s="204"/>
      <c r="J215" s="11" t="s">
        <v>111</v>
      </c>
      <c r="K215" s="7" t="s">
        <v>112</v>
      </c>
      <c r="L215" s="7" t="s">
        <v>85</v>
      </c>
      <c r="M215" s="7">
        <v>2</v>
      </c>
      <c r="N215" s="190"/>
      <c r="O215" s="204"/>
      <c r="P215" s="204"/>
      <c r="Q215" s="204"/>
      <c r="R215" s="251"/>
      <c r="S215" s="251"/>
      <c r="T215" s="191"/>
      <c r="U215" s="305"/>
      <c r="V215" s="244"/>
      <c r="W215" s="189"/>
      <c r="X215" s="189"/>
      <c r="Y215" s="189"/>
      <c r="Z215" s="189"/>
      <c r="AA215" s="189"/>
      <c r="AB215" s="189"/>
      <c r="AC215" s="190"/>
      <c r="AD215" s="250"/>
      <c r="AE215" s="250"/>
      <c r="AF215" s="204"/>
      <c r="AG215" s="190"/>
      <c r="AH215" s="190"/>
      <c r="AI215" s="207"/>
      <c r="AJ215" s="204"/>
    </row>
    <row r="216" spans="2:36" s="36" customFormat="1" ht="59.1" customHeight="1" x14ac:dyDescent="0.25">
      <c r="B216" s="204"/>
      <c r="C216" s="204"/>
      <c r="D216" s="204"/>
      <c r="E216" s="199"/>
      <c r="F216" s="199"/>
      <c r="G216" s="199"/>
      <c r="H216" s="204"/>
      <c r="I216" s="204"/>
      <c r="J216" s="11" t="s">
        <v>127</v>
      </c>
      <c r="K216" s="7" t="s">
        <v>128</v>
      </c>
      <c r="L216" s="7" t="s">
        <v>85</v>
      </c>
      <c r="M216" s="66">
        <v>110</v>
      </c>
      <c r="N216" s="190"/>
      <c r="O216" s="204"/>
      <c r="P216" s="204"/>
      <c r="Q216" s="204"/>
      <c r="R216" s="251"/>
      <c r="S216" s="251"/>
      <c r="T216" s="191"/>
      <c r="U216" s="277"/>
      <c r="V216" s="245"/>
      <c r="W216" s="189"/>
      <c r="X216" s="189"/>
      <c r="Y216" s="189"/>
      <c r="Z216" s="189"/>
      <c r="AA216" s="189"/>
      <c r="AB216" s="189"/>
      <c r="AC216" s="190"/>
      <c r="AD216" s="250"/>
      <c r="AE216" s="250"/>
      <c r="AF216" s="204"/>
      <c r="AG216" s="190"/>
      <c r="AH216" s="190"/>
      <c r="AI216" s="208"/>
      <c r="AJ216" s="204"/>
    </row>
    <row r="217" spans="2:36" ht="52.15" customHeight="1" x14ac:dyDescent="0.2">
      <c r="B217" s="204" t="s">
        <v>367</v>
      </c>
      <c r="C217" s="204" t="s">
        <v>368</v>
      </c>
      <c r="D217" s="204" t="s">
        <v>66</v>
      </c>
      <c r="E217" s="199" t="s">
        <v>67</v>
      </c>
      <c r="F217" s="199" t="s">
        <v>132</v>
      </c>
      <c r="G217" s="199" t="s">
        <v>69</v>
      </c>
      <c r="H217" s="204" t="s">
        <v>70</v>
      </c>
      <c r="I217" s="204" t="s">
        <v>79</v>
      </c>
      <c r="J217" s="11" t="s">
        <v>113</v>
      </c>
      <c r="K217" s="7" t="s">
        <v>114</v>
      </c>
      <c r="L217" s="7" t="s">
        <v>115</v>
      </c>
      <c r="M217" s="7">
        <v>2</v>
      </c>
      <c r="N217" s="190" t="s">
        <v>108</v>
      </c>
      <c r="O217" s="204" t="s">
        <v>364</v>
      </c>
      <c r="P217" s="204" t="s">
        <v>75</v>
      </c>
      <c r="Q217" s="204" t="s">
        <v>76</v>
      </c>
      <c r="R217" s="251" t="s">
        <v>77</v>
      </c>
      <c r="S217" s="251" t="s">
        <v>109</v>
      </c>
      <c r="T217" s="191">
        <f>V217+Y217</f>
        <v>151940</v>
      </c>
      <c r="U217" s="264" t="s">
        <v>98</v>
      </c>
      <c r="V217" s="189">
        <v>129149</v>
      </c>
      <c r="W217" s="189" t="s">
        <v>79</v>
      </c>
      <c r="X217" s="189" t="s">
        <v>79</v>
      </c>
      <c r="Y217" s="189">
        <v>22791</v>
      </c>
      <c r="Z217" s="189" t="s">
        <v>79</v>
      </c>
      <c r="AA217" s="189" t="s">
        <v>79</v>
      </c>
      <c r="AB217" s="189">
        <v>65117.15</v>
      </c>
      <c r="AC217" s="190" t="s">
        <v>80</v>
      </c>
      <c r="AD217" s="250" t="s">
        <v>79</v>
      </c>
      <c r="AE217" s="250">
        <f>V217+Y217</f>
        <v>151940</v>
      </c>
      <c r="AF217" s="190" t="s">
        <v>79</v>
      </c>
      <c r="AG217" s="190" t="s">
        <v>33</v>
      </c>
      <c r="AH217" s="190" t="s">
        <v>161</v>
      </c>
      <c r="AI217" s="190" t="s">
        <v>297</v>
      </c>
      <c r="AJ217" s="190"/>
    </row>
    <row r="218" spans="2:36" ht="51" x14ac:dyDescent="0.2">
      <c r="B218" s="204"/>
      <c r="C218" s="204"/>
      <c r="D218" s="204"/>
      <c r="E218" s="199"/>
      <c r="F218" s="199"/>
      <c r="G218" s="199"/>
      <c r="H218" s="204"/>
      <c r="I218" s="204"/>
      <c r="J218" s="11" t="s">
        <v>116</v>
      </c>
      <c r="K218" s="7" t="s">
        <v>117</v>
      </c>
      <c r="L218" s="7" t="s">
        <v>85</v>
      </c>
      <c r="M218" s="7">
        <v>2</v>
      </c>
      <c r="N218" s="190"/>
      <c r="O218" s="204"/>
      <c r="P218" s="204"/>
      <c r="Q218" s="204"/>
      <c r="R218" s="251"/>
      <c r="S218" s="251"/>
      <c r="T218" s="191"/>
      <c r="U218" s="264"/>
      <c r="V218" s="189"/>
      <c r="W218" s="189"/>
      <c r="X218" s="189"/>
      <c r="Y218" s="189"/>
      <c r="Z218" s="189"/>
      <c r="AA218" s="189"/>
      <c r="AB218" s="189"/>
      <c r="AC218" s="190"/>
      <c r="AD218" s="250"/>
      <c r="AE218" s="250"/>
      <c r="AF218" s="204"/>
      <c r="AG218" s="190"/>
      <c r="AH218" s="190"/>
      <c r="AI218" s="190"/>
      <c r="AJ218" s="204"/>
    </row>
    <row r="219" spans="2:36" ht="38.25" x14ac:dyDescent="0.2">
      <c r="B219" s="204"/>
      <c r="C219" s="204"/>
      <c r="D219" s="204"/>
      <c r="E219" s="199"/>
      <c r="F219" s="199"/>
      <c r="G219" s="199"/>
      <c r="H219" s="204"/>
      <c r="I219" s="204"/>
      <c r="J219" s="11" t="s">
        <v>209</v>
      </c>
      <c r="K219" s="7" t="s">
        <v>118</v>
      </c>
      <c r="L219" s="7" t="s">
        <v>119</v>
      </c>
      <c r="M219" s="7">
        <v>2</v>
      </c>
      <c r="N219" s="190"/>
      <c r="O219" s="204"/>
      <c r="P219" s="204"/>
      <c r="Q219" s="204"/>
      <c r="R219" s="251"/>
      <c r="S219" s="251"/>
      <c r="T219" s="191"/>
      <c r="U219" s="264"/>
      <c r="V219" s="189"/>
      <c r="W219" s="189"/>
      <c r="X219" s="189"/>
      <c r="Y219" s="189"/>
      <c r="Z219" s="189"/>
      <c r="AA219" s="189"/>
      <c r="AB219" s="189"/>
      <c r="AC219" s="190"/>
      <c r="AD219" s="250"/>
      <c r="AE219" s="250"/>
      <c r="AF219" s="204"/>
      <c r="AG219" s="190"/>
      <c r="AH219" s="190"/>
      <c r="AI219" s="190"/>
      <c r="AJ219" s="204"/>
    </row>
    <row r="220" spans="2:36" ht="25.5" x14ac:dyDescent="0.2">
      <c r="B220" s="204"/>
      <c r="C220" s="204"/>
      <c r="D220" s="204"/>
      <c r="E220" s="199"/>
      <c r="F220" s="199"/>
      <c r="G220" s="199"/>
      <c r="H220" s="204"/>
      <c r="I220" s="204"/>
      <c r="J220" s="11" t="s">
        <v>120</v>
      </c>
      <c r="K220" s="7" t="s">
        <v>121</v>
      </c>
      <c r="L220" s="7" t="s">
        <v>119</v>
      </c>
      <c r="M220" s="66">
        <v>2</v>
      </c>
      <c r="N220" s="190"/>
      <c r="O220" s="204"/>
      <c r="P220" s="204"/>
      <c r="Q220" s="204"/>
      <c r="R220" s="251"/>
      <c r="S220" s="251"/>
      <c r="T220" s="191"/>
      <c r="U220" s="264"/>
      <c r="V220" s="189"/>
      <c r="W220" s="189"/>
      <c r="X220" s="189"/>
      <c r="Y220" s="189"/>
      <c r="Z220" s="189"/>
      <c r="AA220" s="189"/>
      <c r="AB220" s="189"/>
      <c r="AC220" s="190"/>
      <c r="AD220" s="250"/>
      <c r="AE220" s="250"/>
      <c r="AF220" s="204"/>
      <c r="AG220" s="190"/>
      <c r="AH220" s="190"/>
      <c r="AI220" s="190"/>
      <c r="AJ220" s="204"/>
    </row>
    <row r="221" spans="2:36" s="36" customFormat="1" ht="95.1" customHeight="1" x14ac:dyDescent="0.25">
      <c r="B221" s="204" t="s">
        <v>369</v>
      </c>
      <c r="C221" s="204" t="s">
        <v>370</v>
      </c>
      <c r="D221" s="204" t="s">
        <v>106</v>
      </c>
      <c r="E221" s="199" t="s">
        <v>67</v>
      </c>
      <c r="F221" s="199" t="s">
        <v>134</v>
      </c>
      <c r="G221" s="199" t="s">
        <v>147</v>
      </c>
      <c r="H221" s="204" t="s">
        <v>70</v>
      </c>
      <c r="I221" s="204" t="s">
        <v>79</v>
      </c>
      <c r="J221" s="235" t="s">
        <v>111</v>
      </c>
      <c r="K221" s="201" t="s">
        <v>112</v>
      </c>
      <c r="L221" s="201" t="s">
        <v>85</v>
      </c>
      <c r="M221" s="201">
        <v>2</v>
      </c>
      <c r="N221" s="190" t="s">
        <v>108</v>
      </c>
      <c r="O221" s="204" t="s">
        <v>364</v>
      </c>
      <c r="P221" s="204" t="s">
        <v>75</v>
      </c>
      <c r="Q221" s="204" t="s">
        <v>76</v>
      </c>
      <c r="R221" s="251" t="s">
        <v>77</v>
      </c>
      <c r="S221" s="251" t="s">
        <v>109</v>
      </c>
      <c r="T221" s="191">
        <f>V221+Y221</f>
        <v>117700</v>
      </c>
      <c r="U221" s="264" t="s">
        <v>98</v>
      </c>
      <c r="V221" s="243">
        <v>100045</v>
      </c>
      <c r="W221" s="189" t="s">
        <v>79</v>
      </c>
      <c r="X221" s="189" t="s">
        <v>79</v>
      </c>
      <c r="Y221" s="189">
        <v>17655</v>
      </c>
      <c r="Z221" s="189" t="s">
        <v>98</v>
      </c>
      <c r="AA221" s="189" t="s">
        <v>79</v>
      </c>
      <c r="AB221" s="189">
        <v>50442.86</v>
      </c>
      <c r="AC221" s="190" t="s">
        <v>149</v>
      </c>
      <c r="AD221" s="250" t="s">
        <v>79</v>
      </c>
      <c r="AE221" s="250">
        <f>V221+Y221</f>
        <v>117700</v>
      </c>
      <c r="AF221" s="190" t="s">
        <v>79</v>
      </c>
      <c r="AG221" s="190" t="s">
        <v>33</v>
      </c>
      <c r="AH221" s="190" t="s">
        <v>166</v>
      </c>
      <c r="AI221" s="190" t="s">
        <v>167</v>
      </c>
      <c r="AJ221" s="190"/>
    </row>
    <row r="222" spans="2:36" s="36" customFormat="1" ht="86.1" customHeight="1" x14ac:dyDescent="0.25">
      <c r="B222" s="204"/>
      <c r="C222" s="204"/>
      <c r="D222" s="204"/>
      <c r="E222" s="199"/>
      <c r="F222" s="199"/>
      <c r="G222" s="199"/>
      <c r="H222" s="204"/>
      <c r="I222" s="204"/>
      <c r="J222" s="236"/>
      <c r="K222" s="203"/>
      <c r="L222" s="203"/>
      <c r="M222" s="203"/>
      <c r="N222" s="190"/>
      <c r="O222" s="204"/>
      <c r="P222" s="204"/>
      <c r="Q222" s="204"/>
      <c r="R222" s="251"/>
      <c r="S222" s="251"/>
      <c r="T222" s="191"/>
      <c r="U222" s="264"/>
      <c r="V222" s="244"/>
      <c r="W222" s="189"/>
      <c r="X222" s="189"/>
      <c r="Y222" s="189"/>
      <c r="Z222" s="189"/>
      <c r="AA222" s="189"/>
      <c r="AB222" s="189"/>
      <c r="AC222" s="190"/>
      <c r="AD222" s="250"/>
      <c r="AE222" s="250"/>
      <c r="AF222" s="204"/>
      <c r="AG222" s="190"/>
      <c r="AH222" s="190"/>
      <c r="AI222" s="190"/>
      <c r="AJ222" s="204"/>
    </row>
    <row r="223" spans="2:36" s="36" customFormat="1" ht="77.650000000000006" customHeight="1" x14ac:dyDescent="0.25">
      <c r="B223" s="204"/>
      <c r="C223" s="204"/>
      <c r="D223" s="204"/>
      <c r="E223" s="199"/>
      <c r="F223" s="199"/>
      <c r="G223" s="199"/>
      <c r="H223" s="204"/>
      <c r="I223" s="204"/>
      <c r="J223" s="11" t="s">
        <v>127</v>
      </c>
      <c r="K223" s="7" t="s">
        <v>128</v>
      </c>
      <c r="L223" s="7" t="s">
        <v>85</v>
      </c>
      <c r="M223" s="66">
        <v>12</v>
      </c>
      <c r="N223" s="190"/>
      <c r="O223" s="204"/>
      <c r="P223" s="204"/>
      <c r="Q223" s="204"/>
      <c r="R223" s="251"/>
      <c r="S223" s="251"/>
      <c r="T223" s="191"/>
      <c r="U223" s="264"/>
      <c r="V223" s="245"/>
      <c r="W223" s="189"/>
      <c r="X223" s="189"/>
      <c r="Y223" s="189"/>
      <c r="Z223" s="189"/>
      <c r="AA223" s="189"/>
      <c r="AB223" s="189"/>
      <c r="AC223" s="190"/>
      <c r="AD223" s="250"/>
      <c r="AE223" s="250"/>
      <c r="AF223" s="204"/>
      <c r="AG223" s="190"/>
      <c r="AH223" s="190"/>
      <c r="AI223" s="190"/>
      <c r="AJ223" s="204"/>
    </row>
    <row r="224" spans="2:36" s="36" customFormat="1" ht="132" customHeight="1" x14ac:dyDescent="0.25">
      <c r="B224" s="201" t="s">
        <v>473</v>
      </c>
      <c r="C224" s="204" t="s">
        <v>479</v>
      </c>
      <c r="D224" s="201" t="s">
        <v>106</v>
      </c>
      <c r="E224" s="218" t="s">
        <v>67</v>
      </c>
      <c r="F224" s="254" t="s">
        <v>134</v>
      </c>
      <c r="G224" s="218" t="s">
        <v>147</v>
      </c>
      <c r="H224" s="255" t="s">
        <v>70</v>
      </c>
      <c r="I224" s="255" t="s">
        <v>79</v>
      </c>
      <c r="J224" s="11" t="s">
        <v>208</v>
      </c>
      <c r="K224" s="7" t="s">
        <v>107</v>
      </c>
      <c r="L224" s="7" t="s">
        <v>86</v>
      </c>
      <c r="M224" s="7">
        <v>40</v>
      </c>
      <c r="N224" s="256" t="s">
        <v>108</v>
      </c>
      <c r="O224" s="199" t="s">
        <v>478</v>
      </c>
      <c r="P224" s="201" t="s">
        <v>75</v>
      </c>
      <c r="Q224" s="201" t="s">
        <v>76</v>
      </c>
      <c r="R224" s="192" t="s">
        <v>77</v>
      </c>
      <c r="S224" s="192" t="s">
        <v>109</v>
      </c>
      <c r="T224" s="240">
        <f>V224+Y224</f>
        <v>41084.17</v>
      </c>
      <c r="U224" s="240" t="s">
        <v>98</v>
      </c>
      <c r="V224" s="189">
        <v>34921.54</v>
      </c>
      <c r="W224" s="189" t="s">
        <v>98</v>
      </c>
      <c r="X224" s="189" t="s">
        <v>98</v>
      </c>
      <c r="Y224" s="442">
        <v>6162.63</v>
      </c>
      <c r="Z224" s="243"/>
      <c r="AA224" s="243"/>
      <c r="AB224" s="243">
        <v>10594.03</v>
      </c>
      <c r="AC224" s="228" t="s">
        <v>149</v>
      </c>
      <c r="AD224" s="246" t="s">
        <v>79</v>
      </c>
      <c r="AE224" s="246">
        <f>V224+Y224</f>
        <v>41084.17</v>
      </c>
      <c r="AF224" s="228" t="s">
        <v>79</v>
      </c>
      <c r="AG224" s="228" t="s">
        <v>33</v>
      </c>
      <c r="AH224" s="190" t="s">
        <v>174</v>
      </c>
      <c r="AI224" s="190" t="s">
        <v>158</v>
      </c>
      <c r="AJ224" s="228"/>
    </row>
    <row r="225" spans="2:36" s="36" customFormat="1" ht="86.1" customHeight="1" x14ac:dyDescent="0.25">
      <c r="B225" s="202"/>
      <c r="C225" s="204"/>
      <c r="D225" s="202"/>
      <c r="E225" s="219"/>
      <c r="F225" s="219"/>
      <c r="G225" s="219"/>
      <c r="H225" s="202"/>
      <c r="I225" s="202"/>
      <c r="J225" s="11" t="s">
        <v>111</v>
      </c>
      <c r="K225" s="7" t="s">
        <v>112</v>
      </c>
      <c r="L225" s="7" t="s">
        <v>85</v>
      </c>
      <c r="M225" s="7">
        <v>1</v>
      </c>
      <c r="N225" s="230"/>
      <c r="O225" s="199"/>
      <c r="P225" s="202"/>
      <c r="Q225" s="202"/>
      <c r="R225" s="193"/>
      <c r="S225" s="193"/>
      <c r="T225" s="241"/>
      <c r="U225" s="241"/>
      <c r="V225" s="189"/>
      <c r="W225" s="189"/>
      <c r="X225" s="189"/>
      <c r="Y225" s="443"/>
      <c r="Z225" s="244"/>
      <c r="AA225" s="244"/>
      <c r="AB225" s="244"/>
      <c r="AC225" s="230"/>
      <c r="AD225" s="247"/>
      <c r="AE225" s="247"/>
      <c r="AF225" s="202"/>
      <c r="AG225" s="230"/>
      <c r="AH225" s="190"/>
      <c r="AI225" s="190"/>
      <c r="AJ225" s="202"/>
    </row>
    <row r="226" spans="2:36" s="36" customFormat="1" ht="59.1" customHeight="1" x14ac:dyDescent="0.25">
      <c r="B226" s="203"/>
      <c r="C226" s="204"/>
      <c r="D226" s="203"/>
      <c r="E226" s="234"/>
      <c r="F226" s="234"/>
      <c r="G226" s="234"/>
      <c r="H226" s="203"/>
      <c r="I226" s="203"/>
      <c r="J226" s="11" t="s">
        <v>127</v>
      </c>
      <c r="K226" s="7" t="s">
        <v>128</v>
      </c>
      <c r="L226" s="7" t="s">
        <v>85</v>
      </c>
      <c r="M226" s="66">
        <v>21</v>
      </c>
      <c r="N226" s="231"/>
      <c r="O226" s="199"/>
      <c r="P226" s="203"/>
      <c r="Q226" s="203"/>
      <c r="R226" s="239"/>
      <c r="S226" s="239"/>
      <c r="T226" s="242"/>
      <c r="U226" s="242"/>
      <c r="V226" s="189"/>
      <c r="W226" s="189"/>
      <c r="X226" s="189"/>
      <c r="Y226" s="444"/>
      <c r="Z226" s="245"/>
      <c r="AA226" s="245"/>
      <c r="AB226" s="245"/>
      <c r="AC226" s="231"/>
      <c r="AD226" s="248"/>
      <c r="AE226" s="248"/>
      <c r="AF226" s="203"/>
      <c r="AG226" s="231"/>
      <c r="AH226" s="190"/>
      <c r="AI226" s="190"/>
      <c r="AJ226" s="203"/>
    </row>
    <row r="227" spans="2:36" s="36" customFormat="1" ht="132" customHeight="1" x14ac:dyDescent="0.25">
      <c r="B227" s="201" t="s">
        <v>474</v>
      </c>
      <c r="C227" s="204" t="s">
        <v>484</v>
      </c>
      <c r="D227" s="201" t="s">
        <v>106</v>
      </c>
      <c r="E227" s="218" t="s">
        <v>67</v>
      </c>
      <c r="F227" s="254" t="s">
        <v>134</v>
      </c>
      <c r="G227" s="218" t="s">
        <v>147</v>
      </c>
      <c r="H227" s="255" t="s">
        <v>70</v>
      </c>
      <c r="I227" s="255" t="s">
        <v>79</v>
      </c>
      <c r="J227" s="11" t="s">
        <v>208</v>
      </c>
      <c r="K227" s="7" t="s">
        <v>107</v>
      </c>
      <c r="L227" s="7" t="s">
        <v>86</v>
      </c>
      <c r="M227" s="7">
        <v>40</v>
      </c>
      <c r="N227" s="256" t="s">
        <v>108</v>
      </c>
      <c r="O227" s="201" t="s">
        <v>480</v>
      </c>
      <c r="P227" s="201" t="s">
        <v>75</v>
      </c>
      <c r="Q227" s="201" t="s">
        <v>76</v>
      </c>
      <c r="R227" s="192" t="s">
        <v>77</v>
      </c>
      <c r="S227" s="192" t="s">
        <v>109</v>
      </c>
      <c r="T227" s="240">
        <f>V227+Y227</f>
        <v>486989.2</v>
      </c>
      <c r="U227" s="240" t="s">
        <v>98</v>
      </c>
      <c r="V227" s="243">
        <v>413940.82</v>
      </c>
      <c r="W227" s="243" t="s">
        <v>98</v>
      </c>
      <c r="X227" s="243" t="s">
        <v>98</v>
      </c>
      <c r="Y227" s="243">
        <v>73048.38</v>
      </c>
      <c r="Z227" s="243" t="s">
        <v>98</v>
      </c>
      <c r="AA227" s="243" t="s">
        <v>98</v>
      </c>
      <c r="AB227" s="189">
        <v>125575.86</v>
      </c>
      <c r="AC227" s="228" t="s">
        <v>149</v>
      </c>
      <c r="AD227" s="246" t="s">
        <v>79</v>
      </c>
      <c r="AE227" s="246">
        <f>V227+Y227</f>
        <v>486989.2</v>
      </c>
      <c r="AF227" s="228" t="s">
        <v>79</v>
      </c>
      <c r="AG227" s="228" t="s">
        <v>33</v>
      </c>
      <c r="AH227" s="190" t="s">
        <v>174</v>
      </c>
      <c r="AI227" s="190" t="s">
        <v>158</v>
      </c>
      <c r="AJ227" s="228"/>
    </row>
    <row r="228" spans="2:36" s="36" customFormat="1" ht="86.1" customHeight="1" x14ac:dyDescent="0.25">
      <c r="B228" s="202"/>
      <c r="C228" s="211"/>
      <c r="D228" s="202"/>
      <c r="E228" s="219"/>
      <c r="F228" s="219"/>
      <c r="G228" s="219"/>
      <c r="H228" s="202"/>
      <c r="I228" s="202"/>
      <c r="J228" s="11" t="s">
        <v>111</v>
      </c>
      <c r="K228" s="7" t="s">
        <v>112</v>
      </c>
      <c r="L228" s="7" t="s">
        <v>85</v>
      </c>
      <c r="M228" s="7">
        <v>8</v>
      </c>
      <c r="N228" s="230"/>
      <c r="O228" s="202"/>
      <c r="P228" s="202"/>
      <c r="Q228" s="202"/>
      <c r="R228" s="193"/>
      <c r="S228" s="193"/>
      <c r="T228" s="241"/>
      <c r="U228" s="241"/>
      <c r="V228" s="244"/>
      <c r="W228" s="244"/>
      <c r="X228" s="244"/>
      <c r="Y228" s="244"/>
      <c r="Z228" s="244"/>
      <c r="AA228" s="244"/>
      <c r="AB228" s="189"/>
      <c r="AC228" s="230"/>
      <c r="AD228" s="247"/>
      <c r="AE228" s="247"/>
      <c r="AF228" s="202"/>
      <c r="AG228" s="230"/>
      <c r="AH228" s="190"/>
      <c r="AI228" s="190"/>
      <c r="AJ228" s="202"/>
    </row>
    <row r="229" spans="2:36" s="36" customFormat="1" ht="59.1" customHeight="1" x14ac:dyDescent="0.25">
      <c r="B229" s="203"/>
      <c r="C229" s="211"/>
      <c r="D229" s="203"/>
      <c r="E229" s="234"/>
      <c r="F229" s="234"/>
      <c r="G229" s="234"/>
      <c r="H229" s="203"/>
      <c r="I229" s="203"/>
      <c r="J229" s="11" t="s">
        <v>127</v>
      </c>
      <c r="K229" s="7" t="s">
        <v>128</v>
      </c>
      <c r="L229" s="7" t="s">
        <v>85</v>
      </c>
      <c r="M229" s="66">
        <v>269</v>
      </c>
      <c r="N229" s="231"/>
      <c r="O229" s="203"/>
      <c r="P229" s="203"/>
      <c r="Q229" s="203"/>
      <c r="R229" s="239"/>
      <c r="S229" s="239"/>
      <c r="T229" s="242"/>
      <c r="U229" s="242"/>
      <c r="V229" s="245"/>
      <c r="W229" s="245"/>
      <c r="X229" s="245"/>
      <c r="Y229" s="245"/>
      <c r="Z229" s="245"/>
      <c r="AA229" s="245"/>
      <c r="AB229" s="189"/>
      <c r="AC229" s="231"/>
      <c r="AD229" s="248"/>
      <c r="AE229" s="248"/>
      <c r="AF229" s="203"/>
      <c r="AG229" s="231"/>
      <c r="AH229" s="190"/>
      <c r="AI229" s="190"/>
      <c r="AJ229" s="203"/>
    </row>
    <row r="230" spans="2:36" s="36" customFormat="1" ht="132" customHeight="1" x14ac:dyDescent="0.25">
      <c r="B230" s="201" t="s">
        <v>475</v>
      </c>
      <c r="C230" s="201" t="s">
        <v>485</v>
      </c>
      <c r="D230" s="201" t="s">
        <v>106</v>
      </c>
      <c r="E230" s="218" t="s">
        <v>67</v>
      </c>
      <c r="F230" s="254" t="s">
        <v>134</v>
      </c>
      <c r="G230" s="218" t="s">
        <v>147</v>
      </c>
      <c r="H230" s="255" t="s">
        <v>70</v>
      </c>
      <c r="I230" s="255" t="s">
        <v>79</v>
      </c>
      <c r="J230" s="11" t="s">
        <v>208</v>
      </c>
      <c r="K230" s="7" t="s">
        <v>107</v>
      </c>
      <c r="L230" s="7" t="s">
        <v>86</v>
      </c>
      <c r="M230" s="7">
        <v>40</v>
      </c>
      <c r="N230" s="256" t="s">
        <v>108</v>
      </c>
      <c r="O230" s="201" t="s">
        <v>481</v>
      </c>
      <c r="P230" s="201" t="s">
        <v>75</v>
      </c>
      <c r="Q230" s="201" t="s">
        <v>76</v>
      </c>
      <c r="R230" s="192" t="s">
        <v>77</v>
      </c>
      <c r="S230" s="192" t="s">
        <v>109</v>
      </c>
      <c r="T230" s="240">
        <f>V230+Y230</f>
        <v>120000</v>
      </c>
      <c r="U230" s="240" t="s">
        <v>98</v>
      </c>
      <c r="V230" s="243">
        <v>102000</v>
      </c>
      <c r="W230" s="243" t="s">
        <v>98</v>
      </c>
      <c r="X230" s="189" t="s">
        <v>98</v>
      </c>
      <c r="Y230" s="243">
        <v>18000</v>
      </c>
      <c r="Z230" s="243" t="s">
        <v>98</v>
      </c>
      <c r="AA230" s="243" t="s">
        <v>98</v>
      </c>
      <c r="AB230" s="189">
        <v>30943.4</v>
      </c>
      <c r="AC230" s="228" t="s">
        <v>149</v>
      </c>
      <c r="AD230" s="246" t="s">
        <v>79</v>
      </c>
      <c r="AE230" s="246">
        <f>V230+Y230</f>
        <v>120000</v>
      </c>
      <c r="AF230" s="228" t="s">
        <v>79</v>
      </c>
      <c r="AG230" s="228" t="s">
        <v>33</v>
      </c>
      <c r="AH230" s="228" t="s">
        <v>160</v>
      </c>
      <c r="AI230" s="228" t="s">
        <v>161</v>
      </c>
      <c r="AJ230" s="228"/>
    </row>
    <row r="231" spans="2:36" s="36" customFormat="1" ht="86.1" customHeight="1" x14ac:dyDescent="0.25">
      <c r="B231" s="202"/>
      <c r="C231" s="202"/>
      <c r="D231" s="202"/>
      <c r="E231" s="219"/>
      <c r="F231" s="219"/>
      <c r="G231" s="219"/>
      <c r="H231" s="202"/>
      <c r="I231" s="202"/>
      <c r="J231" s="11" t="s">
        <v>111</v>
      </c>
      <c r="K231" s="7" t="s">
        <v>112</v>
      </c>
      <c r="L231" s="7" t="s">
        <v>85</v>
      </c>
      <c r="M231" s="7">
        <v>2</v>
      </c>
      <c r="N231" s="230"/>
      <c r="O231" s="202"/>
      <c r="P231" s="202"/>
      <c r="Q231" s="202"/>
      <c r="R231" s="193"/>
      <c r="S231" s="193"/>
      <c r="T231" s="241"/>
      <c r="U231" s="241"/>
      <c r="V231" s="244"/>
      <c r="W231" s="244"/>
      <c r="X231" s="189"/>
      <c r="Y231" s="244"/>
      <c r="Z231" s="244"/>
      <c r="AA231" s="244"/>
      <c r="AB231" s="189"/>
      <c r="AC231" s="230"/>
      <c r="AD231" s="247"/>
      <c r="AE231" s="247"/>
      <c r="AF231" s="202"/>
      <c r="AG231" s="230"/>
      <c r="AH231" s="230"/>
      <c r="AI231" s="230"/>
      <c r="AJ231" s="202"/>
    </row>
    <row r="232" spans="2:36" s="36" customFormat="1" ht="59.1" customHeight="1" x14ac:dyDescent="0.25">
      <c r="B232" s="203"/>
      <c r="C232" s="203"/>
      <c r="D232" s="203"/>
      <c r="E232" s="234"/>
      <c r="F232" s="234"/>
      <c r="G232" s="234"/>
      <c r="H232" s="203"/>
      <c r="I232" s="203"/>
      <c r="J232" s="11" t="s">
        <v>127</v>
      </c>
      <c r="K232" s="7" t="s">
        <v>128</v>
      </c>
      <c r="L232" s="7" t="s">
        <v>85</v>
      </c>
      <c r="M232" s="66">
        <v>10</v>
      </c>
      <c r="N232" s="231"/>
      <c r="O232" s="203"/>
      <c r="P232" s="203"/>
      <c r="Q232" s="203"/>
      <c r="R232" s="239"/>
      <c r="S232" s="239"/>
      <c r="T232" s="242"/>
      <c r="U232" s="242"/>
      <c r="V232" s="245"/>
      <c r="W232" s="245"/>
      <c r="X232" s="189"/>
      <c r="Y232" s="245"/>
      <c r="Z232" s="245"/>
      <c r="AA232" s="245"/>
      <c r="AB232" s="189"/>
      <c r="AC232" s="231"/>
      <c r="AD232" s="248"/>
      <c r="AE232" s="248"/>
      <c r="AF232" s="203"/>
      <c r="AG232" s="231"/>
      <c r="AH232" s="231"/>
      <c r="AI232" s="231"/>
      <c r="AJ232" s="203"/>
    </row>
    <row r="233" spans="2:36" s="36" customFormat="1" ht="132" customHeight="1" x14ac:dyDescent="0.25">
      <c r="B233" s="201" t="s">
        <v>476</v>
      </c>
      <c r="C233" s="204" t="s">
        <v>486</v>
      </c>
      <c r="D233" s="201" t="s">
        <v>106</v>
      </c>
      <c r="E233" s="218" t="s">
        <v>67</v>
      </c>
      <c r="F233" s="254" t="s">
        <v>134</v>
      </c>
      <c r="G233" s="218" t="s">
        <v>147</v>
      </c>
      <c r="H233" s="255" t="s">
        <v>70</v>
      </c>
      <c r="I233" s="255" t="s">
        <v>79</v>
      </c>
      <c r="J233" s="11" t="s">
        <v>208</v>
      </c>
      <c r="K233" s="7" t="s">
        <v>107</v>
      </c>
      <c r="L233" s="7" t="s">
        <v>86</v>
      </c>
      <c r="M233" s="7">
        <v>40</v>
      </c>
      <c r="N233" s="256" t="s">
        <v>108</v>
      </c>
      <c r="O233" s="201" t="s">
        <v>482</v>
      </c>
      <c r="P233" s="201" t="s">
        <v>75</v>
      </c>
      <c r="Q233" s="201" t="s">
        <v>76</v>
      </c>
      <c r="R233" s="192" t="s">
        <v>77</v>
      </c>
      <c r="S233" s="192" t="s">
        <v>109</v>
      </c>
      <c r="T233" s="240">
        <f>V233+Y233</f>
        <v>20000</v>
      </c>
      <c r="U233" s="240" t="s">
        <v>98</v>
      </c>
      <c r="V233" s="243">
        <v>17000</v>
      </c>
      <c r="W233" s="243" t="s">
        <v>98</v>
      </c>
      <c r="X233" s="243" t="s">
        <v>98</v>
      </c>
      <c r="Y233" s="243">
        <v>3000</v>
      </c>
      <c r="Z233" s="243" t="s">
        <v>98</v>
      </c>
      <c r="AA233" s="243" t="s">
        <v>98</v>
      </c>
      <c r="AB233" s="243">
        <v>5157.2299999999996</v>
      </c>
      <c r="AC233" s="228" t="s">
        <v>149</v>
      </c>
      <c r="AD233" s="246" t="s">
        <v>79</v>
      </c>
      <c r="AE233" s="246">
        <f>V233+Y233</f>
        <v>20000</v>
      </c>
      <c r="AF233" s="228" t="s">
        <v>79</v>
      </c>
      <c r="AG233" s="228" t="s">
        <v>33</v>
      </c>
      <c r="AH233" s="228" t="s">
        <v>160</v>
      </c>
      <c r="AI233" s="228" t="s">
        <v>161</v>
      </c>
      <c r="AJ233" s="228"/>
    </row>
    <row r="234" spans="2:36" s="36" customFormat="1" ht="86.1" customHeight="1" x14ac:dyDescent="0.25">
      <c r="B234" s="202"/>
      <c r="C234" s="499"/>
      <c r="D234" s="202"/>
      <c r="E234" s="219"/>
      <c r="F234" s="219"/>
      <c r="G234" s="219"/>
      <c r="H234" s="202"/>
      <c r="I234" s="202"/>
      <c r="J234" s="11" t="s">
        <v>111</v>
      </c>
      <c r="K234" s="7" t="s">
        <v>112</v>
      </c>
      <c r="L234" s="7" t="s">
        <v>85</v>
      </c>
      <c r="M234" s="7">
        <v>1</v>
      </c>
      <c r="N234" s="230"/>
      <c r="O234" s="202"/>
      <c r="P234" s="202"/>
      <c r="Q234" s="202"/>
      <c r="R234" s="193"/>
      <c r="S234" s="193"/>
      <c r="T234" s="241"/>
      <c r="U234" s="241"/>
      <c r="V234" s="244"/>
      <c r="W234" s="244"/>
      <c r="X234" s="244"/>
      <c r="Y234" s="244"/>
      <c r="Z234" s="244"/>
      <c r="AA234" s="244"/>
      <c r="AB234" s="244"/>
      <c r="AC234" s="230"/>
      <c r="AD234" s="247"/>
      <c r="AE234" s="247"/>
      <c r="AF234" s="202"/>
      <c r="AG234" s="230"/>
      <c r="AH234" s="230"/>
      <c r="AI234" s="230"/>
      <c r="AJ234" s="202"/>
    </row>
    <row r="235" spans="2:36" s="36" customFormat="1" ht="59.1" customHeight="1" x14ac:dyDescent="0.25">
      <c r="B235" s="203"/>
      <c r="C235" s="499"/>
      <c r="D235" s="203"/>
      <c r="E235" s="234"/>
      <c r="F235" s="234"/>
      <c r="G235" s="234"/>
      <c r="H235" s="203"/>
      <c r="I235" s="203"/>
      <c r="J235" s="11" t="s">
        <v>127</v>
      </c>
      <c r="K235" s="7" t="s">
        <v>128</v>
      </c>
      <c r="L235" s="7" t="s">
        <v>85</v>
      </c>
      <c r="M235" s="66">
        <v>20</v>
      </c>
      <c r="N235" s="231"/>
      <c r="O235" s="203"/>
      <c r="P235" s="203"/>
      <c r="Q235" s="203"/>
      <c r="R235" s="239"/>
      <c r="S235" s="239"/>
      <c r="T235" s="242"/>
      <c r="U235" s="242"/>
      <c r="V235" s="245"/>
      <c r="W235" s="245"/>
      <c r="X235" s="245"/>
      <c r="Y235" s="245"/>
      <c r="Z235" s="245"/>
      <c r="AA235" s="245"/>
      <c r="AB235" s="245"/>
      <c r="AC235" s="231"/>
      <c r="AD235" s="248"/>
      <c r="AE235" s="248"/>
      <c r="AF235" s="203"/>
      <c r="AG235" s="231"/>
      <c r="AH235" s="231"/>
      <c r="AI235" s="231"/>
      <c r="AJ235" s="203"/>
    </row>
    <row r="236" spans="2:36" ht="52.15" customHeight="1" x14ac:dyDescent="0.2">
      <c r="B236" s="204" t="s">
        <v>477</v>
      </c>
      <c r="C236" s="204" t="s">
        <v>487</v>
      </c>
      <c r="D236" s="204" t="s">
        <v>66</v>
      </c>
      <c r="E236" s="199" t="s">
        <v>67</v>
      </c>
      <c r="F236" s="199" t="s">
        <v>132</v>
      </c>
      <c r="G236" s="199" t="s">
        <v>69</v>
      </c>
      <c r="H236" s="204" t="s">
        <v>70</v>
      </c>
      <c r="I236" s="204" t="s">
        <v>79</v>
      </c>
      <c r="J236" s="11" t="s">
        <v>113</v>
      </c>
      <c r="K236" s="7" t="s">
        <v>114</v>
      </c>
      <c r="L236" s="7" t="s">
        <v>115</v>
      </c>
      <c r="M236" s="7">
        <v>3</v>
      </c>
      <c r="N236" s="190" t="s">
        <v>108</v>
      </c>
      <c r="O236" s="204" t="s">
        <v>483</v>
      </c>
      <c r="P236" s="204" t="s">
        <v>75</v>
      </c>
      <c r="Q236" s="204" t="s">
        <v>76</v>
      </c>
      <c r="R236" s="251" t="s">
        <v>77</v>
      </c>
      <c r="S236" s="251" t="s">
        <v>109</v>
      </c>
      <c r="T236" s="191">
        <f>V236+Y236</f>
        <v>212250</v>
      </c>
      <c r="U236" s="191" t="s">
        <v>98</v>
      </c>
      <c r="V236" s="189">
        <v>180412.5</v>
      </c>
      <c r="W236" s="189" t="s">
        <v>98</v>
      </c>
      <c r="X236" s="189" t="s">
        <v>98</v>
      </c>
      <c r="Y236" s="449">
        <v>31837.5</v>
      </c>
      <c r="Z236" s="189" t="s">
        <v>98</v>
      </c>
      <c r="AA236" s="189" t="s">
        <v>98</v>
      </c>
      <c r="AB236" s="446">
        <v>54731.13</v>
      </c>
      <c r="AC236" s="190" t="s">
        <v>80</v>
      </c>
      <c r="AD236" s="250" t="s">
        <v>79</v>
      </c>
      <c r="AE236" s="250">
        <f>V236+Y236</f>
        <v>212250</v>
      </c>
      <c r="AF236" s="190" t="s">
        <v>79</v>
      </c>
      <c r="AG236" s="190" t="s">
        <v>33</v>
      </c>
      <c r="AH236" s="190" t="s">
        <v>248</v>
      </c>
      <c r="AI236" s="190" t="s">
        <v>249</v>
      </c>
      <c r="AJ236" s="190"/>
    </row>
    <row r="237" spans="2:36" ht="59.65" customHeight="1" x14ac:dyDescent="0.2">
      <c r="B237" s="204"/>
      <c r="C237" s="204"/>
      <c r="D237" s="204"/>
      <c r="E237" s="199"/>
      <c r="F237" s="199"/>
      <c r="G237" s="199"/>
      <c r="H237" s="204"/>
      <c r="I237" s="204"/>
      <c r="J237" s="11" t="s">
        <v>116</v>
      </c>
      <c r="K237" s="7" t="s">
        <v>117</v>
      </c>
      <c r="L237" s="7" t="s">
        <v>85</v>
      </c>
      <c r="M237" s="7">
        <v>3</v>
      </c>
      <c r="N237" s="190"/>
      <c r="O237" s="204"/>
      <c r="P237" s="204"/>
      <c r="Q237" s="204"/>
      <c r="R237" s="251"/>
      <c r="S237" s="251"/>
      <c r="T237" s="191"/>
      <c r="U237" s="191"/>
      <c r="V237" s="189"/>
      <c r="W237" s="189"/>
      <c r="X237" s="189"/>
      <c r="Y237" s="449"/>
      <c r="Z237" s="189"/>
      <c r="AA237" s="189"/>
      <c r="AB237" s="447"/>
      <c r="AC237" s="190"/>
      <c r="AD237" s="250"/>
      <c r="AE237" s="250"/>
      <c r="AF237" s="204"/>
      <c r="AG237" s="190"/>
      <c r="AH237" s="190"/>
      <c r="AI237" s="190"/>
      <c r="AJ237" s="204"/>
    </row>
    <row r="238" spans="2:36" ht="57.6" customHeight="1" x14ac:dyDescent="0.2">
      <c r="B238" s="204"/>
      <c r="C238" s="204"/>
      <c r="D238" s="204"/>
      <c r="E238" s="199"/>
      <c r="F238" s="199"/>
      <c r="G238" s="199"/>
      <c r="H238" s="204"/>
      <c r="I238" s="204"/>
      <c r="J238" s="11" t="s">
        <v>209</v>
      </c>
      <c r="K238" s="7" t="s">
        <v>118</v>
      </c>
      <c r="L238" s="7" t="s">
        <v>119</v>
      </c>
      <c r="M238" s="7">
        <v>3</v>
      </c>
      <c r="N238" s="190"/>
      <c r="O238" s="204"/>
      <c r="P238" s="204"/>
      <c r="Q238" s="204"/>
      <c r="R238" s="251"/>
      <c r="S238" s="251"/>
      <c r="T238" s="191"/>
      <c r="U238" s="191"/>
      <c r="V238" s="189"/>
      <c r="W238" s="189"/>
      <c r="X238" s="189"/>
      <c r="Y238" s="449"/>
      <c r="Z238" s="189"/>
      <c r="AA238" s="189"/>
      <c r="AB238" s="447"/>
      <c r="AC238" s="190"/>
      <c r="AD238" s="250"/>
      <c r="AE238" s="250"/>
      <c r="AF238" s="204"/>
      <c r="AG238" s="190"/>
      <c r="AH238" s="190"/>
      <c r="AI238" s="190"/>
      <c r="AJ238" s="204"/>
    </row>
    <row r="239" spans="2:36" ht="39" customHeight="1" x14ac:dyDescent="0.2">
      <c r="B239" s="204"/>
      <c r="C239" s="204"/>
      <c r="D239" s="204"/>
      <c r="E239" s="199"/>
      <c r="F239" s="199"/>
      <c r="G239" s="199"/>
      <c r="H239" s="204"/>
      <c r="I239" s="204"/>
      <c r="J239" s="11" t="s">
        <v>120</v>
      </c>
      <c r="K239" s="7" t="s">
        <v>121</v>
      </c>
      <c r="L239" s="7" t="s">
        <v>119</v>
      </c>
      <c r="M239" s="66">
        <v>3</v>
      </c>
      <c r="N239" s="190"/>
      <c r="O239" s="204"/>
      <c r="P239" s="204"/>
      <c r="Q239" s="204"/>
      <c r="R239" s="251"/>
      <c r="S239" s="251"/>
      <c r="T239" s="191"/>
      <c r="U239" s="191"/>
      <c r="V239" s="189"/>
      <c r="W239" s="189"/>
      <c r="X239" s="189"/>
      <c r="Y239" s="449"/>
      <c r="Z239" s="189"/>
      <c r="AA239" s="189"/>
      <c r="AB239" s="448"/>
      <c r="AC239" s="190"/>
      <c r="AD239" s="250"/>
      <c r="AE239" s="250"/>
      <c r="AF239" s="204"/>
      <c r="AG239" s="190"/>
      <c r="AH239" s="190"/>
      <c r="AI239" s="190"/>
      <c r="AJ239" s="204"/>
    </row>
    <row r="240" spans="2:36" s="36" customFormat="1" ht="132" customHeight="1" x14ac:dyDescent="0.25">
      <c r="B240" s="201" t="s">
        <v>968</v>
      </c>
      <c r="C240" s="204" t="s">
        <v>479</v>
      </c>
      <c r="D240" s="201" t="s">
        <v>106</v>
      </c>
      <c r="E240" s="218" t="s">
        <v>67</v>
      </c>
      <c r="F240" s="254" t="s">
        <v>134</v>
      </c>
      <c r="G240" s="218" t="s">
        <v>147</v>
      </c>
      <c r="H240" s="255" t="s">
        <v>70</v>
      </c>
      <c r="I240" s="255" t="s">
        <v>79</v>
      </c>
      <c r="J240" s="11" t="s">
        <v>208</v>
      </c>
      <c r="K240" s="7" t="s">
        <v>107</v>
      </c>
      <c r="L240" s="7" t="s">
        <v>86</v>
      </c>
      <c r="M240" s="7">
        <v>40</v>
      </c>
      <c r="N240" s="256" t="s">
        <v>108</v>
      </c>
      <c r="O240" s="199" t="s">
        <v>478</v>
      </c>
      <c r="P240" s="201" t="s">
        <v>75</v>
      </c>
      <c r="Q240" s="201" t="s">
        <v>76</v>
      </c>
      <c r="R240" s="192" t="s">
        <v>77</v>
      </c>
      <c r="S240" s="192" t="s">
        <v>109</v>
      </c>
      <c r="T240" s="240">
        <f>V240+Y240</f>
        <v>82179.83</v>
      </c>
      <c r="U240" s="240" t="s">
        <v>98</v>
      </c>
      <c r="V240" s="189">
        <v>69852.86</v>
      </c>
      <c r="W240" s="189" t="s">
        <v>98</v>
      </c>
      <c r="X240" s="189" t="s">
        <v>98</v>
      </c>
      <c r="Y240" s="442">
        <v>12326.97</v>
      </c>
      <c r="Z240" s="243" t="s">
        <v>98</v>
      </c>
      <c r="AA240" s="243" t="s">
        <v>98</v>
      </c>
      <c r="AB240" s="243">
        <v>21191.03</v>
      </c>
      <c r="AC240" s="228" t="s">
        <v>149</v>
      </c>
      <c r="AD240" s="246" t="s">
        <v>79</v>
      </c>
      <c r="AE240" s="246">
        <f>V240+Y240</f>
        <v>82179.83</v>
      </c>
      <c r="AF240" s="228" t="s">
        <v>79</v>
      </c>
      <c r="AG240" s="228" t="s">
        <v>33</v>
      </c>
      <c r="AH240" s="190" t="s">
        <v>359</v>
      </c>
      <c r="AI240" s="190" t="s">
        <v>248</v>
      </c>
      <c r="AJ240" s="228"/>
    </row>
    <row r="241" spans="2:36" s="36" customFormat="1" ht="86.1" customHeight="1" x14ac:dyDescent="0.25">
      <c r="B241" s="202"/>
      <c r="C241" s="204"/>
      <c r="D241" s="202"/>
      <c r="E241" s="219"/>
      <c r="F241" s="219"/>
      <c r="G241" s="219"/>
      <c r="H241" s="202"/>
      <c r="I241" s="202"/>
      <c r="J241" s="11" t="s">
        <v>111</v>
      </c>
      <c r="K241" s="7" t="s">
        <v>112</v>
      </c>
      <c r="L241" s="7" t="s">
        <v>85</v>
      </c>
      <c r="M241" s="7">
        <v>2</v>
      </c>
      <c r="N241" s="230"/>
      <c r="O241" s="199"/>
      <c r="P241" s="202"/>
      <c r="Q241" s="202"/>
      <c r="R241" s="193"/>
      <c r="S241" s="193"/>
      <c r="T241" s="241"/>
      <c r="U241" s="241"/>
      <c r="V241" s="189"/>
      <c r="W241" s="189"/>
      <c r="X241" s="189"/>
      <c r="Y241" s="443"/>
      <c r="Z241" s="244"/>
      <c r="AA241" s="244"/>
      <c r="AB241" s="244"/>
      <c r="AC241" s="230"/>
      <c r="AD241" s="247"/>
      <c r="AE241" s="247"/>
      <c r="AF241" s="202"/>
      <c r="AG241" s="230"/>
      <c r="AH241" s="190"/>
      <c r="AI241" s="190"/>
      <c r="AJ241" s="202"/>
    </row>
    <row r="242" spans="2:36" s="36" customFormat="1" ht="59.1" customHeight="1" x14ac:dyDescent="0.25">
      <c r="B242" s="203"/>
      <c r="C242" s="204"/>
      <c r="D242" s="203"/>
      <c r="E242" s="234"/>
      <c r="F242" s="234"/>
      <c r="G242" s="234"/>
      <c r="H242" s="203"/>
      <c r="I242" s="203"/>
      <c r="J242" s="11" t="s">
        <v>127</v>
      </c>
      <c r="K242" s="7" t="s">
        <v>128</v>
      </c>
      <c r="L242" s="7" t="s">
        <v>85</v>
      </c>
      <c r="M242" s="66">
        <v>43</v>
      </c>
      <c r="N242" s="231"/>
      <c r="O242" s="199"/>
      <c r="P242" s="203"/>
      <c r="Q242" s="203"/>
      <c r="R242" s="239"/>
      <c r="S242" s="239"/>
      <c r="T242" s="242"/>
      <c r="U242" s="242"/>
      <c r="V242" s="189"/>
      <c r="W242" s="189"/>
      <c r="X242" s="189"/>
      <c r="Y242" s="444"/>
      <c r="Z242" s="245"/>
      <c r="AA242" s="245"/>
      <c r="AB242" s="245"/>
      <c r="AC242" s="231"/>
      <c r="AD242" s="248"/>
      <c r="AE242" s="248"/>
      <c r="AF242" s="203"/>
      <c r="AG242" s="231"/>
      <c r="AH242" s="190"/>
      <c r="AI242" s="190"/>
      <c r="AJ242" s="203"/>
    </row>
    <row r="243" spans="2:36" s="36" customFormat="1" ht="132" customHeight="1" x14ac:dyDescent="0.25">
      <c r="B243" s="201" t="s">
        <v>969</v>
      </c>
      <c r="C243" s="204" t="s">
        <v>484</v>
      </c>
      <c r="D243" s="201" t="s">
        <v>106</v>
      </c>
      <c r="E243" s="218" t="s">
        <v>67</v>
      </c>
      <c r="F243" s="254" t="s">
        <v>134</v>
      </c>
      <c r="G243" s="218" t="s">
        <v>147</v>
      </c>
      <c r="H243" s="255" t="s">
        <v>70</v>
      </c>
      <c r="I243" s="255" t="s">
        <v>79</v>
      </c>
      <c r="J243" s="11" t="s">
        <v>208</v>
      </c>
      <c r="K243" s="7" t="s">
        <v>107</v>
      </c>
      <c r="L243" s="7" t="s">
        <v>86</v>
      </c>
      <c r="M243" s="7">
        <v>40</v>
      </c>
      <c r="N243" s="256" t="s">
        <v>108</v>
      </c>
      <c r="O243" s="201" t="s">
        <v>480</v>
      </c>
      <c r="P243" s="201" t="s">
        <v>75</v>
      </c>
      <c r="Q243" s="201" t="s">
        <v>76</v>
      </c>
      <c r="R243" s="192" t="s">
        <v>77</v>
      </c>
      <c r="S243" s="192" t="s">
        <v>109</v>
      </c>
      <c r="T243" s="240">
        <f>V243+Y243</f>
        <v>37493.199999999997</v>
      </c>
      <c r="U243" s="240" t="s">
        <v>98</v>
      </c>
      <c r="V243" s="243">
        <v>31869.22</v>
      </c>
      <c r="W243" s="243" t="s">
        <v>98</v>
      </c>
      <c r="X243" s="243" t="s">
        <v>98</v>
      </c>
      <c r="Y243" s="243">
        <v>5623.98</v>
      </c>
      <c r="Z243" s="243" t="s">
        <v>98</v>
      </c>
      <c r="AA243" s="243" t="s">
        <v>98</v>
      </c>
      <c r="AB243" s="189">
        <v>9668.0300000000007</v>
      </c>
      <c r="AC243" s="228" t="s">
        <v>149</v>
      </c>
      <c r="AD243" s="246" t="s">
        <v>79</v>
      </c>
      <c r="AE243" s="246">
        <f>V243+Y243</f>
        <v>37493.199999999997</v>
      </c>
      <c r="AF243" s="228" t="s">
        <v>79</v>
      </c>
      <c r="AG243" s="228" t="s">
        <v>33</v>
      </c>
      <c r="AH243" s="190" t="s">
        <v>359</v>
      </c>
      <c r="AI243" s="190" t="s">
        <v>248</v>
      </c>
      <c r="AJ243" s="228"/>
    </row>
    <row r="244" spans="2:36" s="36" customFormat="1" ht="86.1" customHeight="1" x14ac:dyDescent="0.25">
      <c r="B244" s="202"/>
      <c r="C244" s="211"/>
      <c r="D244" s="202"/>
      <c r="E244" s="219"/>
      <c r="F244" s="219"/>
      <c r="G244" s="219"/>
      <c r="H244" s="202"/>
      <c r="I244" s="202"/>
      <c r="J244" s="11" t="s">
        <v>111</v>
      </c>
      <c r="K244" s="7" t="s">
        <v>112</v>
      </c>
      <c r="L244" s="7" t="s">
        <v>85</v>
      </c>
      <c r="M244" s="7">
        <v>1</v>
      </c>
      <c r="N244" s="230"/>
      <c r="O244" s="202"/>
      <c r="P244" s="202"/>
      <c r="Q244" s="202"/>
      <c r="R244" s="193"/>
      <c r="S244" s="193"/>
      <c r="T244" s="241"/>
      <c r="U244" s="241"/>
      <c r="V244" s="244"/>
      <c r="W244" s="244"/>
      <c r="X244" s="244"/>
      <c r="Y244" s="244"/>
      <c r="Z244" s="244"/>
      <c r="AA244" s="244"/>
      <c r="AB244" s="189"/>
      <c r="AC244" s="230"/>
      <c r="AD244" s="247"/>
      <c r="AE244" s="247"/>
      <c r="AF244" s="202"/>
      <c r="AG244" s="230"/>
      <c r="AH244" s="190"/>
      <c r="AI244" s="190"/>
      <c r="AJ244" s="202"/>
    </row>
    <row r="245" spans="2:36" s="36" customFormat="1" ht="59.1" customHeight="1" x14ac:dyDescent="0.25">
      <c r="B245" s="203"/>
      <c r="C245" s="211"/>
      <c r="D245" s="203"/>
      <c r="E245" s="234"/>
      <c r="F245" s="234"/>
      <c r="G245" s="234"/>
      <c r="H245" s="203"/>
      <c r="I245" s="203"/>
      <c r="J245" s="11" t="s">
        <v>127</v>
      </c>
      <c r="K245" s="7" t="s">
        <v>128</v>
      </c>
      <c r="L245" s="7" t="s">
        <v>85</v>
      </c>
      <c r="M245" s="66">
        <v>21</v>
      </c>
      <c r="N245" s="231"/>
      <c r="O245" s="203"/>
      <c r="P245" s="203"/>
      <c r="Q245" s="203"/>
      <c r="R245" s="239"/>
      <c r="S245" s="239"/>
      <c r="T245" s="242"/>
      <c r="U245" s="242"/>
      <c r="V245" s="245"/>
      <c r="W245" s="245"/>
      <c r="X245" s="245"/>
      <c r="Y245" s="245"/>
      <c r="Z245" s="245"/>
      <c r="AA245" s="245"/>
      <c r="AB245" s="189"/>
      <c r="AC245" s="231"/>
      <c r="AD245" s="248"/>
      <c r="AE245" s="248"/>
      <c r="AF245" s="203"/>
      <c r="AG245" s="231"/>
      <c r="AH245" s="190"/>
      <c r="AI245" s="190"/>
      <c r="AJ245" s="203"/>
    </row>
    <row r="246" spans="2:36" s="36" customFormat="1" ht="132" customHeight="1" x14ac:dyDescent="0.25">
      <c r="B246" s="201" t="s">
        <v>210</v>
      </c>
      <c r="C246" s="201" t="s">
        <v>211</v>
      </c>
      <c r="D246" s="201" t="s">
        <v>106</v>
      </c>
      <c r="E246" s="218" t="s">
        <v>67</v>
      </c>
      <c r="F246" s="254" t="s">
        <v>134</v>
      </c>
      <c r="G246" s="218" t="s">
        <v>147</v>
      </c>
      <c r="H246" s="255" t="s">
        <v>70</v>
      </c>
      <c r="I246" s="255" t="s">
        <v>79</v>
      </c>
      <c r="J246" s="11" t="s">
        <v>208</v>
      </c>
      <c r="K246" s="7" t="s">
        <v>107</v>
      </c>
      <c r="L246" s="7" t="s">
        <v>86</v>
      </c>
      <c r="M246" s="7">
        <v>40</v>
      </c>
      <c r="N246" s="256" t="s">
        <v>108</v>
      </c>
      <c r="O246" s="201" t="s">
        <v>217</v>
      </c>
      <c r="P246" s="201" t="s">
        <v>75</v>
      </c>
      <c r="Q246" s="201" t="s">
        <v>76</v>
      </c>
      <c r="R246" s="192" t="s">
        <v>77</v>
      </c>
      <c r="S246" s="192" t="s">
        <v>109</v>
      </c>
      <c r="T246" s="240">
        <f>V246+Y246</f>
        <v>330505.10000000003</v>
      </c>
      <c r="U246" s="240">
        <f>T246/M247</f>
        <v>165252.55000000002</v>
      </c>
      <c r="V246" s="243">
        <v>280929.34000000003</v>
      </c>
      <c r="W246" s="243" t="s">
        <v>79</v>
      </c>
      <c r="X246" s="243" t="s">
        <v>79</v>
      </c>
      <c r="Y246" s="243">
        <v>49575.76</v>
      </c>
      <c r="Z246" s="243" t="s">
        <v>98</v>
      </c>
      <c r="AA246" s="243" t="s">
        <v>79</v>
      </c>
      <c r="AB246" s="243">
        <v>26797.72</v>
      </c>
      <c r="AC246" s="228" t="s">
        <v>149</v>
      </c>
      <c r="AD246" s="246" t="s">
        <v>79</v>
      </c>
      <c r="AE246" s="246">
        <f>V246+Y246</f>
        <v>330505.10000000003</v>
      </c>
      <c r="AF246" s="228" t="s">
        <v>79</v>
      </c>
      <c r="AG246" s="228" t="s">
        <v>33</v>
      </c>
      <c r="AH246" s="256" t="s">
        <v>174</v>
      </c>
      <c r="AI246" s="228" t="s">
        <v>157</v>
      </c>
      <c r="AJ246" s="228"/>
    </row>
    <row r="247" spans="2:36" s="36" customFormat="1" ht="86.1" customHeight="1" x14ac:dyDescent="0.25">
      <c r="B247" s="202"/>
      <c r="C247" s="202"/>
      <c r="D247" s="202"/>
      <c r="E247" s="219"/>
      <c r="F247" s="219"/>
      <c r="G247" s="219"/>
      <c r="H247" s="202"/>
      <c r="I247" s="202"/>
      <c r="J247" s="11" t="s">
        <v>111</v>
      </c>
      <c r="K247" s="7" t="s">
        <v>112</v>
      </c>
      <c r="L247" s="7" t="s">
        <v>85</v>
      </c>
      <c r="M247" s="7">
        <v>2</v>
      </c>
      <c r="N247" s="230"/>
      <c r="O247" s="202"/>
      <c r="P247" s="202"/>
      <c r="Q247" s="202"/>
      <c r="R247" s="193"/>
      <c r="S247" s="193"/>
      <c r="T247" s="241"/>
      <c r="U247" s="241"/>
      <c r="V247" s="244"/>
      <c r="W247" s="244"/>
      <c r="X247" s="244"/>
      <c r="Y247" s="244"/>
      <c r="Z247" s="244"/>
      <c r="AA247" s="244"/>
      <c r="AB247" s="244"/>
      <c r="AC247" s="230"/>
      <c r="AD247" s="247"/>
      <c r="AE247" s="247"/>
      <c r="AF247" s="202"/>
      <c r="AG247" s="230"/>
      <c r="AH247" s="230"/>
      <c r="AI247" s="230"/>
      <c r="AJ247" s="202"/>
    </row>
    <row r="248" spans="2:36" s="36" customFormat="1" ht="59.1" customHeight="1" x14ac:dyDescent="0.25">
      <c r="B248" s="203"/>
      <c r="C248" s="203"/>
      <c r="D248" s="203"/>
      <c r="E248" s="234"/>
      <c r="F248" s="234"/>
      <c r="G248" s="234"/>
      <c r="H248" s="203"/>
      <c r="I248" s="203"/>
      <c r="J248" s="11" t="s">
        <v>127</v>
      </c>
      <c r="K248" s="7" t="s">
        <v>128</v>
      </c>
      <c r="L248" s="7" t="s">
        <v>85</v>
      </c>
      <c r="M248" s="66">
        <v>240</v>
      </c>
      <c r="N248" s="231"/>
      <c r="O248" s="203"/>
      <c r="P248" s="203"/>
      <c r="Q248" s="203"/>
      <c r="R248" s="239"/>
      <c r="S248" s="239"/>
      <c r="T248" s="242"/>
      <c r="U248" s="242"/>
      <c r="V248" s="245"/>
      <c r="W248" s="245"/>
      <c r="X248" s="245"/>
      <c r="Y248" s="245"/>
      <c r="Z248" s="245"/>
      <c r="AA248" s="245"/>
      <c r="AB248" s="245"/>
      <c r="AC248" s="231"/>
      <c r="AD248" s="248"/>
      <c r="AE248" s="248"/>
      <c r="AF248" s="203"/>
      <c r="AG248" s="231"/>
      <c r="AH248" s="231"/>
      <c r="AI248" s="231"/>
      <c r="AJ248" s="203"/>
    </row>
    <row r="249" spans="2:36" s="36" customFormat="1" ht="132" customHeight="1" x14ac:dyDescent="0.25">
      <c r="B249" s="204" t="s">
        <v>1036</v>
      </c>
      <c r="C249" s="221" t="s">
        <v>214</v>
      </c>
      <c r="D249" s="221" t="s">
        <v>106</v>
      </c>
      <c r="E249" s="249" t="s">
        <v>67</v>
      </c>
      <c r="F249" s="249" t="s">
        <v>134</v>
      </c>
      <c r="G249" s="249" t="s">
        <v>147</v>
      </c>
      <c r="H249" s="221" t="s">
        <v>70</v>
      </c>
      <c r="I249" s="221" t="s">
        <v>79</v>
      </c>
      <c r="J249" s="20" t="s">
        <v>208</v>
      </c>
      <c r="K249" s="27" t="s">
        <v>107</v>
      </c>
      <c r="L249" s="27" t="s">
        <v>86</v>
      </c>
      <c r="M249" s="27">
        <v>40</v>
      </c>
      <c r="N249" s="223" t="s">
        <v>108</v>
      </c>
      <c r="O249" s="221" t="s">
        <v>217</v>
      </c>
      <c r="P249" s="221" t="s">
        <v>75</v>
      </c>
      <c r="Q249" s="221" t="s">
        <v>76</v>
      </c>
      <c r="R249" s="296" t="s">
        <v>77</v>
      </c>
      <c r="S249" s="296" t="s">
        <v>109</v>
      </c>
      <c r="T249" s="264">
        <f>V249+Y249</f>
        <v>32099.99</v>
      </c>
      <c r="U249" s="264">
        <f>T249</f>
        <v>32099.99</v>
      </c>
      <c r="V249" s="293">
        <v>27284.99</v>
      </c>
      <c r="W249" s="259" t="s">
        <v>79</v>
      </c>
      <c r="X249" s="259" t="s">
        <v>79</v>
      </c>
      <c r="Y249" s="259">
        <v>4815</v>
      </c>
      <c r="Z249" s="259" t="s">
        <v>98</v>
      </c>
      <c r="AA249" s="259" t="s">
        <v>79</v>
      </c>
      <c r="AB249" s="259">
        <v>2602.71</v>
      </c>
      <c r="AC249" s="223" t="s">
        <v>149</v>
      </c>
      <c r="AD249" s="258" t="s">
        <v>79</v>
      </c>
      <c r="AE249" s="258">
        <f>V249+Y249</f>
        <v>32099.99</v>
      </c>
      <c r="AF249" s="223" t="s">
        <v>79</v>
      </c>
      <c r="AG249" s="223" t="s">
        <v>33</v>
      </c>
      <c r="AH249" s="340" t="s">
        <v>174</v>
      </c>
      <c r="AI249" s="287" t="s">
        <v>157</v>
      </c>
      <c r="AJ249" s="223"/>
    </row>
    <row r="250" spans="2:36" s="36" customFormat="1" ht="86.1" customHeight="1" x14ac:dyDescent="0.25">
      <c r="B250" s="204"/>
      <c r="C250" s="221"/>
      <c r="D250" s="221"/>
      <c r="E250" s="249"/>
      <c r="F250" s="249"/>
      <c r="G250" s="249"/>
      <c r="H250" s="221"/>
      <c r="I250" s="221"/>
      <c r="J250" s="20" t="s">
        <v>111</v>
      </c>
      <c r="K250" s="27" t="s">
        <v>112</v>
      </c>
      <c r="L250" s="27" t="s">
        <v>85</v>
      </c>
      <c r="M250" s="27">
        <v>1</v>
      </c>
      <c r="N250" s="223"/>
      <c r="O250" s="221"/>
      <c r="P250" s="221"/>
      <c r="Q250" s="221"/>
      <c r="R250" s="296"/>
      <c r="S250" s="296"/>
      <c r="T250" s="264"/>
      <c r="U250" s="264"/>
      <c r="V250" s="294"/>
      <c r="W250" s="259"/>
      <c r="X250" s="259"/>
      <c r="Y250" s="259"/>
      <c r="Z250" s="259"/>
      <c r="AA250" s="259"/>
      <c r="AB250" s="259"/>
      <c r="AC250" s="223"/>
      <c r="AD250" s="258"/>
      <c r="AE250" s="258"/>
      <c r="AF250" s="221"/>
      <c r="AG250" s="223"/>
      <c r="AH250" s="288"/>
      <c r="AI250" s="288"/>
      <c r="AJ250" s="221"/>
    </row>
    <row r="251" spans="2:36" s="36" customFormat="1" ht="59.1" customHeight="1" x14ac:dyDescent="0.25">
      <c r="B251" s="204"/>
      <c r="C251" s="221"/>
      <c r="D251" s="221"/>
      <c r="E251" s="249"/>
      <c r="F251" s="249"/>
      <c r="G251" s="249"/>
      <c r="H251" s="221"/>
      <c r="I251" s="221"/>
      <c r="J251" s="20" t="s">
        <v>127</v>
      </c>
      <c r="K251" s="27" t="s">
        <v>128</v>
      </c>
      <c r="L251" s="27" t="s">
        <v>85</v>
      </c>
      <c r="M251" s="64">
        <v>40</v>
      </c>
      <c r="N251" s="223"/>
      <c r="O251" s="221"/>
      <c r="P251" s="221"/>
      <c r="Q251" s="221"/>
      <c r="R251" s="296"/>
      <c r="S251" s="296"/>
      <c r="T251" s="264"/>
      <c r="U251" s="264"/>
      <c r="V251" s="295"/>
      <c r="W251" s="259"/>
      <c r="X251" s="259"/>
      <c r="Y251" s="259"/>
      <c r="Z251" s="259"/>
      <c r="AA251" s="259"/>
      <c r="AB251" s="259"/>
      <c r="AC251" s="223"/>
      <c r="AD251" s="258"/>
      <c r="AE251" s="258"/>
      <c r="AF251" s="221"/>
      <c r="AG251" s="223"/>
      <c r="AH251" s="222"/>
      <c r="AI251" s="222"/>
      <c r="AJ251" s="221"/>
    </row>
    <row r="252" spans="2:36" s="36" customFormat="1" ht="132" customHeight="1" x14ac:dyDescent="0.25">
      <c r="B252" s="204" t="s">
        <v>212</v>
      </c>
      <c r="C252" s="204" t="s">
        <v>215</v>
      </c>
      <c r="D252" s="204" t="s">
        <v>106</v>
      </c>
      <c r="E252" s="199" t="s">
        <v>67</v>
      </c>
      <c r="F252" s="199" t="s">
        <v>134</v>
      </c>
      <c r="G252" s="199" t="s">
        <v>147</v>
      </c>
      <c r="H252" s="204" t="s">
        <v>70</v>
      </c>
      <c r="I252" s="204" t="s">
        <v>79</v>
      </c>
      <c r="J252" s="11" t="s">
        <v>208</v>
      </c>
      <c r="K252" s="7" t="s">
        <v>107</v>
      </c>
      <c r="L252" s="7" t="s">
        <v>86</v>
      </c>
      <c r="M252" s="7">
        <v>40</v>
      </c>
      <c r="N252" s="190" t="s">
        <v>108</v>
      </c>
      <c r="O252" s="204" t="s">
        <v>217</v>
      </c>
      <c r="P252" s="204" t="s">
        <v>75</v>
      </c>
      <c r="Q252" s="204" t="s">
        <v>76</v>
      </c>
      <c r="R252" s="251" t="s">
        <v>77</v>
      </c>
      <c r="S252" s="251" t="s">
        <v>109</v>
      </c>
      <c r="T252" s="191">
        <f>V252+Y252</f>
        <v>106999.99</v>
      </c>
      <c r="U252" s="191">
        <v>106999.99</v>
      </c>
      <c r="V252" s="243">
        <v>90949.99</v>
      </c>
      <c r="W252" s="189" t="s">
        <v>79</v>
      </c>
      <c r="X252" s="189" t="s">
        <v>79</v>
      </c>
      <c r="Y252" s="189">
        <v>16050</v>
      </c>
      <c r="Z252" s="189" t="s">
        <v>98</v>
      </c>
      <c r="AA252" s="189" t="s">
        <v>79</v>
      </c>
      <c r="AB252" s="189">
        <v>8675.68</v>
      </c>
      <c r="AC252" s="190" t="s">
        <v>149</v>
      </c>
      <c r="AD252" s="250" t="s">
        <v>79</v>
      </c>
      <c r="AE252" s="250">
        <f>V252+Y252</f>
        <v>106999.99</v>
      </c>
      <c r="AF252" s="190" t="s">
        <v>79</v>
      </c>
      <c r="AG252" s="190" t="s">
        <v>33</v>
      </c>
      <c r="AH252" s="190" t="s">
        <v>157</v>
      </c>
      <c r="AI252" s="190" t="s">
        <v>158</v>
      </c>
      <c r="AJ252" s="190"/>
    </row>
    <row r="253" spans="2:36" s="36" customFormat="1" ht="86.1" customHeight="1" x14ac:dyDescent="0.25">
      <c r="B253" s="204"/>
      <c r="C253" s="204"/>
      <c r="D253" s="204"/>
      <c r="E253" s="199"/>
      <c r="F253" s="199"/>
      <c r="G253" s="199"/>
      <c r="H253" s="204"/>
      <c r="I253" s="204"/>
      <c r="J253" s="11" t="s">
        <v>111</v>
      </c>
      <c r="K253" s="7" t="s">
        <v>112</v>
      </c>
      <c r="L253" s="7" t="s">
        <v>85</v>
      </c>
      <c r="M253" s="7">
        <v>1</v>
      </c>
      <c r="N253" s="190"/>
      <c r="O253" s="204"/>
      <c r="P253" s="204"/>
      <c r="Q253" s="204"/>
      <c r="R253" s="251"/>
      <c r="S253" s="251"/>
      <c r="T253" s="191"/>
      <c r="U253" s="191"/>
      <c r="V253" s="244"/>
      <c r="W253" s="189"/>
      <c r="X253" s="189"/>
      <c r="Y253" s="189"/>
      <c r="Z253" s="189"/>
      <c r="AA253" s="189"/>
      <c r="AB253" s="189"/>
      <c r="AC253" s="190"/>
      <c r="AD253" s="250"/>
      <c r="AE253" s="250"/>
      <c r="AF253" s="204"/>
      <c r="AG253" s="190"/>
      <c r="AH253" s="190"/>
      <c r="AI253" s="190"/>
      <c r="AJ253" s="204"/>
    </row>
    <row r="254" spans="2:36" s="36" customFormat="1" ht="59.1" customHeight="1" x14ac:dyDescent="0.25">
      <c r="B254" s="204"/>
      <c r="C254" s="204"/>
      <c r="D254" s="204"/>
      <c r="E254" s="199"/>
      <c r="F254" s="199"/>
      <c r="G254" s="199"/>
      <c r="H254" s="204"/>
      <c r="I254" s="204"/>
      <c r="J254" s="11" t="s">
        <v>127</v>
      </c>
      <c r="K254" s="7" t="s">
        <v>128</v>
      </c>
      <c r="L254" s="7" t="s">
        <v>85</v>
      </c>
      <c r="M254" s="66">
        <v>36</v>
      </c>
      <c r="N254" s="190"/>
      <c r="O254" s="204"/>
      <c r="P254" s="204"/>
      <c r="Q254" s="204"/>
      <c r="R254" s="251"/>
      <c r="S254" s="251"/>
      <c r="T254" s="191"/>
      <c r="U254" s="191"/>
      <c r="V254" s="245"/>
      <c r="W254" s="189"/>
      <c r="X254" s="189"/>
      <c r="Y254" s="189"/>
      <c r="Z254" s="189"/>
      <c r="AA254" s="189"/>
      <c r="AB254" s="189"/>
      <c r="AC254" s="190"/>
      <c r="AD254" s="250"/>
      <c r="AE254" s="250"/>
      <c r="AF254" s="204"/>
      <c r="AG254" s="190"/>
      <c r="AH254" s="190"/>
      <c r="AI254" s="190"/>
      <c r="AJ254" s="204"/>
    </row>
    <row r="255" spans="2:36" s="36" customFormat="1" ht="89.1" customHeight="1" x14ac:dyDescent="0.25">
      <c r="B255" s="204" t="s">
        <v>1037</v>
      </c>
      <c r="C255" s="221" t="s">
        <v>218</v>
      </c>
      <c r="D255" s="221" t="s">
        <v>106</v>
      </c>
      <c r="E255" s="249" t="s">
        <v>67</v>
      </c>
      <c r="F255" s="249" t="s">
        <v>134</v>
      </c>
      <c r="G255" s="249" t="s">
        <v>147</v>
      </c>
      <c r="H255" s="221" t="s">
        <v>70</v>
      </c>
      <c r="I255" s="221" t="s">
        <v>79</v>
      </c>
      <c r="J255" s="373" t="s">
        <v>208</v>
      </c>
      <c r="K255" s="298" t="s">
        <v>107</v>
      </c>
      <c r="L255" s="298" t="s">
        <v>86</v>
      </c>
      <c r="M255" s="298">
        <v>40</v>
      </c>
      <c r="N255" s="223" t="s">
        <v>108</v>
      </c>
      <c r="O255" s="221" t="s">
        <v>217</v>
      </c>
      <c r="P255" s="221" t="s">
        <v>75</v>
      </c>
      <c r="Q255" s="221" t="s">
        <v>76</v>
      </c>
      <c r="R255" s="296" t="s">
        <v>77</v>
      </c>
      <c r="S255" s="296" t="s">
        <v>109</v>
      </c>
      <c r="T255" s="264">
        <f>V255+Y255</f>
        <v>21400</v>
      </c>
      <c r="U255" s="264">
        <f>T255</f>
        <v>21400</v>
      </c>
      <c r="V255" s="293">
        <v>18190</v>
      </c>
      <c r="W255" s="259" t="s">
        <v>79</v>
      </c>
      <c r="X255" s="259" t="s">
        <v>79</v>
      </c>
      <c r="Y255" s="259">
        <v>3210</v>
      </c>
      <c r="Z255" s="259" t="s">
        <v>98</v>
      </c>
      <c r="AA255" s="259" t="s">
        <v>79</v>
      </c>
      <c r="AB255" s="259">
        <v>1735.14</v>
      </c>
      <c r="AC255" s="223" t="s">
        <v>149</v>
      </c>
      <c r="AD255" s="258" t="s">
        <v>79</v>
      </c>
      <c r="AE255" s="258">
        <f>V255+Y255</f>
        <v>21400</v>
      </c>
      <c r="AF255" s="223" t="s">
        <v>79</v>
      </c>
      <c r="AG255" s="223" t="s">
        <v>33</v>
      </c>
      <c r="AH255" s="223" t="s">
        <v>157</v>
      </c>
      <c r="AI255" s="223" t="s">
        <v>158</v>
      </c>
      <c r="AJ255" s="223"/>
    </row>
    <row r="256" spans="2:36" s="36" customFormat="1" ht="86.1" customHeight="1" x14ac:dyDescent="0.25">
      <c r="B256" s="204"/>
      <c r="C256" s="221"/>
      <c r="D256" s="221"/>
      <c r="E256" s="249"/>
      <c r="F256" s="249"/>
      <c r="G256" s="249"/>
      <c r="H256" s="221"/>
      <c r="I256" s="221"/>
      <c r="J256" s="375"/>
      <c r="K256" s="220"/>
      <c r="L256" s="220"/>
      <c r="M256" s="220"/>
      <c r="N256" s="223"/>
      <c r="O256" s="221"/>
      <c r="P256" s="221"/>
      <c r="Q256" s="221"/>
      <c r="R256" s="296"/>
      <c r="S256" s="296"/>
      <c r="T256" s="264"/>
      <c r="U256" s="264"/>
      <c r="V256" s="294"/>
      <c r="W256" s="259"/>
      <c r="X256" s="259"/>
      <c r="Y256" s="259"/>
      <c r="Z256" s="259"/>
      <c r="AA256" s="259"/>
      <c r="AB256" s="259"/>
      <c r="AC256" s="223"/>
      <c r="AD256" s="258"/>
      <c r="AE256" s="258"/>
      <c r="AF256" s="221"/>
      <c r="AG256" s="223"/>
      <c r="AH256" s="223"/>
      <c r="AI256" s="223"/>
      <c r="AJ256" s="221"/>
    </row>
    <row r="257" spans="2:36" s="36" customFormat="1" ht="59.1" customHeight="1" x14ac:dyDescent="0.25">
      <c r="B257" s="204"/>
      <c r="C257" s="221"/>
      <c r="D257" s="221"/>
      <c r="E257" s="249"/>
      <c r="F257" s="249"/>
      <c r="G257" s="249"/>
      <c r="H257" s="221"/>
      <c r="I257" s="221"/>
      <c r="J257" s="20" t="s">
        <v>127</v>
      </c>
      <c r="K257" s="27" t="s">
        <v>128</v>
      </c>
      <c r="L257" s="27" t="s">
        <v>85</v>
      </c>
      <c r="M257" s="64">
        <v>15</v>
      </c>
      <c r="N257" s="223"/>
      <c r="O257" s="221"/>
      <c r="P257" s="221"/>
      <c r="Q257" s="221"/>
      <c r="R257" s="296"/>
      <c r="S257" s="296"/>
      <c r="T257" s="264"/>
      <c r="U257" s="264"/>
      <c r="V257" s="295"/>
      <c r="W257" s="259"/>
      <c r="X257" s="259"/>
      <c r="Y257" s="259"/>
      <c r="Z257" s="259"/>
      <c r="AA257" s="259"/>
      <c r="AB257" s="259"/>
      <c r="AC257" s="223"/>
      <c r="AD257" s="258"/>
      <c r="AE257" s="258"/>
      <c r="AF257" s="221"/>
      <c r="AG257" s="223"/>
      <c r="AH257" s="223"/>
      <c r="AI257" s="223"/>
      <c r="AJ257" s="221"/>
    </row>
    <row r="258" spans="2:36" ht="52.15" customHeight="1" x14ac:dyDescent="0.2">
      <c r="B258" s="204" t="s">
        <v>213</v>
      </c>
      <c r="C258" s="204" t="s">
        <v>216</v>
      </c>
      <c r="D258" s="204" t="s">
        <v>66</v>
      </c>
      <c r="E258" s="199" t="s">
        <v>67</v>
      </c>
      <c r="F258" s="199" t="s">
        <v>132</v>
      </c>
      <c r="G258" s="199" t="s">
        <v>69</v>
      </c>
      <c r="H258" s="204" t="s">
        <v>70</v>
      </c>
      <c r="I258" s="204" t="s">
        <v>79</v>
      </c>
      <c r="J258" s="11" t="s">
        <v>113</v>
      </c>
      <c r="K258" s="7" t="s">
        <v>114</v>
      </c>
      <c r="L258" s="7" t="s">
        <v>115</v>
      </c>
      <c r="M258" s="7">
        <v>2</v>
      </c>
      <c r="N258" s="190" t="s">
        <v>108</v>
      </c>
      <c r="O258" s="204" t="s">
        <v>217</v>
      </c>
      <c r="P258" s="204" t="s">
        <v>75</v>
      </c>
      <c r="Q258" s="204" t="s">
        <v>76</v>
      </c>
      <c r="R258" s="251" t="s">
        <v>77</v>
      </c>
      <c r="S258" s="251" t="s">
        <v>109</v>
      </c>
      <c r="T258" s="191">
        <f>V258+Y258</f>
        <v>130356.23000000001</v>
      </c>
      <c r="U258" s="191">
        <v>151940</v>
      </c>
      <c r="V258" s="189">
        <v>110802.8</v>
      </c>
      <c r="W258" s="189" t="s">
        <v>79</v>
      </c>
      <c r="X258" s="189" t="s">
        <v>79</v>
      </c>
      <c r="Y258" s="189">
        <v>19553.43</v>
      </c>
      <c r="Z258" s="189" t="s">
        <v>79</v>
      </c>
      <c r="AA258" s="189" t="s">
        <v>79</v>
      </c>
      <c r="AB258" s="189">
        <v>10569.45</v>
      </c>
      <c r="AC258" s="190" t="s">
        <v>80</v>
      </c>
      <c r="AD258" s="250" t="s">
        <v>79</v>
      </c>
      <c r="AE258" s="250">
        <f>V258+Y258</f>
        <v>130356.23000000001</v>
      </c>
      <c r="AF258" s="190" t="s">
        <v>79</v>
      </c>
      <c r="AG258" s="190" t="s">
        <v>33</v>
      </c>
      <c r="AH258" s="190" t="s">
        <v>158</v>
      </c>
      <c r="AI258" s="190" t="s">
        <v>176</v>
      </c>
      <c r="AJ258" s="190"/>
    </row>
    <row r="259" spans="2:36" ht="51" x14ac:dyDescent="0.2">
      <c r="B259" s="204"/>
      <c r="C259" s="204"/>
      <c r="D259" s="204"/>
      <c r="E259" s="199"/>
      <c r="F259" s="199"/>
      <c r="G259" s="199"/>
      <c r="H259" s="204"/>
      <c r="I259" s="204"/>
      <c r="J259" s="11" t="s">
        <v>116</v>
      </c>
      <c r="K259" s="7" t="s">
        <v>117</v>
      </c>
      <c r="L259" s="7" t="s">
        <v>85</v>
      </c>
      <c r="M259" s="7">
        <v>1</v>
      </c>
      <c r="N259" s="190"/>
      <c r="O259" s="204"/>
      <c r="P259" s="204"/>
      <c r="Q259" s="204"/>
      <c r="R259" s="251"/>
      <c r="S259" s="251"/>
      <c r="T259" s="191"/>
      <c r="U259" s="191"/>
      <c r="V259" s="189"/>
      <c r="W259" s="189"/>
      <c r="X259" s="189"/>
      <c r="Y259" s="189"/>
      <c r="Z259" s="189"/>
      <c r="AA259" s="189"/>
      <c r="AB259" s="189"/>
      <c r="AC259" s="190"/>
      <c r="AD259" s="250"/>
      <c r="AE259" s="250"/>
      <c r="AF259" s="204"/>
      <c r="AG259" s="190"/>
      <c r="AH259" s="190"/>
      <c r="AI259" s="190"/>
      <c r="AJ259" s="204"/>
    </row>
    <row r="260" spans="2:36" ht="38.25" x14ac:dyDescent="0.2">
      <c r="B260" s="204"/>
      <c r="C260" s="204"/>
      <c r="D260" s="204"/>
      <c r="E260" s="199"/>
      <c r="F260" s="199"/>
      <c r="G260" s="199"/>
      <c r="H260" s="204"/>
      <c r="I260" s="204"/>
      <c r="J260" s="11" t="s">
        <v>209</v>
      </c>
      <c r="K260" s="7" t="s">
        <v>118</v>
      </c>
      <c r="L260" s="7" t="s">
        <v>119</v>
      </c>
      <c r="M260" s="7">
        <v>1</v>
      </c>
      <c r="N260" s="190"/>
      <c r="O260" s="204"/>
      <c r="P260" s="204"/>
      <c r="Q260" s="204"/>
      <c r="R260" s="251"/>
      <c r="S260" s="251"/>
      <c r="T260" s="191"/>
      <c r="U260" s="191"/>
      <c r="V260" s="189"/>
      <c r="W260" s="189"/>
      <c r="X260" s="189"/>
      <c r="Y260" s="189"/>
      <c r="Z260" s="189"/>
      <c r="AA260" s="189"/>
      <c r="AB260" s="189"/>
      <c r="AC260" s="190"/>
      <c r="AD260" s="250"/>
      <c r="AE260" s="250"/>
      <c r="AF260" s="204"/>
      <c r="AG260" s="190"/>
      <c r="AH260" s="190"/>
      <c r="AI260" s="190"/>
      <c r="AJ260" s="204"/>
    </row>
    <row r="261" spans="2:36" ht="25.5" x14ac:dyDescent="0.2">
      <c r="B261" s="204"/>
      <c r="C261" s="204"/>
      <c r="D261" s="204"/>
      <c r="E261" s="199"/>
      <c r="F261" s="199"/>
      <c r="G261" s="199"/>
      <c r="H261" s="204"/>
      <c r="I261" s="204"/>
      <c r="J261" s="11" t="s">
        <v>120</v>
      </c>
      <c r="K261" s="7" t="s">
        <v>121</v>
      </c>
      <c r="L261" s="7" t="s">
        <v>119</v>
      </c>
      <c r="M261" s="7">
        <v>1</v>
      </c>
      <c r="N261" s="190"/>
      <c r="O261" s="204"/>
      <c r="P261" s="204"/>
      <c r="Q261" s="204"/>
      <c r="R261" s="251"/>
      <c r="S261" s="251"/>
      <c r="T261" s="191"/>
      <c r="U261" s="191"/>
      <c r="V261" s="189"/>
      <c r="W261" s="189"/>
      <c r="X261" s="189"/>
      <c r="Y261" s="189"/>
      <c r="Z261" s="189"/>
      <c r="AA261" s="189"/>
      <c r="AB261" s="189"/>
      <c r="AC261" s="190"/>
      <c r="AD261" s="250"/>
      <c r="AE261" s="250"/>
      <c r="AF261" s="204"/>
      <c r="AG261" s="190"/>
      <c r="AH261" s="190"/>
      <c r="AI261" s="190"/>
      <c r="AJ261" s="204"/>
    </row>
    <row r="262" spans="2:36" s="36" customFormat="1" ht="132" customHeight="1" x14ac:dyDescent="0.25">
      <c r="B262" s="201" t="s">
        <v>963</v>
      </c>
      <c r="C262" s="201" t="s">
        <v>211</v>
      </c>
      <c r="D262" s="201" t="s">
        <v>106</v>
      </c>
      <c r="E262" s="218" t="s">
        <v>67</v>
      </c>
      <c r="F262" s="254" t="s">
        <v>134</v>
      </c>
      <c r="G262" s="218" t="s">
        <v>147</v>
      </c>
      <c r="H262" s="255" t="s">
        <v>70</v>
      </c>
      <c r="I262" s="255" t="s">
        <v>79</v>
      </c>
      <c r="J262" s="11" t="s">
        <v>208</v>
      </c>
      <c r="K262" s="7" t="s">
        <v>107</v>
      </c>
      <c r="L262" s="7" t="s">
        <v>86</v>
      </c>
      <c r="M262" s="7">
        <v>40</v>
      </c>
      <c r="N262" s="256" t="s">
        <v>108</v>
      </c>
      <c r="O262" s="201" t="s">
        <v>217</v>
      </c>
      <c r="P262" s="201" t="s">
        <v>75</v>
      </c>
      <c r="Q262" s="201" t="s">
        <v>76</v>
      </c>
      <c r="R262" s="192" t="s">
        <v>77</v>
      </c>
      <c r="S262" s="192" t="s">
        <v>109</v>
      </c>
      <c r="T262" s="240">
        <f>V262+Y262</f>
        <v>174083.52</v>
      </c>
      <c r="U262" s="240">
        <f>T262/M263</f>
        <v>174083.52</v>
      </c>
      <c r="V262" s="243">
        <v>147970.99</v>
      </c>
      <c r="W262" s="243" t="s">
        <v>79</v>
      </c>
      <c r="X262" s="243" t="s">
        <v>79</v>
      </c>
      <c r="Y262" s="243">
        <v>26112.53</v>
      </c>
      <c r="Z262" s="243" t="s">
        <v>98</v>
      </c>
      <c r="AA262" s="243" t="s">
        <v>79</v>
      </c>
      <c r="AB262" s="243">
        <v>14114.88</v>
      </c>
      <c r="AC262" s="228" t="s">
        <v>149</v>
      </c>
      <c r="AD262" s="246" t="s">
        <v>79</v>
      </c>
      <c r="AE262" s="246">
        <f>V262+Y262</f>
        <v>174083.52</v>
      </c>
      <c r="AF262" s="228" t="s">
        <v>79</v>
      </c>
      <c r="AG262" s="228" t="s">
        <v>33</v>
      </c>
      <c r="AH262" s="256" t="s">
        <v>160</v>
      </c>
      <c r="AI262" s="228" t="s">
        <v>161</v>
      </c>
      <c r="AJ262" s="228"/>
    </row>
    <row r="263" spans="2:36" s="36" customFormat="1" ht="86.1" customHeight="1" x14ac:dyDescent="0.25">
      <c r="B263" s="202"/>
      <c r="C263" s="202"/>
      <c r="D263" s="202"/>
      <c r="E263" s="219"/>
      <c r="F263" s="219"/>
      <c r="G263" s="219"/>
      <c r="H263" s="202"/>
      <c r="I263" s="202"/>
      <c r="J263" s="11" t="s">
        <v>111</v>
      </c>
      <c r="K263" s="7" t="s">
        <v>112</v>
      </c>
      <c r="L263" s="7" t="s">
        <v>85</v>
      </c>
      <c r="M263" s="7">
        <v>1</v>
      </c>
      <c r="N263" s="230"/>
      <c r="O263" s="202"/>
      <c r="P263" s="202"/>
      <c r="Q263" s="202"/>
      <c r="R263" s="193"/>
      <c r="S263" s="193"/>
      <c r="T263" s="241"/>
      <c r="U263" s="241"/>
      <c r="V263" s="244"/>
      <c r="W263" s="244"/>
      <c r="X263" s="244"/>
      <c r="Y263" s="244"/>
      <c r="Z263" s="244"/>
      <c r="AA263" s="244"/>
      <c r="AB263" s="244"/>
      <c r="AC263" s="230"/>
      <c r="AD263" s="247"/>
      <c r="AE263" s="247"/>
      <c r="AF263" s="202"/>
      <c r="AG263" s="230"/>
      <c r="AH263" s="230"/>
      <c r="AI263" s="230"/>
      <c r="AJ263" s="202"/>
    </row>
    <row r="264" spans="2:36" s="36" customFormat="1" ht="59.1" customHeight="1" x14ac:dyDescent="0.25">
      <c r="B264" s="203"/>
      <c r="C264" s="203"/>
      <c r="D264" s="203"/>
      <c r="E264" s="234"/>
      <c r="F264" s="234"/>
      <c r="G264" s="234"/>
      <c r="H264" s="203"/>
      <c r="I264" s="203"/>
      <c r="J264" s="11" t="s">
        <v>127</v>
      </c>
      <c r="K264" s="7" t="s">
        <v>128</v>
      </c>
      <c r="L264" s="7" t="s">
        <v>85</v>
      </c>
      <c r="M264" s="66">
        <v>120</v>
      </c>
      <c r="N264" s="231"/>
      <c r="O264" s="203"/>
      <c r="P264" s="203"/>
      <c r="Q264" s="203"/>
      <c r="R264" s="239"/>
      <c r="S264" s="239"/>
      <c r="T264" s="242"/>
      <c r="U264" s="242"/>
      <c r="V264" s="245"/>
      <c r="W264" s="245"/>
      <c r="X264" s="245"/>
      <c r="Y264" s="245"/>
      <c r="Z264" s="245"/>
      <c r="AA264" s="245"/>
      <c r="AB264" s="245"/>
      <c r="AC264" s="231"/>
      <c r="AD264" s="248"/>
      <c r="AE264" s="248"/>
      <c r="AF264" s="203"/>
      <c r="AG264" s="231"/>
      <c r="AH264" s="231"/>
      <c r="AI264" s="231"/>
      <c r="AJ264" s="203"/>
    </row>
    <row r="265" spans="2:36" s="36" customFormat="1" ht="132" customHeight="1" x14ac:dyDescent="0.25">
      <c r="B265" s="204" t="s">
        <v>964</v>
      </c>
      <c r="C265" s="204" t="s">
        <v>214</v>
      </c>
      <c r="D265" s="204" t="s">
        <v>106</v>
      </c>
      <c r="E265" s="199" t="s">
        <v>67</v>
      </c>
      <c r="F265" s="199" t="s">
        <v>134</v>
      </c>
      <c r="G265" s="199" t="s">
        <v>147</v>
      </c>
      <c r="H265" s="204" t="s">
        <v>70</v>
      </c>
      <c r="I265" s="204" t="s">
        <v>79</v>
      </c>
      <c r="J265" s="11" t="s">
        <v>208</v>
      </c>
      <c r="K265" s="7" t="s">
        <v>107</v>
      </c>
      <c r="L265" s="7" t="s">
        <v>86</v>
      </c>
      <c r="M265" s="7">
        <v>40</v>
      </c>
      <c r="N265" s="190" t="s">
        <v>108</v>
      </c>
      <c r="O265" s="204" t="s">
        <v>217</v>
      </c>
      <c r="P265" s="204" t="s">
        <v>75</v>
      </c>
      <c r="Q265" s="204" t="s">
        <v>76</v>
      </c>
      <c r="R265" s="251" t="s">
        <v>77</v>
      </c>
      <c r="S265" s="251" t="s">
        <v>109</v>
      </c>
      <c r="T265" s="191">
        <f>V265+Y265</f>
        <v>32099.99</v>
      </c>
      <c r="U265" s="191">
        <f>T265</f>
        <v>32099.99</v>
      </c>
      <c r="V265" s="243">
        <v>27284.99</v>
      </c>
      <c r="W265" s="189" t="s">
        <v>79</v>
      </c>
      <c r="X265" s="189" t="s">
        <v>79</v>
      </c>
      <c r="Y265" s="189">
        <v>4815</v>
      </c>
      <c r="Z265" s="189" t="s">
        <v>98</v>
      </c>
      <c r="AA265" s="189" t="s">
        <v>79</v>
      </c>
      <c r="AB265" s="189">
        <v>2602.71</v>
      </c>
      <c r="AC265" s="190" t="s">
        <v>149</v>
      </c>
      <c r="AD265" s="250" t="s">
        <v>79</v>
      </c>
      <c r="AE265" s="250">
        <f>V265+Y265</f>
        <v>32099.99</v>
      </c>
      <c r="AF265" s="190" t="s">
        <v>79</v>
      </c>
      <c r="AG265" s="190" t="s">
        <v>33</v>
      </c>
      <c r="AH265" s="256" t="s">
        <v>160</v>
      </c>
      <c r="AI265" s="228" t="s">
        <v>161</v>
      </c>
      <c r="AJ265" s="190"/>
    </row>
    <row r="266" spans="2:36" s="36" customFormat="1" ht="86.1" customHeight="1" x14ac:dyDescent="0.25">
      <c r="B266" s="204"/>
      <c r="C266" s="204"/>
      <c r="D266" s="204"/>
      <c r="E266" s="199"/>
      <c r="F266" s="199"/>
      <c r="G266" s="199"/>
      <c r="H266" s="204"/>
      <c r="I266" s="204"/>
      <c r="J266" s="11" t="s">
        <v>111</v>
      </c>
      <c r="K266" s="7" t="s">
        <v>112</v>
      </c>
      <c r="L266" s="7" t="s">
        <v>85</v>
      </c>
      <c r="M266" s="7">
        <v>1</v>
      </c>
      <c r="N266" s="190"/>
      <c r="O266" s="204"/>
      <c r="P266" s="204"/>
      <c r="Q266" s="204"/>
      <c r="R266" s="251"/>
      <c r="S266" s="251"/>
      <c r="T266" s="191"/>
      <c r="U266" s="191"/>
      <c r="V266" s="244"/>
      <c r="W266" s="189"/>
      <c r="X266" s="189"/>
      <c r="Y266" s="189"/>
      <c r="Z266" s="189"/>
      <c r="AA266" s="189"/>
      <c r="AB266" s="189"/>
      <c r="AC266" s="190"/>
      <c r="AD266" s="250"/>
      <c r="AE266" s="250"/>
      <c r="AF266" s="204"/>
      <c r="AG266" s="190"/>
      <c r="AH266" s="230"/>
      <c r="AI266" s="230"/>
      <c r="AJ266" s="204"/>
    </row>
    <row r="267" spans="2:36" s="36" customFormat="1" ht="59.1" customHeight="1" x14ac:dyDescent="0.25">
      <c r="B267" s="204"/>
      <c r="C267" s="204"/>
      <c r="D267" s="204"/>
      <c r="E267" s="199"/>
      <c r="F267" s="199"/>
      <c r="G267" s="199"/>
      <c r="H267" s="204"/>
      <c r="I267" s="204"/>
      <c r="J267" s="11" t="s">
        <v>127</v>
      </c>
      <c r="K267" s="7" t="s">
        <v>128</v>
      </c>
      <c r="L267" s="7" t="s">
        <v>85</v>
      </c>
      <c r="M267" s="66">
        <v>40</v>
      </c>
      <c r="N267" s="190"/>
      <c r="O267" s="204"/>
      <c r="P267" s="204"/>
      <c r="Q267" s="204"/>
      <c r="R267" s="251"/>
      <c r="S267" s="251"/>
      <c r="T267" s="191"/>
      <c r="U267" s="191"/>
      <c r="V267" s="245"/>
      <c r="W267" s="189"/>
      <c r="X267" s="189"/>
      <c r="Y267" s="189"/>
      <c r="Z267" s="189"/>
      <c r="AA267" s="189"/>
      <c r="AB267" s="189"/>
      <c r="AC267" s="190"/>
      <c r="AD267" s="250"/>
      <c r="AE267" s="250"/>
      <c r="AF267" s="204"/>
      <c r="AG267" s="190"/>
      <c r="AH267" s="231"/>
      <c r="AI267" s="231"/>
      <c r="AJ267" s="204"/>
    </row>
    <row r="268" spans="2:36" s="36" customFormat="1" ht="132" customHeight="1" x14ac:dyDescent="0.25">
      <c r="B268" s="204" t="s">
        <v>965</v>
      </c>
      <c r="C268" s="204" t="s">
        <v>215</v>
      </c>
      <c r="D268" s="204" t="s">
        <v>106</v>
      </c>
      <c r="E268" s="199" t="s">
        <v>67</v>
      </c>
      <c r="F268" s="199" t="s">
        <v>134</v>
      </c>
      <c r="G268" s="199" t="s">
        <v>147</v>
      </c>
      <c r="H268" s="204" t="s">
        <v>70</v>
      </c>
      <c r="I268" s="204" t="s">
        <v>79</v>
      </c>
      <c r="J268" s="11" t="s">
        <v>208</v>
      </c>
      <c r="K268" s="7" t="s">
        <v>107</v>
      </c>
      <c r="L268" s="7" t="s">
        <v>86</v>
      </c>
      <c r="M268" s="7">
        <v>40</v>
      </c>
      <c r="N268" s="190" t="s">
        <v>108</v>
      </c>
      <c r="O268" s="204" t="s">
        <v>217</v>
      </c>
      <c r="P268" s="204" t="s">
        <v>75</v>
      </c>
      <c r="Q268" s="204" t="s">
        <v>76</v>
      </c>
      <c r="R268" s="251" t="s">
        <v>77</v>
      </c>
      <c r="S268" s="251" t="s">
        <v>109</v>
      </c>
      <c r="T268" s="191">
        <f>V268+Y268</f>
        <v>107000</v>
      </c>
      <c r="U268" s="191">
        <f>+T268</f>
        <v>107000</v>
      </c>
      <c r="V268" s="243">
        <v>90950</v>
      </c>
      <c r="W268" s="189" t="s">
        <v>79</v>
      </c>
      <c r="X268" s="189" t="s">
        <v>79</v>
      </c>
      <c r="Y268" s="189">
        <v>16050</v>
      </c>
      <c r="Z268" s="189" t="s">
        <v>98</v>
      </c>
      <c r="AA268" s="189" t="s">
        <v>79</v>
      </c>
      <c r="AB268" s="189">
        <v>8675.68</v>
      </c>
      <c r="AC268" s="190" t="s">
        <v>149</v>
      </c>
      <c r="AD268" s="250" t="s">
        <v>79</v>
      </c>
      <c r="AE268" s="250">
        <f>V268+Y268</f>
        <v>107000</v>
      </c>
      <c r="AF268" s="190" t="s">
        <v>79</v>
      </c>
      <c r="AG268" s="190" t="s">
        <v>33</v>
      </c>
      <c r="AH268" s="190" t="s">
        <v>160</v>
      </c>
      <c r="AI268" s="190" t="s">
        <v>161</v>
      </c>
      <c r="AJ268" s="190"/>
    </row>
    <row r="269" spans="2:36" s="36" customFormat="1" ht="59.1" customHeight="1" x14ac:dyDescent="0.25">
      <c r="B269" s="204"/>
      <c r="C269" s="204"/>
      <c r="D269" s="204"/>
      <c r="E269" s="199"/>
      <c r="F269" s="199"/>
      <c r="G269" s="199"/>
      <c r="H269" s="204"/>
      <c r="I269" s="204"/>
      <c r="J269" s="11" t="s">
        <v>127</v>
      </c>
      <c r="K269" s="7" t="s">
        <v>128</v>
      </c>
      <c r="L269" s="7" t="s">
        <v>85</v>
      </c>
      <c r="M269" s="66">
        <v>9</v>
      </c>
      <c r="N269" s="190"/>
      <c r="O269" s="204"/>
      <c r="P269" s="204"/>
      <c r="Q269" s="204"/>
      <c r="R269" s="251"/>
      <c r="S269" s="251"/>
      <c r="T269" s="191"/>
      <c r="U269" s="191"/>
      <c r="V269" s="245"/>
      <c r="W269" s="189"/>
      <c r="X269" s="189"/>
      <c r="Y269" s="189"/>
      <c r="Z269" s="189"/>
      <c r="AA269" s="189"/>
      <c r="AB269" s="189"/>
      <c r="AC269" s="190"/>
      <c r="AD269" s="250"/>
      <c r="AE269" s="250"/>
      <c r="AF269" s="204"/>
      <c r="AG269" s="190"/>
      <c r="AH269" s="190"/>
      <c r="AI269" s="190"/>
      <c r="AJ269" s="204"/>
    </row>
    <row r="270" spans="2:36" s="36" customFormat="1" ht="89.1" customHeight="1" x14ac:dyDescent="0.25">
      <c r="B270" s="204" t="s">
        <v>966</v>
      </c>
      <c r="C270" s="204" t="s">
        <v>218</v>
      </c>
      <c r="D270" s="204" t="s">
        <v>106</v>
      </c>
      <c r="E270" s="199" t="s">
        <v>67</v>
      </c>
      <c r="F270" s="199" t="s">
        <v>134</v>
      </c>
      <c r="G270" s="199" t="s">
        <v>147</v>
      </c>
      <c r="H270" s="204" t="s">
        <v>70</v>
      </c>
      <c r="I270" s="204" t="s">
        <v>79</v>
      </c>
      <c r="J270" s="235" t="s">
        <v>208</v>
      </c>
      <c r="K270" s="201" t="s">
        <v>107</v>
      </c>
      <c r="L270" s="201" t="s">
        <v>86</v>
      </c>
      <c r="M270" s="201">
        <v>40</v>
      </c>
      <c r="N270" s="190" t="s">
        <v>108</v>
      </c>
      <c r="O270" s="204" t="s">
        <v>217</v>
      </c>
      <c r="P270" s="204" t="s">
        <v>75</v>
      </c>
      <c r="Q270" s="204" t="s">
        <v>76</v>
      </c>
      <c r="R270" s="251" t="s">
        <v>77</v>
      </c>
      <c r="S270" s="251" t="s">
        <v>109</v>
      </c>
      <c r="T270" s="191">
        <f>V270+Y270</f>
        <v>21400</v>
      </c>
      <c r="U270" s="191">
        <f>T270</f>
        <v>21400</v>
      </c>
      <c r="V270" s="243">
        <v>18190</v>
      </c>
      <c r="W270" s="189" t="s">
        <v>79</v>
      </c>
      <c r="X270" s="189" t="s">
        <v>79</v>
      </c>
      <c r="Y270" s="189">
        <v>3210</v>
      </c>
      <c r="Z270" s="189" t="s">
        <v>98</v>
      </c>
      <c r="AA270" s="189" t="s">
        <v>79</v>
      </c>
      <c r="AB270" s="189">
        <v>1735.14</v>
      </c>
      <c r="AC270" s="190" t="s">
        <v>149</v>
      </c>
      <c r="AD270" s="250" t="s">
        <v>79</v>
      </c>
      <c r="AE270" s="250">
        <f>V270+Y270</f>
        <v>21400</v>
      </c>
      <c r="AF270" s="190" t="s">
        <v>79</v>
      </c>
      <c r="AG270" s="190" t="s">
        <v>33</v>
      </c>
      <c r="AH270" s="190" t="s">
        <v>160</v>
      </c>
      <c r="AI270" s="190" t="s">
        <v>161</v>
      </c>
      <c r="AJ270" s="190"/>
    </row>
    <row r="271" spans="2:36" s="36" customFormat="1" ht="86.1" customHeight="1" x14ac:dyDescent="0.25">
      <c r="B271" s="204"/>
      <c r="C271" s="204"/>
      <c r="D271" s="204"/>
      <c r="E271" s="199"/>
      <c r="F271" s="199"/>
      <c r="G271" s="199"/>
      <c r="H271" s="204"/>
      <c r="I271" s="204"/>
      <c r="J271" s="236"/>
      <c r="K271" s="203"/>
      <c r="L271" s="203"/>
      <c r="M271" s="203"/>
      <c r="N271" s="190"/>
      <c r="O271" s="204"/>
      <c r="P271" s="204"/>
      <c r="Q271" s="204"/>
      <c r="R271" s="251"/>
      <c r="S271" s="251"/>
      <c r="T271" s="191"/>
      <c r="U271" s="191"/>
      <c r="V271" s="244"/>
      <c r="W271" s="189"/>
      <c r="X271" s="189"/>
      <c r="Y271" s="189"/>
      <c r="Z271" s="189"/>
      <c r="AA271" s="189"/>
      <c r="AB271" s="189"/>
      <c r="AC271" s="190"/>
      <c r="AD271" s="250"/>
      <c r="AE271" s="250"/>
      <c r="AF271" s="204"/>
      <c r="AG271" s="190"/>
      <c r="AH271" s="190"/>
      <c r="AI271" s="190"/>
      <c r="AJ271" s="204"/>
    </row>
    <row r="272" spans="2:36" s="36" customFormat="1" ht="59.1" customHeight="1" x14ac:dyDescent="0.25">
      <c r="B272" s="204"/>
      <c r="C272" s="204"/>
      <c r="D272" s="204"/>
      <c r="E272" s="199"/>
      <c r="F272" s="199"/>
      <c r="G272" s="199"/>
      <c r="H272" s="204"/>
      <c r="I272" s="204"/>
      <c r="J272" s="11" t="s">
        <v>127</v>
      </c>
      <c r="K272" s="7" t="s">
        <v>128</v>
      </c>
      <c r="L272" s="7" t="s">
        <v>85</v>
      </c>
      <c r="M272" s="66">
        <v>15</v>
      </c>
      <c r="N272" s="190"/>
      <c r="O272" s="204"/>
      <c r="P272" s="204"/>
      <c r="Q272" s="204"/>
      <c r="R272" s="251"/>
      <c r="S272" s="251"/>
      <c r="T272" s="191"/>
      <c r="U272" s="191"/>
      <c r="V272" s="245"/>
      <c r="W272" s="189"/>
      <c r="X272" s="189"/>
      <c r="Y272" s="189"/>
      <c r="Z272" s="189"/>
      <c r="AA272" s="189"/>
      <c r="AB272" s="189"/>
      <c r="AC272" s="190"/>
      <c r="AD272" s="250"/>
      <c r="AE272" s="250"/>
      <c r="AF272" s="204"/>
      <c r="AG272" s="190"/>
      <c r="AH272" s="190"/>
      <c r="AI272" s="190"/>
      <c r="AJ272" s="204"/>
    </row>
    <row r="273" spans="2:36" ht="52.15" customHeight="1" x14ac:dyDescent="0.2">
      <c r="B273" s="204" t="s">
        <v>967</v>
      </c>
      <c r="C273" s="204" t="s">
        <v>216</v>
      </c>
      <c r="D273" s="204" t="s">
        <v>66</v>
      </c>
      <c r="E273" s="199" t="s">
        <v>67</v>
      </c>
      <c r="F273" s="199" t="s">
        <v>132</v>
      </c>
      <c r="G273" s="199" t="s">
        <v>69</v>
      </c>
      <c r="H273" s="204" t="s">
        <v>70</v>
      </c>
      <c r="I273" s="204" t="s">
        <v>79</v>
      </c>
      <c r="J273" s="11" t="s">
        <v>113</v>
      </c>
      <c r="K273" s="7" t="s">
        <v>114</v>
      </c>
      <c r="L273" s="7" t="s">
        <v>115</v>
      </c>
      <c r="M273" s="7">
        <v>1</v>
      </c>
      <c r="N273" s="190" t="s">
        <v>108</v>
      </c>
      <c r="O273" s="204" t="s">
        <v>217</v>
      </c>
      <c r="P273" s="204" t="s">
        <v>75</v>
      </c>
      <c r="Q273" s="204" t="s">
        <v>76</v>
      </c>
      <c r="R273" s="251" t="s">
        <v>77</v>
      </c>
      <c r="S273" s="251" t="s">
        <v>109</v>
      </c>
      <c r="T273" s="191">
        <f>V273+Y273</f>
        <v>97553.739999999991</v>
      </c>
      <c r="U273" s="191">
        <f>+T273</f>
        <v>97553.739999999991</v>
      </c>
      <c r="V273" s="189">
        <v>82920.67</v>
      </c>
      <c r="W273" s="189" t="s">
        <v>79</v>
      </c>
      <c r="X273" s="189" t="s">
        <v>79</v>
      </c>
      <c r="Y273" s="189">
        <v>14633.07</v>
      </c>
      <c r="Z273" s="189" t="s">
        <v>79</v>
      </c>
      <c r="AA273" s="189" t="s">
        <v>79</v>
      </c>
      <c r="AB273" s="189">
        <v>7909.77</v>
      </c>
      <c r="AC273" s="190" t="s">
        <v>80</v>
      </c>
      <c r="AD273" s="250" t="s">
        <v>79</v>
      </c>
      <c r="AE273" s="250">
        <f>V273+Y273</f>
        <v>97553.739999999991</v>
      </c>
      <c r="AF273" s="190" t="s">
        <v>79</v>
      </c>
      <c r="AG273" s="190" t="s">
        <v>33</v>
      </c>
      <c r="AH273" s="190" t="s">
        <v>160</v>
      </c>
      <c r="AI273" s="190" t="s">
        <v>161</v>
      </c>
      <c r="AJ273" s="190"/>
    </row>
    <row r="274" spans="2:36" ht="51" x14ac:dyDescent="0.2">
      <c r="B274" s="204"/>
      <c r="C274" s="204"/>
      <c r="D274" s="204"/>
      <c r="E274" s="199"/>
      <c r="F274" s="199"/>
      <c r="G274" s="199"/>
      <c r="H274" s="204"/>
      <c r="I274" s="204"/>
      <c r="J274" s="11" t="s">
        <v>116</v>
      </c>
      <c r="K274" s="7" t="s">
        <v>117</v>
      </c>
      <c r="L274" s="7" t="s">
        <v>85</v>
      </c>
      <c r="M274" s="7">
        <v>1</v>
      </c>
      <c r="N274" s="190"/>
      <c r="O274" s="204"/>
      <c r="P274" s="204"/>
      <c r="Q274" s="204"/>
      <c r="R274" s="251"/>
      <c r="S274" s="251"/>
      <c r="T274" s="191"/>
      <c r="U274" s="191"/>
      <c r="V274" s="189"/>
      <c r="W274" s="189"/>
      <c r="X274" s="189"/>
      <c r="Y274" s="189"/>
      <c r="Z274" s="189"/>
      <c r="AA274" s="189"/>
      <c r="AB274" s="189"/>
      <c r="AC274" s="190"/>
      <c r="AD274" s="250"/>
      <c r="AE274" s="250"/>
      <c r="AF274" s="204"/>
      <c r="AG274" s="190"/>
      <c r="AH274" s="190"/>
      <c r="AI274" s="190"/>
      <c r="AJ274" s="204"/>
    </row>
    <row r="275" spans="2:36" ht="38.25" x14ac:dyDescent="0.2">
      <c r="B275" s="204"/>
      <c r="C275" s="204"/>
      <c r="D275" s="204"/>
      <c r="E275" s="199"/>
      <c r="F275" s="199"/>
      <c r="G275" s="199"/>
      <c r="H275" s="204"/>
      <c r="I275" s="204"/>
      <c r="J275" s="11" t="s">
        <v>209</v>
      </c>
      <c r="K275" s="7" t="s">
        <v>118</v>
      </c>
      <c r="L275" s="7" t="s">
        <v>119</v>
      </c>
      <c r="M275" s="7">
        <v>1</v>
      </c>
      <c r="N275" s="190"/>
      <c r="O275" s="204"/>
      <c r="P275" s="204"/>
      <c r="Q275" s="204"/>
      <c r="R275" s="251"/>
      <c r="S275" s="251"/>
      <c r="T275" s="191"/>
      <c r="U275" s="191"/>
      <c r="V275" s="189"/>
      <c r="W275" s="189"/>
      <c r="X275" s="189"/>
      <c r="Y275" s="189"/>
      <c r="Z275" s="189"/>
      <c r="AA275" s="189"/>
      <c r="AB275" s="189"/>
      <c r="AC275" s="190"/>
      <c r="AD275" s="250"/>
      <c r="AE275" s="250"/>
      <c r="AF275" s="204"/>
      <c r="AG275" s="190"/>
      <c r="AH275" s="190"/>
      <c r="AI275" s="190"/>
      <c r="AJ275" s="204"/>
    </row>
    <row r="276" spans="2:36" ht="63" customHeight="1" x14ac:dyDescent="0.2">
      <c r="B276" s="204"/>
      <c r="C276" s="204"/>
      <c r="D276" s="204"/>
      <c r="E276" s="199"/>
      <c r="F276" s="199"/>
      <c r="G276" s="199"/>
      <c r="H276" s="204"/>
      <c r="I276" s="204"/>
      <c r="J276" s="11" t="s">
        <v>120</v>
      </c>
      <c r="K276" s="7" t="s">
        <v>121</v>
      </c>
      <c r="L276" s="7" t="s">
        <v>119</v>
      </c>
      <c r="M276" s="7">
        <v>1</v>
      </c>
      <c r="N276" s="190"/>
      <c r="O276" s="204"/>
      <c r="P276" s="204"/>
      <c r="Q276" s="204"/>
      <c r="R276" s="251"/>
      <c r="S276" s="251"/>
      <c r="T276" s="191"/>
      <c r="U276" s="191"/>
      <c r="V276" s="189"/>
      <c r="W276" s="189"/>
      <c r="X276" s="189"/>
      <c r="Y276" s="189"/>
      <c r="Z276" s="189"/>
      <c r="AA276" s="189"/>
      <c r="AB276" s="189"/>
      <c r="AC276" s="190"/>
      <c r="AD276" s="250"/>
      <c r="AE276" s="250"/>
      <c r="AF276" s="204"/>
      <c r="AG276" s="190"/>
      <c r="AH276" s="190"/>
      <c r="AI276" s="190"/>
      <c r="AJ276" s="204"/>
    </row>
    <row r="277" spans="2:36" s="36" customFormat="1" ht="132" customHeight="1" x14ac:dyDescent="0.25">
      <c r="B277" s="201" t="s">
        <v>286</v>
      </c>
      <c r="C277" s="201" t="s">
        <v>287</v>
      </c>
      <c r="D277" s="201" t="s">
        <v>106</v>
      </c>
      <c r="E277" s="218" t="s">
        <v>67</v>
      </c>
      <c r="F277" s="254" t="s">
        <v>134</v>
      </c>
      <c r="G277" s="218" t="s">
        <v>147</v>
      </c>
      <c r="H277" s="255" t="s">
        <v>70</v>
      </c>
      <c r="I277" s="255" t="s">
        <v>79</v>
      </c>
      <c r="J277" s="11" t="s">
        <v>208</v>
      </c>
      <c r="K277" s="7" t="s">
        <v>107</v>
      </c>
      <c r="L277" s="7" t="s">
        <v>86</v>
      </c>
      <c r="M277" s="7">
        <v>40</v>
      </c>
      <c r="N277" s="256" t="s">
        <v>108</v>
      </c>
      <c r="O277" s="201" t="s">
        <v>290</v>
      </c>
      <c r="P277" s="201" t="s">
        <v>75</v>
      </c>
      <c r="Q277" s="201" t="s">
        <v>76</v>
      </c>
      <c r="R277" s="192" t="s">
        <v>77</v>
      </c>
      <c r="S277" s="192" t="s">
        <v>109</v>
      </c>
      <c r="T277" s="240">
        <f>V277+Y277</f>
        <v>96904.05</v>
      </c>
      <c r="U277" s="240" t="s">
        <v>79</v>
      </c>
      <c r="V277" s="243">
        <v>82368.44</v>
      </c>
      <c r="W277" s="243" t="s">
        <v>79</v>
      </c>
      <c r="X277" s="243" t="s">
        <v>79</v>
      </c>
      <c r="Y277" s="243">
        <v>14535.61</v>
      </c>
      <c r="Z277" s="243" t="s">
        <v>98</v>
      </c>
      <c r="AA277" s="243" t="s">
        <v>79</v>
      </c>
      <c r="AB277" s="243">
        <v>10767.12</v>
      </c>
      <c r="AC277" s="228" t="s">
        <v>149</v>
      </c>
      <c r="AD277" s="246" t="s">
        <v>79</v>
      </c>
      <c r="AE277" s="246">
        <f>V277+Y277</f>
        <v>96904.05</v>
      </c>
      <c r="AF277" s="228" t="s">
        <v>79</v>
      </c>
      <c r="AG277" s="228" t="s">
        <v>33</v>
      </c>
      <c r="AH277" s="256" t="s">
        <v>150</v>
      </c>
      <c r="AI277" s="228" t="s">
        <v>157</v>
      </c>
      <c r="AJ277" s="228"/>
    </row>
    <row r="278" spans="2:36" s="36" customFormat="1" ht="64.150000000000006" customHeight="1" x14ac:dyDescent="0.25">
      <c r="B278" s="202"/>
      <c r="C278" s="202"/>
      <c r="D278" s="202"/>
      <c r="E278" s="219"/>
      <c r="F278" s="219"/>
      <c r="G278" s="219"/>
      <c r="H278" s="202"/>
      <c r="I278" s="202"/>
      <c r="J278" s="11" t="s">
        <v>111</v>
      </c>
      <c r="K278" s="7" t="s">
        <v>112</v>
      </c>
      <c r="L278" s="7" t="s">
        <v>85</v>
      </c>
      <c r="M278" s="7">
        <v>4</v>
      </c>
      <c r="N278" s="230"/>
      <c r="O278" s="202"/>
      <c r="P278" s="202"/>
      <c r="Q278" s="202"/>
      <c r="R278" s="193"/>
      <c r="S278" s="193"/>
      <c r="T278" s="241"/>
      <c r="U278" s="241"/>
      <c r="V278" s="244"/>
      <c r="W278" s="244"/>
      <c r="X278" s="244"/>
      <c r="Y278" s="244"/>
      <c r="Z278" s="244"/>
      <c r="AA278" s="244"/>
      <c r="AB278" s="244"/>
      <c r="AC278" s="230"/>
      <c r="AD278" s="247"/>
      <c r="AE278" s="247"/>
      <c r="AF278" s="202"/>
      <c r="AG278" s="230"/>
      <c r="AH278" s="230"/>
      <c r="AI278" s="230"/>
      <c r="AJ278" s="202"/>
    </row>
    <row r="279" spans="2:36" s="36" customFormat="1" ht="59.1" customHeight="1" x14ac:dyDescent="0.25">
      <c r="B279" s="203"/>
      <c r="C279" s="203"/>
      <c r="D279" s="203"/>
      <c r="E279" s="234"/>
      <c r="F279" s="234"/>
      <c r="G279" s="234"/>
      <c r="H279" s="203"/>
      <c r="I279" s="203"/>
      <c r="J279" s="11" t="s">
        <v>127</v>
      </c>
      <c r="K279" s="7" t="s">
        <v>128</v>
      </c>
      <c r="L279" s="7" t="s">
        <v>85</v>
      </c>
      <c r="M279" s="66">
        <v>120</v>
      </c>
      <c r="N279" s="231"/>
      <c r="O279" s="203"/>
      <c r="P279" s="203"/>
      <c r="Q279" s="203"/>
      <c r="R279" s="239"/>
      <c r="S279" s="239"/>
      <c r="T279" s="242"/>
      <c r="U279" s="242"/>
      <c r="V279" s="245"/>
      <c r="W279" s="245"/>
      <c r="X279" s="245"/>
      <c r="Y279" s="245"/>
      <c r="Z279" s="245"/>
      <c r="AA279" s="245"/>
      <c r="AB279" s="245"/>
      <c r="AC279" s="231"/>
      <c r="AD279" s="248"/>
      <c r="AE279" s="248"/>
      <c r="AF279" s="203"/>
      <c r="AG279" s="231"/>
      <c r="AH279" s="231"/>
      <c r="AI279" s="231"/>
      <c r="AJ279" s="203"/>
    </row>
    <row r="280" spans="2:36" s="36" customFormat="1" ht="112.5" customHeight="1" x14ac:dyDescent="0.25">
      <c r="B280" s="204" t="s">
        <v>288</v>
      </c>
      <c r="C280" s="204" t="s">
        <v>289</v>
      </c>
      <c r="D280" s="204" t="s">
        <v>106</v>
      </c>
      <c r="E280" s="199" t="s">
        <v>67</v>
      </c>
      <c r="F280" s="199" t="s">
        <v>134</v>
      </c>
      <c r="G280" s="199" t="s">
        <v>147</v>
      </c>
      <c r="H280" s="204" t="s">
        <v>70</v>
      </c>
      <c r="I280" s="204" t="s">
        <v>79</v>
      </c>
      <c r="J280" s="11" t="s">
        <v>208</v>
      </c>
      <c r="K280" s="7" t="s">
        <v>107</v>
      </c>
      <c r="L280" s="7" t="s">
        <v>86</v>
      </c>
      <c r="M280" s="7">
        <v>40</v>
      </c>
      <c r="N280" s="190" t="s">
        <v>108</v>
      </c>
      <c r="O280" s="204" t="s">
        <v>290</v>
      </c>
      <c r="P280" s="204" t="s">
        <v>75</v>
      </c>
      <c r="Q280" s="204" t="s">
        <v>76</v>
      </c>
      <c r="R280" s="251" t="s">
        <v>77</v>
      </c>
      <c r="S280" s="251" t="s">
        <v>109</v>
      </c>
      <c r="T280" s="191">
        <f>V280+Y280</f>
        <v>19624.909999999996</v>
      </c>
      <c r="U280" s="191" t="s">
        <v>79</v>
      </c>
      <c r="V280" s="243">
        <v>16681.169999999998</v>
      </c>
      <c r="W280" s="189" t="s">
        <v>79</v>
      </c>
      <c r="X280" s="189" t="s">
        <v>79</v>
      </c>
      <c r="Y280" s="189">
        <v>2943.74</v>
      </c>
      <c r="Z280" s="189" t="s">
        <v>98</v>
      </c>
      <c r="AA280" s="189" t="s">
        <v>79</v>
      </c>
      <c r="AB280" s="189">
        <v>2180.54</v>
      </c>
      <c r="AC280" s="190" t="s">
        <v>149</v>
      </c>
      <c r="AD280" s="250" t="s">
        <v>79</v>
      </c>
      <c r="AE280" s="250">
        <f>V280+Y280</f>
        <v>19624.909999999996</v>
      </c>
      <c r="AF280" s="190" t="s">
        <v>79</v>
      </c>
      <c r="AG280" s="190" t="s">
        <v>33</v>
      </c>
      <c r="AH280" s="190" t="s">
        <v>150</v>
      </c>
      <c r="AI280" s="190" t="s">
        <v>157</v>
      </c>
      <c r="AJ280" s="190"/>
    </row>
    <row r="281" spans="2:36" s="36" customFormat="1" ht="86.1" customHeight="1" x14ac:dyDescent="0.25">
      <c r="B281" s="204"/>
      <c r="C281" s="204"/>
      <c r="D281" s="204"/>
      <c r="E281" s="199"/>
      <c r="F281" s="199"/>
      <c r="G281" s="199"/>
      <c r="H281" s="204"/>
      <c r="I281" s="204"/>
      <c r="J281" s="11" t="s">
        <v>111</v>
      </c>
      <c r="K281" s="7" t="s">
        <v>112</v>
      </c>
      <c r="L281" s="7" t="s">
        <v>85</v>
      </c>
      <c r="M281" s="7">
        <v>2</v>
      </c>
      <c r="N281" s="190"/>
      <c r="O281" s="204"/>
      <c r="P281" s="204"/>
      <c r="Q281" s="204"/>
      <c r="R281" s="251"/>
      <c r="S281" s="251"/>
      <c r="T281" s="191"/>
      <c r="U281" s="191"/>
      <c r="V281" s="244"/>
      <c r="W281" s="189"/>
      <c r="X281" s="189"/>
      <c r="Y281" s="189"/>
      <c r="Z281" s="189"/>
      <c r="AA281" s="189"/>
      <c r="AB281" s="189"/>
      <c r="AC281" s="190"/>
      <c r="AD281" s="250"/>
      <c r="AE281" s="250"/>
      <c r="AF281" s="204"/>
      <c r="AG281" s="190"/>
      <c r="AH281" s="190"/>
      <c r="AI281" s="190"/>
      <c r="AJ281" s="204"/>
    </row>
    <row r="282" spans="2:36" s="36" customFormat="1" ht="59.1" customHeight="1" x14ac:dyDescent="0.25">
      <c r="B282" s="204"/>
      <c r="C282" s="204"/>
      <c r="D282" s="204"/>
      <c r="E282" s="199"/>
      <c r="F282" s="199"/>
      <c r="G282" s="199"/>
      <c r="H282" s="204"/>
      <c r="I282" s="204"/>
      <c r="J282" s="11" t="s">
        <v>127</v>
      </c>
      <c r="K282" s="7" t="s">
        <v>128</v>
      </c>
      <c r="L282" s="7" t="s">
        <v>85</v>
      </c>
      <c r="M282" s="66">
        <v>37</v>
      </c>
      <c r="N282" s="190"/>
      <c r="O282" s="204"/>
      <c r="P282" s="204"/>
      <c r="Q282" s="204"/>
      <c r="R282" s="251"/>
      <c r="S282" s="251"/>
      <c r="T282" s="191"/>
      <c r="U282" s="191"/>
      <c r="V282" s="245"/>
      <c r="W282" s="189"/>
      <c r="X282" s="189"/>
      <c r="Y282" s="189"/>
      <c r="Z282" s="189"/>
      <c r="AA282" s="189"/>
      <c r="AB282" s="189"/>
      <c r="AC282" s="190"/>
      <c r="AD282" s="250"/>
      <c r="AE282" s="250"/>
      <c r="AF282" s="204"/>
      <c r="AG282" s="190"/>
      <c r="AH282" s="190"/>
      <c r="AI282" s="190"/>
      <c r="AJ282" s="204"/>
    </row>
    <row r="283" spans="2:36" s="36" customFormat="1" ht="132" customHeight="1" x14ac:dyDescent="0.25">
      <c r="B283" s="204" t="s">
        <v>291</v>
      </c>
      <c r="C283" s="204" t="s">
        <v>292</v>
      </c>
      <c r="D283" s="204" t="s">
        <v>106</v>
      </c>
      <c r="E283" s="199" t="s">
        <v>67</v>
      </c>
      <c r="F283" s="199" t="s">
        <v>134</v>
      </c>
      <c r="G283" s="199" t="s">
        <v>147</v>
      </c>
      <c r="H283" s="204" t="s">
        <v>70</v>
      </c>
      <c r="I283" s="204" t="s">
        <v>79</v>
      </c>
      <c r="J283" s="11" t="s">
        <v>208</v>
      </c>
      <c r="K283" s="7" t="s">
        <v>107</v>
      </c>
      <c r="L283" s="7" t="s">
        <v>86</v>
      </c>
      <c r="M283" s="7">
        <v>40</v>
      </c>
      <c r="N283" s="190" t="s">
        <v>108</v>
      </c>
      <c r="O283" s="204" t="s">
        <v>290</v>
      </c>
      <c r="P283" s="204" t="s">
        <v>75</v>
      </c>
      <c r="Q283" s="204" t="s">
        <v>76</v>
      </c>
      <c r="R283" s="251" t="s">
        <v>77</v>
      </c>
      <c r="S283" s="251" t="s">
        <v>109</v>
      </c>
      <c r="T283" s="191">
        <f>V283+Y283</f>
        <v>27069.22</v>
      </c>
      <c r="U283" s="191" t="s">
        <v>79</v>
      </c>
      <c r="V283" s="243">
        <v>23008.84</v>
      </c>
      <c r="W283" s="189" t="s">
        <v>79</v>
      </c>
      <c r="X283" s="189" t="s">
        <v>79</v>
      </c>
      <c r="Y283" s="189">
        <v>4060.38</v>
      </c>
      <c r="Z283" s="189" t="s">
        <v>98</v>
      </c>
      <c r="AA283" s="189" t="s">
        <v>79</v>
      </c>
      <c r="AB283" s="189">
        <v>3007.69</v>
      </c>
      <c r="AC283" s="190" t="s">
        <v>149</v>
      </c>
      <c r="AD283" s="250" t="s">
        <v>79</v>
      </c>
      <c r="AE283" s="250">
        <f>V283+Y283</f>
        <v>27069.22</v>
      </c>
      <c r="AF283" s="190" t="s">
        <v>79</v>
      </c>
      <c r="AG283" s="190" t="s">
        <v>33</v>
      </c>
      <c r="AH283" s="190" t="s">
        <v>150</v>
      </c>
      <c r="AI283" s="190" t="s">
        <v>157</v>
      </c>
      <c r="AJ283" s="190"/>
    </row>
    <row r="284" spans="2:36" s="36" customFormat="1" ht="86.1" customHeight="1" x14ac:dyDescent="0.25">
      <c r="B284" s="204"/>
      <c r="C284" s="204"/>
      <c r="D284" s="204"/>
      <c r="E284" s="199"/>
      <c r="F284" s="199"/>
      <c r="G284" s="199"/>
      <c r="H284" s="204"/>
      <c r="I284" s="204"/>
      <c r="J284" s="11" t="s">
        <v>111</v>
      </c>
      <c r="K284" s="7" t="s">
        <v>112</v>
      </c>
      <c r="L284" s="7" t="s">
        <v>85</v>
      </c>
      <c r="M284" s="7">
        <v>2</v>
      </c>
      <c r="N284" s="190"/>
      <c r="O284" s="204"/>
      <c r="P284" s="204"/>
      <c r="Q284" s="204"/>
      <c r="R284" s="251"/>
      <c r="S284" s="251"/>
      <c r="T284" s="191"/>
      <c r="U284" s="191"/>
      <c r="V284" s="244"/>
      <c r="W284" s="189"/>
      <c r="X284" s="189"/>
      <c r="Y284" s="189"/>
      <c r="Z284" s="189"/>
      <c r="AA284" s="189"/>
      <c r="AB284" s="189"/>
      <c r="AC284" s="190"/>
      <c r="AD284" s="250"/>
      <c r="AE284" s="250"/>
      <c r="AF284" s="204"/>
      <c r="AG284" s="190"/>
      <c r="AH284" s="190"/>
      <c r="AI284" s="190"/>
      <c r="AJ284" s="204"/>
    </row>
    <row r="285" spans="2:36" s="36" customFormat="1" ht="59.1" customHeight="1" x14ac:dyDescent="0.25">
      <c r="B285" s="204"/>
      <c r="C285" s="204"/>
      <c r="D285" s="204"/>
      <c r="E285" s="199"/>
      <c r="F285" s="199"/>
      <c r="G285" s="199"/>
      <c r="H285" s="204"/>
      <c r="I285" s="204"/>
      <c r="J285" s="11" t="s">
        <v>127</v>
      </c>
      <c r="K285" s="7" t="s">
        <v>128</v>
      </c>
      <c r="L285" s="7" t="s">
        <v>85</v>
      </c>
      <c r="M285" s="66">
        <v>6</v>
      </c>
      <c r="N285" s="190"/>
      <c r="O285" s="204"/>
      <c r="P285" s="204"/>
      <c r="Q285" s="204"/>
      <c r="R285" s="251"/>
      <c r="S285" s="251"/>
      <c r="T285" s="191"/>
      <c r="U285" s="191"/>
      <c r="V285" s="245"/>
      <c r="W285" s="189"/>
      <c r="X285" s="189"/>
      <c r="Y285" s="189"/>
      <c r="Z285" s="189"/>
      <c r="AA285" s="189"/>
      <c r="AB285" s="189"/>
      <c r="AC285" s="190"/>
      <c r="AD285" s="250"/>
      <c r="AE285" s="250"/>
      <c r="AF285" s="204"/>
      <c r="AG285" s="190"/>
      <c r="AH285" s="190"/>
      <c r="AI285" s="190"/>
      <c r="AJ285" s="204"/>
    </row>
    <row r="286" spans="2:36" ht="52.15" customHeight="1" x14ac:dyDescent="0.2">
      <c r="B286" s="204" t="s">
        <v>293</v>
      </c>
      <c r="C286" s="204" t="s">
        <v>294</v>
      </c>
      <c r="D286" s="204" t="s">
        <v>66</v>
      </c>
      <c r="E286" s="199" t="s">
        <v>67</v>
      </c>
      <c r="F286" s="199" t="s">
        <v>132</v>
      </c>
      <c r="G286" s="199" t="s">
        <v>69</v>
      </c>
      <c r="H286" s="204" t="s">
        <v>70</v>
      </c>
      <c r="I286" s="204" t="s">
        <v>79</v>
      </c>
      <c r="J286" s="11" t="s">
        <v>113</v>
      </c>
      <c r="K286" s="7" t="s">
        <v>114</v>
      </c>
      <c r="L286" s="7" t="s">
        <v>115</v>
      </c>
      <c r="M286" s="7">
        <v>1.5</v>
      </c>
      <c r="N286" s="190" t="s">
        <v>108</v>
      </c>
      <c r="O286" s="204" t="s">
        <v>295</v>
      </c>
      <c r="P286" s="204" t="s">
        <v>75</v>
      </c>
      <c r="Q286" s="204" t="s">
        <v>76</v>
      </c>
      <c r="R286" s="251" t="s">
        <v>77</v>
      </c>
      <c r="S286" s="251" t="s">
        <v>109</v>
      </c>
      <c r="T286" s="191">
        <f>V286+Y286</f>
        <v>107998.52</v>
      </c>
      <c r="U286" s="191" t="s">
        <v>79</v>
      </c>
      <c r="V286" s="189">
        <v>91798.74</v>
      </c>
      <c r="W286" s="189" t="s">
        <v>79</v>
      </c>
      <c r="X286" s="189" t="s">
        <v>79</v>
      </c>
      <c r="Y286" s="189">
        <v>16199.78</v>
      </c>
      <c r="Z286" s="189" t="s">
        <v>79</v>
      </c>
      <c r="AA286" s="189" t="s">
        <v>79</v>
      </c>
      <c r="AB286" s="189">
        <v>11999.84</v>
      </c>
      <c r="AC286" s="190" t="s">
        <v>80</v>
      </c>
      <c r="AD286" s="250" t="s">
        <v>79</v>
      </c>
      <c r="AE286" s="250">
        <f>V286+Y286</f>
        <v>107998.52</v>
      </c>
      <c r="AF286" s="190" t="s">
        <v>79</v>
      </c>
      <c r="AG286" s="190" t="s">
        <v>33</v>
      </c>
      <c r="AH286" s="190" t="s">
        <v>150</v>
      </c>
      <c r="AI286" s="190" t="s">
        <v>157</v>
      </c>
      <c r="AJ286" s="190"/>
    </row>
    <row r="287" spans="2:36" ht="51" x14ac:dyDescent="0.2">
      <c r="B287" s="204"/>
      <c r="C287" s="204"/>
      <c r="D287" s="204"/>
      <c r="E287" s="199"/>
      <c r="F287" s="199"/>
      <c r="G287" s="199"/>
      <c r="H287" s="204"/>
      <c r="I287" s="204"/>
      <c r="J287" s="11" t="s">
        <v>116</v>
      </c>
      <c r="K287" s="7" t="s">
        <v>117</v>
      </c>
      <c r="L287" s="7" t="s">
        <v>85</v>
      </c>
      <c r="M287" s="7">
        <v>1</v>
      </c>
      <c r="N287" s="190"/>
      <c r="O287" s="204"/>
      <c r="P287" s="204"/>
      <c r="Q287" s="204"/>
      <c r="R287" s="251"/>
      <c r="S287" s="251"/>
      <c r="T287" s="191"/>
      <c r="U287" s="191"/>
      <c r="V287" s="189"/>
      <c r="W287" s="189"/>
      <c r="X287" s="189"/>
      <c r="Y287" s="189"/>
      <c r="Z287" s="189"/>
      <c r="AA287" s="189"/>
      <c r="AB287" s="189"/>
      <c r="AC287" s="190"/>
      <c r="AD287" s="250"/>
      <c r="AE287" s="250"/>
      <c r="AF287" s="204"/>
      <c r="AG287" s="190"/>
      <c r="AH287" s="190"/>
      <c r="AI287" s="190"/>
      <c r="AJ287" s="204"/>
    </row>
    <row r="288" spans="2:36" ht="38.25" x14ac:dyDescent="0.2">
      <c r="B288" s="204"/>
      <c r="C288" s="204"/>
      <c r="D288" s="204"/>
      <c r="E288" s="199"/>
      <c r="F288" s="199"/>
      <c r="G288" s="199"/>
      <c r="H288" s="204"/>
      <c r="I288" s="204"/>
      <c r="J288" s="11" t="s">
        <v>209</v>
      </c>
      <c r="K288" s="7" t="s">
        <v>118</v>
      </c>
      <c r="L288" s="7" t="s">
        <v>119</v>
      </c>
      <c r="M288" s="7">
        <v>1</v>
      </c>
      <c r="N288" s="190"/>
      <c r="O288" s="204"/>
      <c r="P288" s="204"/>
      <c r="Q288" s="204"/>
      <c r="R288" s="251"/>
      <c r="S288" s="251"/>
      <c r="T288" s="191"/>
      <c r="U288" s="191"/>
      <c r="V288" s="189"/>
      <c r="W288" s="189"/>
      <c r="X288" s="189"/>
      <c r="Y288" s="189"/>
      <c r="Z288" s="189"/>
      <c r="AA288" s="189"/>
      <c r="AB288" s="189"/>
      <c r="AC288" s="190"/>
      <c r="AD288" s="250"/>
      <c r="AE288" s="250"/>
      <c r="AF288" s="204"/>
      <c r="AG288" s="190"/>
      <c r="AH288" s="190"/>
      <c r="AI288" s="190"/>
      <c r="AJ288" s="204"/>
    </row>
    <row r="289" spans="2:36" ht="44.1" customHeight="1" x14ac:dyDescent="0.2">
      <c r="B289" s="204"/>
      <c r="C289" s="204"/>
      <c r="D289" s="204"/>
      <c r="E289" s="199"/>
      <c r="F289" s="199"/>
      <c r="G289" s="199"/>
      <c r="H289" s="204"/>
      <c r="I289" s="204"/>
      <c r="J289" s="11" t="s">
        <v>120</v>
      </c>
      <c r="K289" s="7" t="s">
        <v>121</v>
      </c>
      <c r="L289" s="7" t="s">
        <v>119</v>
      </c>
      <c r="M289" s="66">
        <v>1</v>
      </c>
      <c r="N289" s="190"/>
      <c r="O289" s="204"/>
      <c r="P289" s="204"/>
      <c r="Q289" s="204"/>
      <c r="R289" s="251"/>
      <c r="S289" s="251"/>
      <c r="T289" s="191"/>
      <c r="U289" s="191"/>
      <c r="V289" s="189"/>
      <c r="W289" s="189"/>
      <c r="X289" s="189"/>
      <c r="Y289" s="189"/>
      <c r="Z289" s="189"/>
      <c r="AA289" s="189"/>
      <c r="AB289" s="189"/>
      <c r="AC289" s="190"/>
      <c r="AD289" s="250"/>
      <c r="AE289" s="250"/>
      <c r="AF289" s="204"/>
      <c r="AG289" s="190"/>
      <c r="AH289" s="190"/>
      <c r="AI289" s="190"/>
      <c r="AJ289" s="204"/>
    </row>
    <row r="290" spans="2:36" s="36" customFormat="1" ht="89.1" customHeight="1" x14ac:dyDescent="0.25">
      <c r="B290" s="204" t="s">
        <v>296</v>
      </c>
      <c r="C290" s="204" t="s">
        <v>287</v>
      </c>
      <c r="D290" s="204" t="s">
        <v>106</v>
      </c>
      <c r="E290" s="199" t="s">
        <v>67</v>
      </c>
      <c r="F290" s="199" t="s">
        <v>134</v>
      </c>
      <c r="G290" s="199" t="s">
        <v>147</v>
      </c>
      <c r="H290" s="204" t="s">
        <v>70</v>
      </c>
      <c r="I290" s="204" t="s">
        <v>79</v>
      </c>
      <c r="J290" s="28" t="s">
        <v>208</v>
      </c>
      <c r="K290" s="14" t="s">
        <v>107</v>
      </c>
      <c r="L290" s="14" t="s">
        <v>86</v>
      </c>
      <c r="M290" s="14">
        <v>40</v>
      </c>
      <c r="N290" s="190" t="s">
        <v>108</v>
      </c>
      <c r="O290" s="204" t="s">
        <v>290</v>
      </c>
      <c r="P290" s="204" t="s">
        <v>75</v>
      </c>
      <c r="Q290" s="204" t="s">
        <v>76</v>
      </c>
      <c r="R290" s="251" t="s">
        <v>77</v>
      </c>
      <c r="S290" s="251" t="s">
        <v>109</v>
      </c>
      <c r="T290" s="191">
        <f>V290+Y290</f>
        <v>146095.95000000001</v>
      </c>
      <c r="U290" s="191" t="s">
        <v>79</v>
      </c>
      <c r="V290" s="243">
        <v>124181.56</v>
      </c>
      <c r="W290" s="189" t="s">
        <v>79</v>
      </c>
      <c r="X290" s="189" t="s">
        <v>79</v>
      </c>
      <c r="Y290" s="189">
        <v>21914.39</v>
      </c>
      <c r="Z290" s="189" t="s">
        <v>98</v>
      </c>
      <c r="AA290" s="189" t="s">
        <v>79</v>
      </c>
      <c r="AB290" s="189">
        <v>16232.88</v>
      </c>
      <c r="AC290" s="190" t="s">
        <v>149</v>
      </c>
      <c r="AD290" s="250" t="s">
        <v>79</v>
      </c>
      <c r="AE290" s="250">
        <f>V290+Y290</f>
        <v>146095.95000000001</v>
      </c>
      <c r="AF290" s="190" t="s">
        <v>79</v>
      </c>
      <c r="AG290" s="190" t="s">
        <v>33</v>
      </c>
      <c r="AH290" s="190" t="s">
        <v>161</v>
      </c>
      <c r="AI290" s="190" t="s">
        <v>179</v>
      </c>
      <c r="AJ290" s="190"/>
    </row>
    <row r="291" spans="2:36" s="36" customFormat="1" ht="86.1" customHeight="1" x14ac:dyDescent="0.25">
      <c r="B291" s="204"/>
      <c r="C291" s="204"/>
      <c r="D291" s="204"/>
      <c r="E291" s="199"/>
      <c r="F291" s="199"/>
      <c r="G291" s="199"/>
      <c r="H291" s="204"/>
      <c r="I291" s="204"/>
      <c r="J291" s="11" t="s">
        <v>111</v>
      </c>
      <c r="K291" s="7" t="s">
        <v>112</v>
      </c>
      <c r="L291" s="7" t="s">
        <v>85</v>
      </c>
      <c r="M291" s="7">
        <v>4</v>
      </c>
      <c r="N291" s="190"/>
      <c r="O291" s="204"/>
      <c r="P291" s="204"/>
      <c r="Q291" s="204"/>
      <c r="R291" s="251"/>
      <c r="S291" s="251"/>
      <c r="T291" s="191"/>
      <c r="U291" s="191"/>
      <c r="V291" s="244"/>
      <c r="W291" s="189"/>
      <c r="X291" s="189"/>
      <c r="Y291" s="189"/>
      <c r="Z291" s="189"/>
      <c r="AA291" s="189"/>
      <c r="AB291" s="189"/>
      <c r="AC291" s="190"/>
      <c r="AD291" s="250"/>
      <c r="AE291" s="250"/>
      <c r="AF291" s="204"/>
      <c r="AG291" s="190"/>
      <c r="AH291" s="190"/>
      <c r="AI291" s="190"/>
      <c r="AJ291" s="204"/>
    </row>
    <row r="292" spans="2:36" s="36" customFormat="1" ht="88.5" customHeight="1" x14ac:dyDescent="0.25">
      <c r="B292" s="204"/>
      <c r="C292" s="204"/>
      <c r="D292" s="204"/>
      <c r="E292" s="199"/>
      <c r="F292" s="199"/>
      <c r="G292" s="199"/>
      <c r="H292" s="204"/>
      <c r="I292" s="204"/>
      <c r="J292" s="11" t="s">
        <v>127</v>
      </c>
      <c r="K292" s="7" t="s">
        <v>128</v>
      </c>
      <c r="L292" s="7" t="s">
        <v>85</v>
      </c>
      <c r="M292" s="66">
        <v>116</v>
      </c>
      <c r="N292" s="190"/>
      <c r="O292" s="204"/>
      <c r="P292" s="204"/>
      <c r="Q292" s="204"/>
      <c r="R292" s="251"/>
      <c r="S292" s="251"/>
      <c r="T292" s="191"/>
      <c r="U292" s="191"/>
      <c r="V292" s="245"/>
      <c r="W292" s="189"/>
      <c r="X292" s="189"/>
      <c r="Y292" s="189"/>
      <c r="Z292" s="189"/>
      <c r="AA292" s="189"/>
      <c r="AB292" s="189"/>
      <c r="AC292" s="190"/>
      <c r="AD292" s="250"/>
      <c r="AE292" s="250"/>
      <c r="AF292" s="204"/>
      <c r="AG292" s="190"/>
      <c r="AH292" s="190"/>
      <c r="AI292" s="190"/>
      <c r="AJ292" s="204"/>
    </row>
    <row r="293" spans="2:36" s="36" customFormat="1" ht="89.1" customHeight="1" x14ac:dyDescent="0.25">
      <c r="B293" s="204" t="s">
        <v>298</v>
      </c>
      <c r="C293" s="204" t="s">
        <v>289</v>
      </c>
      <c r="D293" s="204" t="s">
        <v>106</v>
      </c>
      <c r="E293" s="199" t="s">
        <v>67</v>
      </c>
      <c r="F293" s="199" t="s">
        <v>134</v>
      </c>
      <c r="G293" s="199" t="s">
        <v>147</v>
      </c>
      <c r="H293" s="204" t="s">
        <v>70</v>
      </c>
      <c r="I293" s="204" t="s">
        <v>79</v>
      </c>
      <c r="J293" s="28" t="s">
        <v>208</v>
      </c>
      <c r="K293" s="14" t="s">
        <v>107</v>
      </c>
      <c r="L293" s="14" t="s">
        <v>86</v>
      </c>
      <c r="M293" s="14">
        <v>40</v>
      </c>
      <c r="N293" s="190" t="s">
        <v>108</v>
      </c>
      <c r="O293" s="204" t="s">
        <v>290</v>
      </c>
      <c r="P293" s="204" t="s">
        <v>75</v>
      </c>
      <c r="Q293" s="204" t="s">
        <v>76</v>
      </c>
      <c r="R293" s="251" t="s">
        <v>77</v>
      </c>
      <c r="S293" s="251" t="s">
        <v>109</v>
      </c>
      <c r="T293" s="191">
        <f>+V293+Y293</f>
        <v>56345.11</v>
      </c>
      <c r="U293" s="191" t="s">
        <v>79</v>
      </c>
      <c r="V293" s="243">
        <v>47893.34</v>
      </c>
      <c r="W293" s="189" t="s">
        <v>79</v>
      </c>
      <c r="X293" s="189" t="s">
        <v>79</v>
      </c>
      <c r="Y293" s="189">
        <v>8451.77</v>
      </c>
      <c r="Z293" s="189" t="s">
        <v>98</v>
      </c>
      <c r="AA293" s="189" t="s">
        <v>79</v>
      </c>
      <c r="AB293" s="189">
        <v>6260.57</v>
      </c>
      <c r="AC293" s="190" t="s">
        <v>149</v>
      </c>
      <c r="AD293" s="250" t="s">
        <v>79</v>
      </c>
      <c r="AE293" s="250">
        <f>V293+Y293</f>
        <v>56345.11</v>
      </c>
      <c r="AF293" s="190" t="s">
        <v>79</v>
      </c>
      <c r="AG293" s="190" t="s">
        <v>33</v>
      </c>
      <c r="AH293" s="190" t="s">
        <v>161</v>
      </c>
      <c r="AI293" s="190" t="s">
        <v>179</v>
      </c>
      <c r="AJ293" s="190"/>
    </row>
    <row r="294" spans="2:36" s="36" customFormat="1" ht="86.1" customHeight="1" x14ac:dyDescent="0.25">
      <c r="B294" s="204"/>
      <c r="C294" s="204"/>
      <c r="D294" s="204"/>
      <c r="E294" s="199"/>
      <c r="F294" s="199"/>
      <c r="G294" s="199"/>
      <c r="H294" s="204"/>
      <c r="I294" s="204"/>
      <c r="J294" s="11" t="s">
        <v>111</v>
      </c>
      <c r="K294" s="7" t="s">
        <v>112</v>
      </c>
      <c r="L294" s="7" t="s">
        <v>85</v>
      </c>
      <c r="M294" s="7">
        <v>2</v>
      </c>
      <c r="N294" s="190"/>
      <c r="O294" s="204"/>
      <c r="P294" s="204"/>
      <c r="Q294" s="204"/>
      <c r="R294" s="251"/>
      <c r="S294" s="251"/>
      <c r="T294" s="191"/>
      <c r="U294" s="191"/>
      <c r="V294" s="244"/>
      <c r="W294" s="189"/>
      <c r="X294" s="189"/>
      <c r="Y294" s="189"/>
      <c r="Z294" s="189"/>
      <c r="AA294" s="189"/>
      <c r="AB294" s="189"/>
      <c r="AC294" s="190"/>
      <c r="AD294" s="250"/>
      <c r="AE294" s="250"/>
      <c r="AF294" s="204"/>
      <c r="AG294" s="190"/>
      <c r="AH294" s="190"/>
      <c r="AI294" s="190"/>
      <c r="AJ294" s="204"/>
    </row>
    <row r="295" spans="2:36" s="36" customFormat="1" ht="50.65" customHeight="1" x14ac:dyDescent="0.25">
      <c r="B295" s="204"/>
      <c r="C295" s="204"/>
      <c r="D295" s="204"/>
      <c r="E295" s="199"/>
      <c r="F295" s="199"/>
      <c r="G295" s="199"/>
      <c r="H295" s="204"/>
      <c r="I295" s="204"/>
      <c r="J295" s="11" t="s">
        <v>127</v>
      </c>
      <c r="K295" s="7" t="s">
        <v>128</v>
      </c>
      <c r="L295" s="7" t="s">
        <v>85</v>
      </c>
      <c r="M295" s="66">
        <v>34</v>
      </c>
      <c r="N295" s="190"/>
      <c r="O295" s="204"/>
      <c r="P295" s="204"/>
      <c r="Q295" s="204"/>
      <c r="R295" s="251"/>
      <c r="S295" s="251"/>
      <c r="T295" s="191"/>
      <c r="U295" s="191"/>
      <c r="V295" s="245"/>
      <c r="W295" s="189"/>
      <c r="X295" s="189"/>
      <c r="Y295" s="189"/>
      <c r="Z295" s="189"/>
      <c r="AA295" s="189"/>
      <c r="AB295" s="189"/>
      <c r="AC295" s="190"/>
      <c r="AD295" s="250"/>
      <c r="AE295" s="250"/>
      <c r="AF295" s="204"/>
      <c r="AG295" s="190"/>
      <c r="AH295" s="190"/>
      <c r="AI295" s="190"/>
      <c r="AJ295" s="204"/>
    </row>
    <row r="296" spans="2:36" s="36" customFormat="1" ht="89.1" customHeight="1" x14ac:dyDescent="0.25">
      <c r="B296" s="204" t="s">
        <v>299</v>
      </c>
      <c r="C296" s="204" t="s">
        <v>292</v>
      </c>
      <c r="D296" s="204" t="s">
        <v>106</v>
      </c>
      <c r="E296" s="199" t="s">
        <v>67</v>
      </c>
      <c r="F296" s="199" t="s">
        <v>134</v>
      </c>
      <c r="G296" s="199" t="s">
        <v>147</v>
      </c>
      <c r="H296" s="204" t="s">
        <v>70</v>
      </c>
      <c r="I296" s="204" t="s">
        <v>79</v>
      </c>
      <c r="J296" s="11" t="s">
        <v>208</v>
      </c>
      <c r="K296" s="7" t="s">
        <v>107</v>
      </c>
      <c r="L296" s="7" t="s">
        <v>86</v>
      </c>
      <c r="M296" s="66">
        <v>40</v>
      </c>
      <c r="N296" s="190" t="s">
        <v>108</v>
      </c>
      <c r="O296" s="204" t="s">
        <v>290</v>
      </c>
      <c r="P296" s="204" t="s">
        <v>75</v>
      </c>
      <c r="Q296" s="204" t="s">
        <v>76</v>
      </c>
      <c r="R296" s="251" t="s">
        <v>77</v>
      </c>
      <c r="S296" s="251" t="s">
        <v>109</v>
      </c>
      <c r="T296" s="191">
        <f>V296+Y296</f>
        <v>84331.72</v>
      </c>
      <c r="U296" s="191" t="s">
        <v>79</v>
      </c>
      <c r="V296" s="243">
        <v>71681.960000000006</v>
      </c>
      <c r="W296" s="189" t="s">
        <v>79</v>
      </c>
      <c r="X296" s="189" t="s">
        <v>79</v>
      </c>
      <c r="Y296" s="189">
        <v>12649.76</v>
      </c>
      <c r="Z296" s="189" t="s">
        <v>98</v>
      </c>
      <c r="AA296" s="189" t="s">
        <v>79</v>
      </c>
      <c r="AB296" s="189">
        <v>9370.19</v>
      </c>
      <c r="AC296" s="190" t="s">
        <v>149</v>
      </c>
      <c r="AD296" s="250" t="s">
        <v>79</v>
      </c>
      <c r="AE296" s="250">
        <f>V296+Y296</f>
        <v>84331.72</v>
      </c>
      <c r="AF296" s="190" t="s">
        <v>79</v>
      </c>
      <c r="AG296" s="190" t="s">
        <v>33</v>
      </c>
      <c r="AH296" s="190" t="s">
        <v>161</v>
      </c>
      <c r="AI296" s="190" t="s">
        <v>179</v>
      </c>
      <c r="AJ296" s="190"/>
    </row>
    <row r="297" spans="2:36" s="36" customFormat="1" ht="86.1" customHeight="1" x14ac:dyDescent="0.25">
      <c r="B297" s="204"/>
      <c r="C297" s="204"/>
      <c r="D297" s="204"/>
      <c r="E297" s="199"/>
      <c r="F297" s="199"/>
      <c r="G297" s="199"/>
      <c r="H297" s="204"/>
      <c r="I297" s="204"/>
      <c r="J297" s="11" t="s">
        <v>111</v>
      </c>
      <c r="K297" s="7" t="s">
        <v>112</v>
      </c>
      <c r="L297" s="7" t="s">
        <v>85</v>
      </c>
      <c r="M297" s="66">
        <v>1</v>
      </c>
      <c r="N297" s="190"/>
      <c r="O297" s="204"/>
      <c r="P297" s="204"/>
      <c r="Q297" s="204"/>
      <c r="R297" s="251"/>
      <c r="S297" s="251"/>
      <c r="T297" s="191"/>
      <c r="U297" s="191"/>
      <c r="V297" s="244"/>
      <c r="W297" s="189"/>
      <c r="X297" s="189"/>
      <c r="Y297" s="189"/>
      <c r="Z297" s="189"/>
      <c r="AA297" s="189"/>
      <c r="AB297" s="189"/>
      <c r="AC297" s="190"/>
      <c r="AD297" s="250"/>
      <c r="AE297" s="250"/>
      <c r="AF297" s="204"/>
      <c r="AG297" s="190"/>
      <c r="AH297" s="190"/>
      <c r="AI297" s="190"/>
      <c r="AJ297" s="204"/>
    </row>
    <row r="298" spans="2:36" s="36" customFormat="1" ht="54" customHeight="1" x14ac:dyDescent="0.25">
      <c r="B298" s="204"/>
      <c r="C298" s="204"/>
      <c r="D298" s="204"/>
      <c r="E298" s="199"/>
      <c r="F298" s="199"/>
      <c r="G298" s="199"/>
      <c r="H298" s="204"/>
      <c r="I298" s="204"/>
      <c r="J298" s="11" t="s">
        <v>127</v>
      </c>
      <c r="K298" s="7" t="s">
        <v>128</v>
      </c>
      <c r="L298" s="7" t="s">
        <v>85</v>
      </c>
      <c r="M298" s="66">
        <v>3</v>
      </c>
      <c r="N298" s="190"/>
      <c r="O298" s="204"/>
      <c r="P298" s="204"/>
      <c r="Q298" s="204"/>
      <c r="R298" s="251"/>
      <c r="S298" s="251"/>
      <c r="T298" s="191"/>
      <c r="U298" s="191"/>
      <c r="V298" s="245"/>
      <c r="W298" s="189"/>
      <c r="X298" s="189"/>
      <c r="Y298" s="189"/>
      <c r="Z298" s="189"/>
      <c r="AA298" s="189"/>
      <c r="AB298" s="189"/>
      <c r="AC298" s="190"/>
      <c r="AD298" s="250"/>
      <c r="AE298" s="250"/>
      <c r="AF298" s="204"/>
      <c r="AG298" s="190"/>
      <c r="AH298" s="190"/>
      <c r="AI298" s="190"/>
      <c r="AJ298" s="204"/>
    </row>
    <row r="299" spans="2:36" s="36" customFormat="1" ht="89.1" customHeight="1" x14ac:dyDescent="0.25">
      <c r="B299" s="204" t="s">
        <v>300</v>
      </c>
      <c r="C299" s="204" t="s">
        <v>287</v>
      </c>
      <c r="D299" s="204" t="s">
        <v>106</v>
      </c>
      <c r="E299" s="199" t="s">
        <v>67</v>
      </c>
      <c r="F299" s="199" t="s">
        <v>134</v>
      </c>
      <c r="G299" s="199" t="s">
        <v>147</v>
      </c>
      <c r="H299" s="204" t="s">
        <v>70</v>
      </c>
      <c r="I299" s="204" t="s">
        <v>79</v>
      </c>
      <c r="J299" s="11" t="s">
        <v>208</v>
      </c>
      <c r="K299" s="7" t="s">
        <v>107</v>
      </c>
      <c r="L299" s="7" t="s">
        <v>86</v>
      </c>
      <c r="M299" s="66">
        <v>40</v>
      </c>
      <c r="N299" s="190" t="s">
        <v>108</v>
      </c>
      <c r="O299" s="204" t="s">
        <v>290</v>
      </c>
      <c r="P299" s="204" t="s">
        <v>75</v>
      </c>
      <c r="Q299" s="204" t="s">
        <v>76</v>
      </c>
      <c r="R299" s="251" t="s">
        <v>77</v>
      </c>
      <c r="S299" s="251" t="s">
        <v>109</v>
      </c>
      <c r="T299" s="191">
        <f>V299+Y299</f>
        <v>96400.34</v>
      </c>
      <c r="U299" s="191" t="s">
        <v>79</v>
      </c>
      <c r="V299" s="243">
        <v>81940.289999999994</v>
      </c>
      <c r="W299" s="189" t="s">
        <v>79</v>
      </c>
      <c r="X299" s="189" t="s">
        <v>79</v>
      </c>
      <c r="Y299" s="189">
        <v>14460.05</v>
      </c>
      <c r="Z299" s="189" t="s">
        <v>98</v>
      </c>
      <c r="AA299" s="189" t="s">
        <v>79</v>
      </c>
      <c r="AB299" s="189">
        <v>10711.15</v>
      </c>
      <c r="AC299" s="190" t="s">
        <v>149</v>
      </c>
      <c r="AD299" s="250" t="s">
        <v>79</v>
      </c>
      <c r="AE299" s="250">
        <f>V299+Y299</f>
        <v>96400.34</v>
      </c>
      <c r="AF299" s="190" t="s">
        <v>79</v>
      </c>
      <c r="AG299" s="190" t="s">
        <v>33</v>
      </c>
      <c r="AH299" s="190" t="s">
        <v>249</v>
      </c>
      <c r="AI299" s="190" t="s">
        <v>253</v>
      </c>
      <c r="AJ299" s="190"/>
    </row>
    <row r="300" spans="2:36" s="36" customFormat="1" ht="86.1" customHeight="1" x14ac:dyDescent="0.25">
      <c r="B300" s="204"/>
      <c r="C300" s="204"/>
      <c r="D300" s="204"/>
      <c r="E300" s="199"/>
      <c r="F300" s="199"/>
      <c r="G300" s="199"/>
      <c r="H300" s="204"/>
      <c r="I300" s="204"/>
      <c r="J300" s="11" t="s">
        <v>111</v>
      </c>
      <c r="K300" s="7" t="s">
        <v>112</v>
      </c>
      <c r="L300" s="7" t="s">
        <v>85</v>
      </c>
      <c r="M300" s="66">
        <v>2</v>
      </c>
      <c r="N300" s="190"/>
      <c r="O300" s="204"/>
      <c r="P300" s="204"/>
      <c r="Q300" s="204"/>
      <c r="R300" s="251"/>
      <c r="S300" s="251"/>
      <c r="T300" s="191"/>
      <c r="U300" s="191"/>
      <c r="V300" s="244"/>
      <c r="W300" s="189"/>
      <c r="X300" s="189"/>
      <c r="Y300" s="189"/>
      <c r="Z300" s="189"/>
      <c r="AA300" s="189"/>
      <c r="AB300" s="189"/>
      <c r="AC300" s="190"/>
      <c r="AD300" s="250"/>
      <c r="AE300" s="250"/>
      <c r="AF300" s="204"/>
      <c r="AG300" s="190"/>
      <c r="AH300" s="190"/>
      <c r="AI300" s="190"/>
      <c r="AJ300" s="204"/>
    </row>
    <row r="301" spans="2:36" s="36" customFormat="1" ht="88.5" customHeight="1" x14ac:dyDescent="0.25">
      <c r="B301" s="204"/>
      <c r="C301" s="204"/>
      <c r="D301" s="204"/>
      <c r="E301" s="199"/>
      <c r="F301" s="199"/>
      <c r="G301" s="199"/>
      <c r="H301" s="204"/>
      <c r="I301" s="204"/>
      <c r="J301" s="11" t="s">
        <v>127</v>
      </c>
      <c r="K301" s="7" t="s">
        <v>128</v>
      </c>
      <c r="L301" s="7" t="s">
        <v>85</v>
      </c>
      <c r="M301" s="66">
        <v>35</v>
      </c>
      <c r="N301" s="190"/>
      <c r="O301" s="204"/>
      <c r="P301" s="204"/>
      <c r="Q301" s="204"/>
      <c r="R301" s="251"/>
      <c r="S301" s="251"/>
      <c r="T301" s="191"/>
      <c r="U301" s="191"/>
      <c r="V301" s="245"/>
      <c r="W301" s="189"/>
      <c r="X301" s="189"/>
      <c r="Y301" s="189"/>
      <c r="Z301" s="189"/>
      <c r="AA301" s="189"/>
      <c r="AB301" s="189"/>
      <c r="AC301" s="190"/>
      <c r="AD301" s="250"/>
      <c r="AE301" s="250"/>
      <c r="AF301" s="204"/>
      <c r="AG301" s="190"/>
      <c r="AH301" s="190"/>
      <c r="AI301" s="190"/>
      <c r="AJ301" s="204"/>
    </row>
    <row r="302" spans="2:36" ht="51" x14ac:dyDescent="0.2">
      <c r="B302" s="204" t="s">
        <v>301</v>
      </c>
      <c r="C302" s="204" t="s">
        <v>294</v>
      </c>
      <c r="D302" s="204" t="s">
        <v>66</v>
      </c>
      <c r="E302" s="199" t="s">
        <v>67</v>
      </c>
      <c r="F302" s="199" t="s">
        <v>132</v>
      </c>
      <c r="G302" s="199" t="s">
        <v>69</v>
      </c>
      <c r="H302" s="204" t="s">
        <v>70</v>
      </c>
      <c r="I302" s="204" t="s">
        <v>79</v>
      </c>
      <c r="J302" s="11" t="s">
        <v>113</v>
      </c>
      <c r="K302" s="7" t="s">
        <v>114</v>
      </c>
      <c r="L302" s="7" t="s">
        <v>115</v>
      </c>
      <c r="M302" s="7">
        <v>1</v>
      </c>
      <c r="N302" s="190" t="s">
        <v>108</v>
      </c>
      <c r="O302" s="204" t="s">
        <v>295</v>
      </c>
      <c r="P302" s="204" t="s">
        <v>75</v>
      </c>
      <c r="Q302" s="204" t="s">
        <v>76</v>
      </c>
      <c r="R302" s="251" t="s">
        <v>77</v>
      </c>
      <c r="S302" s="251" t="s">
        <v>109</v>
      </c>
      <c r="T302" s="191">
        <f>V302+Y302</f>
        <v>81926.48</v>
      </c>
      <c r="U302" s="191" t="s">
        <v>79</v>
      </c>
      <c r="V302" s="189">
        <v>69637.509999999995</v>
      </c>
      <c r="W302" s="189" t="s">
        <v>79</v>
      </c>
      <c r="X302" s="189" t="s">
        <v>79</v>
      </c>
      <c r="Y302" s="189">
        <v>12288.97</v>
      </c>
      <c r="Z302" s="189" t="s">
        <v>79</v>
      </c>
      <c r="AA302" s="189" t="s">
        <v>79</v>
      </c>
      <c r="AB302" s="189">
        <v>9102.94</v>
      </c>
      <c r="AC302" s="190" t="s">
        <v>80</v>
      </c>
      <c r="AD302" s="250" t="s">
        <v>79</v>
      </c>
      <c r="AE302" s="250">
        <f>V302+Y302</f>
        <v>81926.48</v>
      </c>
      <c r="AF302" s="190" t="s">
        <v>79</v>
      </c>
      <c r="AG302" s="190" t="s">
        <v>33</v>
      </c>
      <c r="AH302" s="190" t="s">
        <v>161</v>
      </c>
      <c r="AI302" s="190" t="s">
        <v>413</v>
      </c>
      <c r="AJ302" s="190"/>
    </row>
    <row r="303" spans="2:36" ht="51" x14ac:dyDescent="0.2">
      <c r="B303" s="204"/>
      <c r="C303" s="204"/>
      <c r="D303" s="204"/>
      <c r="E303" s="199"/>
      <c r="F303" s="199"/>
      <c r="G303" s="199"/>
      <c r="H303" s="204"/>
      <c r="I303" s="204"/>
      <c r="J303" s="11" t="s">
        <v>116</v>
      </c>
      <c r="K303" s="7" t="s">
        <v>117</v>
      </c>
      <c r="L303" s="7" t="s">
        <v>85</v>
      </c>
      <c r="M303" s="7">
        <v>1</v>
      </c>
      <c r="N303" s="190"/>
      <c r="O303" s="204"/>
      <c r="P303" s="204"/>
      <c r="Q303" s="204"/>
      <c r="R303" s="251"/>
      <c r="S303" s="251"/>
      <c r="T303" s="191"/>
      <c r="U303" s="191"/>
      <c r="V303" s="189"/>
      <c r="W303" s="189"/>
      <c r="X303" s="189"/>
      <c r="Y303" s="189"/>
      <c r="Z303" s="189"/>
      <c r="AA303" s="189"/>
      <c r="AB303" s="189"/>
      <c r="AC303" s="190"/>
      <c r="AD303" s="250"/>
      <c r="AE303" s="250"/>
      <c r="AF303" s="204"/>
      <c r="AG303" s="190"/>
      <c r="AH303" s="190"/>
      <c r="AI303" s="190"/>
      <c r="AJ303" s="204"/>
    </row>
    <row r="304" spans="2:36" ht="38.25" x14ac:dyDescent="0.2">
      <c r="B304" s="204"/>
      <c r="C304" s="204"/>
      <c r="D304" s="204"/>
      <c r="E304" s="199"/>
      <c r="F304" s="199"/>
      <c r="G304" s="199"/>
      <c r="H304" s="204"/>
      <c r="I304" s="204"/>
      <c r="J304" s="11" t="s">
        <v>209</v>
      </c>
      <c r="K304" s="7" t="s">
        <v>118</v>
      </c>
      <c r="L304" s="7" t="s">
        <v>119</v>
      </c>
      <c r="M304" s="7">
        <v>1</v>
      </c>
      <c r="N304" s="190"/>
      <c r="O304" s="204"/>
      <c r="P304" s="204"/>
      <c r="Q304" s="204"/>
      <c r="R304" s="251"/>
      <c r="S304" s="251"/>
      <c r="T304" s="191"/>
      <c r="U304" s="191"/>
      <c r="V304" s="189"/>
      <c r="W304" s="189"/>
      <c r="X304" s="189"/>
      <c r="Y304" s="189"/>
      <c r="Z304" s="189"/>
      <c r="AA304" s="189"/>
      <c r="AB304" s="189"/>
      <c r="AC304" s="190"/>
      <c r="AD304" s="250"/>
      <c r="AE304" s="250"/>
      <c r="AF304" s="204"/>
      <c r="AG304" s="190"/>
      <c r="AH304" s="190"/>
      <c r="AI304" s="190"/>
      <c r="AJ304" s="204"/>
    </row>
    <row r="305" spans="2:36" ht="40.5" customHeight="1" x14ac:dyDescent="0.2">
      <c r="B305" s="204"/>
      <c r="C305" s="204"/>
      <c r="D305" s="204"/>
      <c r="E305" s="199"/>
      <c r="F305" s="199"/>
      <c r="G305" s="199"/>
      <c r="H305" s="204"/>
      <c r="I305" s="204"/>
      <c r="J305" s="11" t="s">
        <v>120</v>
      </c>
      <c r="K305" s="7" t="s">
        <v>121</v>
      </c>
      <c r="L305" s="7" t="s">
        <v>119</v>
      </c>
      <c r="M305" s="66">
        <v>1</v>
      </c>
      <c r="N305" s="190"/>
      <c r="O305" s="204"/>
      <c r="P305" s="204"/>
      <c r="Q305" s="204"/>
      <c r="R305" s="251"/>
      <c r="S305" s="251"/>
      <c r="T305" s="191"/>
      <c r="U305" s="191"/>
      <c r="V305" s="189"/>
      <c r="W305" s="189"/>
      <c r="X305" s="189"/>
      <c r="Y305" s="189"/>
      <c r="Z305" s="189"/>
      <c r="AA305" s="189"/>
      <c r="AB305" s="189"/>
      <c r="AC305" s="190"/>
      <c r="AD305" s="250"/>
      <c r="AE305" s="250"/>
      <c r="AF305" s="204"/>
      <c r="AG305" s="190"/>
      <c r="AH305" s="190"/>
      <c r="AI305" s="190"/>
      <c r="AJ305" s="204"/>
    </row>
    <row r="306" spans="2:36" s="36" customFormat="1" ht="89.1" customHeight="1" x14ac:dyDescent="0.25">
      <c r="B306" s="204" t="s">
        <v>1009</v>
      </c>
      <c r="C306" s="204" t="s">
        <v>289</v>
      </c>
      <c r="D306" s="204" t="s">
        <v>106</v>
      </c>
      <c r="E306" s="199" t="s">
        <v>67</v>
      </c>
      <c r="F306" s="199" t="s">
        <v>134</v>
      </c>
      <c r="G306" s="199" t="s">
        <v>147</v>
      </c>
      <c r="H306" s="204" t="s">
        <v>70</v>
      </c>
      <c r="I306" s="204" t="s">
        <v>79</v>
      </c>
      <c r="J306" s="28" t="s">
        <v>208</v>
      </c>
      <c r="K306" s="14" t="s">
        <v>107</v>
      </c>
      <c r="L306" s="14" t="s">
        <v>86</v>
      </c>
      <c r="M306" s="14">
        <v>40</v>
      </c>
      <c r="N306" s="190" t="s">
        <v>108</v>
      </c>
      <c r="O306" s="204" t="s">
        <v>290</v>
      </c>
      <c r="P306" s="204" t="s">
        <v>75</v>
      </c>
      <c r="Q306" s="204" t="s">
        <v>76</v>
      </c>
      <c r="R306" s="251" t="s">
        <v>77</v>
      </c>
      <c r="S306" s="251" t="s">
        <v>109</v>
      </c>
      <c r="T306" s="191">
        <f>+V306+Y306</f>
        <v>75970</v>
      </c>
      <c r="U306" s="191" t="s">
        <v>79</v>
      </c>
      <c r="V306" s="261">
        <v>64574.5</v>
      </c>
      <c r="W306" s="189" t="s">
        <v>79</v>
      </c>
      <c r="X306" s="189" t="s">
        <v>79</v>
      </c>
      <c r="Y306" s="261">
        <v>11395.5</v>
      </c>
      <c r="Z306" s="189" t="s">
        <v>98</v>
      </c>
      <c r="AA306" s="189" t="s">
        <v>79</v>
      </c>
      <c r="AB306" s="189">
        <v>8441.1200000000008</v>
      </c>
      <c r="AC306" s="190" t="s">
        <v>149</v>
      </c>
      <c r="AD306" s="250" t="s">
        <v>79</v>
      </c>
      <c r="AE306" s="250">
        <f>V306+Y306</f>
        <v>75970</v>
      </c>
      <c r="AF306" s="190" t="s">
        <v>79</v>
      </c>
      <c r="AG306" s="190" t="s">
        <v>33</v>
      </c>
      <c r="AH306" s="190" t="s">
        <v>249</v>
      </c>
      <c r="AI306" s="190" t="s">
        <v>253</v>
      </c>
      <c r="AJ306" s="190"/>
    </row>
    <row r="307" spans="2:36" s="36" customFormat="1" ht="86.1" customHeight="1" x14ac:dyDescent="0.25">
      <c r="B307" s="204"/>
      <c r="C307" s="204"/>
      <c r="D307" s="204"/>
      <c r="E307" s="199"/>
      <c r="F307" s="199"/>
      <c r="G307" s="199"/>
      <c r="H307" s="204"/>
      <c r="I307" s="204"/>
      <c r="J307" s="11" t="s">
        <v>111</v>
      </c>
      <c r="K307" s="7" t="s">
        <v>112</v>
      </c>
      <c r="L307" s="7" t="s">
        <v>85</v>
      </c>
      <c r="M307" s="7">
        <v>4</v>
      </c>
      <c r="N307" s="190"/>
      <c r="O307" s="204"/>
      <c r="P307" s="204"/>
      <c r="Q307" s="204"/>
      <c r="R307" s="251"/>
      <c r="S307" s="251"/>
      <c r="T307" s="191"/>
      <c r="U307" s="191"/>
      <c r="V307" s="262"/>
      <c r="W307" s="189"/>
      <c r="X307" s="189"/>
      <c r="Y307" s="262"/>
      <c r="Z307" s="189"/>
      <c r="AA307" s="189"/>
      <c r="AB307" s="189"/>
      <c r="AC307" s="190"/>
      <c r="AD307" s="250"/>
      <c r="AE307" s="250"/>
      <c r="AF307" s="204"/>
      <c r="AG307" s="190"/>
      <c r="AH307" s="190"/>
      <c r="AI307" s="190"/>
      <c r="AJ307" s="204"/>
    </row>
    <row r="308" spans="2:36" s="36" customFormat="1" ht="50.65" customHeight="1" x14ac:dyDescent="0.25">
      <c r="B308" s="204"/>
      <c r="C308" s="204"/>
      <c r="D308" s="204"/>
      <c r="E308" s="199"/>
      <c r="F308" s="199"/>
      <c r="G308" s="199"/>
      <c r="H308" s="204"/>
      <c r="I308" s="204"/>
      <c r="J308" s="11" t="s">
        <v>127</v>
      </c>
      <c r="K308" s="7" t="s">
        <v>128</v>
      </c>
      <c r="L308" s="7" t="s">
        <v>85</v>
      </c>
      <c r="M308" s="66">
        <v>71</v>
      </c>
      <c r="N308" s="190"/>
      <c r="O308" s="204"/>
      <c r="P308" s="204"/>
      <c r="Q308" s="204"/>
      <c r="R308" s="251"/>
      <c r="S308" s="251"/>
      <c r="T308" s="191"/>
      <c r="U308" s="191"/>
      <c r="V308" s="263"/>
      <c r="W308" s="189"/>
      <c r="X308" s="189"/>
      <c r="Y308" s="263"/>
      <c r="Z308" s="189"/>
      <c r="AA308" s="189"/>
      <c r="AB308" s="189"/>
      <c r="AC308" s="190"/>
      <c r="AD308" s="250"/>
      <c r="AE308" s="250"/>
      <c r="AF308" s="204"/>
      <c r="AG308" s="190"/>
      <c r="AH308" s="190"/>
      <c r="AI308" s="190"/>
      <c r="AJ308" s="204"/>
    </row>
    <row r="309" spans="2:36" s="36" customFormat="1" ht="89.1" customHeight="1" x14ac:dyDescent="0.25">
      <c r="B309" s="204" t="s">
        <v>1010</v>
      </c>
      <c r="C309" s="204" t="s">
        <v>292</v>
      </c>
      <c r="D309" s="204" t="s">
        <v>106</v>
      </c>
      <c r="E309" s="199" t="s">
        <v>67</v>
      </c>
      <c r="F309" s="199" t="s">
        <v>134</v>
      </c>
      <c r="G309" s="199" t="s">
        <v>147</v>
      </c>
      <c r="H309" s="204" t="s">
        <v>70</v>
      </c>
      <c r="I309" s="204" t="s">
        <v>79</v>
      </c>
      <c r="J309" s="11" t="s">
        <v>208</v>
      </c>
      <c r="K309" s="7" t="s">
        <v>107</v>
      </c>
      <c r="L309" s="7" t="s">
        <v>86</v>
      </c>
      <c r="M309" s="66">
        <v>40</v>
      </c>
      <c r="N309" s="190" t="s">
        <v>108</v>
      </c>
      <c r="O309" s="204" t="s">
        <v>290</v>
      </c>
      <c r="P309" s="204" t="s">
        <v>75</v>
      </c>
      <c r="Q309" s="204" t="s">
        <v>76</v>
      </c>
      <c r="R309" s="251" t="s">
        <v>77</v>
      </c>
      <c r="S309" s="251" t="s">
        <v>109</v>
      </c>
      <c r="T309" s="191">
        <f>V309+Y309</f>
        <v>54469.98</v>
      </c>
      <c r="U309" s="191" t="s">
        <v>79</v>
      </c>
      <c r="V309" s="243">
        <v>46299.48</v>
      </c>
      <c r="W309" s="189" t="s">
        <v>79</v>
      </c>
      <c r="X309" s="189" t="s">
        <v>79</v>
      </c>
      <c r="Y309" s="189">
        <v>8170.5</v>
      </c>
      <c r="Z309" s="189" t="s">
        <v>98</v>
      </c>
      <c r="AA309" s="189" t="s">
        <v>79</v>
      </c>
      <c r="AB309" s="189">
        <v>6052.22</v>
      </c>
      <c r="AC309" s="190" t="s">
        <v>149</v>
      </c>
      <c r="AD309" s="250" t="s">
        <v>79</v>
      </c>
      <c r="AE309" s="250">
        <f>V309+Y309</f>
        <v>54469.98</v>
      </c>
      <c r="AF309" s="190" t="s">
        <v>79</v>
      </c>
      <c r="AG309" s="190" t="s">
        <v>33</v>
      </c>
      <c r="AH309" s="190" t="s">
        <v>249</v>
      </c>
      <c r="AI309" s="190" t="s">
        <v>255</v>
      </c>
      <c r="AJ309" s="190"/>
    </row>
    <row r="310" spans="2:36" s="36" customFormat="1" ht="86.1" customHeight="1" x14ac:dyDescent="0.25">
      <c r="B310" s="204"/>
      <c r="C310" s="204"/>
      <c r="D310" s="204"/>
      <c r="E310" s="199"/>
      <c r="F310" s="199"/>
      <c r="G310" s="199"/>
      <c r="H310" s="204"/>
      <c r="I310" s="204"/>
      <c r="J310" s="11" t="s">
        <v>111</v>
      </c>
      <c r="K310" s="7" t="s">
        <v>112</v>
      </c>
      <c r="L310" s="7" t="s">
        <v>85</v>
      </c>
      <c r="M310" s="66">
        <v>1</v>
      </c>
      <c r="N310" s="190"/>
      <c r="O310" s="204"/>
      <c r="P310" s="204"/>
      <c r="Q310" s="204"/>
      <c r="R310" s="251"/>
      <c r="S310" s="251"/>
      <c r="T310" s="191"/>
      <c r="U310" s="191"/>
      <c r="V310" s="244"/>
      <c r="W310" s="189"/>
      <c r="X310" s="189"/>
      <c r="Y310" s="189"/>
      <c r="Z310" s="189"/>
      <c r="AA310" s="189"/>
      <c r="AB310" s="189"/>
      <c r="AC310" s="190"/>
      <c r="AD310" s="250"/>
      <c r="AE310" s="250"/>
      <c r="AF310" s="204"/>
      <c r="AG310" s="190"/>
      <c r="AH310" s="190"/>
      <c r="AI310" s="190"/>
      <c r="AJ310" s="204"/>
    </row>
    <row r="311" spans="2:36" s="36" customFormat="1" ht="54" customHeight="1" x14ac:dyDescent="0.25">
      <c r="B311" s="204"/>
      <c r="C311" s="204"/>
      <c r="D311" s="204"/>
      <c r="E311" s="199"/>
      <c r="F311" s="199"/>
      <c r="G311" s="199"/>
      <c r="H311" s="204"/>
      <c r="I311" s="204"/>
      <c r="J311" s="11" t="s">
        <v>127</v>
      </c>
      <c r="K311" s="7" t="s">
        <v>128</v>
      </c>
      <c r="L311" s="7" t="s">
        <v>85</v>
      </c>
      <c r="M311" s="66">
        <v>6</v>
      </c>
      <c r="N311" s="190"/>
      <c r="O311" s="204"/>
      <c r="P311" s="204"/>
      <c r="Q311" s="204"/>
      <c r="R311" s="251"/>
      <c r="S311" s="251"/>
      <c r="T311" s="191"/>
      <c r="U311" s="191"/>
      <c r="V311" s="245"/>
      <c r="W311" s="189"/>
      <c r="X311" s="189"/>
      <c r="Y311" s="189"/>
      <c r="Z311" s="189"/>
      <c r="AA311" s="189"/>
      <c r="AB311" s="189"/>
      <c r="AC311" s="190"/>
      <c r="AD311" s="250"/>
      <c r="AE311" s="250"/>
      <c r="AF311" s="204"/>
      <c r="AG311" s="190"/>
      <c r="AH311" s="190"/>
      <c r="AI311" s="190"/>
      <c r="AJ311" s="204"/>
    </row>
    <row r="312" spans="2:36" ht="89.25" x14ac:dyDescent="0.2">
      <c r="B312" s="201" t="s">
        <v>565</v>
      </c>
      <c r="C312" s="201" t="s">
        <v>566</v>
      </c>
      <c r="D312" s="201" t="s">
        <v>66</v>
      </c>
      <c r="E312" s="278" t="s">
        <v>622</v>
      </c>
      <c r="F312" s="218" t="s">
        <v>134</v>
      </c>
      <c r="G312" s="199" t="s">
        <v>147</v>
      </c>
      <c r="H312" s="204" t="s">
        <v>70</v>
      </c>
      <c r="I312" s="204" t="s">
        <v>79</v>
      </c>
      <c r="J312" s="11" t="s">
        <v>208</v>
      </c>
      <c r="K312" s="7" t="s">
        <v>107</v>
      </c>
      <c r="L312" s="7" t="s">
        <v>86</v>
      </c>
      <c r="M312" s="66">
        <v>40</v>
      </c>
      <c r="N312" s="190" t="s">
        <v>108</v>
      </c>
      <c r="O312" s="204" t="s">
        <v>590</v>
      </c>
      <c r="P312" s="201" t="s">
        <v>75</v>
      </c>
      <c r="Q312" s="201" t="s">
        <v>76</v>
      </c>
      <c r="R312" s="192" t="s">
        <v>77</v>
      </c>
      <c r="S312" s="192" t="s">
        <v>109</v>
      </c>
      <c r="T312" s="191">
        <f>V312+Y312</f>
        <v>151800</v>
      </c>
      <c r="U312" s="191">
        <f>+T312/M313</f>
        <v>50600</v>
      </c>
      <c r="V312" s="243">
        <v>129030</v>
      </c>
      <c r="W312" s="189" t="s">
        <v>98</v>
      </c>
      <c r="X312" s="189" t="s">
        <v>98</v>
      </c>
      <c r="Y312" s="189">
        <v>22770</v>
      </c>
      <c r="Z312" s="189" t="s">
        <v>98</v>
      </c>
      <c r="AA312" s="189" t="s">
        <v>79</v>
      </c>
      <c r="AB312" s="189">
        <v>68200</v>
      </c>
      <c r="AC312" s="190" t="s">
        <v>149</v>
      </c>
      <c r="AD312" s="250" t="s">
        <v>79</v>
      </c>
      <c r="AE312" s="250">
        <f>V312+Y312</f>
        <v>151800</v>
      </c>
      <c r="AF312" s="204" t="s">
        <v>79</v>
      </c>
      <c r="AG312" s="190" t="s">
        <v>33</v>
      </c>
      <c r="AH312" s="190" t="s">
        <v>158</v>
      </c>
      <c r="AI312" s="190" t="s">
        <v>160</v>
      </c>
      <c r="AJ312" s="204"/>
    </row>
    <row r="313" spans="2:36" ht="62.65" customHeight="1" x14ac:dyDescent="0.2">
      <c r="B313" s="202"/>
      <c r="C313" s="202"/>
      <c r="D313" s="202"/>
      <c r="E313" s="376"/>
      <c r="F313" s="219"/>
      <c r="G313" s="199"/>
      <c r="H313" s="204"/>
      <c r="I313" s="204"/>
      <c r="J313" s="11" t="s">
        <v>111</v>
      </c>
      <c r="K313" s="7" t="s">
        <v>112</v>
      </c>
      <c r="L313" s="7" t="s">
        <v>85</v>
      </c>
      <c r="M313" s="66">
        <v>3</v>
      </c>
      <c r="N313" s="190"/>
      <c r="O313" s="204"/>
      <c r="P313" s="202"/>
      <c r="Q313" s="202"/>
      <c r="R313" s="193"/>
      <c r="S313" s="193"/>
      <c r="T313" s="191"/>
      <c r="U313" s="191"/>
      <c r="V313" s="244"/>
      <c r="W313" s="189"/>
      <c r="X313" s="189"/>
      <c r="Y313" s="189"/>
      <c r="Z313" s="189"/>
      <c r="AA313" s="189"/>
      <c r="AB313" s="189"/>
      <c r="AC313" s="190"/>
      <c r="AD313" s="250"/>
      <c r="AE313" s="250"/>
      <c r="AF313" s="204"/>
      <c r="AG313" s="190"/>
      <c r="AH313" s="190"/>
      <c r="AI313" s="190"/>
      <c r="AJ313" s="204"/>
    </row>
    <row r="314" spans="2:36" ht="111.6" customHeight="1" x14ac:dyDescent="0.2">
      <c r="B314" s="203"/>
      <c r="C314" s="203"/>
      <c r="D314" s="203"/>
      <c r="E314" s="377"/>
      <c r="F314" s="234"/>
      <c r="G314" s="199"/>
      <c r="H314" s="204"/>
      <c r="I314" s="204"/>
      <c r="J314" s="11" t="s">
        <v>127</v>
      </c>
      <c r="K314" s="7" t="s">
        <v>128</v>
      </c>
      <c r="L314" s="7" t="s">
        <v>85</v>
      </c>
      <c r="M314" s="66">
        <v>102</v>
      </c>
      <c r="N314" s="190"/>
      <c r="O314" s="204"/>
      <c r="P314" s="203"/>
      <c r="Q314" s="203"/>
      <c r="R314" s="239"/>
      <c r="S314" s="239"/>
      <c r="T314" s="191"/>
      <c r="U314" s="191"/>
      <c r="V314" s="245"/>
      <c r="W314" s="189"/>
      <c r="X314" s="189"/>
      <c r="Y314" s="189"/>
      <c r="Z314" s="189"/>
      <c r="AA314" s="189"/>
      <c r="AB314" s="189"/>
      <c r="AC314" s="190"/>
      <c r="AD314" s="250"/>
      <c r="AE314" s="250"/>
      <c r="AF314" s="204"/>
      <c r="AG314" s="190"/>
      <c r="AH314" s="190"/>
      <c r="AI314" s="190"/>
      <c r="AJ314" s="204"/>
    </row>
    <row r="315" spans="2:36" ht="89.25" x14ac:dyDescent="0.2">
      <c r="B315" s="201" t="s">
        <v>568</v>
      </c>
      <c r="C315" s="201" t="s">
        <v>569</v>
      </c>
      <c r="D315" s="201" t="s">
        <v>66</v>
      </c>
      <c r="E315" s="278" t="s">
        <v>622</v>
      </c>
      <c r="F315" s="218" t="s">
        <v>134</v>
      </c>
      <c r="G315" s="199" t="s">
        <v>147</v>
      </c>
      <c r="H315" s="204" t="s">
        <v>70</v>
      </c>
      <c r="I315" s="204" t="s">
        <v>79</v>
      </c>
      <c r="J315" s="11" t="s">
        <v>208</v>
      </c>
      <c r="K315" s="7" t="s">
        <v>107</v>
      </c>
      <c r="L315" s="7" t="s">
        <v>86</v>
      </c>
      <c r="M315" s="66">
        <v>40</v>
      </c>
      <c r="N315" s="190" t="s">
        <v>108</v>
      </c>
      <c r="O315" s="204" t="s">
        <v>590</v>
      </c>
      <c r="P315" s="201" t="s">
        <v>75</v>
      </c>
      <c r="Q315" s="201" t="s">
        <v>76</v>
      </c>
      <c r="R315" s="192" t="s">
        <v>77</v>
      </c>
      <c r="S315" s="192" t="s">
        <v>109</v>
      </c>
      <c r="T315" s="191">
        <f>V315+Y315</f>
        <v>103500</v>
      </c>
      <c r="U315" s="191">
        <f>+T315/M316</f>
        <v>51750</v>
      </c>
      <c r="V315" s="189">
        <v>87975</v>
      </c>
      <c r="W315" s="189" t="s">
        <v>98</v>
      </c>
      <c r="X315" s="189" t="s">
        <v>98</v>
      </c>
      <c r="Y315" s="189">
        <v>15525</v>
      </c>
      <c r="Z315" s="189" t="s">
        <v>98</v>
      </c>
      <c r="AA315" s="189" t="s">
        <v>79</v>
      </c>
      <c r="AB315" s="189">
        <v>46500</v>
      </c>
      <c r="AC315" s="190" t="s">
        <v>149</v>
      </c>
      <c r="AD315" s="250" t="s">
        <v>79</v>
      </c>
      <c r="AE315" s="250">
        <f>V315+Y315</f>
        <v>103500</v>
      </c>
      <c r="AF315" s="204" t="s">
        <v>79</v>
      </c>
      <c r="AG315" s="190" t="s">
        <v>33</v>
      </c>
      <c r="AH315" s="190" t="s">
        <v>158</v>
      </c>
      <c r="AI315" s="190" t="s">
        <v>160</v>
      </c>
      <c r="AJ315" s="204"/>
    </row>
    <row r="316" spans="2:36" ht="62.65" customHeight="1" x14ac:dyDescent="0.2">
      <c r="B316" s="202"/>
      <c r="C316" s="202"/>
      <c r="D316" s="202"/>
      <c r="E316" s="376"/>
      <c r="F316" s="219"/>
      <c r="G316" s="199"/>
      <c r="H316" s="204"/>
      <c r="I316" s="204"/>
      <c r="J316" s="11" t="s">
        <v>111</v>
      </c>
      <c r="K316" s="7" t="s">
        <v>112</v>
      </c>
      <c r="L316" s="7" t="s">
        <v>85</v>
      </c>
      <c r="M316" s="66">
        <v>2</v>
      </c>
      <c r="N316" s="190"/>
      <c r="O316" s="204"/>
      <c r="P316" s="202"/>
      <c r="Q316" s="202"/>
      <c r="R316" s="193"/>
      <c r="S316" s="193"/>
      <c r="T316" s="191"/>
      <c r="U316" s="191"/>
      <c r="V316" s="189"/>
      <c r="W316" s="189"/>
      <c r="X316" s="189"/>
      <c r="Y316" s="189"/>
      <c r="Z316" s="189"/>
      <c r="AA316" s="189"/>
      <c r="AB316" s="189"/>
      <c r="AC316" s="190"/>
      <c r="AD316" s="250"/>
      <c r="AE316" s="250"/>
      <c r="AF316" s="204"/>
      <c r="AG316" s="190"/>
      <c r="AH316" s="190"/>
      <c r="AI316" s="190"/>
      <c r="AJ316" s="204"/>
    </row>
    <row r="317" spans="2:36" ht="131.1" customHeight="1" x14ac:dyDescent="0.2">
      <c r="B317" s="203"/>
      <c r="C317" s="203"/>
      <c r="D317" s="203"/>
      <c r="E317" s="377"/>
      <c r="F317" s="234"/>
      <c r="G317" s="199"/>
      <c r="H317" s="204"/>
      <c r="I317" s="204"/>
      <c r="J317" s="11" t="s">
        <v>127</v>
      </c>
      <c r="K317" s="7" t="s">
        <v>128</v>
      </c>
      <c r="L317" s="7" t="s">
        <v>85</v>
      </c>
      <c r="M317" s="66">
        <v>70</v>
      </c>
      <c r="N317" s="190"/>
      <c r="O317" s="204"/>
      <c r="P317" s="203"/>
      <c r="Q317" s="203"/>
      <c r="R317" s="239"/>
      <c r="S317" s="239"/>
      <c r="T317" s="191"/>
      <c r="U317" s="191"/>
      <c r="V317" s="189"/>
      <c r="W317" s="189"/>
      <c r="X317" s="189"/>
      <c r="Y317" s="189"/>
      <c r="Z317" s="189"/>
      <c r="AA317" s="189"/>
      <c r="AB317" s="189"/>
      <c r="AC317" s="190"/>
      <c r="AD317" s="250"/>
      <c r="AE317" s="250"/>
      <c r="AF317" s="204"/>
      <c r="AG317" s="190"/>
      <c r="AH317" s="190"/>
      <c r="AI317" s="190"/>
      <c r="AJ317" s="204"/>
    </row>
    <row r="318" spans="2:36" ht="89.25" x14ac:dyDescent="0.2">
      <c r="B318" s="201" t="s">
        <v>570</v>
      </c>
      <c r="C318" s="201" t="s">
        <v>571</v>
      </c>
      <c r="D318" s="201" t="s">
        <v>66</v>
      </c>
      <c r="E318" s="278" t="s">
        <v>622</v>
      </c>
      <c r="F318" s="218" t="s">
        <v>134</v>
      </c>
      <c r="G318" s="199" t="s">
        <v>147</v>
      </c>
      <c r="H318" s="204" t="s">
        <v>70</v>
      </c>
      <c r="I318" s="204" t="s">
        <v>79</v>
      </c>
      <c r="J318" s="11" t="s">
        <v>208</v>
      </c>
      <c r="K318" s="7" t="s">
        <v>107</v>
      </c>
      <c r="L318" s="7" t="s">
        <v>86</v>
      </c>
      <c r="M318" s="66">
        <v>40</v>
      </c>
      <c r="N318" s="190" t="s">
        <v>108</v>
      </c>
      <c r="O318" s="204" t="s">
        <v>590</v>
      </c>
      <c r="P318" s="201" t="s">
        <v>75</v>
      </c>
      <c r="Q318" s="201" t="s">
        <v>76</v>
      </c>
      <c r="R318" s="192" t="s">
        <v>77</v>
      </c>
      <c r="S318" s="192" t="s">
        <v>109</v>
      </c>
      <c r="T318" s="191">
        <f>V318+Y318</f>
        <v>17250</v>
      </c>
      <c r="U318" s="191">
        <f>+T318/M319</f>
        <v>17250</v>
      </c>
      <c r="V318" s="189">
        <v>14662.5</v>
      </c>
      <c r="W318" s="189" t="s">
        <v>98</v>
      </c>
      <c r="X318" s="189" t="s">
        <v>98</v>
      </c>
      <c r="Y318" s="189">
        <v>2587.5</v>
      </c>
      <c r="Z318" s="189" t="s">
        <v>98</v>
      </c>
      <c r="AA318" s="189" t="s">
        <v>79</v>
      </c>
      <c r="AB318" s="189">
        <v>7750</v>
      </c>
      <c r="AC318" s="190" t="s">
        <v>149</v>
      </c>
      <c r="AD318" s="250" t="s">
        <v>79</v>
      </c>
      <c r="AE318" s="250">
        <f>V318+Y318</f>
        <v>17250</v>
      </c>
      <c r="AF318" s="204" t="s">
        <v>79</v>
      </c>
      <c r="AG318" s="190" t="s">
        <v>33</v>
      </c>
      <c r="AH318" s="190" t="s">
        <v>158</v>
      </c>
      <c r="AI318" s="190" t="s">
        <v>160</v>
      </c>
      <c r="AJ318" s="204"/>
    </row>
    <row r="319" spans="2:36" ht="62.65" customHeight="1" x14ac:dyDescent="0.2">
      <c r="B319" s="202"/>
      <c r="C319" s="202"/>
      <c r="D319" s="202"/>
      <c r="E319" s="376"/>
      <c r="F319" s="219"/>
      <c r="G319" s="199"/>
      <c r="H319" s="204"/>
      <c r="I319" s="204"/>
      <c r="J319" s="11" t="s">
        <v>111</v>
      </c>
      <c r="K319" s="7" t="s">
        <v>112</v>
      </c>
      <c r="L319" s="7" t="s">
        <v>85</v>
      </c>
      <c r="M319" s="66">
        <v>1</v>
      </c>
      <c r="N319" s="190"/>
      <c r="O319" s="204"/>
      <c r="P319" s="202"/>
      <c r="Q319" s="202"/>
      <c r="R319" s="193"/>
      <c r="S319" s="193"/>
      <c r="T319" s="191"/>
      <c r="U319" s="191"/>
      <c r="V319" s="189"/>
      <c r="W319" s="189"/>
      <c r="X319" s="189"/>
      <c r="Y319" s="189"/>
      <c r="Z319" s="189"/>
      <c r="AA319" s="189"/>
      <c r="AB319" s="189"/>
      <c r="AC319" s="190"/>
      <c r="AD319" s="250"/>
      <c r="AE319" s="250"/>
      <c r="AF319" s="204"/>
      <c r="AG319" s="190"/>
      <c r="AH319" s="190"/>
      <c r="AI319" s="190"/>
      <c r="AJ319" s="204"/>
    </row>
    <row r="320" spans="2:36" ht="25.5" x14ac:dyDescent="0.2">
      <c r="B320" s="203"/>
      <c r="C320" s="203"/>
      <c r="D320" s="203"/>
      <c r="E320" s="377"/>
      <c r="F320" s="234"/>
      <c r="G320" s="199"/>
      <c r="H320" s="204"/>
      <c r="I320" s="204"/>
      <c r="J320" s="11" t="s">
        <v>127</v>
      </c>
      <c r="K320" s="7" t="s">
        <v>128</v>
      </c>
      <c r="L320" s="7" t="s">
        <v>85</v>
      </c>
      <c r="M320" s="66">
        <v>10</v>
      </c>
      <c r="N320" s="190"/>
      <c r="O320" s="204"/>
      <c r="P320" s="203"/>
      <c r="Q320" s="203"/>
      <c r="R320" s="239"/>
      <c r="S320" s="239"/>
      <c r="T320" s="191"/>
      <c r="U320" s="191"/>
      <c r="V320" s="189"/>
      <c r="W320" s="189"/>
      <c r="X320" s="189"/>
      <c r="Y320" s="189"/>
      <c r="Z320" s="189"/>
      <c r="AA320" s="189"/>
      <c r="AB320" s="189"/>
      <c r="AC320" s="190"/>
      <c r="AD320" s="250"/>
      <c r="AE320" s="250"/>
      <c r="AF320" s="204"/>
      <c r="AG320" s="190"/>
      <c r="AH320" s="190"/>
      <c r="AI320" s="190"/>
      <c r="AJ320" s="204"/>
    </row>
    <row r="321" spans="2:36" ht="89.25" x14ac:dyDescent="0.2">
      <c r="B321" s="201" t="s">
        <v>572</v>
      </c>
      <c r="C321" s="201" t="s">
        <v>573</v>
      </c>
      <c r="D321" s="201" t="s">
        <v>66</v>
      </c>
      <c r="E321" s="278" t="s">
        <v>622</v>
      </c>
      <c r="F321" s="218" t="s">
        <v>134</v>
      </c>
      <c r="G321" s="199" t="s">
        <v>147</v>
      </c>
      <c r="H321" s="204" t="s">
        <v>70</v>
      </c>
      <c r="I321" s="204" t="s">
        <v>79</v>
      </c>
      <c r="J321" s="11" t="s">
        <v>208</v>
      </c>
      <c r="K321" s="7" t="s">
        <v>107</v>
      </c>
      <c r="L321" s="7" t="s">
        <v>86</v>
      </c>
      <c r="M321" s="66">
        <v>40</v>
      </c>
      <c r="N321" s="190" t="s">
        <v>108</v>
      </c>
      <c r="O321" s="204" t="s">
        <v>590</v>
      </c>
      <c r="P321" s="201" t="s">
        <v>75</v>
      </c>
      <c r="Q321" s="201" t="s">
        <v>76</v>
      </c>
      <c r="R321" s="192" t="s">
        <v>77</v>
      </c>
      <c r="S321" s="192" t="s">
        <v>109</v>
      </c>
      <c r="T321" s="191">
        <f>V321+Y321</f>
        <v>62100</v>
      </c>
      <c r="U321" s="191">
        <f>+T321/M322</f>
        <v>31050</v>
      </c>
      <c r="V321" s="189">
        <v>52785</v>
      </c>
      <c r="W321" s="189" t="s">
        <v>98</v>
      </c>
      <c r="X321" s="189" t="s">
        <v>98</v>
      </c>
      <c r="Y321" s="189">
        <v>9315</v>
      </c>
      <c r="Z321" s="189" t="s">
        <v>98</v>
      </c>
      <c r="AA321" s="189" t="s">
        <v>79</v>
      </c>
      <c r="AB321" s="189">
        <v>27900</v>
      </c>
      <c r="AC321" s="190" t="s">
        <v>149</v>
      </c>
      <c r="AD321" s="250" t="s">
        <v>79</v>
      </c>
      <c r="AE321" s="250">
        <f>V321+Y321</f>
        <v>62100</v>
      </c>
      <c r="AF321" s="204" t="s">
        <v>79</v>
      </c>
      <c r="AG321" s="190" t="s">
        <v>33</v>
      </c>
      <c r="AH321" s="190" t="s">
        <v>160</v>
      </c>
      <c r="AI321" s="190" t="s">
        <v>161</v>
      </c>
      <c r="AJ321" s="204"/>
    </row>
    <row r="322" spans="2:36" ht="62.65" customHeight="1" x14ac:dyDescent="0.2">
      <c r="B322" s="202"/>
      <c r="C322" s="202"/>
      <c r="D322" s="202"/>
      <c r="E322" s="376"/>
      <c r="F322" s="219"/>
      <c r="G322" s="199"/>
      <c r="H322" s="204"/>
      <c r="I322" s="204"/>
      <c r="J322" s="11" t="s">
        <v>111</v>
      </c>
      <c r="K322" s="7" t="s">
        <v>112</v>
      </c>
      <c r="L322" s="7" t="s">
        <v>85</v>
      </c>
      <c r="M322" s="66">
        <v>2</v>
      </c>
      <c r="N322" s="190"/>
      <c r="O322" s="204"/>
      <c r="P322" s="202"/>
      <c r="Q322" s="202"/>
      <c r="R322" s="193"/>
      <c r="S322" s="193"/>
      <c r="T322" s="191"/>
      <c r="U322" s="191"/>
      <c r="V322" s="189"/>
      <c r="W322" s="189"/>
      <c r="X322" s="189"/>
      <c r="Y322" s="189"/>
      <c r="Z322" s="189"/>
      <c r="AA322" s="189"/>
      <c r="AB322" s="189"/>
      <c r="AC322" s="190"/>
      <c r="AD322" s="250"/>
      <c r="AE322" s="250"/>
      <c r="AF322" s="204"/>
      <c r="AG322" s="190"/>
      <c r="AH322" s="190"/>
      <c r="AI322" s="190"/>
      <c r="AJ322" s="204"/>
    </row>
    <row r="323" spans="2:36" ht="115.5" customHeight="1" x14ac:dyDescent="0.2">
      <c r="B323" s="203"/>
      <c r="C323" s="203"/>
      <c r="D323" s="203"/>
      <c r="E323" s="377"/>
      <c r="F323" s="234"/>
      <c r="G323" s="199"/>
      <c r="H323" s="204"/>
      <c r="I323" s="204"/>
      <c r="J323" s="11" t="s">
        <v>127</v>
      </c>
      <c r="K323" s="7" t="s">
        <v>128</v>
      </c>
      <c r="L323" s="7" t="s">
        <v>85</v>
      </c>
      <c r="M323" s="66">
        <v>42</v>
      </c>
      <c r="N323" s="190"/>
      <c r="O323" s="204"/>
      <c r="P323" s="203"/>
      <c r="Q323" s="203"/>
      <c r="R323" s="239"/>
      <c r="S323" s="239"/>
      <c r="T323" s="191"/>
      <c r="U323" s="191"/>
      <c r="V323" s="189"/>
      <c r="W323" s="189"/>
      <c r="X323" s="189"/>
      <c r="Y323" s="189"/>
      <c r="Z323" s="189"/>
      <c r="AA323" s="189"/>
      <c r="AB323" s="189"/>
      <c r="AC323" s="190"/>
      <c r="AD323" s="250"/>
      <c r="AE323" s="250"/>
      <c r="AF323" s="204"/>
      <c r="AG323" s="190"/>
      <c r="AH323" s="190"/>
      <c r="AI323" s="190"/>
      <c r="AJ323" s="204"/>
    </row>
    <row r="324" spans="2:36" ht="89.25" x14ac:dyDescent="0.2">
      <c r="B324" s="201" t="s">
        <v>574</v>
      </c>
      <c r="C324" s="201" t="s">
        <v>575</v>
      </c>
      <c r="D324" s="201" t="s">
        <v>66</v>
      </c>
      <c r="E324" s="278" t="s">
        <v>622</v>
      </c>
      <c r="F324" s="218" t="s">
        <v>134</v>
      </c>
      <c r="G324" s="199" t="s">
        <v>147</v>
      </c>
      <c r="H324" s="204" t="s">
        <v>70</v>
      </c>
      <c r="I324" s="204" t="s">
        <v>79</v>
      </c>
      <c r="J324" s="11" t="s">
        <v>208</v>
      </c>
      <c r="K324" s="7" t="s">
        <v>107</v>
      </c>
      <c r="L324" s="7" t="s">
        <v>86</v>
      </c>
      <c r="M324" s="66">
        <v>40</v>
      </c>
      <c r="N324" s="190" t="s">
        <v>108</v>
      </c>
      <c r="O324" s="204" t="s">
        <v>567</v>
      </c>
      <c r="P324" s="201" t="s">
        <v>75</v>
      </c>
      <c r="Q324" s="201" t="s">
        <v>76</v>
      </c>
      <c r="R324" s="192" t="s">
        <v>77</v>
      </c>
      <c r="S324" s="192" t="s">
        <v>109</v>
      </c>
      <c r="T324" s="191">
        <f>V324+Y324</f>
        <v>103500</v>
      </c>
      <c r="U324" s="191">
        <f>+T324/M328</f>
        <v>51750</v>
      </c>
      <c r="V324" s="189">
        <v>87975</v>
      </c>
      <c r="W324" s="189" t="s">
        <v>98</v>
      </c>
      <c r="X324" s="189" t="s">
        <v>79</v>
      </c>
      <c r="Y324" s="189">
        <v>15525</v>
      </c>
      <c r="Z324" s="189" t="s">
        <v>98</v>
      </c>
      <c r="AA324" s="189" t="s">
        <v>79</v>
      </c>
      <c r="AB324" s="189">
        <v>46500</v>
      </c>
      <c r="AC324" s="190" t="s">
        <v>149</v>
      </c>
      <c r="AD324" s="250" t="s">
        <v>79</v>
      </c>
      <c r="AE324" s="250">
        <f>V324+Y324</f>
        <v>103500</v>
      </c>
      <c r="AF324" s="204" t="s">
        <v>79</v>
      </c>
      <c r="AG324" s="190" t="s">
        <v>33</v>
      </c>
      <c r="AH324" s="190" t="s">
        <v>160</v>
      </c>
      <c r="AI324" s="190" t="s">
        <v>161</v>
      </c>
      <c r="AJ324" s="204"/>
    </row>
    <row r="325" spans="2:36" ht="62.65" customHeight="1" x14ac:dyDescent="0.2">
      <c r="B325" s="202"/>
      <c r="C325" s="202"/>
      <c r="D325" s="202"/>
      <c r="E325" s="376"/>
      <c r="F325" s="219"/>
      <c r="G325" s="199"/>
      <c r="H325" s="204"/>
      <c r="I325" s="204"/>
      <c r="J325" s="11" t="s">
        <v>111</v>
      </c>
      <c r="K325" s="7" t="s">
        <v>112</v>
      </c>
      <c r="L325" s="7" t="s">
        <v>85</v>
      </c>
      <c r="M325" s="66">
        <v>2</v>
      </c>
      <c r="N325" s="190"/>
      <c r="O325" s="204"/>
      <c r="P325" s="202"/>
      <c r="Q325" s="202"/>
      <c r="R325" s="193"/>
      <c r="S325" s="193"/>
      <c r="T325" s="191"/>
      <c r="U325" s="191"/>
      <c r="V325" s="189"/>
      <c r="W325" s="189"/>
      <c r="X325" s="189"/>
      <c r="Y325" s="189"/>
      <c r="Z325" s="189"/>
      <c r="AA325" s="189"/>
      <c r="AB325" s="189"/>
      <c r="AC325" s="190"/>
      <c r="AD325" s="250"/>
      <c r="AE325" s="250"/>
      <c r="AF325" s="204"/>
      <c r="AG325" s="190"/>
      <c r="AH325" s="190"/>
      <c r="AI325" s="190"/>
      <c r="AJ325" s="204"/>
    </row>
    <row r="326" spans="2:36" ht="74.099999999999994" customHeight="1" x14ac:dyDescent="0.2">
      <c r="B326" s="203"/>
      <c r="C326" s="203"/>
      <c r="D326" s="203"/>
      <c r="E326" s="377"/>
      <c r="F326" s="234"/>
      <c r="G326" s="199"/>
      <c r="H326" s="204"/>
      <c r="I326" s="204"/>
      <c r="J326" s="11" t="s">
        <v>127</v>
      </c>
      <c r="K326" s="7" t="s">
        <v>128</v>
      </c>
      <c r="L326" s="7" t="s">
        <v>85</v>
      </c>
      <c r="M326" s="66">
        <v>14</v>
      </c>
      <c r="N326" s="190"/>
      <c r="O326" s="204"/>
      <c r="P326" s="203"/>
      <c r="Q326" s="203"/>
      <c r="R326" s="239"/>
      <c r="S326" s="239"/>
      <c r="T326" s="191"/>
      <c r="U326" s="191"/>
      <c r="V326" s="189"/>
      <c r="W326" s="189"/>
      <c r="X326" s="189"/>
      <c r="Y326" s="189"/>
      <c r="Z326" s="189"/>
      <c r="AA326" s="189"/>
      <c r="AB326" s="189"/>
      <c r="AC326" s="190"/>
      <c r="AD326" s="250"/>
      <c r="AE326" s="250"/>
      <c r="AF326" s="204"/>
      <c r="AG326" s="190"/>
      <c r="AH326" s="190"/>
      <c r="AI326" s="190"/>
      <c r="AJ326" s="204"/>
    </row>
    <row r="327" spans="2:36" ht="57" customHeight="1" x14ac:dyDescent="0.2">
      <c r="B327" s="204" t="s">
        <v>576</v>
      </c>
      <c r="C327" s="204" t="s">
        <v>577</v>
      </c>
      <c r="D327" s="204" t="s">
        <v>66</v>
      </c>
      <c r="E327" s="199" t="s">
        <v>67</v>
      </c>
      <c r="F327" s="199" t="s">
        <v>132</v>
      </c>
      <c r="G327" s="199" t="s">
        <v>69</v>
      </c>
      <c r="H327" s="204" t="s">
        <v>70</v>
      </c>
      <c r="I327" s="204" t="s">
        <v>79</v>
      </c>
      <c r="J327" s="11" t="s">
        <v>113</v>
      </c>
      <c r="K327" s="7" t="s">
        <v>114</v>
      </c>
      <c r="L327" s="7" t="s">
        <v>115</v>
      </c>
      <c r="M327" s="7">
        <v>2</v>
      </c>
      <c r="N327" s="190" t="s">
        <v>108</v>
      </c>
      <c r="O327" s="204" t="s">
        <v>295</v>
      </c>
      <c r="P327" s="204" t="s">
        <v>75</v>
      </c>
      <c r="Q327" s="204" t="s">
        <v>76</v>
      </c>
      <c r="R327" s="251" t="s">
        <v>77</v>
      </c>
      <c r="S327" s="251" t="s">
        <v>109</v>
      </c>
      <c r="T327" s="191">
        <f>V327+Y327</f>
        <v>96600</v>
      </c>
      <c r="U327" s="191">
        <f>+T327/M327</f>
        <v>48300</v>
      </c>
      <c r="V327" s="189">
        <v>82110</v>
      </c>
      <c r="W327" s="189" t="s">
        <v>79</v>
      </c>
      <c r="X327" s="189" t="s">
        <v>79</v>
      </c>
      <c r="Y327" s="189">
        <v>14490</v>
      </c>
      <c r="Z327" s="189" t="s">
        <v>79</v>
      </c>
      <c r="AA327" s="189" t="s">
        <v>79</v>
      </c>
      <c r="AB327" s="189">
        <v>43400</v>
      </c>
      <c r="AC327" s="190" t="s">
        <v>80</v>
      </c>
      <c r="AD327" s="250" t="s">
        <v>79</v>
      </c>
      <c r="AE327" s="250">
        <f>V327+Y327</f>
        <v>96600</v>
      </c>
      <c r="AF327" s="204" t="s">
        <v>79</v>
      </c>
      <c r="AG327" s="190" t="s">
        <v>33</v>
      </c>
      <c r="AH327" s="190" t="s">
        <v>249</v>
      </c>
      <c r="AI327" s="190" t="s">
        <v>253</v>
      </c>
      <c r="AJ327" s="204"/>
    </row>
    <row r="328" spans="2:36" ht="51" x14ac:dyDescent="0.2">
      <c r="B328" s="204"/>
      <c r="C328" s="204"/>
      <c r="D328" s="204"/>
      <c r="E328" s="199"/>
      <c r="F328" s="199"/>
      <c r="G328" s="199"/>
      <c r="H328" s="204"/>
      <c r="I328" s="204"/>
      <c r="J328" s="11" t="s">
        <v>116</v>
      </c>
      <c r="K328" s="7" t="s">
        <v>117</v>
      </c>
      <c r="L328" s="7" t="s">
        <v>85</v>
      </c>
      <c r="M328" s="7">
        <v>2</v>
      </c>
      <c r="N328" s="190"/>
      <c r="O328" s="204"/>
      <c r="P328" s="204"/>
      <c r="Q328" s="204"/>
      <c r="R328" s="251"/>
      <c r="S328" s="251"/>
      <c r="T328" s="191"/>
      <c r="U328" s="191"/>
      <c r="V328" s="189"/>
      <c r="W328" s="189"/>
      <c r="X328" s="189"/>
      <c r="Y328" s="189"/>
      <c r="Z328" s="189"/>
      <c r="AA328" s="189"/>
      <c r="AB328" s="189"/>
      <c r="AC328" s="190"/>
      <c r="AD328" s="250"/>
      <c r="AE328" s="250"/>
      <c r="AF328" s="204"/>
      <c r="AG328" s="190"/>
      <c r="AH328" s="190"/>
      <c r="AI328" s="190"/>
      <c r="AJ328" s="204"/>
    </row>
    <row r="329" spans="2:36" ht="38.25" x14ac:dyDescent="0.2">
      <c r="B329" s="204"/>
      <c r="C329" s="204"/>
      <c r="D329" s="204"/>
      <c r="E329" s="199"/>
      <c r="F329" s="199"/>
      <c r="G329" s="199"/>
      <c r="H329" s="204"/>
      <c r="I329" s="204"/>
      <c r="J329" s="11" t="s">
        <v>209</v>
      </c>
      <c r="K329" s="7" t="s">
        <v>118</v>
      </c>
      <c r="L329" s="7" t="s">
        <v>119</v>
      </c>
      <c r="M329" s="7">
        <v>2</v>
      </c>
      <c r="N329" s="190"/>
      <c r="O329" s="204"/>
      <c r="P329" s="204"/>
      <c r="Q329" s="204"/>
      <c r="R329" s="251"/>
      <c r="S329" s="251"/>
      <c r="T329" s="191"/>
      <c r="U329" s="191"/>
      <c r="V329" s="189"/>
      <c r="W329" s="189"/>
      <c r="X329" s="189"/>
      <c r="Y329" s="189"/>
      <c r="Z329" s="189"/>
      <c r="AA329" s="189"/>
      <c r="AB329" s="189"/>
      <c r="AC329" s="190"/>
      <c r="AD329" s="250"/>
      <c r="AE329" s="250"/>
      <c r="AF329" s="204"/>
      <c r="AG329" s="190"/>
      <c r="AH329" s="190"/>
      <c r="AI329" s="190"/>
      <c r="AJ329" s="204"/>
    </row>
    <row r="330" spans="2:36" ht="25.5" x14ac:dyDescent="0.2">
      <c r="B330" s="204"/>
      <c r="C330" s="204"/>
      <c r="D330" s="204"/>
      <c r="E330" s="199"/>
      <c r="F330" s="199"/>
      <c r="G330" s="199"/>
      <c r="H330" s="204"/>
      <c r="I330" s="204"/>
      <c r="J330" s="11" t="s">
        <v>120</v>
      </c>
      <c r="K330" s="7" t="s">
        <v>121</v>
      </c>
      <c r="L330" s="7" t="s">
        <v>119</v>
      </c>
      <c r="M330" s="66">
        <v>2</v>
      </c>
      <c r="N330" s="190"/>
      <c r="O330" s="204"/>
      <c r="P330" s="204"/>
      <c r="Q330" s="204"/>
      <c r="R330" s="251"/>
      <c r="S330" s="251"/>
      <c r="T330" s="191"/>
      <c r="U330" s="191"/>
      <c r="V330" s="189"/>
      <c r="W330" s="189"/>
      <c r="X330" s="189"/>
      <c r="Y330" s="189"/>
      <c r="Z330" s="189"/>
      <c r="AA330" s="189"/>
      <c r="AB330" s="189"/>
      <c r="AC330" s="190"/>
      <c r="AD330" s="250"/>
      <c r="AE330" s="250"/>
      <c r="AF330" s="204"/>
      <c r="AG330" s="190"/>
      <c r="AH330" s="190"/>
      <c r="AI330" s="190"/>
      <c r="AJ330" s="204"/>
    </row>
    <row r="331" spans="2:36" s="36" customFormat="1" ht="89.25" x14ac:dyDescent="0.25">
      <c r="B331" s="201" t="s">
        <v>345</v>
      </c>
      <c r="C331" s="201" t="s">
        <v>346</v>
      </c>
      <c r="D331" s="201" t="s">
        <v>106</v>
      </c>
      <c r="E331" s="218" t="s">
        <v>67</v>
      </c>
      <c r="F331" s="254" t="s">
        <v>134</v>
      </c>
      <c r="G331" s="218" t="s">
        <v>147</v>
      </c>
      <c r="H331" s="255" t="s">
        <v>70</v>
      </c>
      <c r="I331" s="255" t="s">
        <v>79</v>
      </c>
      <c r="J331" s="11" t="s">
        <v>208</v>
      </c>
      <c r="K331" s="7" t="s">
        <v>107</v>
      </c>
      <c r="L331" s="7" t="s">
        <v>86</v>
      </c>
      <c r="M331" s="7">
        <v>40</v>
      </c>
      <c r="N331" s="256" t="s">
        <v>108</v>
      </c>
      <c r="O331" s="201" t="s">
        <v>347</v>
      </c>
      <c r="P331" s="201" t="s">
        <v>75</v>
      </c>
      <c r="Q331" s="201" t="s">
        <v>76</v>
      </c>
      <c r="R331" s="192" t="s">
        <v>77</v>
      </c>
      <c r="S331" s="192" t="s">
        <v>109</v>
      </c>
      <c r="T331" s="240">
        <f>V331+Y331</f>
        <v>144000</v>
      </c>
      <c r="U331" s="240">
        <f>T331/M332</f>
        <v>72000</v>
      </c>
      <c r="V331" s="243">
        <v>122400</v>
      </c>
      <c r="W331" s="243" t="s">
        <v>79</v>
      </c>
      <c r="X331" s="243" t="s">
        <v>79</v>
      </c>
      <c r="Y331" s="243">
        <v>21600</v>
      </c>
      <c r="Z331" s="243" t="s">
        <v>98</v>
      </c>
      <c r="AA331" s="508" t="s">
        <v>79</v>
      </c>
      <c r="AB331" s="243">
        <v>36000</v>
      </c>
      <c r="AC331" s="228" t="s">
        <v>149</v>
      </c>
      <c r="AD331" s="246" t="s">
        <v>79</v>
      </c>
      <c r="AE331" s="246">
        <f>V331+Y331</f>
        <v>144000</v>
      </c>
      <c r="AF331" s="201" t="s">
        <v>79</v>
      </c>
      <c r="AG331" s="228" t="s">
        <v>33</v>
      </c>
      <c r="AH331" s="256" t="s">
        <v>150</v>
      </c>
      <c r="AI331" s="228" t="s">
        <v>157</v>
      </c>
      <c r="AJ331" s="201"/>
    </row>
    <row r="332" spans="2:36" s="36" customFormat="1" ht="38.25" x14ac:dyDescent="0.25">
      <c r="B332" s="202"/>
      <c r="C332" s="202"/>
      <c r="D332" s="202"/>
      <c r="E332" s="219"/>
      <c r="F332" s="219"/>
      <c r="G332" s="219"/>
      <c r="H332" s="202"/>
      <c r="I332" s="202"/>
      <c r="J332" s="11" t="s">
        <v>111</v>
      </c>
      <c r="K332" s="7" t="s">
        <v>112</v>
      </c>
      <c r="L332" s="7" t="s">
        <v>85</v>
      </c>
      <c r="M332" s="7">
        <v>2</v>
      </c>
      <c r="N332" s="230"/>
      <c r="O332" s="202"/>
      <c r="P332" s="202"/>
      <c r="Q332" s="202"/>
      <c r="R332" s="193"/>
      <c r="S332" s="193"/>
      <c r="T332" s="241"/>
      <c r="U332" s="241"/>
      <c r="V332" s="244"/>
      <c r="W332" s="244"/>
      <c r="X332" s="244"/>
      <c r="Y332" s="244"/>
      <c r="Z332" s="244"/>
      <c r="AA332" s="509"/>
      <c r="AB332" s="244"/>
      <c r="AC332" s="230"/>
      <c r="AD332" s="247"/>
      <c r="AE332" s="247"/>
      <c r="AF332" s="202"/>
      <c r="AG332" s="230"/>
      <c r="AH332" s="230"/>
      <c r="AI332" s="230"/>
      <c r="AJ332" s="202"/>
    </row>
    <row r="333" spans="2:36" s="36" customFormat="1" ht="59.1" customHeight="1" x14ac:dyDescent="0.25">
      <c r="B333" s="203"/>
      <c r="C333" s="203"/>
      <c r="D333" s="203"/>
      <c r="E333" s="234"/>
      <c r="F333" s="234"/>
      <c r="G333" s="234"/>
      <c r="H333" s="203"/>
      <c r="I333" s="203"/>
      <c r="J333" s="11" t="s">
        <v>127</v>
      </c>
      <c r="K333" s="7" t="s">
        <v>128</v>
      </c>
      <c r="L333" s="7" t="s">
        <v>85</v>
      </c>
      <c r="M333" s="64" t="s">
        <v>1038</v>
      </c>
      <c r="N333" s="231"/>
      <c r="O333" s="203"/>
      <c r="P333" s="203"/>
      <c r="Q333" s="203"/>
      <c r="R333" s="239"/>
      <c r="S333" s="239"/>
      <c r="T333" s="242"/>
      <c r="U333" s="242"/>
      <c r="V333" s="245"/>
      <c r="W333" s="245"/>
      <c r="X333" s="245"/>
      <c r="Y333" s="245"/>
      <c r="Z333" s="245"/>
      <c r="AA333" s="510"/>
      <c r="AB333" s="245"/>
      <c r="AC333" s="231"/>
      <c r="AD333" s="248"/>
      <c r="AE333" s="248"/>
      <c r="AF333" s="203"/>
      <c r="AG333" s="231"/>
      <c r="AH333" s="231"/>
      <c r="AI333" s="231"/>
      <c r="AJ333" s="203"/>
    </row>
    <row r="334" spans="2:36" s="36" customFormat="1" ht="132" customHeight="1" x14ac:dyDescent="0.25">
      <c r="B334" s="204" t="s">
        <v>348</v>
      </c>
      <c r="C334" s="204" t="s">
        <v>349</v>
      </c>
      <c r="D334" s="204" t="s">
        <v>106</v>
      </c>
      <c r="E334" s="199" t="s">
        <v>67</v>
      </c>
      <c r="F334" s="199" t="s">
        <v>134</v>
      </c>
      <c r="G334" s="199" t="s">
        <v>147</v>
      </c>
      <c r="H334" s="204" t="s">
        <v>70</v>
      </c>
      <c r="I334" s="204" t="s">
        <v>79</v>
      </c>
      <c r="J334" s="11" t="s">
        <v>208</v>
      </c>
      <c r="K334" s="7" t="s">
        <v>107</v>
      </c>
      <c r="L334" s="7" t="s">
        <v>86</v>
      </c>
      <c r="M334" s="7">
        <v>40</v>
      </c>
      <c r="N334" s="190" t="s">
        <v>108</v>
      </c>
      <c r="O334" s="204" t="s">
        <v>347</v>
      </c>
      <c r="P334" s="204" t="s">
        <v>75</v>
      </c>
      <c r="Q334" s="204" t="s">
        <v>76</v>
      </c>
      <c r="R334" s="251" t="s">
        <v>77</v>
      </c>
      <c r="S334" s="251" t="s">
        <v>109</v>
      </c>
      <c r="T334" s="191">
        <f>V334+Y334</f>
        <v>30496</v>
      </c>
      <c r="U334" s="191">
        <f>T334/M335</f>
        <v>30496</v>
      </c>
      <c r="V334" s="243">
        <v>25921.599999999999</v>
      </c>
      <c r="W334" s="189" t="s">
        <v>79</v>
      </c>
      <c r="X334" s="189" t="s">
        <v>79</v>
      </c>
      <c r="Y334" s="189">
        <v>4574.3999999999996</v>
      </c>
      <c r="Z334" s="189" t="s">
        <v>98</v>
      </c>
      <c r="AA334" s="189" t="s">
        <v>79</v>
      </c>
      <c r="AB334" s="19">
        <v>7624</v>
      </c>
      <c r="AC334" s="190" t="s">
        <v>149</v>
      </c>
      <c r="AD334" s="250" t="s">
        <v>79</v>
      </c>
      <c r="AE334" s="250">
        <f>V334+Y334</f>
        <v>30496</v>
      </c>
      <c r="AF334" s="190" t="s">
        <v>79</v>
      </c>
      <c r="AG334" s="190" t="s">
        <v>33</v>
      </c>
      <c r="AH334" s="256" t="s">
        <v>174</v>
      </c>
      <c r="AI334" s="228" t="s">
        <v>158</v>
      </c>
      <c r="AJ334" s="190"/>
    </row>
    <row r="335" spans="2:36" s="36" customFormat="1" ht="86.1" customHeight="1" x14ac:dyDescent="0.25">
      <c r="B335" s="204"/>
      <c r="C335" s="204"/>
      <c r="D335" s="204"/>
      <c r="E335" s="199"/>
      <c r="F335" s="199"/>
      <c r="G335" s="199"/>
      <c r="H335" s="204"/>
      <c r="I335" s="204"/>
      <c r="J335" s="11" t="s">
        <v>111</v>
      </c>
      <c r="K335" s="7" t="s">
        <v>112</v>
      </c>
      <c r="L335" s="7" t="s">
        <v>85</v>
      </c>
      <c r="M335" s="7">
        <v>1</v>
      </c>
      <c r="N335" s="190"/>
      <c r="O335" s="204"/>
      <c r="P335" s="204"/>
      <c r="Q335" s="204"/>
      <c r="R335" s="251"/>
      <c r="S335" s="251"/>
      <c r="T335" s="191"/>
      <c r="U335" s="191"/>
      <c r="V335" s="244"/>
      <c r="W335" s="189"/>
      <c r="X335" s="189"/>
      <c r="Y335" s="189"/>
      <c r="Z335" s="189"/>
      <c r="AA335" s="189"/>
      <c r="AB335" s="244"/>
      <c r="AC335" s="190"/>
      <c r="AD335" s="250"/>
      <c r="AE335" s="250"/>
      <c r="AF335" s="204"/>
      <c r="AG335" s="190"/>
      <c r="AH335" s="230"/>
      <c r="AI335" s="230"/>
      <c r="AJ335" s="204"/>
    </row>
    <row r="336" spans="2:36" s="36" customFormat="1" ht="59.1" customHeight="1" x14ac:dyDescent="0.25">
      <c r="B336" s="204"/>
      <c r="C336" s="204"/>
      <c r="D336" s="204"/>
      <c r="E336" s="199"/>
      <c r="F336" s="199"/>
      <c r="G336" s="199"/>
      <c r="H336" s="204"/>
      <c r="I336" s="204"/>
      <c r="J336" s="11" t="s">
        <v>127</v>
      </c>
      <c r="K336" s="7" t="s">
        <v>128</v>
      </c>
      <c r="L336" s="7" t="s">
        <v>85</v>
      </c>
      <c r="M336" s="66" t="s">
        <v>562</v>
      </c>
      <c r="N336" s="190"/>
      <c r="O336" s="204"/>
      <c r="P336" s="204"/>
      <c r="Q336" s="204"/>
      <c r="R336" s="251"/>
      <c r="S336" s="251"/>
      <c r="T336" s="191"/>
      <c r="U336" s="191"/>
      <c r="V336" s="245"/>
      <c r="W336" s="189"/>
      <c r="X336" s="189"/>
      <c r="Y336" s="189"/>
      <c r="Z336" s="189"/>
      <c r="AA336" s="189"/>
      <c r="AB336" s="245"/>
      <c r="AC336" s="190"/>
      <c r="AD336" s="250"/>
      <c r="AE336" s="250"/>
      <c r="AF336" s="204"/>
      <c r="AG336" s="190"/>
      <c r="AH336" s="231"/>
      <c r="AI336" s="231"/>
      <c r="AJ336" s="204"/>
    </row>
    <row r="337" spans="2:36" s="36" customFormat="1" ht="132" customHeight="1" x14ac:dyDescent="0.25">
      <c r="B337" s="204" t="s">
        <v>350</v>
      </c>
      <c r="C337" s="204" t="s">
        <v>464</v>
      </c>
      <c r="D337" s="204" t="s">
        <v>106</v>
      </c>
      <c r="E337" s="199" t="s">
        <v>67</v>
      </c>
      <c r="F337" s="199" t="s">
        <v>134</v>
      </c>
      <c r="G337" s="199" t="s">
        <v>147</v>
      </c>
      <c r="H337" s="204" t="s">
        <v>70</v>
      </c>
      <c r="I337" s="204" t="s">
        <v>79</v>
      </c>
      <c r="J337" s="11" t="s">
        <v>208</v>
      </c>
      <c r="K337" s="7" t="s">
        <v>107</v>
      </c>
      <c r="L337" s="7" t="s">
        <v>86</v>
      </c>
      <c r="M337" s="7">
        <v>40</v>
      </c>
      <c r="N337" s="190" t="s">
        <v>108</v>
      </c>
      <c r="O337" s="204" t="s">
        <v>347</v>
      </c>
      <c r="P337" s="204" t="s">
        <v>75</v>
      </c>
      <c r="Q337" s="204" t="s">
        <v>76</v>
      </c>
      <c r="R337" s="251" t="s">
        <v>77</v>
      </c>
      <c r="S337" s="251" t="s">
        <v>109</v>
      </c>
      <c r="T337" s="191">
        <f>V337+Y337</f>
        <v>108000</v>
      </c>
      <c r="U337" s="191">
        <f>T337/M338</f>
        <v>54000</v>
      </c>
      <c r="V337" s="243">
        <v>91800</v>
      </c>
      <c r="W337" s="189" t="s">
        <v>79</v>
      </c>
      <c r="X337" s="189" t="s">
        <v>79</v>
      </c>
      <c r="Y337" s="189">
        <v>16200</v>
      </c>
      <c r="Z337" s="189" t="s">
        <v>98</v>
      </c>
      <c r="AA337" s="189" t="s">
        <v>79</v>
      </c>
      <c r="AB337" s="189">
        <v>27000</v>
      </c>
      <c r="AC337" s="190" t="s">
        <v>149</v>
      </c>
      <c r="AD337" s="250" t="s">
        <v>79</v>
      </c>
      <c r="AE337" s="250">
        <f>V337+Y337</f>
        <v>108000</v>
      </c>
      <c r="AF337" s="190" t="s">
        <v>79</v>
      </c>
      <c r="AG337" s="190" t="s">
        <v>33</v>
      </c>
      <c r="AH337" s="190" t="s">
        <v>174</v>
      </c>
      <c r="AI337" s="190" t="s">
        <v>158</v>
      </c>
      <c r="AJ337" s="190"/>
    </row>
    <row r="338" spans="2:36" s="36" customFormat="1" ht="86.1" customHeight="1" x14ac:dyDescent="0.25">
      <c r="B338" s="204"/>
      <c r="C338" s="204"/>
      <c r="D338" s="204"/>
      <c r="E338" s="199"/>
      <c r="F338" s="199"/>
      <c r="G338" s="199"/>
      <c r="H338" s="204"/>
      <c r="I338" s="204"/>
      <c r="J338" s="11" t="s">
        <v>111</v>
      </c>
      <c r="K338" s="7" t="s">
        <v>112</v>
      </c>
      <c r="L338" s="7" t="s">
        <v>85</v>
      </c>
      <c r="M338" s="7">
        <v>2</v>
      </c>
      <c r="N338" s="190"/>
      <c r="O338" s="204"/>
      <c r="P338" s="204"/>
      <c r="Q338" s="204"/>
      <c r="R338" s="251"/>
      <c r="S338" s="251"/>
      <c r="T338" s="191"/>
      <c r="U338" s="191"/>
      <c r="V338" s="244"/>
      <c r="W338" s="189"/>
      <c r="X338" s="189"/>
      <c r="Y338" s="189"/>
      <c r="Z338" s="189"/>
      <c r="AA338" s="189"/>
      <c r="AB338" s="189"/>
      <c r="AC338" s="190"/>
      <c r="AD338" s="250"/>
      <c r="AE338" s="250"/>
      <c r="AF338" s="204"/>
      <c r="AG338" s="190"/>
      <c r="AH338" s="190"/>
      <c r="AI338" s="190"/>
      <c r="AJ338" s="204"/>
    </row>
    <row r="339" spans="2:36" s="36" customFormat="1" ht="59.1" customHeight="1" x14ac:dyDescent="0.25">
      <c r="B339" s="204"/>
      <c r="C339" s="204"/>
      <c r="D339" s="204"/>
      <c r="E339" s="199"/>
      <c r="F339" s="199"/>
      <c r="G339" s="199"/>
      <c r="H339" s="204"/>
      <c r="I339" s="204"/>
      <c r="J339" s="11" t="s">
        <v>127</v>
      </c>
      <c r="K339" s="7" t="s">
        <v>128</v>
      </c>
      <c r="L339" s="7" t="s">
        <v>85</v>
      </c>
      <c r="M339" s="66">
        <v>80</v>
      </c>
      <c r="N339" s="190"/>
      <c r="O339" s="204"/>
      <c r="P339" s="204"/>
      <c r="Q339" s="204"/>
      <c r="R339" s="251"/>
      <c r="S339" s="251"/>
      <c r="T339" s="191"/>
      <c r="U339" s="191"/>
      <c r="V339" s="245"/>
      <c r="W339" s="189"/>
      <c r="X339" s="189"/>
      <c r="Y339" s="189"/>
      <c r="Z339" s="189"/>
      <c r="AA339" s="189"/>
      <c r="AB339" s="189"/>
      <c r="AC339" s="190"/>
      <c r="AD339" s="250"/>
      <c r="AE339" s="250"/>
      <c r="AF339" s="204"/>
      <c r="AG339" s="190"/>
      <c r="AH339" s="190"/>
      <c r="AI339" s="190"/>
      <c r="AJ339" s="204"/>
    </row>
    <row r="340" spans="2:36" s="36" customFormat="1" ht="89.1" customHeight="1" x14ac:dyDescent="0.25">
      <c r="B340" s="204" t="s">
        <v>351</v>
      </c>
      <c r="C340" s="204" t="s">
        <v>352</v>
      </c>
      <c r="D340" s="204" t="s">
        <v>106</v>
      </c>
      <c r="E340" s="199" t="s">
        <v>67</v>
      </c>
      <c r="F340" s="199" t="s">
        <v>134</v>
      </c>
      <c r="G340" s="199" t="s">
        <v>147</v>
      </c>
      <c r="H340" s="204" t="s">
        <v>70</v>
      </c>
      <c r="I340" s="204" t="s">
        <v>79</v>
      </c>
      <c r="J340" s="28" t="s">
        <v>208</v>
      </c>
      <c r="K340" s="14" t="s">
        <v>107</v>
      </c>
      <c r="L340" s="14" t="s">
        <v>86</v>
      </c>
      <c r="M340" s="14">
        <v>40</v>
      </c>
      <c r="N340" s="190" t="s">
        <v>108</v>
      </c>
      <c r="O340" s="204" t="s">
        <v>347</v>
      </c>
      <c r="P340" s="204" t="s">
        <v>75</v>
      </c>
      <c r="Q340" s="204" t="s">
        <v>76</v>
      </c>
      <c r="R340" s="251" t="s">
        <v>77</v>
      </c>
      <c r="S340" s="251" t="s">
        <v>109</v>
      </c>
      <c r="T340" s="191">
        <f>V340+Y340</f>
        <v>184000</v>
      </c>
      <c r="U340" s="191">
        <f>T340/M341</f>
        <v>92000</v>
      </c>
      <c r="V340" s="243">
        <v>156400</v>
      </c>
      <c r="W340" s="189" t="s">
        <v>79</v>
      </c>
      <c r="X340" s="189" t="s">
        <v>79</v>
      </c>
      <c r="Y340" s="189">
        <v>27600</v>
      </c>
      <c r="Z340" s="189" t="s">
        <v>98</v>
      </c>
      <c r="AA340" s="189" t="s">
        <v>79</v>
      </c>
      <c r="AB340" s="189">
        <v>46000</v>
      </c>
      <c r="AC340" s="190" t="s">
        <v>149</v>
      </c>
      <c r="AD340" s="250" t="s">
        <v>79</v>
      </c>
      <c r="AE340" s="250">
        <f>V340+Y340</f>
        <v>184000</v>
      </c>
      <c r="AF340" s="190" t="s">
        <v>79</v>
      </c>
      <c r="AG340" s="190" t="s">
        <v>33</v>
      </c>
      <c r="AH340" s="190" t="s">
        <v>157</v>
      </c>
      <c r="AI340" s="190" t="s">
        <v>176</v>
      </c>
      <c r="AJ340" s="190"/>
    </row>
    <row r="341" spans="2:36" s="36" customFormat="1" ht="86.1" customHeight="1" x14ac:dyDescent="0.25">
      <c r="B341" s="204"/>
      <c r="C341" s="204"/>
      <c r="D341" s="204"/>
      <c r="E341" s="199"/>
      <c r="F341" s="199"/>
      <c r="G341" s="199"/>
      <c r="H341" s="204"/>
      <c r="I341" s="204"/>
      <c r="J341" s="11" t="s">
        <v>111</v>
      </c>
      <c r="K341" s="7" t="s">
        <v>112</v>
      </c>
      <c r="L341" s="7" t="s">
        <v>85</v>
      </c>
      <c r="M341" s="7">
        <v>2</v>
      </c>
      <c r="N341" s="190"/>
      <c r="O341" s="204"/>
      <c r="P341" s="204"/>
      <c r="Q341" s="204"/>
      <c r="R341" s="251"/>
      <c r="S341" s="251"/>
      <c r="T341" s="191"/>
      <c r="U341" s="191"/>
      <c r="V341" s="244"/>
      <c r="W341" s="189"/>
      <c r="X341" s="189"/>
      <c r="Y341" s="189"/>
      <c r="Z341" s="189"/>
      <c r="AA341" s="189"/>
      <c r="AB341" s="189"/>
      <c r="AC341" s="190"/>
      <c r="AD341" s="250"/>
      <c r="AE341" s="250"/>
      <c r="AF341" s="204"/>
      <c r="AG341" s="190"/>
      <c r="AH341" s="190"/>
      <c r="AI341" s="190"/>
      <c r="AJ341" s="204"/>
    </row>
    <row r="342" spans="2:36" s="36" customFormat="1" ht="88.5" customHeight="1" x14ac:dyDescent="0.25">
      <c r="B342" s="204"/>
      <c r="C342" s="204"/>
      <c r="D342" s="204"/>
      <c r="E342" s="199"/>
      <c r="F342" s="199"/>
      <c r="G342" s="199"/>
      <c r="H342" s="204"/>
      <c r="I342" s="204"/>
      <c r="J342" s="11" t="s">
        <v>127</v>
      </c>
      <c r="K342" s="7" t="s">
        <v>128</v>
      </c>
      <c r="L342" s="7" t="s">
        <v>85</v>
      </c>
      <c r="M342" s="66">
        <v>90</v>
      </c>
      <c r="N342" s="190"/>
      <c r="O342" s="204"/>
      <c r="P342" s="204"/>
      <c r="Q342" s="204"/>
      <c r="R342" s="251"/>
      <c r="S342" s="251"/>
      <c r="T342" s="191"/>
      <c r="U342" s="191"/>
      <c r="V342" s="245"/>
      <c r="W342" s="189"/>
      <c r="X342" s="189"/>
      <c r="Y342" s="189"/>
      <c r="Z342" s="189"/>
      <c r="AA342" s="189"/>
      <c r="AB342" s="189"/>
      <c r="AC342" s="190"/>
      <c r="AD342" s="250"/>
      <c r="AE342" s="250"/>
      <c r="AF342" s="204"/>
      <c r="AG342" s="190"/>
      <c r="AH342" s="190"/>
      <c r="AI342" s="190"/>
      <c r="AJ342" s="204"/>
    </row>
    <row r="343" spans="2:36" s="36" customFormat="1" ht="89.1" customHeight="1" x14ac:dyDescent="0.25">
      <c r="B343" s="204" t="s">
        <v>353</v>
      </c>
      <c r="C343" s="204" t="s">
        <v>354</v>
      </c>
      <c r="D343" s="204" t="s">
        <v>106</v>
      </c>
      <c r="E343" s="199" t="s">
        <v>67</v>
      </c>
      <c r="F343" s="199" t="s">
        <v>134</v>
      </c>
      <c r="G343" s="199" t="s">
        <v>147</v>
      </c>
      <c r="H343" s="204" t="s">
        <v>70</v>
      </c>
      <c r="I343" s="204" t="s">
        <v>79</v>
      </c>
      <c r="J343" s="28" t="s">
        <v>208</v>
      </c>
      <c r="K343" s="14" t="s">
        <v>107</v>
      </c>
      <c r="L343" s="14" t="s">
        <v>86</v>
      </c>
      <c r="M343" s="14">
        <v>40</v>
      </c>
      <c r="N343" s="190" t="s">
        <v>108</v>
      </c>
      <c r="O343" s="204" t="s">
        <v>347</v>
      </c>
      <c r="P343" s="204" t="s">
        <v>75</v>
      </c>
      <c r="Q343" s="204" t="s">
        <v>76</v>
      </c>
      <c r="R343" s="251" t="s">
        <v>77</v>
      </c>
      <c r="S343" s="251" t="s">
        <v>109</v>
      </c>
      <c r="T343" s="191">
        <f>V343+Y343</f>
        <v>40000</v>
      </c>
      <c r="U343" s="191">
        <f>T343/M344</f>
        <v>40000</v>
      </c>
      <c r="V343" s="243">
        <v>34000</v>
      </c>
      <c r="W343" s="189" t="s">
        <v>79</v>
      </c>
      <c r="X343" s="189" t="s">
        <v>79</v>
      </c>
      <c r="Y343" s="189">
        <v>6000</v>
      </c>
      <c r="Z343" s="189" t="s">
        <v>98</v>
      </c>
      <c r="AA343" s="189" t="s">
        <v>79</v>
      </c>
      <c r="AB343" s="189">
        <v>10000</v>
      </c>
      <c r="AC343" s="190" t="s">
        <v>149</v>
      </c>
      <c r="AD343" s="250" t="s">
        <v>79</v>
      </c>
      <c r="AE343" s="250">
        <f>V343+Y343</f>
        <v>40000</v>
      </c>
      <c r="AF343" s="190" t="s">
        <v>79</v>
      </c>
      <c r="AG343" s="190" t="s">
        <v>33</v>
      </c>
      <c r="AH343" s="190" t="s">
        <v>158</v>
      </c>
      <c r="AI343" s="190" t="s">
        <v>160</v>
      </c>
      <c r="AJ343" s="190"/>
    </row>
    <row r="344" spans="2:36" s="36" customFormat="1" ht="86.1" customHeight="1" x14ac:dyDescent="0.25">
      <c r="B344" s="204"/>
      <c r="C344" s="204"/>
      <c r="D344" s="204"/>
      <c r="E344" s="199"/>
      <c r="F344" s="199"/>
      <c r="G344" s="199"/>
      <c r="H344" s="204"/>
      <c r="I344" s="204"/>
      <c r="J344" s="11" t="s">
        <v>111</v>
      </c>
      <c r="K344" s="7" t="s">
        <v>112</v>
      </c>
      <c r="L344" s="7" t="s">
        <v>85</v>
      </c>
      <c r="M344" s="7">
        <v>1</v>
      </c>
      <c r="N344" s="190"/>
      <c r="O344" s="204"/>
      <c r="P344" s="204"/>
      <c r="Q344" s="204"/>
      <c r="R344" s="251"/>
      <c r="S344" s="251"/>
      <c r="T344" s="191"/>
      <c r="U344" s="191"/>
      <c r="V344" s="244"/>
      <c r="W344" s="189"/>
      <c r="X344" s="189"/>
      <c r="Y344" s="189"/>
      <c r="Z344" s="189"/>
      <c r="AA344" s="189"/>
      <c r="AB344" s="189"/>
      <c r="AC344" s="190"/>
      <c r="AD344" s="250"/>
      <c r="AE344" s="250"/>
      <c r="AF344" s="204"/>
      <c r="AG344" s="190"/>
      <c r="AH344" s="190"/>
      <c r="AI344" s="190"/>
      <c r="AJ344" s="204"/>
    </row>
    <row r="345" spans="2:36" s="36" customFormat="1" ht="88.5" customHeight="1" x14ac:dyDescent="0.25">
      <c r="B345" s="204"/>
      <c r="C345" s="204"/>
      <c r="D345" s="204"/>
      <c r="E345" s="199"/>
      <c r="F345" s="199"/>
      <c r="G345" s="199"/>
      <c r="H345" s="204"/>
      <c r="I345" s="204"/>
      <c r="J345" s="11" t="s">
        <v>127</v>
      </c>
      <c r="K345" s="7" t="s">
        <v>128</v>
      </c>
      <c r="L345" s="7" t="s">
        <v>85</v>
      </c>
      <c r="M345" s="66">
        <v>50</v>
      </c>
      <c r="N345" s="190"/>
      <c r="O345" s="204"/>
      <c r="P345" s="204"/>
      <c r="Q345" s="204"/>
      <c r="R345" s="251"/>
      <c r="S345" s="251"/>
      <c r="T345" s="191"/>
      <c r="U345" s="191"/>
      <c r="V345" s="245"/>
      <c r="W345" s="189"/>
      <c r="X345" s="189"/>
      <c r="Y345" s="189"/>
      <c r="Z345" s="189"/>
      <c r="AA345" s="189"/>
      <c r="AB345" s="189"/>
      <c r="AC345" s="190"/>
      <c r="AD345" s="250"/>
      <c r="AE345" s="250"/>
      <c r="AF345" s="204"/>
      <c r="AG345" s="190"/>
      <c r="AH345" s="190"/>
      <c r="AI345" s="190"/>
      <c r="AJ345" s="204"/>
    </row>
    <row r="346" spans="2:36" s="36" customFormat="1" ht="89.1" customHeight="1" x14ac:dyDescent="0.25">
      <c r="B346" s="204" t="s">
        <v>355</v>
      </c>
      <c r="C346" s="204" t="s">
        <v>356</v>
      </c>
      <c r="D346" s="204" t="s">
        <v>106</v>
      </c>
      <c r="E346" s="199" t="s">
        <v>67</v>
      </c>
      <c r="F346" s="199" t="s">
        <v>134</v>
      </c>
      <c r="G346" s="199" t="s">
        <v>147</v>
      </c>
      <c r="H346" s="204" t="s">
        <v>70</v>
      </c>
      <c r="I346" s="204" t="s">
        <v>79</v>
      </c>
      <c r="J346" s="28" t="s">
        <v>208</v>
      </c>
      <c r="K346" s="14" t="s">
        <v>107</v>
      </c>
      <c r="L346" s="14" t="s">
        <v>86</v>
      </c>
      <c r="M346" s="14">
        <v>40</v>
      </c>
      <c r="N346" s="190" t="s">
        <v>108</v>
      </c>
      <c r="O346" s="204" t="s">
        <v>347</v>
      </c>
      <c r="P346" s="204" t="s">
        <v>75</v>
      </c>
      <c r="Q346" s="204" t="s">
        <v>76</v>
      </c>
      <c r="R346" s="251" t="s">
        <v>77</v>
      </c>
      <c r="S346" s="251" t="s">
        <v>109</v>
      </c>
      <c r="T346" s="191">
        <f>V346+Y346</f>
        <v>72000</v>
      </c>
      <c r="U346" s="191">
        <f>T346/M347</f>
        <v>36000</v>
      </c>
      <c r="V346" s="243">
        <v>61200</v>
      </c>
      <c r="W346" s="189" t="s">
        <v>79</v>
      </c>
      <c r="X346" s="189" t="s">
        <v>79</v>
      </c>
      <c r="Y346" s="189">
        <v>10800</v>
      </c>
      <c r="Z346" s="189" t="s">
        <v>98</v>
      </c>
      <c r="AA346" s="189" t="s">
        <v>79</v>
      </c>
      <c r="AB346" s="189">
        <v>18000</v>
      </c>
      <c r="AC346" s="190" t="s">
        <v>149</v>
      </c>
      <c r="AD346" s="250" t="s">
        <v>79</v>
      </c>
      <c r="AE346" s="250">
        <f>V346+Y346</f>
        <v>72000</v>
      </c>
      <c r="AF346" s="190" t="s">
        <v>79</v>
      </c>
      <c r="AG346" s="190" t="s">
        <v>33</v>
      </c>
      <c r="AH346" s="190" t="s">
        <v>160</v>
      </c>
      <c r="AI346" s="190" t="s">
        <v>179</v>
      </c>
      <c r="AJ346" s="190"/>
    </row>
    <row r="347" spans="2:36" s="36" customFormat="1" ht="86.1" customHeight="1" x14ac:dyDescent="0.25">
      <c r="B347" s="204"/>
      <c r="C347" s="204"/>
      <c r="D347" s="204"/>
      <c r="E347" s="199"/>
      <c r="F347" s="199"/>
      <c r="G347" s="199"/>
      <c r="H347" s="204"/>
      <c r="I347" s="204"/>
      <c r="J347" s="11" t="s">
        <v>111</v>
      </c>
      <c r="K347" s="7" t="s">
        <v>112</v>
      </c>
      <c r="L347" s="7" t="s">
        <v>85</v>
      </c>
      <c r="M347" s="7">
        <v>2</v>
      </c>
      <c r="N347" s="190"/>
      <c r="O347" s="204"/>
      <c r="P347" s="204"/>
      <c r="Q347" s="204"/>
      <c r="R347" s="251"/>
      <c r="S347" s="251"/>
      <c r="T347" s="191"/>
      <c r="U347" s="191"/>
      <c r="V347" s="244"/>
      <c r="W347" s="189"/>
      <c r="X347" s="189"/>
      <c r="Y347" s="189"/>
      <c r="Z347" s="189"/>
      <c r="AA347" s="189"/>
      <c r="AB347" s="189"/>
      <c r="AC347" s="190"/>
      <c r="AD347" s="250"/>
      <c r="AE347" s="250"/>
      <c r="AF347" s="204"/>
      <c r="AG347" s="190"/>
      <c r="AH347" s="190"/>
      <c r="AI347" s="190"/>
      <c r="AJ347" s="204"/>
    </row>
    <row r="348" spans="2:36" s="36" customFormat="1" ht="88.5" customHeight="1" x14ac:dyDescent="0.25">
      <c r="B348" s="204"/>
      <c r="C348" s="204"/>
      <c r="D348" s="204"/>
      <c r="E348" s="199"/>
      <c r="F348" s="199"/>
      <c r="G348" s="199"/>
      <c r="H348" s="204"/>
      <c r="I348" s="204"/>
      <c r="J348" s="11" t="s">
        <v>127</v>
      </c>
      <c r="K348" s="7" t="s">
        <v>128</v>
      </c>
      <c r="L348" s="7" t="s">
        <v>85</v>
      </c>
      <c r="M348" s="66">
        <v>40</v>
      </c>
      <c r="N348" s="190"/>
      <c r="O348" s="204"/>
      <c r="P348" s="204"/>
      <c r="Q348" s="204"/>
      <c r="R348" s="251"/>
      <c r="S348" s="251"/>
      <c r="T348" s="191"/>
      <c r="U348" s="191"/>
      <c r="V348" s="245"/>
      <c r="W348" s="189"/>
      <c r="X348" s="189"/>
      <c r="Y348" s="189"/>
      <c r="Z348" s="189"/>
      <c r="AA348" s="189"/>
      <c r="AB348" s="189"/>
      <c r="AC348" s="190"/>
      <c r="AD348" s="250"/>
      <c r="AE348" s="250"/>
      <c r="AF348" s="204"/>
      <c r="AG348" s="190"/>
      <c r="AH348" s="190"/>
      <c r="AI348" s="190"/>
      <c r="AJ348" s="204"/>
    </row>
    <row r="349" spans="2:36" ht="52.15" customHeight="1" x14ac:dyDescent="0.2">
      <c r="B349" s="204" t="s">
        <v>357</v>
      </c>
      <c r="C349" s="204" t="s">
        <v>358</v>
      </c>
      <c r="D349" s="204" t="s">
        <v>66</v>
      </c>
      <c r="E349" s="199" t="s">
        <v>67</v>
      </c>
      <c r="F349" s="199" t="s">
        <v>132</v>
      </c>
      <c r="G349" s="199" t="s">
        <v>69</v>
      </c>
      <c r="H349" s="204" t="s">
        <v>70</v>
      </c>
      <c r="I349" s="204" t="s">
        <v>79</v>
      </c>
      <c r="J349" s="11" t="s">
        <v>113</v>
      </c>
      <c r="K349" s="7" t="s">
        <v>114</v>
      </c>
      <c r="L349" s="7" t="s">
        <v>115</v>
      </c>
      <c r="M349" s="7">
        <v>3.65</v>
      </c>
      <c r="N349" s="190" t="s">
        <v>108</v>
      </c>
      <c r="O349" s="204" t="s">
        <v>295</v>
      </c>
      <c r="P349" s="204" t="s">
        <v>75</v>
      </c>
      <c r="Q349" s="204" t="s">
        <v>76</v>
      </c>
      <c r="R349" s="251" t="s">
        <v>77</v>
      </c>
      <c r="S349" s="251" t="s">
        <v>109</v>
      </c>
      <c r="T349" s="191">
        <f>V349+Y349</f>
        <v>277504</v>
      </c>
      <c r="U349" s="191">
        <f>T349/M350</f>
        <v>138752</v>
      </c>
      <c r="V349" s="189">
        <v>235878.39999999999</v>
      </c>
      <c r="W349" s="189" t="s">
        <v>79</v>
      </c>
      <c r="X349" s="189" t="s">
        <v>79</v>
      </c>
      <c r="Y349" s="189">
        <v>41625.599999999999</v>
      </c>
      <c r="Z349" s="189" t="s">
        <v>79</v>
      </c>
      <c r="AA349" s="189" t="s">
        <v>79</v>
      </c>
      <c r="AB349" s="189">
        <v>69376</v>
      </c>
      <c r="AC349" s="190" t="s">
        <v>80</v>
      </c>
      <c r="AD349" s="250" t="s">
        <v>79</v>
      </c>
      <c r="AE349" s="250">
        <f>V349+Y349</f>
        <v>277504</v>
      </c>
      <c r="AF349" s="190" t="s">
        <v>79</v>
      </c>
      <c r="AG349" s="190" t="s">
        <v>33</v>
      </c>
      <c r="AH349" s="190" t="s">
        <v>248</v>
      </c>
      <c r="AI349" s="190" t="s">
        <v>253</v>
      </c>
      <c r="AJ349" s="190"/>
    </row>
    <row r="350" spans="2:36" ht="51" x14ac:dyDescent="0.2">
      <c r="B350" s="204"/>
      <c r="C350" s="204"/>
      <c r="D350" s="204"/>
      <c r="E350" s="199"/>
      <c r="F350" s="199"/>
      <c r="G350" s="199"/>
      <c r="H350" s="204"/>
      <c r="I350" s="204"/>
      <c r="J350" s="11" t="s">
        <v>116</v>
      </c>
      <c r="K350" s="7" t="s">
        <v>117</v>
      </c>
      <c r="L350" s="7" t="s">
        <v>85</v>
      </c>
      <c r="M350" s="7">
        <v>2</v>
      </c>
      <c r="N350" s="190"/>
      <c r="O350" s="204"/>
      <c r="P350" s="204"/>
      <c r="Q350" s="204"/>
      <c r="R350" s="251"/>
      <c r="S350" s="251"/>
      <c r="T350" s="191"/>
      <c r="U350" s="191"/>
      <c r="V350" s="189"/>
      <c r="W350" s="189"/>
      <c r="X350" s="189"/>
      <c r="Y350" s="189"/>
      <c r="Z350" s="189"/>
      <c r="AA350" s="189"/>
      <c r="AB350" s="189"/>
      <c r="AC350" s="190"/>
      <c r="AD350" s="250"/>
      <c r="AE350" s="250"/>
      <c r="AF350" s="204"/>
      <c r="AG350" s="190"/>
      <c r="AH350" s="190"/>
      <c r="AI350" s="190"/>
      <c r="AJ350" s="204"/>
    </row>
    <row r="351" spans="2:36" ht="38.25" x14ac:dyDescent="0.2">
      <c r="B351" s="204"/>
      <c r="C351" s="204"/>
      <c r="D351" s="204"/>
      <c r="E351" s="199"/>
      <c r="F351" s="199"/>
      <c r="G351" s="199"/>
      <c r="H351" s="204"/>
      <c r="I351" s="204"/>
      <c r="J351" s="11" t="s">
        <v>209</v>
      </c>
      <c r="K351" s="7" t="s">
        <v>118</v>
      </c>
      <c r="L351" s="7" t="s">
        <v>119</v>
      </c>
      <c r="M351" s="7">
        <v>2</v>
      </c>
      <c r="N351" s="190"/>
      <c r="O351" s="204"/>
      <c r="P351" s="204"/>
      <c r="Q351" s="204"/>
      <c r="R351" s="251"/>
      <c r="S351" s="251"/>
      <c r="T351" s="191"/>
      <c r="U351" s="191"/>
      <c r="V351" s="189"/>
      <c r="W351" s="189"/>
      <c r="X351" s="189"/>
      <c r="Y351" s="189"/>
      <c r="Z351" s="189"/>
      <c r="AA351" s="189"/>
      <c r="AB351" s="189"/>
      <c r="AC351" s="190"/>
      <c r="AD351" s="250"/>
      <c r="AE351" s="250"/>
      <c r="AF351" s="204"/>
      <c r="AG351" s="190"/>
      <c r="AH351" s="190"/>
      <c r="AI351" s="190"/>
      <c r="AJ351" s="204"/>
    </row>
    <row r="352" spans="2:36" ht="173.1" customHeight="1" x14ac:dyDescent="0.2">
      <c r="B352" s="204"/>
      <c r="C352" s="204"/>
      <c r="D352" s="204"/>
      <c r="E352" s="199"/>
      <c r="F352" s="199"/>
      <c r="G352" s="199"/>
      <c r="H352" s="204"/>
      <c r="I352" s="204"/>
      <c r="J352" s="11" t="s">
        <v>120</v>
      </c>
      <c r="K352" s="7" t="s">
        <v>121</v>
      </c>
      <c r="L352" s="7" t="s">
        <v>119</v>
      </c>
      <c r="M352" s="66">
        <v>2</v>
      </c>
      <c r="N352" s="190"/>
      <c r="O352" s="204"/>
      <c r="P352" s="204"/>
      <c r="Q352" s="204"/>
      <c r="R352" s="251"/>
      <c r="S352" s="251"/>
      <c r="T352" s="191"/>
      <c r="U352" s="191"/>
      <c r="V352" s="189"/>
      <c r="W352" s="189"/>
      <c r="X352" s="189"/>
      <c r="Y352" s="189"/>
      <c r="Z352" s="189"/>
      <c r="AA352" s="189"/>
      <c r="AB352" s="189"/>
      <c r="AC352" s="190"/>
      <c r="AD352" s="250"/>
      <c r="AE352" s="250"/>
      <c r="AF352" s="204"/>
      <c r="AG352" s="190"/>
      <c r="AH352" s="190"/>
      <c r="AI352" s="190"/>
      <c r="AJ352" s="204"/>
    </row>
    <row r="353" spans="2:36" s="36" customFormat="1" ht="89.1" customHeight="1" x14ac:dyDescent="0.25">
      <c r="B353" s="204" t="s">
        <v>360</v>
      </c>
      <c r="C353" s="204" t="s">
        <v>361</v>
      </c>
      <c r="D353" s="204" t="s">
        <v>106</v>
      </c>
      <c r="E353" s="199" t="s">
        <v>67</v>
      </c>
      <c r="F353" s="199" t="s">
        <v>134</v>
      </c>
      <c r="G353" s="199" t="s">
        <v>147</v>
      </c>
      <c r="H353" s="204" t="s">
        <v>70</v>
      </c>
      <c r="I353" s="204" t="s">
        <v>79</v>
      </c>
      <c r="J353" s="28" t="s">
        <v>208</v>
      </c>
      <c r="K353" s="14" t="s">
        <v>107</v>
      </c>
      <c r="L353" s="14" t="s">
        <v>86</v>
      </c>
      <c r="M353" s="14">
        <v>40</v>
      </c>
      <c r="N353" s="190" t="s">
        <v>108</v>
      </c>
      <c r="O353" s="204" t="s">
        <v>347</v>
      </c>
      <c r="P353" s="204" t="s">
        <v>75</v>
      </c>
      <c r="Q353" s="204" t="s">
        <v>76</v>
      </c>
      <c r="R353" s="251" t="s">
        <v>77</v>
      </c>
      <c r="S353" s="251" t="s">
        <v>109</v>
      </c>
      <c r="T353" s="191">
        <f>V353+Y353</f>
        <v>144000</v>
      </c>
      <c r="U353" s="191">
        <f>T353/M354</f>
        <v>72000</v>
      </c>
      <c r="V353" s="243">
        <v>122400</v>
      </c>
      <c r="W353" s="189" t="s">
        <v>79</v>
      </c>
      <c r="X353" s="189" t="s">
        <v>79</v>
      </c>
      <c r="Y353" s="189">
        <v>21600</v>
      </c>
      <c r="Z353" s="189" t="s">
        <v>98</v>
      </c>
      <c r="AA353" s="189" t="s">
        <v>79</v>
      </c>
      <c r="AB353" s="189">
        <v>36000</v>
      </c>
      <c r="AC353" s="190" t="s">
        <v>149</v>
      </c>
      <c r="AD353" s="250" t="s">
        <v>79</v>
      </c>
      <c r="AE353" s="250">
        <f>V353+Y353</f>
        <v>144000</v>
      </c>
      <c r="AF353" s="190" t="s">
        <v>79</v>
      </c>
      <c r="AG353" s="190" t="s">
        <v>33</v>
      </c>
      <c r="AH353" s="190" t="s">
        <v>297</v>
      </c>
      <c r="AI353" s="190" t="s">
        <v>248</v>
      </c>
      <c r="AJ353" s="190"/>
    </row>
    <row r="354" spans="2:36" s="36" customFormat="1" ht="86.1" customHeight="1" x14ac:dyDescent="0.25">
      <c r="B354" s="204"/>
      <c r="C354" s="204"/>
      <c r="D354" s="204"/>
      <c r="E354" s="199"/>
      <c r="F354" s="199"/>
      <c r="G354" s="199"/>
      <c r="H354" s="204"/>
      <c r="I354" s="204"/>
      <c r="J354" s="11" t="s">
        <v>111</v>
      </c>
      <c r="K354" s="7" t="s">
        <v>112</v>
      </c>
      <c r="L354" s="7" t="s">
        <v>85</v>
      </c>
      <c r="M354" s="7">
        <v>2</v>
      </c>
      <c r="N354" s="190"/>
      <c r="O354" s="204"/>
      <c r="P354" s="204"/>
      <c r="Q354" s="204"/>
      <c r="R354" s="251"/>
      <c r="S354" s="251"/>
      <c r="T354" s="191"/>
      <c r="U354" s="191"/>
      <c r="V354" s="244"/>
      <c r="W354" s="189"/>
      <c r="X354" s="189"/>
      <c r="Y354" s="189"/>
      <c r="Z354" s="189"/>
      <c r="AA354" s="189"/>
      <c r="AB354" s="189"/>
      <c r="AC354" s="190"/>
      <c r="AD354" s="250"/>
      <c r="AE354" s="250"/>
      <c r="AF354" s="204"/>
      <c r="AG354" s="190"/>
      <c r="AH354" s="190"/>
      <c r="AI354" s="190"/>
      <c r="AJ354" s="204"/>
    </row>
    <row r="355" spans="2:36" s="36" customFormat="1" ht="88.5" customHeight="1" x14ac:dyDescent="0.25">
      <c r="B355" s="204"/>
      <c r="C355" s="204"/>
      <c r="D355" s="204"/>
      <c r="E355" s="199"/>
      <c r="F355" s="199"/>
      <c r="G355" s="199"/>
      <c r="H355" s="204"/>
      <c r="I355" s="204"/>
      <c r="J355" s="11" t="s">
        <v>127</v>
      </c>
      <c r="K355" s="7" t="s">
        <v>128</v>
      </c>
      <c r="L355" s="7" t="s">
        <v>85</v>
      </c>
      <c r="M355" s="66">
        <v>25</v>
      </c>
      <c r="N355" s="190"/>
      <c r="O355" s="204"/>
      <c r="P355" s="204"/>
      <c r="Q355" s="204"/>
      <c r="R355" s="251"/>
      <c r="S355" s="251"/>
      <c r="T355" s="191"/>
      <c r="U355" s="191"/>
      <c r="V355" s="245"/>
      <c r="W355" s="189"/>
      <c r="X355" s="189"/>
      <c r="Y355" s="189"/>
      <c r="Z355" s="189"/>
      <c r="AA355" s="189"/>
      <c r="AB355" s="189"/>
      <c r="AC355" s="190"/>
      <c r="AD355" s="250"/>
      <c r="AE355" s="250"/>
      <c r="AF355" s="204"/>
      <c r="AG355" s="190"/>
      <c r="AH355" s="190"/>
      <c r="AI355" s="190"/>
      <c r="AJ355" s="204"/>
    </row>
    <row r="356" spans="2:36" s="36" customFormat="1" ht="132" customHeight="1" x14ac:dyDescent="0.25">
      <c r="B356" s="204" t="s">
        <v>1015</v>
      </c>
      <c r="C356" s="204" t="s">
        <v>464</v>
      </c>
      <c r="D356" s="204" t="s">
        <v>106</v>
      </c>
      <c r="E356" s="199" t="s">
        <v>67</v>
      </c>
      <c r="F356" s="199" t="s">
        <v>134</v>
      </c>
      <c r="G356" s="199" t="s">
        <v>147</v>
      </c>
      <c r="H356" s="204" t="s">
        <v>70</v>
      </c>
      <c r="I356" s="204" t="s">
        <v>79</v>
      </c>
      <c r="J356" s="11" t="s">
        <v>208</v>
      </c>
      <c r="K356" s="7" t="s">
        <v>107</v>
      </c>
      <c r="L356" s="7" t="s">
        <v>86</v>
      </c>
      <c r="M356" s="7">
        <v>40</v>
      </c>
      <c r="N356" s="190" t="s">
        <v>108</v>
      </c>
      <c r="O356" s="204" t="s">
        <v>347</v>
      </c>
      <c r="P356" s="204" t="s">
        <v>75</v>
      </c>
      <c r="Q356" s="204" t="s">
        <v>76</v>
      </c>
      <c r="R356" s="251" t="s">
        <v>77</v>
      </c>
      <c r="S356" s="251" t="s">
        <v>109</v>
      </c>
      <c r="T356" s="191">
        <f>V356+Y356</f>
        <v>54000.060000000005</v>
      </c>
      <c r="U356" s="191">
        <f>T356/M357</f>
        <v>54000.060000000005</v>
      </c>
      <c r="V356" s="243">
        <v>45900.05</v>
      </c>
      <c r="W356" s="189" t="s">
        <v>79</v>
      </c>
      <c r="X356" s="189" t="s">
        <v>79</v>
      </c>
      <c r="Y356" s="189">
        <v>8100.01</v>
      </c>
      <c r="Z356" s="189" t="s">
        <v>98</v>
      </c>
      <c r="AA356" s="189" t="s">
        <v>79</v>
      </c>
      <c r="AB356" s="189">
        <v>13500.01</v>
      </c>
      <c r="AC356" s="190" t="s">
        <v>149</v>
      </c>
      <c r="AD356" s="250" t="s">
        <v>79</v>
      </c>
      <c r="AE356" s="250">
        <f>V356+Y356</f>
        <v>54000.060000000005</v>
      </c>
      <c r="AF356" s="190" t="s">
        <v>79</v>
      </c>
      <c r="AG356" s="190" t="s">
        <v>33</v>
      </c>
      <c r="AH356" s="190" t="s">
        <v>256</v>
      </c>
      <c r="AI356" s="190" t="s">
        <v>233</v>
      </c>
      <c r="AJ356" s="190"/>
    </row>
    <row r="357" spans="2:36" s="36" customFormat="1" ht="86.1" customHeight="1" x14ac:dyDescent="0.25">
      <c r="B357" s="204"/>
      <c r="C357" s="204"/>
      <c r="D357" s="204"/>
      <c r="E357" s="199"/>
      <c r="F357" s="199"/>
      <c r="G357" s="199"/>
      <c r="H357" s="204"/>
      <c r="I357" s="204"/>
      <c r="J357" s="11" t="s">
        <v>111</v>
      </c>
      <c r="K357" s="7" t="s">
        <v>112</v>
      </c>
      <c r="L357" s="7" t="s">
        <v>85</v>
      </c>
      <c r="M357" s="7">
        <v>1</v>
      </c>
      <c r="N357" s="190"/>
      <c r="O357" s="204"/>
      <c r="P357" s="204"/>
      <c r="Q357" s="204"/>
      <c r="R357" s="251"/>
      <c r="S357" s="251"/>
      <c r="T357" s="191"/>
      <c r="U357" s="191"/>
      <c r="V357" s="244"/>
      <c r="W357" s="189"/>
      <c r="X357" s="189"/>
      <c r="Y357" s="189"/>
      <c r="Z357" s="189"/>
      <c r="AA357" s="189"/>
      <c r="AB357" s="189"/>
      <c r="AC357" s="190"/>
      <c r="AD357" s="250"/>
      <c r="AE357" s="250"/>
      <c r="AF357" s="204"/>
      <c r="AG357" s="190"/>
      <c r="AH357" s="190"/>
      <c r="AI357" s="190"/>
      <c r="AJ357" s="204"/>
    </row>
    <row r="358" spans="2:36" s="36" customFormat="1" ht="59.1" customHeight="1" x14ac:dyDescent="0.25">
      <c r="B358" s="204"/>
      <c r="C358" s="204"/>
      <c r="D358" s="204"/>
      <c r="E358" s="199"/>
      <c r="F358" s="199"/>
      <c r="G358" s="199"/>
      <c r="H358" s="204"/>
      <c r="I358" s="204"/>
      <c r="J358" s="11" t="s">
        <v>127</v>
      </c>
      <c r="K358" s="7" t="s">
        <v>128</v>
      </c>
      <c r="L358" s="7" t="s">
        <v>85</v>
      </c>
      <c r="M358" s="66">
        <v>40</v>
      </c>
      <c r="N358" s="190"/>
      <c r="O358" s="204"/>
      <c r="P358" s="204"/>
      <c r="Q358" s="204"/>
      <c r="R358" s="251"/>
      <c r="S358" s="251"/>
      <c r="T358" s="191"/>
      <c r="U358" s="191"/>
      <c r="V358" s="245"/>
      <c r="W358" s="189"/>
      <c r="X358" s="189"/>
      <c r="Y358" s="189"/>
      <c r="Z358" s="189"/>
      <c r="AA358" s="189"/>
      <c r="AB358" s="189"/>
      <c r="AC358" s="190"/>
      <c r="AD358" s="250"/>
      <c r="AE358" s="250"/>
      <c r="AF358" s="204"/>
      <c r="AG358" s="190"/>
      <c r="AH358" s="190"/>
      <c r="AI358" s="190"/>
      <c r="AJ358" s="204"/>
    </row>
    <row r="359" spans="2:36" s="36" customFormat="1" ht="132" customHeight="1" x14ac:dyDescent="0.25">
      <c r="B359" s="201" t="s">
        <v>446</v>
      </c>
      <c r="C359" s="201" t="s">
        <v>447</v>
      </c>
      <c r="D359" s="201" t="s">
        <v>106</v>
      </c>
      <c r="E359" s="218" t="s">
        <v>67</v>
      </c>
      <c r="F359" s="254" t="s">
        <v>134</v>
      </c>
      <c r="G359" s="218" t="s">
        <v>147</v>
      </c>
      <c r="H359" s="255" t="s">
        <v>70</v>
      </c>
      <c r="I359" s="255" t="s">
        <v>79</v>
      </c>
      <c r="J359" s="11" t="s">
        <v>208</v>
      </c>
      <c r="K359" s="7" t="s">
        <v>107</v>
      </c>
      <c r="L359" s="7" t="s">
        <v>86</v>
      </c>
      <c r="M359" s="7">
        <v>40</v>
      </c>
      <c r="N359" s="256" t="s">
        <v>108</v>
      </c>
      <c r="O359" s="201" t="s">
        <v>448</v>
      </c>
      <c r="P359" s="201" t="s">
        <v>75</v>
      </c>
      <c r="Q359" s="201" t="s">
        <v>76</v>
      </c>
      <c r="R359" s="192" t="s">
        <v>77</v>
      </c>
      <c r="S359" s="192" t="s">
        <v>109</v>
      </c>
      <c r="T359" s="240">
        <f>V359+Y359</f>
        <v>128400</v>
      </c>
      <c r="U359" s="240">
        <f>T359/M360</f>
        <v>42800</v>
      </c>
      <c r="V359" s="243">
        <v>109140</v>
      </c>
      <c r="W359" s="243" t="s">
        <v>79</v>
      </c>
      <c r="X359" s="243" t="s">
        <v>79</v>
      </c>
      <c r="Y359" s="243">
        <v>19260</v>
      </c>
      <c r="Z359" s="243" t="s">
        <v>98</v>
      </c>
      <c r="AA359" s="243" t="s">
        <v>79</v>
      </c>
      <c r="AB359" s="243">
        <v>45113.52</v>
      </c>
      <c r="AC359" s="228" t="s">
        <v>149</v>
      </c>
      <c r="AD359" s="246" t="s">
        <v>79</v>
      </c>
      <c r="AE359" s="246">
        <f>V359+Y359</f>
        <v>128400</v>
      </c>
      <c r="AF359" s="228" t="s">
        <v>79</v>
      </c>
      <c r="AG359" s="228" t="s">
        <v>33</v>
      </c>
      <c r="AH359" s="256" t="s">
        <v>174</v>
      </c>
      <c r="AI359" s="228" t="s">
        <v>158</v>
      </c>
      <c r="AJ359" s="228"/>
    </row>
    <row r="360" spans="2:36" s="36" customFormat="1" ht="86.1" customHeight="1" x14ac:dyDescent="0.25">
      <c r="B360" s="202"/>
      <c r="C360" s="202"/>
      <c r="D360" s="202"/>
      <c r="E360" s="219"/>
      <c r="F360" s="219"/>
      <c r="G360" s="219"/>
      <c r="H360" s="202"/>
      <c r="I360" s="202"/>
      <c r="J360" s="11" t="s">
        <v>111</v>
      </c>
      <c r="K360" s="7" t="s">
        <v>112</v>
      </c>
      <c r="L360" s="7" t="s">
        <v>85</v>
      </c>
      <c r="M360" s="7">
        <v>3</v>
      </c>
      <c r="N360" s="230"/>
      <c r="O360" s="202"/>
      <c r="P360" s="202"/>
      <c r="Q360" s="202"/>
      <c r="R360" s="193"/>
      <c r="S360" s="193"/>
      <c r="T360" s="241"/>
      <c r="U360" s="241"/>
      <c r="V360" s="244"/>
      <c r="W360" s="244"/>
      <c r="X360" s="244"/>
      <c r="Y360" s="244"/>
      <c r="Z360" s="244"/>
      <c r="AA360" s="244"/>
      <c r="AB360" s="244"/>
      <c r="AC360" s="230"/>
      <c r="AD360" s="247"/>
      <c r="AE360" s="247"/>
      <c r="AF360" s="202"/>
      <c r="AG360" s="230"/>
      <c r="AH360" s="230"/>
      <c r="AI360" s="230"/>
      <c r="AJ360" s="202"/>
    </row>
    <row r="361" spans="2:36" s="36" customFormat="1" ht="59.1" customHeight="1" x14ac:dyDescent="0.25">
      <c r="B361" s="203"/>
      <c r="C361" s="203"/>
      <c r="D361" s="203"/>
      <c r="E361" s="234"/>
      <c r="F361" s="234"/>
      <c r="G361" s="234"/>
      <c r="H361" s="203"/>
      <c r="I361" s="203"/>
      <c r="J361" s="11" t="s">
        <v>127</v>
      </c>
      <c r="K361" s="7" t="s">
        <v>128</v>
      </c>
      <c r="L361" s="7" t="s">
        <v>85</v>
      </c>
      <c r="M361" s="66">
        <v>60</v>
      </c>
      <c r="N361" s="231"/>
      <c r="O361" s="203"/>
      <c r="P361" s="203"/>
      <c r="Q361" s="203"/>
      <c r="R361" s="239"/>
      <c r="S361" s="239"/>
      <c r="T361" s="242"/>
      <c r="U361" s="242"/>
      <c r="V361" s="245"/>
      <c r="W361" s="245"/>
      <c r="X361" s="245"/>
      <c r="Y361" s="245"/>
      <c r="Z361" s="245"/>
      <c r="AA361" s="245"/>
      <c r="AB361" s="245"/>
      <c r="AC361" s="231"/>
      <c r="AD361" s="248"/>
      <c r="AE361" s="248"/>
      <c r="AF361" s="203"/>
      <c r="AG361" s="231"/>
      <c r="AH361" s="231"/>
      <c r="AI361" s="231"/>
      <c r="AJ361" s="203"/>
    </row>
    <row r="362" spans="2:36" s="36" customFormat="1" ht="107.1" customHeight="1" x14ac:dyDescent="0.25">
      <c r="B362" s="204" t="s">
        <v>449</v>
      </c>
      <c r="C362" s="204" t="s">
        <v>450</v>
      </c>
      <c r="D362" s="204" t="s">
        <v>106</v>
      </c>
      <c r="E362" s="199" t="s">
        <v>67</v>
      </c>
      <c r="F362" s="199" t="s">
        <v>134</v>
      </c>
      <c r="G362" s="199" t="s">
        <v>147</v>
      </c>
      <c r="H362" s="204" t="s">
        <v>70</v>
      </c>
      <c r="I362" s="204" t="s">
        <v>79</v>
      </c>
      <c r="J362" s="11" t="s">
        <v>208</v>
      </c>
      <c r="K362" s="7" t="s">
        <v>107</v>
      </c>
      <c r="L362" s="7" t="s">
        <v>86</v>
      </c>
      <c r="M362" s="7">
        <v>40</v>
      </c>
      <c r="N362" s="190" t="s">
        <v>108</v>
      </c>
      <c r="O362" s="204" t="s">
        <v>448</v>
      </c>
      <c r="P362" s="204" t="s">
        <v>75</v>
      </c>
      <c r="Q362" s="204" t="s">
        <v>76</v>
      </c>
      <c r="R362" s="251" t="s">
        <v>77</v>
      </c>
      <c r="S362" s="251" t="s">
        <v>109</v>
      </c>
      <c r="T362" s="191">
        <f>V362+Y362</f>
        <v>85600</v>
      </c>
      <c r="U362" s="191">
        <f>T362/M363</f>
        <v>42800</v>
      </c>
      <c r="V362" s="243">
        <v>72760</v>
      </c>
      <c r="W362" s="189" t="s">
        <v>79</v>
      </c>
      <c r="X362" s="189" t="s">
        <v>79</v>
      </c>
      <c r="Y362" s="189">
        <v>12840</v>
      </c>
      <c r="Z362" s="189" t="s">
        <v>98</v>
      </c>
      <c r="AA362" s="189" t="s">
        <v>79</v>
      </c>
      <c r="AB362" s="189">
        <v>30075.68</v>
      </c>
      <c r="AC362" s="190" t="s">
        <v>149</v>
      </c>
      <c r="AD362" s="250" t="s">
        <v>79</v>
      </c>
      <c r="AE362" s="250">
        <f>V362+Y362</f>
        <v>85600</v>
      </c>
      <c r="AF362" s="190" t="s">
        <v>79</v>
      </c>
      <c r="AG362" s="190" t="s">
        <v>33</v>
      </c>
      <c r="AH362" s="190" t="s">
        <v>174</v>
      </c>
      <c r="AI362" s="190" t="s">
        <v>158</v>
      </c>
      <c r="AJ362" s="190"/>
    </row>
    <row r="363" spans="2:36" s="36" customFormat="1" ht="86.1" customHeight="1" x14ac:dyDescent="0.25">
      <c r="B363" s="204"/>
      <c r="C363" s="204"/>
      <c r="D363" s="204"/>
      <c r="E363" s="199"/>
      <c r="F363" s="199"/>
      <c r="G363" s="199"/>
      <c r="H363" s="204"/>
      <c r="I363" s="204"/>
      <c r="J363" s="11" t="s">
        <v>111</v>
      </c>
      <c r="K363" s="7" t="s">
        <v>112</v>
      </c>
      <c r="L363" s="7" t="s">
        <v>85</v>
      </c>
      <c r="M363" s="7">
        <v>2</v>
      </c>
      <c r="N363" s="190"/>
      <c r="O363" s="204"/>
      <c r="P363" s="204"/>
      <c r="Q363" s="204"/>
      <c r="R363" s="251"/>
      <c r="S363" s="251"/>
      <c r="T363" s="191"/>
      <c r="U363" s="191"/>
      <c r="V363" s="244"/>
      <c r="W363" s="189"/>
      <c r="X363" s="189"/>
      <c r="Y363" s="189"/>
      <c r="Z363" s="189"/>
      <c r="AA363" s="189"/>
      <c r="AB363" s="189"/>
      <c r="AC363" s="190"/>
      <c r="AD363" s="250"/>
      <c r="AE363" s="250"/>
      <c r="AF363" s="204"/>
      <c r="AG363" s="190"/>
      <c r="AH363" s="190"/>
      <c r="AI363" s="190"/>
      <c r="AJ363" s="204"/>
    </row>
    <row r="364" spans="2:36" s="36" customFormat="1" ht="59.1" customHeight="1" x14ac:dyDescent="0.25">
      <c r="B364" s="204"/>
      <c r="C364" s="204"/>
      <c r="D364" s="204"/>
      <c r="E364" s="199"/>
      <c r="F364" s="199"/>
      <c r="G364" s="199"/>
      <c r="H364" s="204"/>
      <c r="I364" s="204"/>
      <c r="J364" s="11" t="s">
        <v>127</v>
      </c>
      <c r="K364" s="7" t="s">
        <v>128</v>
      </c>
      <c r="L364" s="7" t="s">
        <v>85</v>
      </c>
      <c r="M364" s="66">
        <v>40</v>
      </c>
      <c r="N364" s="190"/>
      <c r="O364" s="204"/>
      <c r="P364" s="204"/>
      <c r="Q364" s="204"/>
      <c r="R364" s="251"/>
      <c r="S364" s="251"/>
      <c r="T364" s="191"/>
      <c r="U364" s="191"/>
      <c r="V364" s="245"/>
      <c r="W364" s="189"/>
      <c r="X364" s="189"/>
      <c r="Y364" s="189"/>
      <c r="Z364" s="189"/>
      <c r="AA364" s="189"/>
      <c r="AB364" s="189"/>
      <c r="AC364" s="190"/>
      <c r="AD364" s="250"/>
      <c r="AE364" s="250"/>
      <c r="AF364" s="204"/>
      <c r="AG364" s="190"/>
      <c r="AH364" s="190"/>
      <c r="AI364" s="190"/>
      <c r="AJ364" s="204"/>
    </row>
    <row r="365" spans="2:36" s="36" customFormat="1" ht="107.1" customHeight="1" x14ac:dyDescent="0.25">
      <c r="B365" s="221" t="s">
        <v>1039</v>
      </c>
      <c r="C365" s="221" t="s">
        <v>451</v>
      </c>
      <c r="D365" s="221" t="s">
        <v>106</v>
      </c>
      <c r="E365" s="249" t="s">
        <v>67</v>
      </c>
      <c r="F365" s="249" t="s">
        <v>134</v>
      </c>
      <c r="G365" s="249" t="s">
        <v>147</v>
      </c>
      <c r="H365" s="221" t="s">
        <v>70</v>
      </c>
      <c r="I365" s="221" t="s">
        <v>79</v>
      </c>
      <c r="J365" s="20" t="s">
        <v>208</v>
      </c>
      <c r="K365" s="27" t="s">
        <v>107</v>
      </c>
      <c r="L365" s="27" t="s">
        <v>86</v>
      </c>
      <c r="M365" s="27">
        <v>40</v>
      </c>
      <c r="N365" s="223" t="s">
        <v>108</v>
      </c>
      <c r="O365" s="221" t="s">
        <v>448</v>
      </c>
      <c r="P365" s="221" t="s">
        <v>75</v>
      </c>
      <c r="Q365" s="221" t="s">
        <v>76</v>
      </c>
      <c r="R365" s="296" t="s">
        <v>77</v>
      </c>
      <c r="S365" s="296" t="s">
        <v>109</v>
      </c>
      <c r="T365" s="264">
        <f>V365+Y365</f>
        <v>42800</v>
      </c>
      <c r="U365" s="264">
        <f>T365/M366</f>
        <v>42800</v>
      </c>
      <c r="V365" s="293">
        <v>36380</v>
      </c>
      <c r="W365" s="259" t="s">
        <v>79</v>
      </c>
      <c r="X365" s="259" t="s">
        <v>79</v>
      </c>
      <c r="Y365" s="259">
        <v>6420</v>
      </c>
      <c r="Z365" s="259" t="s">
        <v>98</v>
      </c>
      <c r="AA365" s="259" t="s">
        <v>79</v>
      </c>
      <c r="AB365" s="259">
        <v>15037.84</v>
      </c>
      <c r="AC365" s="223" t="s">
        <v>149</v>
      </c>
      <c r="AD365" s="258" t="s">
        <v>79</v>
      </c>
      <c r="AE365" s="258">
        <f>V365+Y365</f>
        <v>42800</v>
      </c>
      <c r="AF365" s="223" t="s">
        <v>79</v>
      </c>
      <c r="AG365" s="223" t="s">
        <v>33</v>
      </c>
      <c r="AH365" s="223" t="s">
        <v>157</v>
      </c>
      <c r="AI365" s="223" t="s">
        <v>158</v>
      </c>
      <c r="AJ365" s="223"/>
    </row>
    <row r="366" spans="2:36" s="36" customFormat="1" ht="86.1" customHeight="1" x14ac:dyDescent="0.25">
      <c r="B366" s="221"/>
      <c r="C366" s="221"/>
      <c r="D366" s="221"/>
      <c r="E366" s="249"/>
      <c r="F366" s="249"/>
      <c r="G366" s="249"/>
      <c r="H366" s="221"/>
      <c r="I366" s="221"/>
      <c r="J366" s="20" t="s">
        <v>111</v>
      </c>
      <c r="K366" s="27" t="s">
        <v>112</v>
      </c>
      <c r="L366" s="27" t="s">
        <v>85</v>
      </c>
      <c r="M366" s="27">
        <v>1</v>
      </c>
      <c r="N366" s="223"/>
      <c r="O366" s="221"/>
      <c r="P366" s="221"/>
      <c r="Q366" s="221"/>
      <c r="R366" s="296"/>
      <c r="S366" s="296"/>
      <c r="T366" s="264"/>
      <c r="U366" s="264"/>
      <c r="V366" s="294"/>
      <c r="W366" s="259"/>
      <c r="X366" s="259"/>
      <c r="Y366" s="259"/>
      <c r="Z366" s="259"/>
      <c r="AA366" s="259"/>
      <c r="AB366" s="259"/>
      <c r="AC366" s="223"/>
      <c r="AD366" s="258"/>
      <c r="AE366" s="258"/>
      <c r="AF366" s="221"/>
      <c r="AG366" s="223"/>
      <c r="AH366" s="223"/>
      <c r="AI366" s="223"/>
      <c r="AJ366" s="221"/>
    </row>
    <row r="367" spans="2:36" s="36" customFormat="1" ht="59.1" customHeight="1" x14ac:dyDescent="0.25">
      <c r="B367" s="221"/>
      <c r="C367" s="221"/>
      <c r="D367" s="221"/>
      <c r="E367" s="249"/>
      <c r="F367" s="249"/>
      <c r="G367" s="249"/>
      <c r="H367" s="221"/>
      <c r="I367" s="221"/>
      <c r="J367" s="20" t="s">
        <v>127</v>
      </c>
      <c r="K367" s="27" t="s">
        <v>128</v>
      </c>
      <c r="L367" s="27" t="s">
        <v>85</v>
      </c>
      <c r="M367" s="64">
        <v>20</v>
      </c>
      <c r="N367" s="223"/>
      <c r="O367" s="221"/>
      <c r="P367" s="221"/>
      <c r="Q367" s="221"/>
      <c r="R367" s="296"/>
      <c r="S367" s="296"/>
      <c r="T367" s="264"/>
      <c r="U367" s="264"/>
      <c r="V367" s="295"/>
      <c r="W367" s="259"/>
      <c r="X367" s="259"/>
      <c r="Y367" s="259"/>
      <c r="Z367" s="259"/>
      <c r="AA367" s="259"/>
      <c r="AB367" s="259"/>
      <c r="AC367" s="223"/>
      <c r="AD367" s="258"/>
      <c r="AE367" s="258"/>
      <c r="AF367" s="221"/>
      <c r="AG367" s="223"/>
      <c r="AH367" s="223"/>
      <c r="AI367" s="223"/>
      <c r="AJ367" s="221"/>
    </row>
    <row r="368" spans="2:36" s="36" customFormat="1" ht="107.1" customHeight="1" x14ac:dyDescent="0.25">
      <c r="B368" s="204" t="s">
        <v>452</v>
      </c>
      <c r="C368" s="204" t="s">
        <v>453</v>
      </c>
      <c r="D368" s="204" t="s">
        <v>106</v>
      </c>
      <c r="E368" s="199" t="s">
        <v>67</v>
      </c>
      <c r="F368" s="199" t="s">
        <v>134</v>
      </c>
      <c r="G368" s="199" t="s">
        <v>147</v>
      </c>
      <c r="H368" s="204" t="s">
        <v>70</v>
      </c>
      <c r="I368" s="204" t="s">
        <v>79</v>
      </c>
      <c r="J368" s="11" t="s">
        <v>208</v>
      </c>
      <c r="K368" s="7" t="s">
        <v>107</v>
      </c>
      <c r="L368" s="7" t="s">
        <v>86</v>
      </c>
      <c r="M368" s="7">
        <v>40</v>
      </c>
      <c r="N368" s="190" t="s">
        <v>108</v>
      </c>
      <c r="O368" s="204" t="s">
        <v>448</v>
      </c>
      <c r="P368" s="204" t="s">
        <v>75</v>
      </c>
      <c r="Q368" s="204" t="s">
        <v>76</v>
      </c>
      <c r="R368" s="251" t="s">
        <v>77</v>
      </c>
      <c r="S368" s="251" t="s">
        <v>109</v>
      </c>
      <c r="T368" s="191">
        <f>V368+Y368</f>
        <v>67196</v>
      </c>
      <c r="U368" s="191">
        <f>T368/M369</f>
        <v>67196</v>
      </c>
      <c r="V368" s="243">
        <v>57116.6</v>
      </c>
      <c r="W368" s="189" t="s">
        <v>79</v>
      </c>
      <c r="X368" s="189" t="s">
        <v>79</v>
      </c>
      <c r="Y368" s="189">
        <v>10079.4</v>
      </c>
      <c r="Z368" s="189" t="s">
        <v>98</v>
      </c>
      <c r="AA368" s="189" t="s">
        <v>79</v>
      </c>
      <c r="AB368" s="189">
        <v>23609.41</v>
      </c>
      <c r="AC368" s="190" t="s">
        <v>149</v>
      </c>
      <c r="AD368" s="250" t="s">
        <v>79</v>
      </c>
      <c r="AE368" s="250">
        <f>V368+Y368</f>
        <v>67196</v>
      </c>
      <c r="AF368" s="190" t="s">
        <v>79</v>
      </c>
      <c r="AG368" s="190" t="s">
        <v>33</v>
      </c>
      <c r="AH368" s="190" t="s">
        <v>157</v>
      </c>
      <c r="AI368" s="190" t="s">
        <v>176</v>
      </c>
      <c r="AJ368" s="190"/>
    </row>
    <row r="369" spans="2:36" s="36" customFormat="1" ht="86.1" customHeight="1" x14ac:dyDescent="0.25">
      <c r="B369" s="204"/>
      <c r="C369" s="204"/>
      <c r="D369" s="204"/>
      <c r="E369" s="199"/>
      <c r="F369" s="199"/>
      <c r="G369" s="199"/>
      <c r="H369" s="204"/>
      <c r="I369" s="204"/>
      <c r="J369" s="11" t="s">
        <v>111</v>
      </c>
      <c r="K369" s="7" t="s">
        <v>112</v>
      </c>
      <c r="L369" s="7" t="s">
        <v>85</v>
      </c>
      <c r="M369" s="7">
        <v>1</v>
      </c>
      <c r="N369" s="190"/>
      <c r="O369" s="204"/>
      <c r="P369" s="204"/>
      <c r="Q369" s="204"/>
      <c r="R369" s="251"/>
      <c r="S369" s="251"/>
      <c r="T369" s="191"/>
      <c r="U369" s="191"/>
      <c r="V369" s="244"/>
      <c r="W369" s="189"/>
      <c r="X369" s="189"/>
      <c r="Y369" s="189"/>
      <c r="Z369" s="189"/>
      <c r="AA369" s="189"/>
      <c r="AB369" s="189"/>
      <c r="AC369" s="190"/>
      <c r="AD369" s="250"/>
      <c r="AE369" s="250"/>
      <c r="AF369" s="204"/>
      <c r="AG369" s="190"/>
      <c r="AH369" s="190"/>
      <c r="AI369" s="190"/>
      <c r="AJ369" s="204"/>
    </row>
    <row r="370" spans="2:36" s="36" customFormat="1" ht="59.1" customHeight="1" x14ac:dyDescent="0.25">
      <c r="B370" s="204"/>
      <c r="C370" s="204"/>
      <c r="D370" s="204"/>
      <c r="E370" s="199"/>
      <c r="F370" s="199"/>
      <c r="G370" s="199"/>
      <c r="H370" s="204"/>
      <c r="I370" s="204"/>
      <c r="J370" s="11" t="s">
        <v>127</v>
      </c>
      <c r="K370" s="7" t="s">
        <v>128</v>
      </c>
      <c r="L370" s="7" t="s">
        <v>85</v>
      </c>
      <c r="M370" s="66">
        <v>40</v>
      </c>
      <c r="N370" s="190"/>
      <c r="O370" s="204"/>
      <c r="P370" s="204"/>
      <c r="Q370" s="204"/>
      <c r="R370" s="251"/>
      <c r="S370" s="251"/>
      <c r="T370" s="191"/>
      <c r="U370" s="191"/>
      <c r="V370" s="245"/>
      <c r="W370" s="189"/>
      <c r="X370" s="189"/>
      <c r="Y370" s="189"/>
      <c r="Z370" s="189"/>
      <c r="AA370" s="189"/>
      <c r="AB370" s="189"/>
      <c r="AC370" s="190"/>
      <c r="AD370" s="250"/>
      <c r="AE370" s="250"/>
      <c r="AF370" s="204"/>
      <c r="AG370" s="190"/>
      <c r="AH370" s="190"/>
      <c r="AI370" s="190"/>
      <c r="AJ370" s="204"/>
    </row>
    <row r="371" spans="2:36" s="36" customFormat="1" ht="107.1" customHeight="1" x14ac:dyDescent="0.25">
      <c r="B371" s="204" t="s">
        <v>454</v>
      </c>
      <c r="C371" s="204" t="s">
        <v>455</v>
      </c>
      <c r="D371" s="204" t="s">
        <v>106</v>
      </c>
      <c r="E371" s="199" t="s">
        <v>67</v>
      </c>
      <c r="F371" s="199" t="s">
        <v>134</v>
      </c>
      <c r="G371" s="199" t="s">
        <v>147</v>
      </c>
      <c r="H371" s="204" t="s">
        <v>70</v>
      </c>
      <c r="I371" s="204" t="s">
        <v>79</v>
      </c>
      <c r="J371" s="11" t="s">
        <v>208</v>
      </c>
      <c r="K371" s="7" t="s">
        <v>107</v>
      </c>
      <c r="L371" s="7" t="s">
        <v>86</v>
      </c>
      <c r="M371" s="7">
        <v>40</v>
      </c>
      <c r="N371" s="190" t="s">
        <v>108</v>
      </c>
      <c r="O371" s="204" t="s">
        <v>448</v>
      </c>
      <c r="P371" s="204" t="s">
        <v>75</v>
      </c>
      <c r="Q371" s="204" t="s">
        <v>76</v>
      </c>
      <c r="R371" s="251" t="s">
        <v>77</v>
      </c>
      <c r="S371" s="251" t="s">
        <v>109</v>
      </c>
      <c r="T371" s="191">
        <f>V371+Y371</f>
        <v>42800</v>
      </c>
      <c r="U371" s="191">
        <f>T371/M372</f>
        <v>42800</v>
      </c>
      <c r="V371" s="243">
        <v>36380</v>
      </c>
      <c r="W371" s="189" t="s">
        <v>79</v>
      </c>
      <c r="X371" s="189" t="s">
        <v>79</v>
      </c>
      <c r="Y371" s="189">
        <v>6420</v>
      </c>
      <c r="Z371" s="189" t="s">
        <v>98</v>
      </c>
      <c r="AA371" s="189" t="s">
        <v>79</v>
      </c>
      <c r="AB371" s="189">
        <v>15037.84</v>
      </c>
      <c r="AC371" s="190" t="s">
        <v>149</v>
      </c>
      <c r="AD371" s="250" t="s">
        <v>79</v>
      </c>
      <c r="AE371" s="250">
        <f>V371+Y371</f>
        <v>42800</v>
      </c>
      <c r="AF371" s="190" t="s">
        <v>79</v>
      </c>
      <c r="AG371" s="190" t="s">
        <v>33</v>
      </c>
      <c r="AH371" s="190" t="s">
        <v>157</v>
      </c>
      <c r="AI371" s="190" t="s">
        <v>176</v>
      </c>
      <c r="AJ371" s="190"/>
    </row>
    <row r="372" spans="2:36" s="36" customFormat="1" ht="86.1" customHeight="1" x14ac:dyDescent="0.25">
      <c r="B372" s="204"/>
      <c r="C372" s="204"/>
      <c r="D372" s="204"/>
      <c r="E372" s="199"/>
      <c r="F372" s="199"/>
      <c r="G372" s="199"/>
      <c r="H372" s="204"/>
      <c r="I372" s="204"/>
      <c r="J372" s="11" t="s">
        <v>111</v>
      </c>
      <c r="K372" s="7" t="s">
        <v>112</v>
      </c>
      <c r="L372" s="7" t="s">
        <v>85</v>
      </c>
      <c r="M372" s="7">
        <v>1</v>
      </c>
      <c r="N372" s="190"/>
      <c r="O372" s="204"/>
      <c r="P372" s="204"/>
      <c r="Q372" s="204"/>
      <c r="R372" s="251"/>
      <c r="S372" s="251"/>
      <c r="T372" s="191"/>
      <c r="U372" s="191"/>
      <c r="V372" s="244"/>
      <c r="W372" s="189"/>
      <c r="X372" s="189"/>
      <c r="Y372" s="189"/>
      <c r="Z372" s="189"/>
      <c r="AA372" s="189"/>
      <c r="AB372" s="189"/>
      <c r="AC372" s="190"/>
      <c r="AD372" s="250"/>
      <c r="AE372" s="250"/>
      <c r="AF372" s="204"/>
      <c r="AG372" s="190"/>
      <c r="AH372" s="190"/>
      <c r="AI372" s="190"/>
      <c r="AJ372" s="204"/>
    </row>
    <row r="373" spans="2:36" s="36" customFormat="1" ht="59.1" customHeight="1" x14ac:dyDescent="0.25">
      <c r="B373" s="204"/>
      <c r="C373" s="204"/>
      <c r="D373" s="204"/>
      <c r="E373" s="199"/>
      <c r="F373" s="199"/>
      <c r="G373" s="199"/>
      <c r="H373" s="204"/>
      <c r="I373" s="204"/>
      <c r="J373" s="11" t="s">
        <v>127</v>
      </c>
      <c r="K373" s="7" t="s">
        <v>128</v>
      </c>
      <c r="L373" s="7" t="s">
        <v>85</v>
      </c>
      <c r="M373" s="66">
        <v>20</v>
      </c>
      <c r="N373" s="190"/>
      <c r="O373" s="204"/>
      <c r="P373" s="204"/>
      <c r="Q373" s="204"/>
      <c r="R373" s="251"/>
      <c r="S373" s="251"/>
      <c r="T373" s="191"/>
      <c r="U373" s="191"/>
      <c r="V373" s="245"/>
      <c r="W373" s="189"/>
      <c r="X373" s="189"/>
      <c r="Y373" s="189"/>
      <c r="Z373" s="189"/>
      <c r="AA373" s="189"/>
      <c r="AB373" s="189"/>
      <c r="AC373" s="190"/>
      <c r="AD373" s="250"/>
      <c r="AE373" s="250"/>
      <c r="AF373" s="204"/>
      <c r="AG373" s="190"/>
      <c r="AH373" s="190"/>
      <c r="AI373" s="190"/>
      <c r="AJ373" s="204"/>
    </row>
    <row r="374" spans="2:36" s="36" customFormat="1" ht="107.1" customHeight="1" x14ac:dyDescent="0.25">
      <c r="B374" s="204" t="s">
        <v>456</v>
      </c>
      <c r="C374" s="204" t="s">
        <v>457</v>
      </c>
      <c r="D374" s="204" t="s">
        <v>106</v>
      </c>
      <c r="E374" s="199" t="s">
        <v>67</v>
      </c>
      <c r="F374" s="199" t="s">
        <v>134</v>
      </c>
      <c r="G374" s="199" t="s">
        <v>147</v>
      </c>
      <c r="H374" s="204" t="s">
        <v>70</v>
      </c>
      <c r="I374" s="204" t="s">
        <v>79</v>
      </c>
      <c r="J374" s="11" t="s">
        <v>208</v>
      </c>
      <c r="K374" s="7" t="s">
        <v>107</v>
      </c>
      <c r="L374" s="7" t="s">
        <v>86</v>
      </c>
      <c r="M374" s="7">
        <v>40</v>
      </c>
      <c r="N374" s="190" t="s">
        <v>108</v>
      </c>
      <c r="O374" s="204" t="s">
        <v>448</v>
      </c>
      <c r="P374" s="204" t="s">
        <v>75</v>
      </c>
      <c r="Q374" s="204" t="s">
        <v>76</v>
      </c>
      <c r="R374" s="251" t="s">
        <v>77</v>
      </c>
      <c r="S374" s="251" t="s">
        <v>109</v>
      </c>
      <c r="T374" s="191">
        <f>V374+Y374</f>
        <v>85600</v>
      </c>
      <c r="U374" s="191">
        <f>T374/M375</f>
        <v>42800</v>
      </c>
      <c r="V374" s="243">
        <v>72760</v>
      </c>
      <c r="W374" s="189" t="s">
        <v>79</v>
      </c>
      <c r="X374" s="189" t="s">
        <v>79</v>
      </c>
      <c r="Y374" s="189">
        <v>12840</v>
      </c>
      <c r="Z374" s="189" t="s">
        <v>98</v>
      </c>
      <c r="AA374" s="189" t="s">
        <v>79</v>
      </c>
      <c r="AB374" s="189">
        <v>30075.68</v>
      </c>
      <c r="AC374" s="190" t="s">
        <v>149</v>
      </c>
      <c r="AD374" s="250" t="s">
        <v>79</v>
      </c>
      <c r="AE374" s="250">
        <f>V374+Y374</f>
        <v>85600</v>
      </c>
      <c r="AF374" s="190" t="s">
        <v>79</v>
      </c>
      <c r="AG374" s="190" t="s">
        <v>33</v>
      </c>
      <c r="AH374" s="190" t="s">
        <v>176</v>
      </c>
      <c r="AI374" s="190" t="s">
        <v>179</v>
      </c>
      <c r="AJ374" s="190"/>
    </row>
    <row r="375" spans="2:36" s="36" customFormat="1" ht="86.1" customHeight="1" x14ac:dyDescent="0.25">
      <c r="B375" s="204"/>
      <c r="C375" s="204"/>
      <c r="D375" s="204"/>
      <c r="E375" s="199"/>
      <c r="F375" s="199"/>
      <c r="G375" s="199"/>
      <c r="H375" s="204"/>
      <c r="I375" s="204"/>
      <c r="J375" s="11" t="s">
        <v>111</v>
      </c>
      <c r="K375" s="7" t="s">
        <v>112</v>
      </c>
      <c r="L375" s="7" t="s">
        <v>85</v>
      </c>
      <c r="M375" s="7">
        <v>2</v>
      </c>
      <c r="N375" s="190"/>
      <c r="O375" s="204"/>
      <c r="P375" s="204"/>
      <c r="Q375" s="204"/>
      <c r="R375" s="251"/>
      <c r="S375" s="251"/>
      <c r="T375" s="191"/>
      <c r="U375" s="191"/>
      <c r="V375" s="244"/>
      <c r="W375" s="189"/>
      <c r="X375" s="189"/>
      <c r="Y375" s="189"/>
      <c r="Z375" s="189"/>
      <c r="AA375" s="189"/>
      <c r="AB375" s="189"/>
      <c r="AC375" s="190"/>
      <c r="AD375" s="250"/>
      <c r="AE375" s="250"/>
      <c r="AF375" s="204"/>
      <c r="AG375" s="190"/>
      <c r="AH375" s="190"/>
      <c r="AI375" s="190"/>
      <c r="AJ375" s="204"/>
    </row>
    <row r="376" spans="2:36" s="36" customFormat="1" ht="59.1" customHeight="1" x14ac:dyDescent="0.25">
      <c r="B376" s="204"/>
      <c r="C376" s="204"/>
      <c r="D376" s="204"/>
      <c r="E376" s="199"/>
      <c r="F376" s="199"/>
      <c r="G376" s="199"/>
      <c r="H376" s="204"/>
      <c r="I376" s="204"/>
      <c r="J376" s="11" t="s">
        <v>127</v>
      </c>
      <c r="K376" s="7" t="s">
        <v>128</v>
      </c>
      <c r="L376" s="7" t="s">
        <v>85</v>
      </c>
      <c r="M376" s="66">
        <v>40</v>
      </c>
      <c r="N376" s="190"/>
      <c r="O376" s="204"/>
      <c r="P376" s="204"/>
      <c r="Q376" s="204"/>
      <c r="R376" s="251"/>
      <c r="S376" s="251"/>
      <c r="T376" s="191"/>
      <c r="U376" s="191"/>
      <c r="V376" s="245"/>
      <c r="W376" s="189"/>
      <c r="X376" s="189"/>
      <c r="Y376" s="189"/>
      <c r="Z376" s="189"/>
      <c r="AA376" s="189"/>
      <c r="AB376" s="189"/>
      <c r="AC376" s="190"/>
      <c r="AD376" s="250"/>
      <c r="AE376" s="250"/>
      <c r="AF376" s="204"/>
      <c r="AG376" s="190"/>
      <c r="AH376" s="190"/>
      <c r="AI376" s="190"/>
      <c r="AJ376" s="204"/>
    </row>
    <row r="377" spans="2:36" ht="52.15" customHeight="1" x14ac:dyDescent="0.2">
      <c r="B377" s="221" t="s">
        <v>1131</v>
      </c>
      <c r="C377" s="221" t="s">
        <v>458</v>
      </c>
      <c r="D377" s="221" t="s">
        <v>66</v>
      </c>
      <c r="E377" s="249" t="s">
        <v>67</v>
      </c>
      <c r="F377" s="249" t="s">
        <v>132</v>
      </c>
      <c r="G377" s="249" t="s">
        <v>69</v>
      </c>
      <c r="H377" s="221" t="s">
        <v>70</v>
      </c>
      <c r="I377" s="221" t="s">
        <v>79</v>
      </c>
      <c r="J377" s="20" t="s">
        <v>113</v>
      </c>
      <c r="K377" s="27" t="s">
        <v>114</v>
      </c>
      <c r="L377" s="27" t="s">
        <v>115</v>
      </c>
      <c r="M377" s="27">
        <v>1.5</v>
      </c>
      <c r="N377" s="223" t="s">
        <v>108</v>
      </c>
      <c r="O377" s="221" t="s">
        <v>448</v>
      </c>
      <c r="P377" s="221" t="s">
        <v>75</v>
      </c>
      <c r="Q377" s="221" t="s">
        <v>76</v>
      </c>
      <c r="R377" s="296" t="s">
        <v>77</v>
      </c>
      <c r="S377" s="296" t="s">
        <v>109</v>
      </c>
      <c r="T377" s="264">
        <f>V377+Y377</f>
        <v>113955</v>
      </c>
      <c r="U377" s="264">
        <f>T377/M378</f>
        <v>56977.5</v>
      </c>
      <c r="V377" s="259">
        <v>96861.75</v>
      </c>
      <c r="W377" s="259" t="s">
        <v>79</v>
      </c>
      <c r="X377" s="259" t="s">
        <v>79</v>
      </c>
      <c r="Y377" s="259">
        <v>17093.25</v>
      </c>
      <c r="Z377" s="259" t="s">
        <v>79</v>
      </c>
      <c r="AA377" s="259" t="s">
        <v>79</v>
      </c>
      <c r="AB377" s="259">
        <v>40038.239999999998</v>
      </c>
      <c r="AC377" s="223" t="s">
        <v>80</v>
      </c>
      <c r="AD377" s="258" t="s">
        <v>79</v>
      </c>
      <c r="AE377" s="258">
        <f>V377+Y377</f>
        <v>113955</v>
      </c>
      <c r="AF377" s="223" t="s">
        <v>79</v>
      </c>
      <c r="AG377" s="223" t="s">
        <v>33</v>
      </c>
      <c r="AH377" s="223" t="s">
        <v>161</v>
      </c>
      <c r="AI377" s="223" t="s">
        <v>359</v>
      </c>
      <c r="AJ377" s="190"/>
    </row>
    <row r="378" spans="2:36" ht="51" x14ac:dyDescent="0.2">
      <c r="B378" s="221"/>
      <c r="C378" s="221"/>
      <c r="D378" s="221"/>
      <c r="E378" s="249"/>
      <c r="F378" s="249"/>
      <c r="G378" s="249"/>
      <c r="H378" s="221"/>
      <c r="I378" s="221"/>
      <c r="J378" s="20" t="s">
        <v>116</v>
      </c>
      <c r="K378" s="27" t="s">
        <v>117</v>
      </c>
      <c r="L378" s="27" t="s">
        <v>85</v>
      </c>
      <c r="M378" s="27">
        <v>2</v>
      </c>
      <c r="N378" s="223"/>
      <c r="O378" s="221"/>
      <c r="P378" s="221"/>
      <c r="Q378" s="221"/>
      <c r="R378" s="296"/>
      <c r="S378" s="296"/>
      <c r="T378" s="264"/>
      <c r="U378" s="264"/>
      <c r="V378" s="259"/>
      <c r="W378" s="259"/>
      <c r="X378" s="259"/>
      <c r="Y378" s="259"/>
      <c r="Z378" s="259"/>
      <c r="AA378" s="259"/>
      <c r="AB378" s="259"/>
      <c r="AC378" s="223"/>
      <c r="AD378" s="258"/>
      <c r="AE378" s="258"/>
      <c r="AF378" s="221"/>
      <c r="AG378" s="223"/>
      <c r="AH378" s="223"/>
      <c r="AI378" s="223"/>
      <c r="AJ378" s="204"/>
    </row>
    <row r="379" spans="2:36" ht="38.25" x14ac:dyDescent="0.2">
      <c r="B379" s="221"/>
      <c r="C379" s="221"/>
      <c r="D379" s="221"/>
      <c r="E379" s="249"/>
      <c r="F379" s="249"/>
      <c r="G379" s="249"/>
      <c r="H379" s="221"/>
      <c r="I379" s="221"/>
      <c r="J379" s="20" t="s">
        <v>209</v>
      </c>
      <c r="K379" s="27" t="s">
        <v>118</v>
      </c>
      <c r="L379" s="27" t="s">
        <v>119</v>
      </c>
      <c r="M379" s="27">
        <v>2</v>
      </c>
      <c r="N379" s="223"/>
      <c r="O379" s="221"/>
      <c r="P379" s="221"/>
      <c r="Q379" s="221"/>
      <c r="R379" s="296"/>
      <c r="S379" s="296"/>
      <c r="T379" s="264"/>
      <c r="U379" s="264"/>
      <c r="V379" s="259"/>
      <c r="W379" s="259"/>
      <c r="X379" s="259"/>
      <c r="Y379" s="259"/>
      <c r="Z379" s="259"/>
      <c r="AA379" s="259"/>
      <c r="AB379" s="259"/>
      <c r="AC379" s="223"/>
      <c r="AD379" s="258"/>
      <c r="AE379" s="258"/>
      <c r="AF379" s="221"/>
      <c r="AG379" s="223"/>
      <c r="AH379" s="223"/>
      <c r="AI379" s="223"/>
      <c r="AJ379" s="204"/>
    </row>
    <row r="380" spans="2:36" ht="25.5" x14ac:dyDescent="0.2">
      <c r="B380" s="221"/>
      <c r="C380" s="221"/>
      <c r="D380" s="221"/>
      <c r="E380" s="249"/>
      <c r="F380" s="249"/>
      <c r="G380" s="249"/>
      <c r="H380" s="221"/>
      <c r="I380" s="221"/>
      <c r="J380" s="20" t="s">
        <v>120</v>
      </c>
      <c r="K380" s="27" t="s">
        <v>121</v>
      </c>
      <c r="L380" s="27" t="s">
        <v>119</v>
      </c>
      <c r="M380" s="64">
        <v>2</v>
      </c>
      <c r="N380" s="223"/>
      <c r="O380" s="221"/>
      <c r="P380" s="221"/>
      <c r="Q380" s="221"/>
      <c r="R380" s="296"/>
      <c r="S380" s="296"/>
      <c r="T380" s="264"/>
      <c r="U380" s="264"/>
      <c r="V380" s="259"/>
      <c r="W380" s="259"/>
      <c r="X380" s="259"/>
      <c r="Y380" s="259"/>
      <c r="Z380" s="259"/>
      <c r="AA380" s="259"/>
      <c r="AB380" s="259"/>
      <c r="AC380" s="223"/>
      <c r="AD380" s="258"/>
      <c r="AE380" s="258"/>
      <c r="AF380" s="221"/>
      <c r="AG380" s="223"/>
      <c r="AH380" s="223"/>
      <c r="AI380" s="223"/>
      <c r="AJ380" s="204"/>
    </row>
    <row r="381" spans="2:36" ht="52.15" customHeight="1" x14ac:dyDescent="0.2">
      <c r="B381" s="221" t="s">
        <v>1132</v>
      </c>
      <c r="C381" s="221" t="s">
        <v>458</v>
      </c>
      <c r="D381" s="221" t="s">
        <v>66</v>
      </c>
      <c r="E381" s="249" t="s">
        <v>67</v>
      </c>
      <c r="F381" s="249" t="s">
        <v>132</v>
      </c>
      <c r="G381" s="249" t="s">
        <v>69</v>
      </c>
      <c r="H381" s="221" t="s">
        <v>70</v>
      </c>
      <c r="I381" s="221" t="s">
        <v>79</v>
      </c>
      <c r="J381" s="20" t="s">
        <v>113</v>
      </c>
      <c r="K381" s="27" t="s">
        <v>114</v>
      </c>
      <c r="L381" s="27" t="s">
        <v>115</v>
      </c>
      <c r="M381" s="27">
        <v>2</v>
      </c>
      <c r="N381" s="223" t="s">
        <v>108</v>
      </c>
      <c r="O381" s="221" t="s">
        <v>459</v>
      </c>
      <c r="P381" s="221" t="s">
        <v>75</v>
      </c>
      <c r="Q381" s="221" t="s">
        <v>76</v>
      </c>
      <c r="R381" s="296" t="s">
        <v>77</v>
      </c>
      <c r="S381" s="296" t="s">
        <v>109</v>
      </c>
      <c r="T381" s="264">
        <f>V381+Y381</f>
        <v>151940</v>
      </c>
      <c r="U381" s="264">
        <f>T381/M382</f>
        <v>75970</v>
      </c>
      <c r="V381" s="259">
        <v>129149</v>
      </c>
      <c r="W381" s="259" t="s">
        <v>79</v>
      </c>
      <c r="X381" s="259" t="s">
        <v>79</v>
      </c>
      <c r="Y381" s="259">
        <v>22791</v>
      </c>
      <c r="Z381" s="259" t="s">
        <v>79</v>
      </c>
      <c r="AA381" s="259" t="s">
        <v>79</v>
      </c>
      <c r="AB381" s="259">
        <v>53384.32</v>
      </c>
      <c r="AC381" s="223" t="s">
        <v>80</v>
      </c>
      <c r="AD381" s="258" t="s">
        <v>79</v>
      </c>
      <c r="AE381" s="258">
        <f>V381+Y381</f>
        <v>151940</v>
      </c>
      <c r="AF381" s="223" t="s">
        <v>79</v>
      </c>
      <c r="AG381" s="223" t="s">
        <v>33</v>
      </c>
      <c r="AH381" s="223" t="s">
        <v>161</v>
      </c>
      <c r="AI381" s="223" t="s">
        <v>359</v>
      </c>
      <c r="AJ381" s="190"/>
    </row>
    <row r="382" spans="2:36" ht="51" x14ac:dyDescent="0.2">
      <c r="B382" s="221"/>
      <c r="C382" s="221"/>
      <c r="D382" s="221"/>
      <c r="E382" s="249"/>
      <c r="F382" s="249"/>
      <c r="G382" s="249"/>
      <c r="H382" s="221"/>
      <c r="I382" s="221"/>
      <c r="J382" s="20" t="s">
        <v>116</v>
      </c>
      <c r="K382" s="27" t="s">
        <v>117</v>
      </c>
      <c r="L382" s="27" t="s">
        <v>85</v>
      </c>
      <c r="M382" s="27">
        <v>2</v>
      </c>
      <c r="N382" s="223"/>
      <c r="O382" s="221"/>
      <c r="P382" s="221"/>
      <c r="Q382" s="221"/>
      <c r="R382" s="296"/>
      <c r="S382" s="296"/>
      <c r="T382" s="264"/>
      <c r="U382" s="264"/>
      <c r="V382" s="259"/>
      <c r="W382" s="259"/>
      <c r="X382" s="259"/>
      <c r="Y382" s="259"/>
      <c r="Z382" s="259"/>
      <c r="AA382" s="259"/>
      <c r="AB382" s="259"/>
      <c r="AC382" s="223"/>
      <c r="AD382" s="258"/>
      <c r="AE382" s="258"/>
      <c r="AF382" s="221"/>
      <c r="AG382" s="223"/>
      <c r="AH382" s="223"/>
      <c r="AI382" s="223"/>
      <c r="AJ382" s="204"/>
    </row>
    <row r="383" spans="2:36" ht="38.25" x14ac:dyDescent="0.2">
      <c r="B383" s="221"/>
      <c r="C383" s="221"/>
      <c r="D383" s="221"/>
      <c r="E383" s="249"/>
      <c r="F383" s="249"/>
      <c r="G383" s="249"/>
      <c r="H383" s="221"/>
      <c r="I383" s="221"/>
      <c r="J383" s="20" t="s">
        <v>209</v>
      </c>
      <c r="K383" s="27" t="s">
        <v>118</v>
      </c>
      <c r="L383" s="27" t="s">
        <v>119</v>
      </c>
      <c r="M383" s="27">
        <v>2</v>
      </c>
      <c r="N383" s="223"/>
      <c r="O383" s="221"/>
      <c r="P383" s="221"/>
      <c r="Q383" s="221"/>
      <c r="R383" s="296"/>
      <c r="S383" s="296"/>
      <c r="T383" s="264"/>
      <c r="U383" s="264"/>
      <c r="V383" s="259"/>
      <c r="W383" s="259"/>
      <c r="X383" s="259"/>
      <c r="Y383" s="259"/>
      <c r="Z383" s="259"/>
      <c r="AA383" s="259"/>
      <c r="AB383" s="259"/>
      <c r="AC383" s="223"/>
      <c r="AD383" s="258"/>
      <c r="AE383" s="258"/>
      <c r="AF383" s="221"/>
      <c r="AG383" s="223"/>
      <c r="AH383" s="223"/>
      <c r="AI383" s="223"/>
      <c r="AJ383" s="204"/>
    </row>
    <row r="384" spans="2:36" ht="25.5" x14ac:dyDescent="0.2">
      <c r="B384" s="221"/>
      <c r="C384" s="221"/>
      <c r="D384" s="221"/>
      <c r="E384" s="249"/>
      <c r="F384" s="249"/>
      <c r="G384" s="249"/>
      <c r="H384" s="221"/>
      <c r="I384" s="221"/>
      <c r="J384" s="20" t="s">
        <v>120</v>
      </c>
      <c r="K384" s="27" t="s">
        <v>121</v>
      </c>
      <c r="L384" s="27" t="s">
        <v>119</v>
      </c>
      <c r="M384" s="64">
        <v>2</v>
      </c>
      <c r="N384" s="223"/>
      <c r="O384" s="221"/>
      <c r="P384" s="221"/>
      <c r="Q384" s="221"/>
      <c r="R384" s="296"/>
      <c r="S384" s="296"/>
      <c r="T384" s="264"/>
      <c r="U384" s="264"/>
      <c r="V384" s="259"/>
      <c r="W384" s="259"/>
      <c r="X384" s="259"/>
      <c r="Y384" s="259"/>
      <c r="Z384" s="259"/>
      <c r="AA384" s="259"/>
      <c r="AB384" s="259"/>
      <c r="AC384" s="223"/>
      <c r="AD384" s="258"/>
      <c r="AE384" s="258"/>
      <c r="AF384" s="221"/>
      <c r="AG384" s="223"/>
      <c r="AH384" s="223"/>
      <c r="AI384" s="223"/>
      <c r="AJ384" s="204"/>
    </row>
    <row r="385" spans="2:36" s="36" customFormat="1" ht="132" customHeight="1" x14ac:dyDescent="0.25">
      <c r="B385" s="204" t="s">
        <v>460</v>
      </c>
      <c r="C385" s="204" t="s">
        <v>447</v>
      </c>
      <c r="D385" s="204" t="s">
        <v>106</v>
      </c>
      <c r="E385" s="199" t="s">
        <v>67</v>
      </c>
      <c r="F385" s="199" t="s">
        <v>134</v>
      </c>
      <c r="G385" s="199" t="s">
        <v>147</v>
      </c>
      <c r="H385" s="204" t="s">
        <v>70</v>
      </c>
      <c r="I385" s="204" t="s">
        <v>79</v>
      </c>
      <c r="J385" s="11" t="s">
        <v>208</v>
      </c>
      <c r="K385" s="7" t="s">
        <v>107</v>
      </c>
      <c r="L385" s="7" t="s">
        <v>86</v>
      </c>
      <c r="M385" s="7">
        <v>40</v>
      </c>
      <c r="N385" s="190" t="s">
        <v>108</v>
      </c>
      <c r="O385" s="204" t="s">
        <v>459</v>
      </c>
      <c r="P385" s="204" t="s">
        <v>75</v>
      </c>
      <c r="Q385" s="204" t="s">
        <v>76</v>
      </c>
      <c r="R385" s="251" t="s">
        <v>77</v>
      </c>
      <c r="S385" s="251" t="s">
        <v>109</v>
      </c>
      <c r="T385" s="191">
        <f>V385+Y385</f>
        <v>128400</v>
      </c>
      <c r="U385" s="191">
        <f>T385/M386</f>
        <v>42800</v>
      </c>
      <c r="V385" s="243">
        <v>109140</v>
      </c>
      <c r="W385" s="189" t="s">
        <v>79</v>
      </c>
      <c r="X385" s="189" t="s">
        <v>79</v>
      </c>
      <c r="Y385" s="189">
        <v>19260</v>
      </c>
      <c r="Z385" s="189" t="s">
        <v>98</v>
      </c>
      <c r="AA385" s="189" t="s">
        <v>79</v>
      </c>
      <c r="AB385" s="189">
        <v>45113.51</v>
      </c>
      <c r="AC385" s="190" t="s">
        <v>149</v>
      </c>
      <c r="AD385" s="250" t="s">
        <v>79</v>
      </c>
      <c r="AE385" s="250">
        <f>V385+Y385</f>
        <v>128400</v>
      </c>
      <c r="AF385" s="190" t="s">
        <v>79</v>
      </c>
      <c r="AG385" s="190" t="s">
        <v>33</v>
      </c>
      <c r="AH385" s="190" t="s">
        <v>248</v>
      </c>
      <c r="AI385" s="190" t="s">
        <v>253</v>
      </c>
      <c r="AJ385" s="190"/>
    </row>
    <row r="386" spans="2:36" s="36" customFormat="1" ht="86.1" customHeight="1" x14ac:dyDescent="0.25">
      <c r="B386" s="204"/>
      <c r="C386" s="204"/>
      <c r="D386" s="204"/>
      <c r="E386" s="199"/>
      <c r="F386" s="199"/>
      <c r="G386" s="199"/>
      <c r="H386" s="204"/>
      <c r="I386" s="204"/>
      <c r="J386" s="11" t="s">
        <v>111</v>
      </c>
      <c r="K386" s="7" t="s">
        <v>112</v>
      </c>
      <c r="L386" s="7" t="s">
        <v>85</v>
      </c>
      <c r="M386" s="7">
        <v>3</v>
      </c>
      <c r="N386" s="190"/>
      <c r="O386" s="204"/>
      <c r="P386" s="204"/>
      <c r="Q386" s="204"/>
      <c r="R386" s="251"/>
      <c r="S386" s="251"/>
      <c r="T386" s="191"/>
      <c r="U386" s="191"/>
      <c r="V386" s="244"/>
      <c r="W386" s="189"/>
      <c r="X386" s="189"/>
      <c r="Y386" s="189"/>
      <c r="Z386" s="189"/>
      <c r="AA386" s="189"/>
      <c r="AB386" s="189"/>
      <c r="AC386" s="190"/>
      <c r="AD386" s="250"/>
      <c r="AE386" s="250"/>
      <c r="AF386" s="204"/>
      <c r="AG386" s="190"/>
      <c r="AH386" s="190"/>
      <c r="AI386" s="190"/>
      <c r="AJ386" s="204"/>
    </row>
    <row r="387" spans="2:36" s="36" customFormat="1" ht="59.1" customHeight="1" x14ac:dyDescent="0.25">
      <c r="B387" s="204"/>
      <c r="C387" s="204"/>
      <c r="D387" s="204"/>
      <c r="E387" s="199"/>
      <c r="F387" s="199"/>
      <c r="G387" s="199"/>
      <c r="H387" s="204"/>
      <c r="I387" s="204"/>
      <c r="J387" s="11" t="s">
        <v>127</v>
      </c>
      <c r="K387" s="7" t="s">
        <v>128</v>
      </c>
      <c r="L387" s="7" t="s">
        <v>85</v>
      </c>
      <c r="M387" s="66">
        <v>60</v>
      </c>
      <c r="N387" s="190"/>
      <c r="O387" s="204"/>
      <c r="P387" s="204"/>
      <c r="Q387" s="204"/>
      <c r="R387" s="251"/>
      <c r="S387" s="251"/>
      <c r="T387" s="191"/>
      <c r="U387" s="191"/>
      <c r="V387" s="245"/>
      <c r="W387" s="189"/>
      <c r="X387" s="189"/>
      <c r="Y387" s="189"/>
      <c r="Z387" s="189"/>
      <c r="AA387" s="189"/>
      <c r="AB387" s="189"/>
      <c r="AC387" s="190"/>
      <c r="AD387" s="250"/>
      <c r="AE387" s="250"/>
      <c r="AF387" s="204"/>
      <c r="AG387" s="190"/>
      <c r="AH387" s="190"/>
      <c r="AI387" s="190"/>
      <c r="AJ387" s="204"/>
    </row>
    <row r="388" spans="2:36" s="36" customFormat="1" ht="89.1" customHeight="1" x14ac:dyDescent="0.25">
      <c r="B388" s="204" t="s">
        <v>461</v>
      </c>
      <c r="C388" s="204" t="s">
        <v>462</v>
      </c>
      <c r="D388" s="204" t="s">
        <v>106</v>
      </c>
      <c r="E388" s="199" t="s">
        <v>67</v>
      </c>
      <c r="F388" s="199" t="s">
        <v>134</v>
      </c>
      <c r="G388" s="199" t="s">
        <v>147</v>
      </c>
      <c r="H388" s="204" t="s">
        <v>70</v>
      </c>
      <c r="I388" s="204" t="s">
        <v>79</v>
      </c>
      <c r="J388" s="28" t="s">
        <v>208</v>
      </c>
      <c r="K388" s="14" t="s">
        <v>107</v>
      </c>
      <c r="L388" s="14" t="s">
        <v>86</v>
      </c>
      <c r="M388" s="14">
        <v>40</v>
      </c>
      <c r="N388" s="190" t="s">
        <v>108</v>
      </c>
      <c r="O388" s="204" t="s">
        <v>459</v>
      </c>
      <c r="P388" s="204" t="s">
        <v>75</v>
      </c>
      <c r="Q388" s="204" t="s">
        <v>76</v>
      </c>
      <c r="R388" s="251" t="s">
        <v>77</v>
      </c>
      <c r="S388" s="251" t="s">
        <v>109</v>
      </c>
      <c r="T388" s="191">
        <f>V388+Y388</f>
        <v>67196</v>
      </c>
      <c r="U388" s="191">
        <f>T388/M389</f>
        <v>67196</v>
      </c>
      <c r="V388" s="243">
        <v>57116.6</v>
      </c>
      <c r="W388" s="189" t="s">
        <v>79</v>
      </c>
      <c r="X388" s="189" t="s">
        <v>79</v>
      </c>
      <c r="Y388" s="189">
        <v>10079.4</v>
      </c>
      <c r="Z388" s="189" t="s">
        <v>98</v>
      </c>
      <c r="AA388" s="189" t="s">
        <v>79</v>
      </c>
      <c r="AB388" s="189">
        <v>23609.41</v>
      </c>
      <c r="AC388" s="190" t="s">
        <v>149</v>
      </c>
      <c r="AD388" s="250" t="s">
        <v>79</v>
      </c>
      <c r="AE388" s="250">
        <f>V388+Y388</f>
        <v>67196</v>
      </c>
      <c r="AF388" s="190" t="s">
        <v>79</v>
      </c>
      <c r="AG388" s="190" t="s">
        <v>33</v>
      </c>
      <c r="AH388" s="190" t="s">
        <v>249</v>
      </c>
      <c r="AI388" s="190" t="s">
        <v>255</v>
      </c>
      <c r="AJ388" s="190"/>
    </row>
    <row r="389" spans="2:36" s="36" customFormat="1" ht="86.1" customHeight="1" x14ac:dyDescent="0.25">
      <c r="B389" s="204"/>
      <c r="C389" s="204"/>
      <c r="D389" s="204"/>
      <c r="E389" s="199"/>
      <c r="F389" s="199"/>
      <c r="G389" s="199"/>
      <c r="H389" s="204"/>
      <c r="I389" s="204"/>
      <c r="J389" s="11" t="s">
        <v>111</v>
      </c>
      <c r="K389" s="7" t="s">
        <v>112</v>
      </c>
      <c r="L389" s="7" t="s">
        <v>85</v>
      </c>
      <c r="M389" s="7">
        <v>1</v>
      </c>
      <c r="N389" s="190"/>
      <c r="O389" s="204"/>
      <c r="P389" s="204"/>
      <c r="Q389" s="204"/>
      <c r="R389" s="251"/>
      <c r="S389" s="251"/>
      <c r="T389" s="191"/>
      <c r="U389" s="191"/>
      <c r="V389" s="244"/>
      <c r="W389" s="189"/>
      <c r="X389" s="189"/>
      <c r="Y389" s="189"/>
      <c r="Z389" s="189"/>
      <c r="AA389" s="189"/>
      <c r="AB389" s="189"/>
      <c r="AC389" s="190"/>
      <c r="AD389" s="250"/>
      <c r="AE389" s="250"/>
      <c r="AF389" s="204"/>
      <c r="AG389" s="190"/>
      <c r="AH389" s="190"/>
      <c r="AI389" s="190"/>
      <c r="AJ389" s="204"/>
    </row>
    <row r="390" spans="2:36" s="36" customFormat="1" ht="88.5" customHeight="1" x14ac:dyDescent="0.25">
      <c r="B390" s="204"/>
      <c r="C390" s="204"/>
      <c r="D390" s="204"/>
      <c r="E390" s="199"/>
      <c r="F390" s="199"/>
      <c r="G390" s="199"/>
      <c r="H390" s="204"/>
      <c r="I390" s="204"/>
      <c r="J390" s="11" t="s">
        <v>127</v>
      </c>
      <c r="K390" s="7" t="s">
        <v>128</v>
      </c>
      <c r="L390" s="7" t="s">
        <v>85</v>
      </c>
      <c r="M390" s="66">
        <v>40</v>
      </c>
      <c r="N390" s="190"/>
      <c r="O390" s="204"/>
      <c r="P390" s="204"/>
      <c r="Q390" s="204"/>
      <c r="R390" s="251"/>
      <c r="S390" s="251"/>
      <c r="T390" s="191"/>
      <c r="U390" s="191"/>
      <c r="V390" s="245"/>
      <c r="W390" s="189"/>
      <c r="X390" s="189"/>
      <c r="Y390" s="189"/>
      <c r="Z390" s="189"/>
      <c r="AA390" s="189"/>
      <c r="AB390" s="189"/>
      <c r="AC390" s="190"/>
      <c r="AD390" s="250"/>
      <c r="AE390" s="250"/>
      <c r="AF390" s="204"/>
      <c r="AG390" s="190"/>
      <c r="AH390" s="190"/>
      <c r="AI390" s="190"/>
      <c r="AJ390" s="204"/>
    </row>
    <row r="391" spans="2:36" s="36" customFormat="1" ht="102.6" customHeight="1" x14ac:dyDescent="0.25">
      <c r="B391" s="204" t="s">
        <v>463</v>
      </c>
      <c r="C391" s="204" t="s">
        <v>450</v>
      </c>
      <c r="D391" s="204" t="s">
        <v>106</v>
      </c>
      <c r="E391" s="199" t="s">
        <v>67</v>
      </c>
      <c r="F391" s="199" t="s">
        <v>134</v>
      </c>
      <c r="G391" s="199" t="s">
        <v>147</v>
      </c>
      <c r="H391" s="204" t="s">
        <v>70</v>
      </c>
      <c r="I391" s="204" t="s">
        <v>79</v>
      </c>
      <c r="J391" s="28" t="s">
        <v>208</v>
      </c>
      <c r="K391" s="14" t="s">
        <v>107</v>
      </c>
      <c r="L391" s="14" t="s">
        <v>86</v>
      </c>
      <c r="M391" s="14">
        <v>40</v>
      </c>
      <c r="N391" s="190" t="s">
        <v>108</v>
      </c>
      <c r="O391" s="204" t="s">
        <v>459</v>
      </c>
      <c r="P391" s="204" t="s">
        <v>75</v>
      </c>
      <c r="Q391" s="204" t="s">
        <v>76</v>
      </c>
      <c r="R391" s="251" t="s">
        <v>77</v>
      </c>
      <c r="S391" s="251" t="s">
        <v>109</v>
      </c>
      <c r="T391" s="191">
        <f>V391+Y391</f>
        <v>85600</v>
      </c>
      <c r="U391" s="191">
        <f>+T391/M392</f>
        <v>42800</v>
      </c>
      <c r="V391" s="243">
        <v>72760</v>
      </c>
      <c r="W391" s="189" t="s">
        <v>79</v>
      </c>
      <c r="X391" s="189" t="s">
        <v>79</v>
      </c>
      <c r="Y391" s="189">
        <v>12840</v>
      </c>
      <c r="Z391" s="189" t="s">
        <v>98</v>
      </c>
      <c r="AA391" s="189" t="s">
        <v>79</v>
      </c>
      <c r="AB391" s="189">
        <v>30075.67</v>
      </c>
      <c r="AC391" s="190" t="s">
        <v>149</v>
      </c>
      <c r="AD391" s="250" t="s">
        <v>79</v>
      </c>
      <c r="AE391" s="250">
        <f>V391+Y391</f>
        <v>85600</v>
      </c>
      <c r="AF391" s="190" t="s">
        <v>79</v>
      </c>
      <c r="AG391" s="190" t="s">
        <v>33</v>
      </c>
      <c r="AH391" s="190" t="s">
        <v>248</v>
      </c>
      <c r="AI391" s="190" t="s">
        <v>253</v>
      </c>
      <c r="AJ391" s="190"/>
    </row>
    <row r="392" spans="2:36" s="36" customFormat="1" ht="59.65" customHeight="1" x14ac:dyDescent="0.25">
      <c r="B392" s="204"/>
      <c r="C392" s="204"/>
      <c r="D392" s="204"/>
      <c r="E392" s="199"/>
      <c r="F392" s="199"/>
      <c r="G392" s="199"/>
      <c r="H392" s="204"/>
      <c r="I392" s="204"/>
      <c r="J392" s="11" t="s">
        <v>111</v>
      </c>
      <c r="K392" s="7" t="s">
        <v>112</v>
      </c>
      <c r="L392" s="7" t="s">
        <v>85</v>
      </c>
      <c r="M392" s="7">
        <v>2</v>
      </c>
      <c r="N392" s="190"/>
      <c r="O392" s="204"/>
      <c r="P392" s="204"/>
      <c r="Q392" s="204"/>
      <c r="R392" s="251"/>
      <c r="S392" s="251"/>
      <c r="T392" s="191"/>
      <c r="U392" s="191"/>
      <c r="V392" s="244"/>
      <c r="W392" s="189"/>
      <c r="X392" s="189"/>
      <c r="Y392" s="189"/>
      <c r="Z392" s="189"/>
      <c r="AA392" s="189"/>
      <c r="AB392" s="189"/>
      <c r="AC392" s="190"/>
      <c r="AD392" s="250"/>
      <c r="AE392" s="250"/>
      <c r="AF392" s="204"/>
      <c r="AG392" s="190"/>
      <c r="AH392" s="190"/>
      <c r="AI392" s="190"/>
      <c r="AJ392" s="204"/>
    </row>
    <row r="393" spans="2:36" s="36" customFormat="1" ht="51.6" customHeight="1" x14ac:dyDescent="0.25">
      <c r="B393" s="204"/>
      <c r="C393" s="204"/>
      <c r="D393" s="204"/>
      <c r="E393" s="199"/>
      <c r="F393" s="199"/>
      <c r="G393" s="199"/>
      <c r="H393" s="204"/>
      <c r="I393" s="204"/>
      <c r="J393" s="11" t="s">
        <v>127</v>
      </c>
      <c r="K393" s="7" t="s">
        <v>128</v>
      </c>
      <c r="L393" s="7" t="s">
        <v>85</v>
      </c>
      <c r="M393" s="66">
        <v>40</v>
      </c>
      <c r="N393" s="190"/>
      <c r="O393" s="204"/>
      <c r="P393" s="204"/>
      <c r="Q393" s="204"/>
      <c r="R393" s="251"/>
      <c r="S393" s="251"/>
      <c r="T393" s="191"/>
      <c r="U393" s="191"/>
      <c r="V393" s="245"/>
      <c r="W393" s="189"/>
      <c r="X393" s="189"/>
      <c r="Y393" s="189"/>
      <c r="Z393" s="189"/>
      <c r="AA393" s="189"/>
      <c r="AB393" s="189"/>
      <c r="AC393" s="190"/>
      <c r="AD393" s="250"/>
      <c r="AE393" s="250"/>
      <c r="AF393" s="204"/>
      <c r="AG393" s="190"/>
      <c r="AH393" s="190"/>
      <c r="AI393" s="190"/>
      <c r="AJ393" s="204"/>
    </row>
    <row r="394" spans="2:36" s="36" customFormat="1" ht="107.1" customHeight="1" x14ac:dyDescent="0.25">
      <c r="B394" s="204" t="s">
        <v>1011</v>
      </c>
      <c r="C394" s="204" t="s">
        <v>451</v>
      </c>
      <c r="D394" s="204" t="s">
        <v>106</v>
      </c>
      <c r="E394" s="199" t="s">
        <v>67</v>
      </c>
      <c r="F394" s="199" t="s">
        <v>134</v>
      </c>
      <c r="G394" s="199" t="s">
        <v>147</v>
      </c>
      <c r="H394" s="204" t="s">
        <v>70</v>
      </c>
      <c r="I394" s="204" t="s">
        <v>79</v>
      </c>
      <c r="J394" s="11" t="s">
        <v>208</v>
      </c>
      <c r="K394" s="7" t="s">
        <v>107</v>
      </c>
      <c r="L394" s="7" t="s">
        <v>86</v>
      </c>
      <c r="M394" s="7">
        <v>40</v>
      </c>
      <c r="N394" s="190" t="s">
        <v>108</v>
      </c>
      <c r="O394" s="204" t="s">
        <v>448</v>
      </c>
      <c r="P394" s="204" t="s">
        <v>75</v>
      </c>
      <c r="Q394" s="204" t="s">
        <v>76</v>
      </c>
      <c r="R394" s="251" t="s">
        <v>77</v>
      </c>
      <c r="S394" s="251" t="s">
        <v>109</v>
      </c>
      <c r="T394" s="191">
        <f>V394+Y394</f>
        <v>42800</v>
      </c>
      <c r="U394" s="191">
        <f>T394/M395</f>
        <v>42800</v>
      </c>
      <c r="V394" s="243">
        <v>36380</v>
      </c>
      <c r="W394" s="189" t="s">
        <v>79</v>
      </c>
      <c r="X394" s="189" t="s">
        <v>79</v>
      </c>
      <c r="Y394" s="189">
        <v>6420</v>
      </c>
      <c r="Z394" s="189" t="s">
        <v>98</v>
      </c>
      <c r="AA394" s="189" t="s">
        <v>79</v>
      </c>
      <c r="AB394" s="189">
        <v>15037.84</v>
      </c>
      <c r="AC394" s="190" t="s">
        <v>149</v>
      </c>
      <c r="AD394" s="250" t="s">
        <v>79</v>
      </c>
      <c r="AE394" s="250">
        <f>V394+Y394</f>
        <v>42800</v>
      </c>
      <c r="AF394" s="190" t="s">
        <v>79</v>
      </c>
      <c r="AG394" s="190" t="s">
        <v>33</v>
      </c>
      <c r="AH394" s="190" t="s">
        <v>249</v>
      </c>
      <c r="AI394" s="190" t="s">
        <v>255</v>
      </c>
      <c r="AJ394" s="190"/>
    </row>
    <row r="395" spans="2:36" s="36" customFormat="1" ht="86.1" customHeight="1" x14ac:dyDescent="0.25">
      <c r="B395" s="204"/>
      <c r="C395" s="204"/>
      <c r="D395" s="204"/>
      <c r="E395" s="199"/>
      <c r="F395" s="199"/>
      <c r="G395" s="199"/>
      <c r="H395" s="204"/>
      <c r="I395" s="204"/>
      <c r="J395" s="11" t="s">
        <v>111</v>
      </c>
      <c r="K395" s="7" t="s">
        <v>112</v>
      </c>
      <c r="L395" s="7" t="s">
        <v>85</v>
      </c>
      <c r="M395" s="7">
        <v>1</v>
      </c>
      <c r="N395" s="190"/>
      <c r="O395" s="204"/>
      <c r="P395" s="204"/>
      <c r="Q395" s="204"/>
      <c r="R395" s="251"/>
      <c r="S395" s="251"/>
      <c r="T395" s="191"/>
      <c r="U395" s="191"/>
      <c r="V395" s="244"/>
      <c r="W395" s="189"/>
      <c r="X395" s="189"/>
      <c r="Y395" s="189"/>
      <c r="Z395" s="189"/>
      <c r="AA395" s="189"/>
      <c r="AB395" s="189"/>
      <c r="AC395" s="190"/>
      <c r="AD395" s="250"/>
      <c r="AE395" s="250"/>
      <c r="AF395" s="204"/>
      <c r="AG395" s="190"/>
      <c r="AH395" s="190"/>
      <c r="AI395" s="190"/>
      <c r="AJ395" s="204"/>
    </row>
    <row r="396" spans="2:36" s="36" customFormat="1" ht="59.1" customHeight="1" x14ac:dyDescent="0.25">
      <c r="B396" s="204"/>
      <c r="C396" s="204"/>
      <c r="D396" s="204"/>
      <c r="E396" s="199"/>
      <c r="F396" s="199"/>
      <c r="G396" s="199"/>
      <c r="H396" s="204"/>
      <c r="I396" s="204"/>
      <c r="J396" s="11" t="s">
        <v>127</v>
      </c>
      <c r="K396" s="7" t="s">
        <v>128</v>
      </c>
      <c r="L396" s="7" t="s">
        <v>85</v>
      </c>
      <c r="M396" s="66">
        <v>20</v>
      </c>
      <c r="N396" s="190"/>
      <c r="O396" s="204"/>
      <c r="P396" s="204"/>
      <c r="Q396" s="204"/>
      <c r="R396" s="251"/>
      <c r="S396" s="251"/>
      <c r="T396" s="191"/>
      <c r="U396" s="191"/>
      <c r="V396" s="245"/>
      <c r="W396" s="189"/>
      <c r="X396" s="189"/>
      <c r="Y396" s="189"/>
      <c r="Z396" s="189"/>
      <c r="AA396" s="189"/>
      <c r="AB396" s="189"/>
      <c r="AC396" s="190"/>
      <c r="AD396" s="250"/>
      <c r="AE396" s="250"/>
      <c r="AF396" s="204"/>
      <c r="AG396" s="190"/>
      <c r="AH396" s="190"/>
      <c r="AI396" s="190"/>
      <c r="AJ396" s="204"/>
    </row>
    <row r="397" spans="2:36" s="36" customFormat="1" ht="107.1" customHeight="1" x14ac:dyDescent="0.25">
      <c r="B397" s="204" t="s">
        <v>1012</v>
      </c>
      <c r="C397" s="204" t="s">
        <v>457</v>
      </c>
      <c r="D397" s="204" t="s">
        <v>106</v>
      </c>
      <c r="E397" s="199" t="s">
        <v>67</v>
      </c>
      <c r="F397" s="199" t="s">
        <v>134</v>
      </c>
      <c r="G397" s="199" t="s">
        <v>147</v>
      </c>
      <c r="H397" s="204" t="s">
        <v>70</v>
      </c>
      <c r="I397" s="204" t="s">
        <v>79</v>
      </c>
      <c r="J397" s="11" t="s">
        <v>208</v>
      </c>
      <c r="K397" s="7" t="s">
        <v>107</v>
      </c>
      <c r="L397" s="7" t="s">
        <v>86</v>
      </c>
      <c r="M397" s="7">
        <v>40</v>
      </c>
      <c r="N397" s="190" t="s">
        <v>108</v>
      </c>
      <c r="O397" s="204" t="s">
        <v>448</v>
      </c>
      <c r="P397" s="204" t="s">
        <v>75</v>
      </c>
      <c r="Q397" s="204" t="s">
        <v>76</v>
      </c>
      <c r="R397" s="251" t="s">
        <v>77</v>
      </c>
      <c r="S397" s="251" t="s">
        <v>109</v>
      </c>
      <c r="T397" s="191">
        <f>V397+Y397</f>
        <v>42800</v>
      </c>
      <c r="U397" s="191">
        <f>T397/M398</f>
        <v>42800</v>
      </c>
      <c r="V397" s="243">
        <v>36380</v>
      </c>
      <c r="W397" s="189" t="s">
        <v>79</v>
      </c>
      <c r="X397" s="189" t="s">
        <v>79</v>
      </c>
      <c r="Y397" s="189">
        <v>6420</v>
      </c>
      <c r="Z397" s="189" t="s">
        <v>98</v>
      </c>
      <c r="AA397" s="189" t="s">
        <v>79</v>
      </c>
      <c r="AB397" s="189">
        <v>15037.84</v>
      </c>
      <c r="AC397" s="190" t="s">
        <v>149</v>
      </c>
      <c r="AD397" s="250" t="s">
        <v>79</v>
      </c>
      <c r="AE397" s="250">
        <f>V397+Y397</f>
        <v>42800</v>
      </c>
      <c r="AF397" s="190" t="s">
        <v>79</v>
      </c>
      <c r="AG397" s="190" t="s">
        <v>33</v>
      </c>
      <c r="AH397" s="190" t="s">
        <v>255</v>
      </c>
      <c r="AI397" s="190" t="s">
        <v>166</v>
      </c>
      <c r="AJ397" s="190"/>
    </row>
    <row r="398" spans="2:36" s="36" customFormat="1" ht="86.1" customHeight="1" x14ac:dyDescent="0.25">
      <c r="B398" s="204"/>
      <c r="C398" s="204"/>
      <c r="D398" s="204"/>
      <c r="E398" s="199"/>
      <c r="F398" s="199"/>
      <c r="G398" s="199"/>
      <c r="H398" s="204"/>
      <c r="I398" s="204"/>
      <c r="J398" s="11" t="s">
        <v>111</v>
      </c>
      <c r="K398" s="7" t="s">
        <v>112</v>
      </c>
      <c r="L398" s="7" t="s">
        <v>85</v>
      </c>
      <c r="M398" s="7">
        <v>1</v>
      </c>
      <c r="N398" s="190"/>
      <c r="O398" s="204"/>
      <c r="P398" s="204"/>
      <c r="Q398" s="204"/>
      <c r="R398" s="251"/>
      <c r="S398" s="251"/>
      <c r="T398" s="191"/>
      <c r="U398" s="191"/>
      <c r="V398" s="244"/>
      <c r="W398" s="189"/>
      <c r="X398" s="189"/>
      <c r="Y398" s="189"/>
      <c r="Z398" s="189"/>
      <c r="AA398" s="189"/>
      <c r="AB398" s="189"/>
      <c r="AC398" s="190"/>
      <c r="AD398" s="250"/>
      <c r="AE398" s="250"/>
      <c r="AF398" s="204"/>
      <c r="AG398" s="190"/>
      <c r="AH398" s="190"/>
      <c r="AI398" s="190"/>
      <c r="AJ398" s="204"/>
    </row>
    <row r="399" spans="2:36" s="36" customFormat="1" ht="59.1" customHeight="1" x14ac:dyDescent="0.25">
      <c r="B399" s="204"/>
      <c r="C399" s="204"/>
      <c r="D399" s="204"/>
      <c r="E399" s="199"/>
      <c r="F399" s="199"/>
      <c r="G399" s="199"/>
      <c r="H399" s="204"/>
      <c r="I399" s="204"/>
      <c r="J399" s="11" t="s">
        <v>127</v>
      </c>
      <c r="K399" s="7" t="s">
        <v>128</v>
      </c>
      <c r="L399" s="7" t="s">
        <v>85</v>
      </c>
      <c r="M399" s="66">
        <v>20</v>
      </c>
      <c r="N399" s="190"/>
      <c r="O399" s="204"/>
      <c r="P399" s="204"/>
      <c r="Q399" s="204"/>
      <c r="R399" s="251"/>
      <c r="S399" s="251"/>
      <c r="T399" s="191"/>
      <c r="U399" s="191"/>
      <c r="V399" s="245"/>
      <c r="W399" s="189"/>
      <c r="X399" s="189"/>
      <c r="Y399" s="189"/>
      <c r="Z399" s="189"/>
      <c r="AA399" s="189"/>
      <c r="AB399" s="189"/>
      <c r="AC399" s="190"/>
      <c r="AD399" s="250"/>
      <c r="AE399" s="250"/>
      <c r="AF399" s="204"/>
      <c r="AG399" s="190"/>
      <c r="AH399" s="190"/>
      <c r="AI399" s="190"/>
      <c r="AJ399" s="204"/>
    </row>
    <row r="400" spans="2:36" s="36" customFormat="1" ht="107.1" customHeight="1" x14ac:dyDescent="0.25">
      <c r="B400" s="204" t="s">
        <v>1112</v>
      </c>
      <c r="C400" s="204" t="s">
        <v>457</v>
      </c>
      <c r="D400" s="204" t="s">
        <v>106</v>
      </c>
      <c r="E400" s="199" t="s">
        <v>67</v>
      </c>
      <c r="F400" s="199" t="s">
        <v>134</v>
      </c>
      <c r="G400" s="199" t="s">
        <v>147</v>
      </c>
      <c r="H400" s="204" t="s">
        <v>70</v>
      </c>
      <c r="I400" s="204" t="s">
        <v>79</v>
      </c>
      <c r="J400" s="11" t="s">
        <v>208</v>
      </c>
      <c r="K400" s="7" t="s">
        <v>107</v>
      </c>
      <c r="L400" s="7" t="s">
        <v>86</v>
      </c>
      <c r="M400" s="7">
        <v>20</v>
      </c>
      <c r="N400" s="190" t="s">
        <v>108</v>
      </c>
      <c r="O400" s="204" t="s">
        <v>448</v>
      </c>
      <c r="P400" s="204" t="s">
        <v>75</v>
      </c>
      <c r="Q400" s="204" t="s">
        <v>76</v>
      </c>
      <c r="R400" s="251" t="s">
        <v>77</v>
      </c>
      <c r="S400" s="251" t="s">
        <v>109</v>
      </c>
      <c r="T400" s="191">
        <f>V400+Y400</f>
        <v>42800</v>
      </c>
      <c r="U400" s="191">
        <f>T400/M401</f>
        <v>42800</v>
      </c>
      <c r="V400" s="243">
        <v>36380</v>
      </c>
      <c r="W400" s="189" t="s">
        <v>79</v>
      </c>
      <c r="X400" s="189" t="s">
        <v>79</v>
      </c>
      <c r="Y400" s="189">
        <v>6420</v>
      </c>
      <c r="Z400" s="189" t="s">
        <v>98</v>
      </c>
      <c r="AA400" s="189" t="s">
        <v>79</v>
      </c>
      <c r="AB400" s="189">
        <v>15037.84</v>
      </c>
      <c r="AC400" s="190" t="s">
        <v>149</v>
      </c>
      <c r="AD400" s="250" t="s">
        <v>79</v>
      </c>
      <c r="AE400" s="250">
        <f>V400+Y400</f>
        <v>42800</v>
      </c>
      <c r="AF400" s="190" t="s">
        <v>79</v>
      </c>
      <c r="AG400" s="190" t="s">
        <v>33</v>
      </c>
      <c r="AH400" s="190" t="s">
        <v>255</v>
      </c>
      <c r="AI400" s="190" t="s">
        <v>256</v>
      </c>
      <c r="AJ400" s="190"/>
    </row>
    <row r="401" spans="2:36" s="36" customFormat="1" ht="86.1" customHeight="1" x14ac:dyDescent="0.25">
      <c r="B401" s="204"/>
      <c r="C401" s="204"/>
      <c r="D401" s="204"/>
      <c r="E401" s="199"/>
      <c r="F401" s="199"/>
      <c r="G401" s="199"/>
      <c r="H401" s="204"/>
      <c r="I401" s="204"/>
      <c r="J401" s="11" t="s">
        <v>111</v>
      </c>
      <c r="K401" s="7" t="s">
        <v>112</v>
      </c>
      <c r="L401" s="7" t="s">
        <v>85</v>
      </c>
      <c r="M401" s="7">
        <v>1</v>
      </c>
      <c r="N401" s="190"/>
      <c r="O401" s="204"/>
      <c r="P401" s="204"/>
      <c r="Q401" s="204"/>
      <c r="R401" s="251"/>
      <c r="S401" s="251"/>
      <c r="T401" s="191"/>
      <c r="U401" s="191"/>
      <c r="V401" s="244"/>
      <c r="W401" s="189"/>
      <c r="X401" s="189"/>
      <c r="Y401" s="189"/>
      <c r="Z401" s="189"/>
      <c r="AA401" s="189"/>
      <c r="AB401" s="189"/>
      <c r="AC401" s="190"/>
      <c r="AD401" s="250"/>
      <c r="AE401" s="250"/>
      <c r="AF401" s="204"/>
      <c r="AG401" s="190"/>
      <c r="AH401" s="190"/>
      <c r="AI401" s="190"/>
      <c r="AJ401" s="204"/>
    </row>
    <row r="402" spans="2:36" s="36" customFormat="1" ht="59.1" customHeight="1" x14ac:dyDescent="0.25">
      <c r="B402" s="204"/>
      <c r="C402" s="204"/>
      <c r="D402" s="204"/>
      <c r="E402" s="199"/>
      <c r="F402" s="199"/>
      <c r="G402" s="199"/>
      <c r="H402" s="204"/>
      <c r="I402" s="204"/>
      <c r="J402" s="11" t="s">
        <v>127</v>
      </c>
      <c r="K402" s="7" t="s">
        <v>128</v>
      </c>
      <c r="L402" s="7" t="s">
        <v>85</v>
      </c>
      <c r="M402" s="66">
        <v>40</v>
      </c>
      <c r="N402" s="190"/>
      <c r="O402" s="204"/>
      <c r="P402" s="204"/>
      <c r="Q402" s="204"/>
      <c r="R402" s="251"/>
      <c r="S402" s="251"/>
      <c r="T402" s="191"/>
      <c r="U402" s="191"/>
      <c r="V402" s="245"/>
      <c r="W402" s="189"/>
      <c r="X402" s="189"/>
      <c r="Y402" s="189"/>
      <c r="Z402" s="189"/>
      <c r="AA402" s="189"/>
      <c r="AB402" s="189"/>
      <c r="AC402" s="190"/>
      <c r="AD402" s="250"/>
      <c r="AE402" s="250"/>
      <c r="AF402" s="204"/>
      <c r="AG402" s="190"/>
      <c r="AH402" s="190"/>
      <c r="AI402" s="190"/>
      <c r="AJ402" s="204"/>
    </row>
    <row r="403" spans="2:36" ht="52.15" customHeight="1" x14ac:dyDescent="0.2">
      <c r="B403" s="204" t="s">
        <v>1129</v>
      </c>
      <c r="C403" s="204" t="s">
        <v>458</v>
      </c>
      <c r="D403" s="204" t="s">
        <v>66</v>
      </c>
      <c r="E403" s="199" t="s">
        <v>67</v>
      </c>
      <c r="F403" s="199" t="s">
        <v>132</v>
      </c>
      <c r="G403" s="199" t="s">
        <v>69</v>
      </c>
      <c r="H403" s="204" t="s">
        <v>70</v>
      </c>
      <c r="I403" s="204" t="s">
        <v>79</v>
      </c>
      <c r="J403" s="11" t="s">
        <v>113</v>
      </c>
      <c r="K403" s="7" t="s">
        <v>114</v>
      </c>
      <c r="L403" s="7" t="s">
        <v>115</v>
      </c>
      <c r="M403" s="7">
        <v>1.5</v>
      </c>
      <c r="N403" s="190" t="s">
        <v>108</v>
      </c>
      <c r="O403" s="204" t="s">
        <v>448</v>
      </c>
      <c r="P403" s="204" t="s">
        <v>75</v>
      </c>
      <c r="Q403" s="204" t="s">
        <v>76</v>
      </c>
      <c r="R403" s="251" t="s">
        <v>77</v>
      </c>
      <c r="S403" s="251" t="s">
        <v>109</v>
      </c>
      <c r="T403" s="191">
        <f>V403+Y403</f>
        <v>113955</v>
      </c>
      <c r="U403" s="191">
        <f>T403/M404</f>
        <v>113955</v>
      </c>
      <c r="V403" s="189">
        <v>96861.75</v>
      </c>
      <c r="W403" s="189" t="s">
        <v>79</v>
      </c>
      <c r="X403" s="189" t="s">
        <v>79</v>
      </c>
      <c r="Y403" s="189">
        <v>17093.25</v>
      </c>
      <c r="Z403" s="189" t="s">
        <v>79</v>
      </c>
      <c r="AA403" s="189" t="s">
        <v>79</v>
      </c>
      <c r="AB403" s="189">
        <v>40038.239999999998</v>
      </c>
      <c r="AC403" s="190" t="s">
        <v>80</v>
      </c>
      <c r="AD403" s="250" t="s">
        <v>79</v>
      </c>
      <c r="AE403" s="250">
        <f>V403+Y403</f>
        <v>113955</v>
      </c>
      <c r="AF403" s="190" t="s">
        <v>79</v>
      </c>
      <c r="AG403" s="190" t="s">
        <v>33</v>
      </c>
      <c r="AH403" s="190" t="s">
        <v>255</v>
      </c>
      <c r="AI403" s="190" t="s">
        <v>157</v>
      </c>
      <c r="AJ403" s="190"/>
    </row>
    <row r="404" spans="2:36" ht="51" x14ac:dyDescent="0.2">
      <c r="B404" s="204"/>
      <c r="C404" s="204"/>
      <c r="D404" s="204"/>
      <c r="E404" s="199"/>
      <c r="F404" s="199"/>
      <c r="G404" s="199"/>
      <c r="H404" s="204"/>
      <c r="I404" s="204"/>
      <c r="J404" s="11" t="s">
        <v>116</v>
      </c>
      <c r="K404" s="7" t="s">
        <v>117</v>
      </c>
      <c r="L404" s="7" t="s">
        <v>85</v>
      </c>
      <c r="M404" s="7">
        <v>1</v>
      </c>
      <c r="N404" s="190"/>
      <c r="O404" s="204"/>
      <c r="P404" s="204"/>
      <c r="Q404" s="204"/>
      <c r="R404" s="251"/>
      <c r="S404" s="251"/>
      <c r="T404" s="191"/>
      <c r="U404" s="191"/>
      <c r="V404" s="189"/>
      <c r="W404" s="189"/>
      <c r="X404" s="189"/>
      <c r="Y404" s="189"/>
      <c r="Z404" s="189"/>
      <c r="AA404" s="189"/>
      <c r="AB404" s="189"/>
      <c r="AC404" s="190"/>
      <c r="AD404" s="250"/>
      <c r="AE404" s="250"/>
      <c r="AF404" s="204"/>
      <c r="AG404" s="190"/>
      <c r="AH404" s="190"/>
      <c r="AI404" s="190"/>
      <c r="AJ404" s="204"/>
    </row>
    <row r="405" spans="2:36" ht="38.25" x14ac:dyDescent="0.2">
      <c r="B405" s="204"/>
      <c r="C405" s="204"/>
      <c r="D405" s="204"/>
      <c r="E405" s="199"/>
      <c r="F405" s="199"/>
      <c r="G405" s="199"/>
      <c r="H405" s="204"/>
      <c r="I405" s="204"/>
      <c r="J405" s="11" t="s">
        <v>209</v>
      </c>
      <c r="K405" s="7" t="s">
        <v>118</v>
      </c>
      <c r="L405" s="7" t="s">
        <v>119</v>
      </c>
      <c r="M405" s="7">
        <v>1</v>
      </c>
      <c r="N405" s="190"/>
      <c r="O405" s="204"/>
      <c r="P405" s="204"/>
      <c r="Q405" s="204"/>
      <c r="R405" s="251"/>
      <c r="S405" s="251"/>
      <c r="T405" s="191"/>
      <c r="U405" s="191"/>
      <c r="V405" s="189"/>
      <c r="W405" s="189"/>
      <c r="X405" s="189"/>
      <c r="Y405" s="189"/>
      <c r="Z405" s="189"/>
      <c r="AA405" s="189"/>
      <c r="AB405" s="189"/>
      <c r="AC405" s="190"/>
      <c r="AD405" s="250"/>
      <c r="AE405" s="250"/>
      <c r="AF405" s="204"/>
      <c r="AG405" s="190"/>
      <c r="AH405" s="190"/>
      <c r="AI405" s="190"/>
      <c r="AJ405" s="204"/>
    </row>
    <row r="406" spans="2:36" ht="25.5" x14ac:dyDescent="0.2">
      <c r="B406" s="204"/>
      <c r="C406" s="204"/>
      <c r="D406" s="204"/>
      <c r="E406" s="199"/>
      <c r="F406" s="199"/>
      <c r="G406" s="199"/>
      <c r="H406" s="204"/>
      <c r="I406" s="204"/>
      <c r="J406" s="11" t="s">
        <v>120</v>
      </c>
      <c r="K406" s="7" t="s">
        <v>121</v>
      </c>
      <c r="L406" s="7" t="s">
        <v>119</v>
      </c>
      <c r="M406" s="7">
        <v>1</v>
      </c>
      <c r="N406" s="190"/>
      <c r="O406" s="204"/>
      <c r="P406" s="204"/>
      <c r="Q406" s="204"/>
      <c r="R406" s="251"/>
      <c r="S406" s="251"/>
      <c r="T406" s="191"/>
      <c r="U406" s="191"/>
      <c r="V406" s="189"/>
      <c r="W406" s="189"/>
      <c r="X406" s="189"/>
      <c r="Y406" s="189"/>
      <c r="Z406" s="189"/>
      <c r="AA406" s="189"/>
      <c r="AB406" s="189"/>
      <c r="AC406" s="190"/>
      <c r="AD406" s="250"/>
      <c r="AE406" s="250"/>
      <c r="AF406" s="204"/>
      <c r="AG406" s="190"/>
      <c r="AH406" s="190"/>
      <c r="AI406" s="190"/>
      <c r="AJ406" s="204"/>
    </row>
    <row r="407" spans="2:36" ht="52.15" customHeight="1" x14ac:dyDescent="0.2">
      <c r="B407" s="204" t="s">
        <v>1130</v>
      </c>
      <c r="C407" s="204" t="s">
        <v>458</v>
      </c>
      <c r="D407" s="204" t="s">
        <v>66</v>
      </c>
      <c r="E407" s="199" t="s">
        <v>67</v>
      </c>
      <c r="F407" s="199" t="s">
        <v>132</v>
      </c>
      <c r="G407" s="199" t="s">
        <v>69</v>
      </c>
      <c r="H407" s="204" t="s">
        <v>70</v>
      </c>
      <c r="I407" s="204" t="s">
        <v>79</v>
      </c>
      <c r="J407" s="11" t="s">
        <v>113</v>
      </c>
      <c r="K407" s="7" t="s">
        <v>114</v>
      </c>
      <c r="L407" s="7" t="s">
        <v>115</v>
      </c>
      <c r="M407" s="7">
        <v>2</v>
      </c>
      <c r="N407" s="190" t="s">
        <v>108</v>
      </c>
      <c r="O407" s="204" t="s">
        <v>459</v>
      </c>
      <c r="P407" s="204" t="s">
        <v>75</v>
      </c>
      <c r="Q407" s="204" t="s">
        <v>76</v>
      </c>
      <c r="R407" s="251" t="s">
        <v>77</v>
      </c>
      <c r="S407" s="251" t="s">
        <v>109</v>
      </c>
      <c r="T407" s="191">
        <f>V407+Y407</f>
        <v>151940</v>
      </c>
      <c r="U407" s="191">
        <f>T407/M408</f>
        <v>151940</v>
      </c>
      <c r="V407" s="189">
        <v>129149</v>
      </c>
      <c r="W407" s="189" t="s">
        <v>79</v>
      </c>
      <c r="X407" s="189" t="s">
        <v>79</v>
      </c>
      <c r="Y407" s="189">
        <v>22791</v>
      </c>
      <c r="Z407" s="189" t="s">
        <v>79</v>
      </c>
      <c r="AA407" s="189" t="s">
        <v>79</v>
      </c>
      <c r="AB407" s="189">
        <v>53384.32</v>
      </c>
      <c r="AC407" s="190" t="s">
        <v>80</v>
      </c>
      <c r="AD407" s="250" t="s">
        <v>79</v>
      </c>
      <c r="AE407" s="250">
        <f>V407+Y407</f>
        <v>151940</v>
      </c>
      <c r="AF407" s="190" t="s">
        <v>79</v>
      </c>
      <c r="AG407" s="190" t="s">
        <v>33</v>
      </c>
      <c r="AH407" s="190" t="s">
        <v>255</v>
      </c>
      <c r="AI407" s="190" t="s">
        <v>157</v>
      </c>
      <c r="AJ407" s="190"/>
    </row>
    <row r="408" spans="2:36" ht="51" x14ac:dyDescent="0.2">
      <c r="B408" s="204"/>
      <c r="C408" s="204"/>
      <c r="D408" s="204"/>
      <c r="E408" s="199"/>
      <c r="F408" s="199"/>
      <c r="G408" s="199"/>
      <c r="H408" s="204"/>
      <c r="I408" s="204"/>
      <c r="J408" s="11" t="s">
        <v>116</v>
      </c>
      <c r="K408" s="7" t="s">
        <v>117</v>
      </c>
      <c r="L408" s="7" t="s">
        <v>85</v>
      </c>
      <c r="M408" s="7">
        <v>1</v>
      </c>
      <c r="N408" s="190"/>
      <c r="O408" s="204"/>
      <c r="P408" s="204"/>
      <c r="Q408" s="204"/>
      <c r="R408" s="251"/>
      <c r="S408" s="251"/>
      <c r="T408" s="191"/>
      <c r="U408" s="191"/>
      <c r="V408" s="189"/>
      <c r="W408" s="189"/>
      <c r="X408" s="189"/>
      <c r="Y408" s="189"/>
      <c r="Z408" s="189"/>
      <c r="AA408" s="189"/>
      <c r="AB408" s="189"/>
      <c r="AC408" s="190"/>
      <c r="AD408" s="250"/>
      <c r="AE408" s="250"/>
      <c r="AF408" s="204"/>
      <c r="AG408" s="190"/>
      <c r="AH408" s="190"/>
      <c r="AI408" s="190"/>
      <c r="AJ408" s="204"/>
    </row>
    <row r="409" spans="2:36" ht="38.25" x14ac:dyDescent="0.2">
      <c r="B409" s="204"/>
      <c r="C409" s="204"/>
      <c r="D409" s="204"/>
      <c r="E409" s="199"/>
      <c r="F409" s="199"/>
      <c r="G409" s="199"/>
      <c r="H409" s="204"/>
      <c r="I409" s="204"/>
      <c r="J409" s="11" t="s">
        <v>209</v>
      </c>
      <c r="K409" s="7" t="s">
        <v>118</v>
      </c>
      <c r="L409" s="7" t="s">
        <v>119</v>
      </c>
      <c r="M409" s="7">
        <v>1</v>
      </c>
      <c r="N409" s="190"/>
      <c r="O409" s="204"/>
      <c r="P409" s="204"/>
      <c r="Q409" s="204"/>
      <c r="R409" s="251"/>
      <c r="S409" s="251"/>
      <c r="T409" s="191"/>
      <c r="U409" s="191"/>
      <c r="V409" s="189"/>
      <c r="W409" s="189"/>
      <c r="X409" s="189"/>
      <c r="Y409" s="189"/>
      <c r="Z409" s="189"/>
      <c r="AA409" s="189"/>
      <c r="AB409" s="189"/>
      <c r="AC409" s="190"/>
      <c r="AD409" s="250"/>
      <c r="AE409" s="250"/>
      <c r="AF409" s="204"/>
      <c r="AG409" s="190"/>
      <c r="AH409" s="190"/>
      <c r="AI409" s="190"/>
      <c r="AJ409" s="204"/>
    </row>
    <row r="410" spans="2:36" ht="25.5" x14ac:dyDescent="0.2">
      <c r="B410" s="204"/>
      <c r="C410" s="204"/>
      <c r="D410" s="204"/>
      <c r="E410" s="199"/>
      <c r="F410" s="199"/>
      <c r="G410" s="199"/>
      <c r="H410" s="204"/>
      <c r="I410" s="204"/>
      <c r="J410" s="11" t="s">
        <v>120</v>
      </c>
      <c r="K410" s="7" t="s">
        <v>121</v>
      </c>
      <c r="L410" s="7" t="s">
        <v>119</v>
      </c>
      <c r="M410" s="7">
        <v>1</v>
      </c>
      <c r="N410" s="190"/>
      <c r="O410" s="204"/>
      <c r="P410" s="204"/>
      <c r="Q410" s="204"/>
      <c r="R410" s="251"/>
      <c r="S410" s="251"/>
      <c r="T410" s="191"/>
      <c r="U410" s="191"/>
      <c r="V410" s="189"/>
      <c r="W410" s="189"/>
      <c r="X410" s="189"/>
      <c r="Y410" s="189"/>
      <c r="Z410" s="189"/>
      <c r="AA410" s="189"/>
      <c r="AB410" s="189"/>
      <c r="AC410" s="190"/>
      <c r="AD410" s="250"/>
      <c r="AE410" s="250"/>
      <c r="AF410" s="204"/>
      <c r="AG410" s="190"/>
      <c r="AH410" s="190"/>
      <c r="AI410" s="190"/>
      <c r="AJ410" s="204"/>
    </row>
    <row r="411" spans="2:36" s="36" customFormat="1" ht="132" customHeight="1" x14ac:dyDescent="0.25">
      <c r="B411" s="204" t="s">
        <v>1133</v>
      </c>
      <c r="C411" s="204" t="s">
        <v>447</v>
      </c>
      <c r="D411" s="204" t="s">
        <v>106</v>
      </c>
      <c r="E411" s="199" t="s">
        <v>67</v>
      </c>
      <c r="F411" s="199" t="s">
        <v>134</v>
      </c>
      <c r="G411" s="199" t="s">
        <v>147</v>
      </c>
      <c r="H411" s="204" t="s">
        <v>70</v>
      </c>
      <c r="I411" s="204" t="s">
        <v>79</v>
      </c>
      <c r="J411" s="11" t="s">
        <v>208</v>
      </c>
      <c r="K411" s="7" t="s">
        <v>107</v>
      </c>
      <c r="L411" s="7" t="s">
        <v>86</v>
      </c>
      <c r="M411" s="7">
        <v>40</v>
      </c>
      <c r="N411" s="190" t="s">
        <v>108</v>
      </c>
      <c r="O411" s="204" t="s">
        <v>459</v>
      </c>
      <c r="P411" s="204" t="s">
        <v>75</v>
      </c>
      <c r="Q411" s="204" t="s">
        <v>76</v>
      </c>
      <c r="R411" s="251" t="s">
        <v>77</v>
      </c>
      <c r="S411" s="251" t="s">
        <v>109</v>
      </c>
      <c r="T411" s="191">
        <f>V411+Y411</f>
        <v>42800</v>
      </c>
      <c r="U411" s="191">
        <f>T411/M412</f>
        <v>42800</v>
      </c>
      <c r="V411" s="243">
        <v>36380</v>
      </c>
      <c r="W411" s="189" t="s">
        <v>79</v>
      </c>
      <c r="X411" s="189" t="s">
        <v>79</v>
      </c>
      <c r="Y411" s="189">
        <v>6420</v>
      </c>
      <c r="Z411" s="189" t="s">
        <v>98</v>
      </c>
      <c r="AA411" s="189" t="s">
        <v>79</v>
      </c>
      <c r="AB411" s="189">
        <v>15037.84</v>
      </c>
      <c r="AC411" s="190" t="s">
        <v>149</v>
      </c>
      <c r="AD411" s="250" t="s">
        <v>79</v>
      </c>
      <c r="AE411" s="250">
        <f>V411+Y411</f>
        <v>42800</v>
      </c>
      <c r="AF411" s="190" t="s">
        <v>79</v>
      </c>
      <c r="AG411" s="190" t="s">
        <v>33</v>
      </c>
      <c r="AH411" s="190" t="s">
        <v>256</v>
      </c>
      <c r="AI411" s="190" t="s">
        <v>167</v>
      </c>
      <c r="AJ411" s="190"/>
    </row>
    <row r="412" spans="2:36" s="36" customFormat="1" ht="86.1" customHeight="1" x14ac:dyDescent="0.25">
      <c r="B412" s="204"/>
      <c r="C412" s="204"/>
      <c r="D412" s="204"/>
      <c r="E412" s="199"/>
      <c r="F412" s="199"/>
      <c r="G412" s="199"/>
      <c r="H412" s="204"/>
      <c r="I412" s="204"/>
      <c r="J412" s="11" t="s">
        <v>111</v>
      </c>
      <c r="K412" s="7" t="s">
        <v>112</v>
      </c>
      <c r="L412" s="7" t="s">
        <v>85</v>
      </c>
      <c r="M412" s="7">
        <v>1</v>
      </c>
      <c r="N412" s="190"/>
      <c r="O412" s="204"/>
      <c r="P412" s="204"/>
      <c r="Q412" s="204"/>
      <c r="R412" s="251"/>
      <c r="S412" s="251"/>
      <c r="T412" s="191"/>
      <c r="U412" s="191"/>
      <c r="V412" s="244"/>
      <c r="W412" s="189"/>
      <c r="X412" s="189"/>
      <c r="Y412" s="189"/>
      <c r="Z412" s="189"/>
      <c r="AA412" s="189"/>
      <c r="AB412" s="189"/>
      <c r="AC412" s="190"/>
      <c r="AD412" s="250"/>
      <c r="AE412" s="250"/>
      <c r="AF412" s="204"/>
      <c r="AG412" s="190"/>
      <c r="AH412" s="190"/>
      <c r="AI412" s="190"/>
      <c r="AJ412" s="204"/>
    </row>
    <row r="413" spans="2:36" s="36" customFormat="1" ht="59.1" customHeight="1" x14ac:dyDescent="0.25">
      <c r="B413" s="204"/>
      <c r="C413" s="204"/>
      <c r="D413" s="204"/>
      <c r="E413" s="199"/>
      <c r="F413" s="199"/>
      <c r="G413" s="199"/>
      <c r="H413" s="204"/>
      <c r="I413" s="204"/>
      <c r="J413" s="11" t="s">
        <v>127</v>
      </c>
      <c r="K413" s="7" t="s">
        <v>128</v>
      </c>
      <c r="L413" s="7" t="s">
        <v>85</v>
      </c>
      <c r="M413" s="66">
        <v>20</v>
      </c>
      <c r="N413" s="190"/>
      <c r="O413" s="204"/>
      <c r="P413" s="204"/>
      <c r="Q413" s="204"/>
      <c r="R413" s="251"/>
      <c r="S413" s="251"/>
      <c r="T413" s="191"/>
      <c r="U413" s="191"/>
      <c r="V413" s="245"/>
      <c r="W413" s="189"/>
      <c r="X413" s="189"/>
      <c r="Y413" s="189"/>
      <c r="Z413" s="189"/>
      <c r="AA413" s="189"/>
      <c r="AB413" s="189"/>
      <c r="AC413" s="190"/>
      <c r="AD413" s="250"/>
      <c r="AE413" s="250"/>
      <c r="AF413" s="204"/>
      <c r="AG413" s="190"/>
      <c r="AH413" s="190"/>
      <c r="AI413" s="190"/>
      <c r="AJ413" s="204"/>
    </row>
    <row r="414" spans="2:36" s="36" customFormat="1" ht="102.6" customHeight="1" x14ac:dyDescent="0.25">
      <c r="B414" s="204" t="s">
        <v>1134</v>
      </c>
      <c r="C414" s="204" t="s">
        <v>450</v>
      </c>
      <c r="D414" s="204" t="s">
        <v>106</v>
      </c>
      <c r="E414" s="199" t="s">
        <v>67</v>
      </c>
      <c r="F414" s="199" t="s">
        <v>134</v>
      </c>
      <c r="G414" s="199" t="s">
        <v>147</v>
      </c>
      <c r="H414" s="204" t="s">
        <v>70</v>
      </c>
      <c r="I414" s="204" t="s">
        <v>79</v>
      </c>
      <c r="J414" s="28" t="s">
        <v>208</v>
      </c>
      <c r="K414" s="14" t="s">
        <v>107</v>
      </c>
      <c r="L414" s="14" t="s">
        <v>86</v>
      </c>
      <c r="M414" s="14">
        <v>40</v>
      </c>
      <c r="N414" s="190" t="s">
        <v>108</v>
      </c>
      <c r="O414" s="204" t="s">
        <v>459</v>
      </c>
      <c r="P414" s="204" t="s">
        <v>75</v>
      </c>
      <c r="Q414" s="204" t="s">
        <v>76</v>
      </c>
      <c r="R414" s="251" t="s">
        <v>77</v>
      </c>
      <c r="S414" s="251" t="s">
        <v>109</v>
      </c>
      <c r="T414" s="191">
        <f>V414+Y414</f>
        <v>42800</v>
      </c>
      <c r="U414" s="191">
        <f>T414/M415</f>
        <v>42800</v>
      </c>
      <c r="V414" s="243">
        <v>36380</v>
      </c>
      <c r="W414" s="189" t="s">
        <v>79</v>
      </c>
      <c r="X414" s="189" t="s">
        <v>79</v>
      </c>
      <c r="Y414" s="189">
        <v>6420</v>
      </c>
      <c r="Z414" s="189" t="s">
        <v>98</v>
      </c>
      <c r="AA414" s="189" t="s">
        <v>79</v>
      </c>
      <c r="AB414" s="189">
        <v>15037.84</v>
      </c>
      <c r="AC414" s="190" t="s">
        <v>149</v>
      </c>
      <c r="AD414" s="250" t="s">
        <v>79</v>
      </c>
      <c r="AE414" s="250">
        <f>V414+Y414</f>
        <v>42800</v>
      </c>
      <c r="AF414" s="190" t="s">
        <v>79</v>
      </c>
      <c r="AG414" s="190" t="s">
        <v>33</v>
      </c>
      <c r="AH414" s="190" t="s">
        <v>256</v>
      </c>
      <c r="AI414" s="190" t="s">
        <v>167</v>
      </c>
      <c r="AJ414" s="190"/>
    </row>
    <row r="415" spans="2:36" s="36" customFormat="1" ht="59.65" customHeight="1" x14ac:dyDescent="0.25">
      <c r="B415" s="204"/>
      <c r="C415" s="204"/>
      <c r="D415" s="204"/>
      <c r="E415" s="199"/>
      <c r="F415" s="199"/>
      <c r="G415" s="199"/>
      <c r="H415" s="204"/>
      <c r="I415" s="204"/>
      <c r="J415" s="11" t="s">
        <v>111</v>
      </c>
      <c r="K415" s="7" t="s">
        <v>112</v>
      </c>
      <c r="L415" s="7" t="s">
        <v>85</v>
      </c>
      <c r="M415" s="7">
        <v>1</v>
      </c>
      <c r="N415" s="190"/>
      <c r="O415" s="204"/>
      <c r="P415" s="204"/>
      <c r="Q415" s="204"/>
      <c r="R415" s="251"/>
      <c r="S415" s="251"/>
      <c r="T415" s="191"/>
      <c r="U415" s="191"/>
      <c r="V415" s="244"/>
      <c r="W415" s="189"/>
      <c r="X415" s="189"/>
      <c r="Y415" s="189"/>
      <c r="Z415" s="189"/>
      <c r="AA415" s="189"/>
      <c r="AB415" s="189"/>
      <c r="AC415" s="190"/>
      <c r="AD415" s="250"/>
      <c r="AE415" s="250"/>
      <c r="AF415" s="204"/>
      <c r="AG415" s="190"/>
      <c r="AH415" s="190"/>
      <c r="AI415" s="190"/>
      <c r="AJ415" s="204"/>
    </row>
    <row r="416" spans="2:36" s="36" customFormat="1" ht="51.6" customHeight="1" x14ac:dyDescent="0.25">
      <c r="B416" s="204"/>
      <c r="C416" s="204"/>
      <c r="D416" s="204"/>
      <c r="E416" s="199"/>
      <c r="F416" s="199"/>
      <c r="G416" s="199"/>
      <c r="H416" s="204"/>
      <c r="I416" s="204"/>
      <c r="J416" s="11" t="s">
        <v>127</v>
      </c>
      <c r="K416" s="7" t="s">
        <v>128</v>
      </c>
      <c r="L416" s="7" t="s">
        <v>85</v>
      </c>
      <c r="M416" s="66">
        <v>20</v>
      </c>
      <c r="N416" s="190"/>
      <c r="O416" s="204"/>
      <c r="P416" s="204"/>
      <c r="Q416" s="204"/>
      <c r="R416" s="251"/>
      <c r="S416" s="251"/>
      <c r="T416" s="191"/>
      <c r="U416" s="191"/>
      <c r="V416" s="245"/>
      <c r="W416" s="189"/>
      <c r="X416" s="189"/>
      <c r="Y416" s="189"/>
      <c r="Z416" s="189"/>
      <c r="AA416" s="189"/>
      <c r="AB416" s="189"/>
      <c r="AC416" s="190"/>
      <c r="AD416" s="250"/>
      <c r="AE416" s="250"/>
      <c r="AF416" s="204"/>
      <c r="AG416" s="190"/>
      <c r="AH416" s="190"/>
      <c r="AI416" s="190"/>
      <c r="AJ416" s="204"/>
    </row>
    <row r="417" spans="2:36" s="36" customFormat="1" ht="132" customHeight="1" x14ac:dyDescent="0.25">
      <c r="B417" s="201" t="s">
        <v>426</v>
      </c>
      <c r="C417" s="201" t="s">
        <v>427</v>
      </c>
      <c r="D417" s="201" t="s">
        <v>106</v>
      </c>
      <c r="E417" s="218" t="s">
        <v>67</v>
      </c>
      <c r="F417" s="254" t="s">
        <v>134</v>
      </c>
      <c r="G417" s="218" t="s">
        <v>147</v>
      </c>
      <c r="H417" s="255" t="s">
        <v>70</v>
      </c>
      <c r="I417" s="255" t="s">
        <v>79</v>
      </c>
      <c r="J417" s="11" t="s">
        <v>208</v>
      </c>
      <c r="K417" s="7" t="s">
        <v>107</v>
      </c>
      <c r="L417" s="7" t="s">
        <v>86</v>
      </c>
      <c r="M417" s="7">
        <v>40</v>
      </c>
      <c r="N417" s="256" t="s">
        <v>108</v>
      </c>
      <c r="O417" s="201" t="s">
        <v>428</v>
      </c>
      <c r="P417" s="201" t="s">
        <v>75</v>
      </c>
      <c r="Q417" s="201" t="s">
        <v>76</v>
      </c>
      <c r="R417" s="192" t="s">
        <v>77</v>
      </c>
      <c r="S417" s="192" t="s">
        <v>109</v>
      </c>
      <c r="T417" s="240">
        <f>V417+Y417</f>
        <v>95497.5</v>
      </c>
      <c r="U417" s="240" t="s">
        <v>79</v>
      </c>
      <c r="V417" s="243">
        <v>81172.86</v>
      </c>
      <c r="W417" s="243" t="s">
        <v>79</v>
      </c>
      <c r="X417" s="243" t="s">
        <v>79</v>
      </c>
      <c r="Y417" s="243">
        <v>14324.64</v>
      </c>
      <c r="Z417" s="243" t="s">
        <v>98</v>
      </c>
      <c r="AA417" s="243" t="s">
        <v>79</v>
      </c>
      <c r="AB417" s="243">
        <v>16852.5</v>
      </c>
      <c r="AC417" s="228" t="s">
        <v>149</v>
      </c>
      <c r="AD417" s="246" t="s">
        <v>79</v>
      </c>
      <c r="AE417" s="246">
        <f>V417+Y417</f>
        <v>95497.5</v>
      </c>
      <c r="AF417" s="228" t="s">
        <v>79</v>
      </c>
      <c r="AG417" s="228" t="s">
        <v>33</v>
      </c>
      <c r="AH417" s="256" t="s">
        <v>157</v>
      </c>
      <c r="AI417" s="228" t="s">
        <v>158</v>
      </c>
      <c r="AJ417" s="228"/>
    </row>
    <row r="418" spans="2:36" s="36" customFormat="1" ht="86.1" customHeight="1" x14ac:dyDescent="0.25">
      <c r="B418" s="202"/>
      <c r="C418" s="202"/>
      <c r="D418" s="202"/>
      <c r="E418" s="219"/>
      <c r="F418" s="219"/>
      <c r="G418" s="219"/>
      <c r="H418" s="202"/>
      <c r="I418" s="202"/>
      <c r="J418" s="11" t="s">
        <v>111</v>
      </c>
      <c r="K418" s="7" t="s">
        <v>112</v>
      </c>
      <c r="L418" s="7" t="s">
        <v>85</v>
      </c>
      <c r="M418" s="7">
        <v>1</v>
      </c>
      <c r="N418" s="230"/>
      <c r="O418" s="202"/>
      <c r="P418" s="202"/>
      <c r="Q418" s="202"/>
      <c r="R418" s="193"/>
      <c r="S418" s="193"/>
      <c r="T418" s="241"/>
      <c r="U418" s="241"/>
      <c r="V418" s="244"/>
      <c r="W418" s="244"/>
      <c r="X418" s="244"/>
      <c r="Y418" s="244"/>
      <c r="Z418" s="244"/>
      <c r="AA418" s="244"/>
      <c r="AB418" s="244"/>
      <c r="AC418" s="230"/>
      <c r="AD418" s="247"/>
      <c r="AE418" s="247"/>
      <c r="AF418" s="202"/>
      <c r="AG418" s="230"/>
      <c r="AH418" s="230"/>
      <c r="AI418" s="230"/>
      <c r="AJ418" s="202"/>
    </row>
    <row r="419" spans="2:36" s="36" customFormat="1" ht="59.1" customHeight="1" x14ac:dyDescent="0.25">
      <c r="B419" s="203"/>
      <c r="C419" s="203"/>
      <c r="D419" s="203"/>
      <c r="E419" s="234"/>
      <c r="F419" s="234"/>
      <c r="G419" s="234"/>
      <c r="H419" s="203"/>
      <c r="I419" s="203"/>
      <c r="J419" s="11" t="s">
        <v>127</v>
      </c>
      <c r="K419" s="7" t="s">
        <v>128</v>
      </c>
      <c r="L419" s="7" t="s">
        <v>85</v>
      </c>
      <c r="M419" s="66">
        <v>60</v>
      </c>
      <c r="N419" s="231"/>
      <c r="O419" s="203"/>
      <c r="P419" s="203"/>
      <c r="Q419" s="203"/>
      <c r="R419" s="239"/>
      <c r="S419" s="239"/>
      <c r="T419" s="242"/>
      <c r="U419" s="242"/>
      <c r="V419" s="245"/>
      <c r="W419" s="245"/>
      <c r="X419" s="245"/>
      <c r="Y419" s="245"/>
      <c r="Z419" s="245"/>
      <c r="AA419" s="245"/>
      <c r="AB419" s="245"/>
      <c r="AC419" s="231"/>
      <c r="AD419" s="248"/>
      <c r="AE419" s="248"/>
      <c r="AF419" s="203"/>
      <c r="AG419" s="231"/>
      <c r="AH419" s="231"/>
      <c r="AI419" s="231"/>
      <c r="AJ419" s="203"/>
    </row>
    <row r="420" spans="2:36" s="36" customFormat="1" ht="107.1" customHeight="1" x14ac:dyDescent="0.25">
      <c r="B420" s="204" t="s">
        <v>429</v>
      </c>
      <c r="C420" s="204" t="s">
        <v>430</v>
      </c>
      <c r="D420" s="204" t="s">
        <v>106</v>
      </c>
      <c r="E420" s="199" t="s">
        <v>67</v>
      </c>
      <c r="F420" s="199" t="s">
        <v>134</v>
      </c>
      <c r="G420" s="199" t="s">
        <v>147</v>
      </c>
      <c r="H420" s="204" t="s">
        <v>70</v>
      </c>
      <c r="I420" s="204" t="s">
        <v>79</v>
      </c>
      <c r="J420" s="11" t="s">
        <v>208</v>
      </c>
      <c r="K420" s="7" t="s">
        <v>107</v>
      </c>
      <c r="L420" s="7" t="s">
        <v>86</v>
      </c>
      <c r="M420" s="7">
        <v>40</v>
      </c>
      <c r="N420" s="190" t="s">
        <v>108</v>
      </c>
      <c r="O420" s="204" t="s">
        <v>428</v>
      </c>
      <c r="P420" s="204" t="s">
        <v>75</v>
      </c>
      <c r="Q420" s="204" t="s">
        <v>76</v>
      </c>
      <c r="R420" s="251" t="s">
        <v>77</v>
      </c>
      <c r="S420" s="251" t="s">
        <v>109</v>
      </c>
      <c r="T420" s="191">
        <f>V420+Y420</f>
        <v>54570</v>
      </c>
      <c r="U420" s="191" t="s">
        <v>79</v>
      </c>
      <c r="V420" s="243">
        <v>46384.5</v>
      </c>
      <c r="W420" s="189" t="s">
        <v>79</v>
      </c>
      <c r="X420" s="189" t="s">
        <v>79</v>
      </c>
      <c r="Y420" s="189">
        <v>8185.5</v>
      </c>
      <c r="Z420" s="189" t="s">
        <v>98</v>
      </c>
      <c r="AA420" s="189" t="s">
        <v>79</v>
      </c>
      <c r="AB420" s="189">
        <v>9630</v>
      </c>
      <c r="AC420" s="190" t="s">
        <v>149</v>
      </c>
      <c r="AD420" s="250" t="s">
        <v>79</v>
      </c>
      <c r="AE420" s="250">
        <f>V420+Y420</f>
        <v>54570</v>
      </c>
      <c r="AF420" s="190" t="s">
        <v>79</v>
      </c>
      <c r="AG420" s="190" t="s">
        <v>33</v>
      </c>
      <c r="AH420" s="190" t="s">
        <v>157</v>
      </c>
      <c r="AI420" s="190" t="s">
        <v>158</v>
      </c>
      <c r="AJ420" s="190"/>
    </row>
    <row r="421" spans="2:36" s="36" customFormat="1" ht="86.1" customHeight="1" x14ac:dyDescent="0.25">
      <c r="B421" s="204"/>
      <c r="C421" s="204"/>
      <c r="D421" s="204"/>
      <c r="E421" s="199"/>
      <c r="F421" s="199"/>
      <c r="G421" s="199"/>
      <c r="H421" s="204"/>
      <c r="I421" s="204"/>
      <c r="J421" s="11" t="s">
        <v>111</v>
      </c>
      <c r="K421" s="7" t="s">
        <v>112</v>
      </c>
      <c r="L421" s="7" t="s">
        <v>85</v>
      </c>
      <c r="M421" s="7">
        <v>1</v>
      </c>
      <c r="N421" s="190"/>
      <c r="O421" s="204"/>
      <c r="P421" s="204"/>
      <c r="Q421" s="204"/>
      <c r="R421" s="251"/>
      <c r="S421" s="251"/>
      <c r="T421" s="191"/>
      <c r="U421" s="191"/>
      <c r="V421" s="244"/>
      <c r="W421" s="189"/>
      <c r="X421" s="189"/>
      <c r="Y421" s="189"/>
      <c r="Z421" s="189"/>
      <c r="AA421" s="189"/>
      <c r="AB421" s="189"/>
      <c r="AC421" s="190"/>
      <c r="AD421" s="250"/>
      <c r="AE421" s="250"/>
      <c r="AF421" s="204"/>
      <c r="AG421" s="190"/>
      <c r="AH421" s="190"/>
      <c r="AI421" s="190"/>
      <c r="AJ421" s="204"/>
    </row>
    <row r="422" spans="2:36" s="36" customFormat="1" ht="59.1" customHeight="1" x14ac:dyDescent="0.25">
      <c r="B422" s="204"/>
      <c r="C422" s="204"/>
      <c r="D422" s="204"/>
      <c r="E422" s="199"/>
      <c r="F422" s="199"/>
      <c r="G422" s="199"/>
      <c r="H422" s="204"/>
      <c r="I422" s="204"/>
      <c r="J422" s="11" t="s">
        <v>127</v>
      </c>
      <c r="K422" s="7" t="s">
        <v>128</v>
      </c>
      <c r="L422" s="7" t="s">
        <v>85</v>
      </c>
      <c r="M422" s="66">
        <v>60</v>
      </c>
      <c r="N422" s="190"/>
      <c r="O422" s="204"/>
      <c r="P422" s="204"/>
      <c r="Q422" s="204"/>
      <c r="R422" s="251"/>
      <c r="S422" s="251"/>
      <c r="T422" s="191"/>
      <c r="U422" s="191"/>
      <c r="V422" s="245"/>
      <c r="W422" s="189"/>
      <c r="X422" s="189"/>
      <c r="Y422" s="189"/>
      <c r="Z422" s="189"/>
      <c r="AA422" s="189"/>
      <c r="AB422" s="189"/>
      <c r="AC422" s="190"/>
      <c r="AD422" s="250"/>
      <c r="AE422" s="250"/>
      <c r="AF422" s="204"/>
      <c r="AG422" s="190"/>
      <c r="AH422" s="190"/>
      <c r="AI422" s="190"/>
      <c r="AJ422" s="204"/>
    </row>
    <row r="423" spans="2:36" ht="51" x14ac:dyDescent="0.2">
      <c r="B423" s="204" t="s">
        <v>431</v>
      </c>
      <c r="C423" s="204" t="s">
        <v>432</v>
      </c>
      <c r="D423" s="204" t="s">
        <v>66</v>
      </c>
      <c r="E423" s="199" t="s">
        <v>67</v>
      </c>
      <c r="F423" s="199" t="s">
        <v>132</v>
      </c>
      <c r="G423" s="199" t="s">
        <v>69</v>
      </c>
      <c r="H423" s="204" t="s">
        <v>70</v>
      </c>
      <c r="I423" s="204" t="s">
        <v>79</v>
      </c>
      <c r="J423" s="11" t="s">
        <v>113</v>
      </c>
      <c r="K423" s="7" t="s">
        <v>114</v>
      </c>
      <c r="L423" s="7" t="s">
        <v>115</v>
      </c>
      <c r="M423" s="7">
        <v>1.5</v>
      </c>
      <c r="N423" s="190" t="s">
        <v>108</v>
      </c>
      <c r="O423" s="204" t="s">
        <v>428</v>
      </c>
      <c r="P423" s="204" t="s">
        <v>75</v>
      </c>
      <c r="Q423" s="204" t="s">
        <v>76</v>
      </c>
      <c r="R423" s="251" t="s">
        <v>77</v>
      </c>
      <c r="S423" s="251" t="s">
        <v>109</v>
      </c>
      <c r="T423" s="191">
        <f>V423+Y423</f>
        <v>91485</v>
      </c>
      <c r="U423" s="191" t="s">
        <v>79</v>
      </c>
      <c r="V423" s="189">
        <v>77762.25</v>
      </c>
      <c r="W423" s="189" t="s">
        <v>79</v>
      </c>
      <c r="X423" s="189" t="s">
        <v>79</v>
      </c>
      <c r="Y423" s="189">
        <v>13722.75</v>
      </c>
      <c r="Z423" s="189" t="s">
        <v>79</v>
      </c>
      <c r="AA423" s="189" t="s">
        <v>79</v>
      </c>
      <c r="AB423" s="189">
        <v>30495</v>
      </c>
      <c r="AC423" s="190" t="s">
        <v>80</v>
      </c>
      <c r="AD423" s="250" t="s">
        <v>79</v>
      </c>
      <c r="AE423" s="250">
        <f>V423+Y423</f>
        <v>91485</v>
      </c>
      <c r="AF423" s="204" t="s">
        <v>79</v>
      </c>
      <c r="AG423" s="190" t="s">
        <v>33</v>
      </c>
      <c r="AH423" s="190" t="s">
        <v>157</v>
      </c>
      <c r="AI423" s="190" t="s">
        <v>158</v>
      </c>
      <c r="AJ423" s="204"/>
    </row>
    <row r="424" spans="2:36" ht="51" x14ac:dyDescent="0.2">
      <c r="B424" s="204"/>
      <c r="C424" s="204"/>
      <c r="D424" s="204"/>
      <c r="E424" s="199"/>
      <c r="F424" s="199"/>
      <c r="G424" s="199"/>
      <c r="H424" s="204"/>
      <c r="I424" s="204"/>
      <c r="J424" s="11" t="s">
        <v>116</v>
      </c>
      <c r="K424" s="7" t="s">
        <v>117</v>
      </c>
      <c r="L424" s="7" t="s">
        <v>85</v>
      </c>
      <c r="M424" s="7">
        <v>1</v>
      </c>
      <c r="N424" s="190"/>
      <c r="O424" s="204"/>
      <c r="P424" s="204"/>
      <c r="Q424" s="204"/>
      <c r="R424" s="251"/>
      <c r="S424" s="251"/>
      <c r="T424" s="191"/>
      <c r="U424" s="191"/>
      <c r="V424" s="189"/>
      <c r="W424" s="189"/>
      <c r="X424" s="189"/>
      <c r="Y424" s="189"/>
      <c r="Z424" s="189"/>
      <c r="AA424" s="189"/>
      <c r="AB424" s="189"/>
      <c r="AC424" s="190"/>
      <c r="AD424" s="250"/>
      <c r="AE424" s="250"/>
      <c r="AF424" s="204"/>
      <c r="AG424" s="190"/>
      <c r="AH424" s="190"/>
      <c r="AI424" s="190"/>
      <c r="AJ424" s="204"/>
    </row>
    <row r="425" spans="2:36" ht="38.25" x14ac:dyDescent="0.2">
      <c r="B425" s="204"/>
      <c r="C425" s="204"/>
      <c r="D425" s="204"/>
      <c r="E425" s="199"/>
      <c r="F425" s="199"/>
      <c r="G425" s="199"/>
      <c r="H425" s="204"/>
      <c r="I425" s="204"/>
      <c r="J425" s="11" t="s">
        <v>209</v>
      </c>
      <c r="K425" s="7" t="s">
        <v>118</v>
      </c>
      <c r="L425" s="7" t="s">
        <v>119</v>
      </c>
      <c r="M425" s="7">
        <v>1</v>
      </c>
      <c r="N425" s="190"/>
      <c r="O425" s="204"/>
      <c r="P425" s="204"/>
      <c r="Q425" s="204"/>
      <c r="R425" s="251"/>
      <c r="S425" s="251"/>
      <c r="T425" s="191"/>
      <c r="U425" s="191"/>
      <c r="V425" s="189"/>
      <c r="W425" s="189"/>
      <c r="X425" s="189"/>
      <c r="Y425" s="189"/>
      <c r="Z425" s="189"/>
      <c r="AA425" s="189"/>
      <c r="AB425" s="189"/>
      <c r="AC425" s="190"/>
      <c r="AD425" s="250"/>
      <c r="AE425" s="250"/>
      <c r="AF425" s="204"/>
      <c r="AG425" s="190"/>
      <c r="AH425" s="190"/>
      <c r="AI425" s="190"/>
      <c r="AJ425" s="204"/>
    </row>
    <row r="426" spans="2:36" ht="25.5" x14ac:dyDescent="0.2">
      <c r="B426" s="204"/>
      <c r="C426" s="204"/>
      <c r="D426" s="204"/>
      <c r="E426" s="199"/>
      <c r="F426" s="199"/>
      <c r="G426" s="199"/>
      <c r="H426" s="204"/>
      <c r="I426" s="204"/>
      <c r="J426" s="11" t="s">
        <v>120</v>
      </c>
      <c r="K426" s="7" t="s">
        <v>121</v>
      </c>
      <c r="L426" s="7" t="s">
        <v>119</v>
      </c>
      <c r="M426" s="66">
        <v>1</v>
      </c>
      <c r="N426" s="190"/>
      <c r="O426" s="204"/>
      <c r="P426" s="204"/>
      <c r="Q426" s="204"/>
      <c r="R426" s="251"/>
      <c r="S426" s="251"/>
      <c r="T426" s="191"/>
      <c r="U426" s="191"/>
      <c r="V426" s="189"/>
      <c r="W426" s="189"/>
      <c r="X426" s="189"/>
      <c r="Y426" s="189"/>
      <c r="Z426" s="189"/>
      <c r="AA426" s="189"/>
      <c r="AB426" s="189"/>
      <c r="AC426" s="190"/>
      <c r="AD426" s="250"/>
      <c r="AE426" s="250"/>
      <c r="AF426" s="204"/>
      <c r="AG426" s="190"/>
      <c r="AH426" s="190"/>
      <c r="AI426" s="190"/>
      <c r="AJ426" s="204"/>
    </row>
    <row r="427" spans="2:36" ht="51" x14ac:dyDescent="0.2">
      <c r="B427" s="204" t="s">
        <v>1040</v>
      </c>
      <c r="C427" s="221" t="s">
        <v>433</v>
      </c>
      <c r="D427" s="221" t="s">
        <v>66</v>
      </c>
      <c r="E427" s="249" t="s">
        <v>67</v>
      </c>
      <c r="F427" s="249" t="s">
        <v>132</v>
      </c>
      <c r="G427" s="249" t="s">
        <v>69</v>
      </c>
      <c r="H427" s="221" t="s">
        <v>70</v>
      </c>
      <c r="I427" s="221" t="s">
        <v>79</v>
      </c>
      <c r="J427" s="20" t="s">
        <v>113</v>
      </c>
      <c r="K427" s="27" t="s">
        <v>114</v>
      </c>
      <c r="L427" s="27" t="s">
        <v>115</v>
      </c>
      <c r="M427" s="27">
        <v>2</v>
      </c>
      <c r="N427" s="223" t="s">
        <v>108</v>
      </c>
      <c r="O427" s="221" t="s">
        <v>428</v>
      </c>
      <c r="P427" s="221" t="s">
        <v>75</v>
      </c>
      <c r="Q427" s="221" t="s">
        <v>76</v>
      </c>
      <c r="R427" s="296" t="s">
        <v>77</v>
      </c>
      <c r="S427" s="296" t="s">
        <v>109</v>
      </c>
      <c r="T427" s="264">
        <f>V427+Y427</f>
        <v>113152.5</v>
      </c>
      <c r="U427" s="264" t="s">
        <v>79</v>
      </c>
      <c r="V427" s="259">
        <v>96179.62</v>
      </c>
      <c r="W427" s="259" t="s">
        <v>79</v>
      </c>
      <c r="X427" s="259" t="s">
        <v>79</v>
      </c>
      <c r="Y427" s="259">
        <v>16972.88</v>
      </c>
      <c r="Z427" s="259" t="s">
        <v>79</v>
      </c>
      <c r="AA427" s="259" t="s">
        <v>79</v>
      </c>
      <c r="AB427" s="259">
        <v>37717.5</v>
      </c>
      <c r="AC427" s="223" t="s">
        <v>80</v>
      </c>
      <c r="AD427" s="258" t="s">
        <v>79</v>
      </c>
      <c r="AE427" s="258">
        <f>V427+Y427</f>
        <v>113152.5</v>
      </c>
      <c r="AF427" s="221" t="s">
        <v>79</v>
      </c>
      <c r="AG427" s="223" t="s">
        <v>33</v>
      </c>
      <c r="AH427" s="223" t="s">
        <v>157</v>
      </c>
      <c r="AI427" s="223" t="s">
        <v>158</v>
      </c>
      <c r="AJ427" s="204"/>
    </row>
    <row r="428" spans="2:36" ht="51" x14ac:dyDescent="0.2">
      <c r="B428" s="204"/>
      <c r="C428" s="221"/>
      <c r="D428" s="221"/>
      <c r="E428" s="249"/>
      <c r="F428" s="249"/>
      <c r="G428" s="249"/>
      <c r="H428" s="221"/>
      <c r="I428" s="221"/>
      <c r="J428" s="20" t="s">
        <v>116</v>
      </c>
      <c r="K428" s="27" t="s">
        <v>117</v>
      </c>
      <c r="L428" s="27" t="s">
        <v>85</v>
      </c>
      <c r="M428" s="27">
        <v>2</v>
      </c>
      <c r="N428" s="223"/>
      <c r="O428" s="221"/>
      <c r="P428" s="221"/>
      <c r="Q428" s="221"/>
      <c r="R428" s="296"/>
      <c r="S428" s="296"/>
      <c r="T428" s="264"/>
      <c r="U428" s="264"/>
      <c r="V428" s="259"/>
      <c r="W428" s="259"/>
      <c r="X428" s="259"/>
      <c r="Y428" s="259"/>
      <c r="Z428" s="259"/>
      <c r="AA428" s="259"/>
      <c r="AB428" s="259"/>
      <c r="AC428" s="223"/>
      <c r="AD428" s="258"/>
      <c r="AE428" s="258"/>
      <c r="AF428" s="221"/>
      <c r="AG428" s="223"/>
      <c r="AH428" s="223"/>
      <c r="AI428" s="223"/>
      <c r="AJ428" s="204"/>
    </row>
    <row r="429" spans="2:36" ht="38.25" x14ac:dyDescent="0.2">
      <c r="B429" s="204"/>
      <c r="C429" s="221"/>
      <c r="D429" s="221"/>
      <c r="E429" s="249"/>
      <c r="F429" s="249"/>
      <c r="G429" s="249"/>
      <c r="H429" s="221"/>
      <c r="I429" s="221"/>
      <c r="J429" s="20" t="s">
        <v>209</v>
      </c>
      <c r="K429" s="27" t="s">
        <v>118</v>
      </c>
      <c r="L429" s="27" t="s">
        <v>119</v>
      </c>
      <c r="M429" s="27">
        <v>2</v>
      </c>
      <c r="N429" s="223"/>
      <c r="O429" s="221"/>
      <c r="P429" s="221"/>
      <c r="Q429" s="221"/>
      <c r="R429" s="296"/>
      <c r="S429" s="296"/>
      <c r="T429" s="264"/>
      <c r="U429" s="264"/>
      <c r="V429" s="259"/>
      <c r="W429" s="259"/>
      <c r="X429" s="259"/>
      <c r="Y429" s="259"/>
      <c r="Z429" s="259"/>
      <c r="AA429" s="259"/>
      <c r="AB429" s="259"/>
      <c r="AC429" s="223"/>
      <c r="AD429" s="258"/>
      <c r="AE429" s="258"/>
      <c r="AF429" s="221"/>
      <c r="AG429" s="223"/>
      <c r="AH429" s="223"/>
      <c r="AI429" s="223"/>
      <c r="AJ429" s="204"/>
    </row>
    <row r="430" spans="2:36" ht="25.5" x14ac:dyDescent="0.2">
      <c r="B430" s="204"/>
      <c r="C430" s="221"/>
      <c r="D430" s="221"/>
      <c r="E430" s="249"/>
      <c r="F430" s="249"/>
      <c r="G430" s="249"/>
      <c r="H430" s="221"/>
      <c r="I430" s="221"/>
      <c r="J430" s="20" t="s">
        <v>120</v>
      </c>
      <c r="K430" s="27" t="s">
        <v>121</v>
      </c>
      <c r="L430" s="27" t="s">
        <v>119</v>
      </c>
      <c r="M430" s="64">
        <v>2</v>
      </c>
      <c r="N430" s="223"/>
      <c r="O430" s="221"/>
      <c r="P430" s="221"/>
      <c r="Q430" s="221"/>
      <c r="R430" s="296"/>
      <c r="S430" s="296"/>
      <c r="T430" s="264"/>
      <c r="U430" s="264"/>
      <c r="V430" s="259"/>
      <c r="W430" s="259"/>
      <c r="X430" s="259"/>
      <c r="Y430" s="259"/>
      <c r="Z430" s="259"/>
      <c r="AA430" s="259"/>
      <c r="AB430" s="259"/>
      <c r="AC430" s="223"/>
      <c r="AD430" s="258"/>
      <c r="AE430" s="258"/>
      <c r="AF430" s="221"/>
      <c r="AG430" s="223"/>
      <c r="AH430" s="223"/>
      <c r="AI430" s="223"/>
      <c r="AJ430" s="204"/>
    </row>
    <row r="431" spans="2:36" s="36" customFormat="1" ht="132" customHeight="1" x14ac:dyDescent="0.25">
      <c r="B431" s="204" t="s">
        <v>434</v>
      </c>
      <c r="C431" s="204" t="s">
        <v>435</v>
      </c>
      <c r="D431" s="204" t="s">
        <v>106</v>
      </c>
      <c r="E431" s="199" t="s">
        <v>67</v>
      </c>
      <c r="F431" s="199" t="s">
        <v>134</v>
      </c>
      <c r="G431" s="199" t="s">
        <v>147</v>
      </c>
      <c r="H431" s="204" t="s">
        <v>70</v>
      </c>
      <c r="I431" s="204" t="s">
        <v>79</v>
      </c>
      <c r="J431" s="11" t="s">
        <v>208</v>
      </c>
      <c r="K431" s="7" t="s">
        <v>107</v>
      </c>
      <c r="L431" s="7" t="s">
        <v>86</v>
      </c>
      <c r="M431" s="7">
        <v>40</v>
      </c>
      <c r="N431" s="190" t="s">
        <v>108</v>
      </c>
      <c r="O431" s="204" t="s">
        <v>428</v>
      </c>
      <c r="P431" s="204" t="s">
        <v>75</v>
      </c>
      <c r="Q431" s="204" t="s">
        <v>76</v>
      </c>
      <c r="R431" s="251" t="s">
        <v>77</v>
      </c>
      <c r="S431" s="251" t="s">
        <v>109</v>
      </c>
      <c r="T431" s="191">
        <f>V431+Y431</f>
        <v>31832.5</v>
      </c>
      <c r="U431" s="191" t="s">
        <v>79</v>
      </c>
      <c r="V431" s="243">
        <v>27057.62</v>
      </c>
      <c r="W431" s="189" t="s">
        <v>79</v>
      </c>
      <c r="X431" s="189" t="s">
        <v>79</v>
      </c>
      <c r="Y431" s="189">
        <v>4774.88</v>
      </c>
      <c r="Z431" s="189" t="s">
        <v>98</v>
      </c>
      <c r="AA431" s="189" t="s">
        <v>79</v>
      </c>
      <c r="AB431" s="189">
        <v>5617.5</v>
      </c>
      <c r="AC431" s="190" t="s">
        <v>149</v>
      </c>
      <c r="AD431" s="250" t="s">
        <v>79</v>
      </c>
      <c r="AE431" s="250">
        <f>V431+Y431</f>
        <v>31832.5</v>
      </c>
      <c r="AF431" s="190" t="s">
        <v>79</v>
      </c>
      <c r="AG431" s="190" t="s">
        <v>33</v>
      </c>
      <c r="AH431" s="190" t="s">
        <v>161</v>
      </c>
      <c r="AI431" s="190" t="s">
        <v>179</v>
      </c>
      <c r="AJ431" s="190"/>
    </row>
    <row r="432" spans="2:36" s="36" customFormat="1" ht="86.1" customHeight="1" x14ac:dyDescent="0.25">
      <c r="B432" s="204"/>
      <c r="C432" s="204"/>
      <c r="D432" s="204"/>
      <c r="E432" s="199"/>
      <c r="F432" s="199"/>
      <c r="G432" s="199"/>
      <c r="H432" s="204"/>
      <c r="I432" s="204"/>
      <c r="J432" s="11" t="s">
        <v>111</v>
      </c>
      <c r="K432" s="7" t="s">
        <v>112</v>
      </c>
      <c r="L432" s="7" t="s">
        <v>85</v>
      </c>
      <c r="M432" s="7">
        <v>1</v>
      </c>
      <c r="N432" s="190"/>
      <c r="O432" s="204"/>
      <c r="P432" s="204"/>
      <c r="Q432" s="204"/>
      <c r="R432" s="251"/>
      <c r="S432" s="251"/>
      <c r="T432" s="191"/>
      <c r="U432" s="191"/>
      <c r="V432" s="244"/>
      <c r="W432" s="189"/>
      <c r="X432" s="189"/>
      <c r="Y432" s="189"/>
      <c r="Z432" s="189"/>
      <c r="AA432" s="189"/>
      <c r="AB432" s="189"/>
      <c r="AC432" s="190"/>
      <c r="AD432" s="250"/>
      <c r="AE432" s="250"/>
      <c r="AF432" s="204"/>
      <c r="AG432" s="190"/>
      <c r="AH432" s="190"/>
      <c r="AI432" s="190"/>
      <c r="AJ432" s="204"/>
    </row>
    <row r="433" spans="2:36" s="36" customFormat="1" ht="59.1" customHeight="1" x14ac:dyDescent="0.25">
      <c r="B433" s="204"/>
      <c r="C433" s="204"/>
      <c r="D433" s="204"/>
      <c r="E433" s="199"/>
      <c r="F433" s="199"/>
      <c r="G433" s="199"/>
      <c r="H433" s="204"/>
      <c r="I433" s="204"/>
      <c r="J433" s="11" t="s">
        <v>127</v>
      </c>
      <c r="K433" s="7" t="s">
        <v>128</v>
      </c>
      <c r="L433" s="7" t="s">
        <v>85</v>
      </c>
      <c r="M433" s="66">
        <v>50</v>
      </c>
      <c r="N433" s="190"/>
      <c r="O433" s="204"/>
      <c r="P433" s="204"/>
      <c r="Q433" s="204"/>
      <c r="R433" s="251"/>
      <c r="S433" s="251"/>
      <c r="T433" s="191"/>
      <c r="U433" s="191"/>
      <c r="V433" s="245"/>
      <c r="W433" s="189"/>
      <c r="X433" s="189"/>
      <c r="Y433" s="189"/>
      <c r="Z433" s="189"/>
      <c r="AA433" s="189"/>
      <c r="AB433" s="189"/>
      <c r="AC433" s="190"/>
      <c r="AD433" s="250"/>
      <c r="AE433" s="250"/>
      <c r="AF433" s="204"/>
      <c r="AG433" s="190"/>
      <c r="AH433" s="190"/>
      <c r="AI433" s="190"/>
      <c r="AJ433" s="204"/>
    </row>
    <row r="434" spans="2:36" s="36" customFormat="1" ht="89.1" customHeight="1" x14ac:dyDescent="0.25">
      <c r="B434" s="204" t="s">
        <v>436</v>
      </c>
      <c r="C434" s="204" t="s">
        <v>437</v>
      </c>
      <c r="D434" s="204" t="s">
        <v>106</v>
      </c>
      <c r="E434" s="199" t="s">
        <v>67</v>
      </c>
      <c r="F434" s="199" t="s">
        <v>134</v>
      </c>
      <c r="G434" s="199" t="s">
        <v>147</v>
      </c>
      <c r="H434" s="204" t="s">
        <v>70</v>
      </c>
      <c r="I434" s="204" t="s">
        <v>79</v>
      </c>
      <c r="J434" s="28" t="s">
        <v>208</v>
      </c>
      <c r="K434" s="14" t="s">
        <v>107</v>
      </c>
      <c r="L434" s="14" t="s">
        <v>86</v>
      </c>
      <c r="M434" s="14">
        <v>40</v>
      </c>
      <c r="N434" s="190" t="s">
        <v>108</v>
      </c>
      <c r="O434" s="204" t="s">
        <v>428</v>
      </c>
      <c r="P434" s="204" t="s">
        <v>75</v>
      </c>
      <c r="Q434" s="204" t="s">
        <v>76</v>
      </c>
      <c r="R434" s="251" t="s">
        <v>77</v>
      </c>
      <c r="S434" s="251" t="s">
        <v>109</v>
      </c>
      <c r="T434" s="191">
        <f>V434+Y434</f>
        <v>54570</v>
      </c>
      <c r="U434" s="191" t="s">
        <v>79</v>
      </c>
      <c r="V434" s="243">
        <v>46384.52</v>
      </c>
      <c r="W434" s="189" t="s">
        <v>79</v>
      </c>
      <c r="X434" s="189" t="s">
        <v>79</v>
      </c>
      <c r="Y434" s="189">
        <v>8185.48</v>
      </c>
      <c r="Z434" s="189" t="s">
        <v>98</v>
      </c>
      <c r="AA434" s="189" t="s">
        <v>79</v>
      </c>
      <c r="AB434" s="189">
        <v>9630</v>
      </c>
      <c r="AC434" s="190" t="s">
        <v>149</v>
      </c>
      <c r="AD434" s="250" t="s">
        <v>79</v>
      </c>
      <c r="AE434" s="250">
        <f>V434+Y434</f>
        <v>54570</v>
      </c>
      <c r="AF434" s="190" t="s">
        <v>79</v>
      </c>
      <c r="AG434" s="190" t="s">
        <v>33</v>
      </c>
      <c r="AH434" s="190" t="s">
        <v>161</v>
      </c>
      <c r="AI434" s="190" t="s">
        <v>179</v>
      </c>
      <c r="AJ434" s="190"/>
    </row>
    <row r="435" spans="2:36" s="36" customFormat="1" ht="86.1" customHeight="1" x14ac:dyDescent="0.25">
      <c r="B435" s="204"/>
      <c r="C435" s="204"/>
      <c r="D435" s="204"/>
      <c r="E435" s="199"/>
      <c r="F435" s="199"/>
      <c r="G435" s="199"/>
      <c r="H435" s="204"/>
      <c r="I435" s="204"/>
      <c r="J435" s="11" t="s">
        <v>111</v>
      </c>
      <c r="K435" s="7" t="s">
        <v>112</v>
      </c>
      <c r="L435" s="7" t="s">
        <v>85</v>
      </c>
      <c r="M435" s="7">
        <v>2</v>
      </c>
      <c r="N435" s="190"/>
      <c r="O435" s="204"/>
      <c r="P435" s="204"/>
      <c r="Q435" s="204"/>
      <c r="R435" s="251"/>
      <c r="S435" s="251"/>
      <c r="T435" s="191"/>
      <c r="U435" s="191"/>
      <c r="V435" s="244"/>
      <c r="W435" s="189"/>
      <c r="X435" s="189"/>
      <c r="Y435" s="189"/>
      <c r="Z435" s="189"/>
      <c r="AA435" s="189"/>
      <c r="AB435" s="189"/>
      <c r="AC435" s="190"/>
      <c r="AD435" s="250"/>
      <c r="AE435" s="250"/>
      <c r="AF435" s="204"/>
      <c r="AG435" s="190"/>
      <c r="AH435" s="190"/>
      <c r="AI435" s="190"/>
      <c r="AJ435" s="204"/>
    </row>
    <row r="436" spans="2:36" s="36" customFormat="1" ht="88.5" customHeight="1" x14ac:dyDescent="0.25">
      <c r="B436" s="204"/>
      <c r="C436" s="204"/>
      <c r="D436" s="204"/>
      <c r="E436" s="199"/>
      <c r="F436" s="199"/>
      <c r="G436" s="199"/>
      <c r="H436" s="204"/>
      <c r="I436" s="204"/>
      <c r="J436" s="11" t="s">
        <v>127</v>
      </c>
      <c r="K436" s="7" t="s">
        <v>128</v>
      </c>
      <c r="L436" s="7" t="s">
        <v>85</v>
      </c>
      <c r="M436" s="66">
        <v>40</v>
      </c>
      <c r="N436" s="190"/>
      <c r="O436" s="204"/>
      <c r="P436" s="204"/>
      <c r="Q436" s="204"/>
      <c r="R436" s="251"/>
      <c r="S436" s="251"/>
      <c r="T436" s="191"/>
      <c r="U436" s="191"/>
      <c r="V436" s="245"/>
      <c r="W436" s="189"/>
      <c r="X436" s="189"/>
      <c r="Y436" s="189"/>
      <c r="Z436" s="189"/>
      <c r="AA436" s="189"/>
      <c r="AB436" s="189"/>
      <c r="AC436" s="190"/>
      <c r="AD436" s="250"/>
      <c r="AE436" s="250"/>
      <c r="AF436" s="204"/>
      <c r="AG436" s="190"/>
      <c r="AH436" s="190"/>
      <c r="AI436" s="190"/>
      <c r="AJ436" s="204"/>
    </row>
    <row r="437" spans="2:36" s="36" customFormat="1" ht="102.6" customHeight="1" x14ac:dyDescent="0.25">
      <c r="B437" s="204" t="s">
        <v>438</v>
      </c>
      <c r="C437" s="204" t="s">
        <v>439</v>
      </c>
      <c r="D437" s="204" t="s">
        <v>106</v>
      </c>
      <c r="E437" s="199" t="s">
        <v>67</v>
      </c>
      <c r="F437" s="199" t="s">
        <v>134</v>
      </c>
      <c r="G437" s="199" t="s">
        <v>147</v>
      </c>
      <c r="H437" s="204" t="s">
        <v>70</v>
      </c>
      <c r="I437" s="204" t="s">
        <v>79</v>
      </c>
      <c r="J437" s="28" t="s">
        <v>208</v>
      </c>
      <c r="K437" s="14" t="s">
        <v>107</v>
      </c>
      <c r="L437" s="14" t="s">
        <v>86</v>
      </c>
      <c r="M437" s="14">
        <v>40</v>
      </c>
      <c r="N437" s="190" t="s">
        <v>108</v>
      </c>
      <c r="O437" s="204" t="s">
        <v>428</v>
      </c>
      <c r="P437" s="204" t="s">
        <v>75</v>
      </c>
      <c r="Q437" s="204" t="s">
        <v>76</v>
      </c>
      <c r="R437" s="251" t="s">
        <v>77</v>
      </c>
      <c r="S437" s="251" t="s">
        <v>109</v>
      </c>
      <c r="T437" s="191">
        <f>V437+Y437</f>
        <v>100045</v>
      </c>
      <c r="U437" s="191" t="s">
        <v>79</v>
      </c>
      <c r="V437" s="243">
        <v>85038.25</v>
      </c>
      <c r="W437" s="189" t="s">
        <v>79</v>
      </c>
      <c r="X437" s="189" t="s">
        <v>79</v>
      </c>
      <c r="Y437" s="189">
        <v>15006.75</v>
      </c>
      <c r="Z437" s="189" t="s">
        <v>98</v>
      </c>
      <c r="AA437" s="189" t="s">
        <v>79</v>
      </c>
      <c r="AB437" s="189">
        <v>17655</v>
      </c>
      <c r="AC437" s="190" t="s">
        <v>149</v>
      </c>
      <c r="AD437" s="250" t="s">
        <v>79</v>
      </c>
      <c r="AE437" s="250">
        <f>V437+Y437</f>
        <v>100045</v>
      </c>
      <c r="AF437" s="190" t="s">
        <v>79</v>
      </c>
      <c r="AG437" s="190" t="s">
        <v>33</v>
      </c>
      <c r="AH437" s="190" t="s">
        <v>161</v>
      </c>
      <c r="AI437" s="190" t="s">
        <v>179</v>
      </c>
      <c r="AJ437" s="190"/>
    </row>
    <row r="438" spans="2:36" s="36" customFormat="1" ht="59.65" customHeight="1" x14ac:dyDescent="0.25">
      <c r="B438" s="204"/>
      <c r="C438" s="204"/>
      <c r="D438" s="204"/>
      <c r="E438" s="199"/>
      <c r="F438" s="199"/>
      <c r="G438" s="199"/>
      <c r="H438" s="204"/>
      <c r="I438" s="204"/>
      <c r="J438" s="11" t="s">
        <v>111</v>
      </c>
      <c r="K438" s="7" t="s">
        <v>112</v>
      </c>
      <c r="L438" s="7" t="s">
        <v>85</v>
      </c>
      <c r="M438" s="7">
        <v>1</v>
      </c>
      <c r="N438" s="190"/>
      <c r="O438" s="204"/>
      <c r="P438" s="204"/>
      <c r="Q438" s="204"/>
      <c r="R438" s="251"/>
      <c r="S438" s="251"/>
      <c r="T438" s="191"/>
      <c r="U438" s="191"/>
      <c r="V438" s="244"/>
      <c r="W438" s="189"/>
      <c r="X438" s="189"/>
      <c r="Y438" s="189"/>
      <c r="Z438" s="189"/>
      <c r="AA438" s="189"/>
      <c r="AB438" s="189"/>
      <c r="AC438" s="190"/>
      <c r="AD438" s="250"/>
      <c r="AE438" s="250"/>
      <c r="AF438" s="204"/>
      <c r="AG438" s="190"/>
      <c r="AH438" s="190"/>
      <c r="AI438" s="190"/>
      <c r="AJ438" s="204"/>
    </row>
    <row r="439" spans="2:36" s="36" customFormat="1" ht="51.6" customHeight="1" x14ac:dyDescent="0.25">
      <c r="B439" s="204"/>
      <c r="C439" s="204"/>
      <c r="D439" s="204"/>
      <c r="E439" s="199"/>
      <c r="F439" s="199"/>
      <c r="G439" s="199"/>
      <c r="H439" s="204"/>
      <c r="I439" s="204"/>
      <c r="J439" s="11" t="s">
        <v>127</v>
      </c>
      <c r="K439" s="7" t="s">
        <v>128</v>
      </c>
      <c r="L439" s="7" t="s">
        <v>85</v>
      </c>
      <c r="M439" s="66">
        <v>10</v>
      </c>
      <c r="N439" s="190"/>
      <c r="O439" s="204"/>
      <c r="P439" s="204"/>
      <c r="Q439" s="204"/>
      <c r="R439" s="251"/>
      <c r="S439" s="251"/>
      <c r="T439" s="191"/>
      <c r="U439" s="191"/>
      <c r="V439" s="245"/>
      <c r="W439" s="189"/>
      <c r="X439" s="189"/>
      <c r="Y439" s="189"/>
      <c r="Z439" s="189"/>
      <c r="AA439" s="189"/>
      <c r="AB439" s="189"/>
      <c r="AC439" s="190"/>
      <c r="AD439" s="250"/>
      <c r="AE439" s="250"/>
      <c r="AF439" s="204"/>
      <c r="AG439" s="190"/>
      <c r="AH439" s="190"/>
      <c r="AI439" s="190"/>
      <c r="AJ439" s="204"/>
    </row>
    <row r="440" spans="2:36" s="36" customFormat="1" ht="100.5" customHeight="1" x14ac:dyDescent="0.25">
      <c r="B440" s="204" t="s">
        <v>440</v>
      </c>
      <c r="C440" s="204" t="s">
        <v>441</v>
      </c>
      <c r="D440" s="204" t="s">
        <v>106</v>
      </c>
      <c r="E440" s="199" t="s">
        <v>67</v>
      </c>
      <c r="F440" s="199" t="s">
        <v>134</v>
      </c>
      <c r="G440" s="199" t="s">
        <v>147</v>
      </c>
      <c r="H440" s="204" t="s">
        <v>70</v>
      </c>
      <c r="I440" s="204" t="s">
        <v>79</v>
      </c>
      <c r="J440" s="11" t="s">
        <v>208</v>
      </c>
      <c r="K440" s="7" t="s">
        <v>107</v>
      </c>
      <c r="L440" s="7" t="s">
        <v>86</v>
      </c>
      <c r="M440" s="66">
        <v>40</v>
      </c>
      <c r="N440" s="190" t="s">
        <v>108</v>
      </c>
      <c r="O440" s="204" t="s">
        <v>428</v>
      </c>
      <c r="P440" s="204" t="s">
        <v>75</v>
      </c>
      <c r="Q440" s="204" t="s">
        <v>76</v>
      </c>
      <c r="R440" s="251" t="s">
        <v>77</v>
      </c>
      <c r="S440" s="251" t="s">
        <v>109</v>
      </c>
      <c r="T440" s="191">
        <f>V440+Y440</f>
        <v>72760</v>
      </c>
      <c r="U440" s="191" t="s">
        <v>79</v>
      </c>
      <c r="V440" s="243">
        <v>61846</v>
      </c>
      <c r="W440" s="189" t="s">
        <v>79</v>
      </c>
      <c r="X440" s="189" t="s">
        <v>79</v>
      </c>
      <c r="Y440" s="189">
        <v>10914</v>
      </c>
      <c r="Z440" s="189" t="s">
        <v>98</v>
      </c>
      <c r="AA440" s="189" t="s">
        <v>79</v>
      </c>
      <c r="AB440" s="189">
        <v>12840</v>
      </c>
      <c r="AC440" s="190" t="s">
        <v>149</v>
      </c>
      <c r="AD440" s="250" t="s">
        <v>79</v>
      </c>
      <c r="AE440" s="250">
        <f>V440+Y440</f>
        <v>72760</v>
      </c>
      <c r="AF440" s="190" t="s">
        <v>79</v>
      </c>
      <c r="AG440" s="190" t="s">
        <v>33</v>
      </c>
      <c r="AH440" s="190" t="s">
        <v>161</v>
      </c>
      <c r="AI440" s="190" t="s">
        <v>179</v>
      </c>
      <c r="AJ440" s="190"/>
    </row>
    <row r="441" spans="2:36" s="36" customFormat="1" ht="58.15" customHeight="1" x14ac:dyDescent="0.25">
      <c r="B441" s="204"/>
      <c r="C441" s="204"/>
      <c r="D441" s="204"/>
      <c r="E441" s="199"/>
      <c r="F441" s="199"/>
      <c r="G441" s="199"/>
      <c r="H441" s="204"/>
      <c r="I441" s="204"/>
      <c r="J441" s="11" t="s">
        <v>111</v>
      </c>
      <c r="K441" s="7" t="s">
        <v>112</v>
      </c>
      <c r="L441" s="7" t="s">
        <v>85</v>
      </c>
      <c r="M441" s="66">
        <v>2</v>
      </c>
      <c r="N441" s="190"/>
      <c r="O441" s="204"/>
      <c r="P441" s="204"/>
      <c r="Q441" s="204"/>
      <c r="R441" s="251"/>
      <c r="S441" s="251"/>
      <c r="T441" s="191"/>
      <c r="U441" s="191"/>
      <c r="V441" s="244"/>
      <c r="W441" s="189"/>
      <c r="X441" s="189"/>
      <c r="Y441" s="189"/>
      <c r="Z441" s="189"/>
      <c r="AA441" s="189"/>
      <c r="AB441" s="189"/>
      <c r="AC441" s="190"/>
      <c r="AD441" s="250"/>
      <c r="AE441" s="250"/>
      <c r="AF441" s="204"/>
      <c r="AG441" s="190"/>
      <c r="AH441" s="190"/>
      <c r="AI441" s="190"/>
      <c r="AJ441" s="204"/>
    </row>
    <row r="442" spans="2:36" s="36" customFormat="1" ht="43.15" customHeight="1" x14ac:dyDescent="0.25">
      <c r="B442" s="204"/>
      <c r="C442" s="204"/>
      <c r="D442" s="204"/>
      <c r="E442" s="199"/>
      <c r="F442" s="199"/>
      <c r="G442" s="199"/>
      <c r="H442" s="204"/>
      <c r="I442" s="204"/>
      <c r="J442" s="11" t="s">
        <v>127</v>
      </c>
      <c r="K442" s="7" t="s">
        <v>128</v>
      </c>
      <c r="L442" s="7" t="s">
        <v>85</v>
      </c>
      <c r="M442" s="66">
        <v>40</v>
      </c>
      <c r="N442" s="190"/>
      <c r="O442" s="204"/>
      <c r="P442" s="204"/>
      <c r="Q442" s="204"/>
      <c r="R442" s="251"/>
      <c r="S442" s="251"/>
      <c r="T442" s="191"/>
      <c r="U442" s="191"/>
      <c r="V442" s="245"/>
      <c r="W442" s="189"/>
      <c r="X442" s="189"/>
      <c r="Y442" s="189"/>
      <c r="Z442" s="189"/>
      <c r="AA442" s="189"/>
      <c r="AB442" s="189"/>
      <c r="AC442" s="190"/>
      <c r="AD442" s="250"/>
      <c r="AE442" s="250"/>
      <c r="AF442" s="204"/>
      <c r="AG442" s="190"/>
      <c r="AH442" s="190"/>
      <c r="AI442" s="190"/>
      <c r="AJ442" s="204"/>
    </row>
    <row r="443" spans="2:36" s="36" customFormat="1" ht="100.5" customHeight="1" x14ac:dyDescent="0.25">
      <c r="B443" s="204" t="s">
        <v>442</v>
      </c>
      <c r="C443" s="204" t="s">
        <v>427</v>
      </c>
      <c r="D443" s="204" t="s">
        <v>106</v>
      </c>
      <c r="E443" s="199" t="s">
        <v>67</v>
      </c>
      <c r="F443" s="199" t="s">
        <v>134</v>
      </c>
      <c r="G443" s="199" t="s">
        <v>147</v>
      </c>
      <c r="H443" s="204" t="s">
        <v>70</v>
      </c>
      <c r="I443" s="204" t="s">
        <v>79</v>
      </c>
      <c r="J443" s="11" t="s">
        <v>208</v>
      </c>
      <c r="K443" s="7" t="s">
        <v>107</v>
      </c>
      <c r="L443" s="7" t="s">
        <v>86</v>
      </c>
      <c r="M443" s="66">
        <v>40</v>
      </c>
      <c r="N443" s="190" t="s">
        <v>108</v>
      </c>
      <c r="O443" s="204" t="s">
        <v>428</v>
      </c>
      <c r="P443" s="204" t="s">
        <v>75</v>
      </c>
      <c r="Q443" s="204" t="s">
        <v>76</v>
      </c>
      <c r="R443" s="251" t="s">
        <v>77</v>
      </c>
      <c r="S443" s="251" t="s">
        <v>109</v>
      </c>
      <c r="T443" s="191">
        <f>V443+Y443</f>
        <v>150449.68</v>
      </c>
      <c r="U443" s="191" t="s">
        <v>79</v>
      </c>
      <c r="V443" s="243">
        <v>127882.2</v>
      </c>
      <c r="W443" s="189" t="s">
        <v>79</v>
      </c>
      <c r="X443" s="189" t="s">
        <v>79</v>
      </c>
      <c r="Y443" s="189">
        <v>22567.48</v>
      </c>
      <c r="Z443" s="189" t="s">
        <v>98</v>
      </c>
      <c r="AA443" s="189" t="s">
        <v>79</v>
      </c>
      <c r="AB443" s="189">
        <v>26549.94</v>
      </c>
      <c r="AC443" s="190" t="s">
        <v>149</v>
      </c>
      <c r="AD443" s="250" t="s">
        <v>79</v>
      </c>
      <c r="AE443" s="250">
        <f>V443+Y443</f>
        <v>150449.68</v>
      </c>
      <c r="AF443" s="190" t="s">
        <v>79</v>
      </c>
      <c r="AG443" s="190" t="s">
        <v>33</v>
      </c>
      <c r="AH443" s="190" t="s">
        <v>161</v>
      </c>
      <c r="AI443" s="190" t="s">
        <v>179</v>
      </c>
      <c r="AJ443" s="190"/>
    </row>
    <row r="444" spans="2:36" s="36" customFormat="1" ht="58.15" customHeight="1" x14ac:dyDescent="0.25">
      <c r="B444" s="204"/>
      <c r="C444" s="204"/>
      <c r="D444" s="204"/>
      <c r="E444" s="199"/>
      <c r="F444" s="199"/>
      <c r="G444" s="199"/>
      <c r="H444" s="204"/>
      <c r="I444" s="204"/>
      <c r="J444" s="11" t="s">
        <v>111</v>
      </c>
      <c r="K444" s="7" t="s">
        <v>112</v>
      </c>
      <c r="L444" s="7" t="s">
        <v>85</v>
      </c>
      <c r="M444" s="66">
        <v>1</v>
      </c>
      <c r="N444" s="190"/>
      <c r="O444" s="204"/>
      <c r="P444" s="204"/>
      <c r="Q444" s="204"/>
      <c r="R444" s="251"/>
      <c r="S444" s="251"/>
      <c r="T444" s="191"/>
      <c r="U444" s="191"/>
      <c r="V444" s="244"/>
      <c r="W444" s="189"/>
      <c r="X444" s="189"/>
      <c r="Y444" s="189"/>
      <c r="Z444" s="189"/>
      <c r="AA444" s="189"/>
      <c r="AB444" s="189"/>
      <c r="AC444" s="190"/>
      <c r="AD444" s="250"/>
      <c r="AE444" s="250"/>
      <c r="AF444" s="204"/>
      <c r="AG444" s="190"/>
      <c r="AH444" s="190"/>
      <c r="AI444" s="190"/>
      <c r="AJ444" s="204"/>
    </row>
    <row r="445" spans="2:36" s="36" customFormat="1" ht="43.15" customHeight="1" x14ac:dyDescent="0.25">
      <c r="B445" s="204"/>
      <c r="C445" s="204"/>
      <c r="D445" s="204"/>
      <c r="E445" s="199"/>
      <c r="F445" s="199"/>
      <c r="G445" s="199"/>
      <c r="H445" s="204"/>
      <c r="I445" s="204"/>
      <c r="J445" s="11" t="s">
        <v>127</v>
      </c>
      <c r="K445" s="7" t="s">
        <v>128</v>
      </c>
      <c r="L445" s="7" t="s">
        <v>85</v>
      </c>
      <c r="M445" s="66">
        <v>60</v>
      </c>
      <c r="N445" s="190"/>
      <c r="O445" s="204"/>
      <c r="P445" s="204"/>
      <c r="Q445" s="204"/>
      <c r="R445" s="251"/>
      <c r="S445" s="251"/>
      <c r="T445" s="191"/>
      <c r="U445" s="191"/>
      <c r="V445" s="245"/>
      <c r="W445" s="189"/>
      <c r="X445" s="189"/>
      <c r="Y445" s="189"/>
      <c r="Z445" s="189"/>
      <c r="AA445" s="189"/>
      <c r="AB445" s="189"/>
      <c r="AC445" s="190"/>
      <c r="AD445" s="250"/>
      <c r="AE445" s="250"/>
      <c r="AF445" s="204"/>
      <c r="AG445" s="190"/>
      <c r="AH445" s="190"/>
      <c r="AI445" s="190"/>
      <c r="AJ445" s="204"/>
    </row>
    <row r="446" spans="2:36" s="36" customFormat="1" ht="100.5" customHeight="1" x14ac:dyDescent="0.25">
      <c r="B446" s="204" t="s">
        <v>443</v>
      </c>
      <c r="C446" s="204" t="s">
        <v>437</v>
      </c>
      <c r="D446" s="204" t="s">
        <v>106</v>
      </c>
      <c r="E446" s="199" t="s">
        <v>67</v>
      </c>
      <c r="F446" s="199" t="s">
        <v>134</v>
      </c>
      <c r="G446" s="199" t="s">
        <v>147</v>
      </c>
      <c r="H446" s="204" t="s">
        <v>70</v>
      </c>
      <c r="I446" s="204" t="s">
        <v>79</v>
      </c>
      <c r="J446" s="11" t="s">
        <v>208</v>
      </c>
      <c r="K446" s="7" t="s">
        <v>107</v>
      </c>
      <c r="L446" s="7" t="s">
        <v>86</v>
      </c>
      <c r="M446" s="66">
        <v>40</v>
      </c>
      <c r="N446" s="190" t="s">
        <v>108</v>
      </c>
      <c r="O446" s="204" t="s">
        <v>428</v>
      </c>
      <c r="P446" s="204" t="s">
        <v>75</v>
      </c>
      <c r="Q446" s="204" t="s">
        <v>76</v>
      </c>
      <c r="R446" s="251" t="s">
        <v>77</v>
      </c>
      <c r="S446" s="251" t="s">
        <v>109</v>
      </c>
      <c r="T446" s="191">
        <f>V446+Y446</f>
        <v>54570</v>
      </c>
      <c r="U446" s="191" t="s">
        <v>79</v>
      </c>
      <c r="V446" s="243">
        <v>46384.52</v>
      </c>
      <c r="W446" s="189" t="s">
        <v>79</v>
      </c>
      <c r="X446" s="189" t="s">
        <v>79</v>
      </c>
      <c r="Y446" s="189">
        <v>8185.48</v>
      </c>
      <c r="Z446" s="189" t="s">
        <v>98</v>
      </c>
      <c r="AA446" s="189" t="s">
        <v>79</v>
      </c>
      <c r="AB446" s="189">
        <v>9630</v>
      </c>
      <c r="AC446" s="190" t="s">
        <v>149</v>
      </c>
      <c r="AD446" s="250" t="s">
        <v>79</v>
      </c>
      <c r="AE446" s="250">
        <f>V446+Y446</f>
        <v>54570</v>
      </c>
      <c r="AF446" s="190" t="s">
        <v>79</v>
      </c>
      <c r="AG446" s="190" t="s">
        <v>33</v>
      </c>
      <c r="AH446" s="190" t="s">
        <v>249</v>
      </c>
      <c r="AI446" s="190" t="s">
        <v>255</v>
      </c>
      <c r="AJ446" s="190"/>
    </row>
    <row r="447" spans="2:36" s="36" customFormat="1" ht="58.15" customHeight="1" x14ac:dyDescent="0.25">
      <c r="B447" s="204"/>
      <c r="C447" s="204"/>
      <c r="D447" s="204"/>
      <c r="E447" s="199"/>
      <c r="F447" s="199"/>
      <c r="G447" s="199"/>
      <c r="H447" s="204"/>
      <c r="I447" s="204"/>
      <c r="J447" s="11" t="s">
        <v>111</v>
      </c>
      <c r="K447" s="7" t="s">
        <v>112</v>
      </c>
      <c r="L447" s="7" t="s">
        <v>85</v>
      </c>
      <c r="M447" s="66">
        <v>1</v>
      </c>
      <c r="N447" s="190"/>
      <c r="O447" s="204"/>
      <c r="P447" s="204"/>
      <c r="Q447" s="204"/>
      <c r="R447" s="251"/>
      <c r="S447" s="251"/>
      <c r="T447" s="191"/>
      <c r="U447" s="191"/>
      <c r="V447" s="244"/>
      <c r="W447" s="189"/>
      <c r="X447" s="189"/>
      <c r="Y447" s="189"/>
      <c r="Z447" s="189"/>
      <c r="AA447" s="189"/>
      <c r="AB447" s="189"/>
      <c r="AC447" s="190"/>
      <c r="AD447" s="250"/>
      <c r="AE447" s="250"/>
      <c r="AF447" s="204"/>
      <c r="AG447" s="190"/>
      <c r="AH447" s="190"/>
      <c r="AI447" s="190"/>
      <c r="AJ447" s="204"/>
    </row>
    <row r="448" spans="2:36" s="36" customFormat="1" ht="43.15" customHeight="1" x14ac:dyDescent="0.25">
      <c r="B448" s="204"/>
      <c r="C448" s="204"/>
      <c r="D448" s="204"/>
      <c r="E448" s="199"/>
      <c r="F448" s="199"/>
      <c r="G448" s="199"/>
      <c r="H448" s="204"/>
      <c r="I448" s="204"/>
      <c r="J448" s="11" t="s">
        <v>127</v>
      </c>
      <c r="K448" s="7" t="s">
        <v>128</v>
      </c>
      <c r="L448" s="7" t="s">
        <v>85</v>
      </c>
      <c r="M448" s="66">
        <v>40</v>
      </c>
      <c r="N448" s="190"/>
      <c r="O448" s="204"/>
      <c r="P448" s="204"/>
      <c r="Q448" s="204"/>
      <c r="R448" s="251"/>
      <c r="S448" s="251"/>
      <c r="T448" s="191"/>
      <c r="U448" s="191"/>
      <c r="V448" s="245"/>
      <c r="W448" s="189"/>
      <c r="X448" s="189"/>
      <c r="Y448" s="189"/>
      <c r="Z448" s="189"/>
      <c r="AA448" s="189"/>
      <c r="AB448" s="189"/>
      <c r="AC448" s="190"/>
      <c r="AD448" s="250"/>
      <c r="AE448" s="250"/>
      <c r="AF448" s="204"/>
      <c r="AG448" s="190"/>
      <c r="AH448" s="190"/>
      <c r="AI448" s="190"/>
      <c r="AJ448" s="204"/>
    </row>
    <row r="449" spans="2:36" s="36" customFormat="1" ht="89.25" x14ac:dyDescent="0.25">
      <c r="B449" s="204" t="s">
        <v>444</v>
      </c>
      <c r="C449" s="204" t="s">
        <v>1113</v>
      </c>
      <c r="D449" s="204" t="s">
        <v>106</v>
      </c>
      <c r="E449" s="199" t="s">
        <v>67</v>
      </c>
      <c r="F449" s="199" t="s">
        <v>134</v>
      </c>
      <c r="G449" s="199" t="s">
        <v>147</v>
      </c>
      <c r="H449" s="204" t="s">
        <v>70</v>
      </c>
      <c r="I449" s="204" t="s">
        <v>79</v>
      </c>
      <c r="J449" s="11" t="s">
        <v>208</v>
      </c>
      <c r="K449" s="7" t="s">
        <v>107</v>
      </c>
      <c r="L449" s="7" t="s">
        <v>86</v>
      </c>
      <c r="M449" s="66">
        <v>40</v>
      </c>
      <c r="N449" s="190" t="s">
        <v>108</v>
      </c>
      <c r="O449" s="204" t="s">
        <v>428</v>
      </c>
      <c r="P449" s="204" t="s">
        <v>75</v>
      </c>
      <c r="Q449" s="204" t="s">
        <v>76</v>
      </c>
      <c r="R449" s="251" t="s">
        <v>77</v>
      </c>
      <c r="S449" s="251" t="s">
        <v>109</v>
      </c>
      <c r="T449" s="191">
        <f>V449+Y449</f>
        <v>37168.380000000005</v>
      </c>
      <c r="U449" s="191" t="s">
        <v>79</v>
      </c>
      <c r="V449" s="243">
        <v>31593.13</v>
      </c>
      <c r="W449" s="189" t="s">
        <v>79</v>
      </c>
      <c r="X449" s="189" t="s">
        <v>79</v>
      </c>
      <c r="Y449" s="189">
        <v>5575.25</v>
      </c>
      <c r="Z449" s="189" t="s">
        <v>98</v>
      </c>
      <c r="AA449" s="189" t="s">
        <v>79</v>
      </c>
      <c r="AB449" s="189">
        <v>6559.13</v>
      </c>
      <c r="AC449" s="190" t="s">
        <v>149</v>
      </c>
      <c r="AD449" s="250" t="s">
        <v>79</v>
      </c>
      <c r="AE449" s="250">
        <f>V449+Y449</f>
        <v>37168.380000000005</v>
      </c>
      <c r="AF449" s="204" t="s">
        <v>79</v>
      </c>
      <c r="AG449" s="190" t="s">
        <v>33</v>
      </c>
      <c r="AH449" s="190" t="s">
        <v>249</v>
      </c>
      <c r="AI449" s="190" t="s">
        <v>255</v>
      </c>
      <c r="AJ449" s="204"/>
    </row>
    <row r="450" spans="2:36" s="36" customFormat="1" ht="58.15" customHeight="1" x14ac:dyDescent="0.25">
      <c r="B450" s="204"/>
      <c r="C450" s="204"/>
      <c r="D450" s="204"/>
      <c r="E450" s="199"/>
      <c r="F450" s="199"/>
      <c r="G450" s="199"/>
      <c r="H450" s="204"/>
      <c r="I450" s="204"/>
      <c r="J450" s="11" t="s">
        <v>111</v>
      </c>
      <c r="K450" s="7" t="s">
        <v>112</v>
      </c>
      <c r="L450" s="7" t="s">
        <v>85</v>
      </c>
      <c r="M450" s="66">
        <v>1</v>
      </c>
      <c r="N450" s="190"/>
      <c r="O450" s="204"/>
      <c r="P450" s="204"/>
      <c r="Q450" s="204"/>
      <c r="R450" s="251"/>
      <c r="S450" s="251"/>
      <c r="T450" s="191"/>
      <c r="U450" s="191"/>
      <c r="V450" s="244"/>
      <c r="W450" s="189"/>
      <c r="X450" s="189"/>
      <c r="Y450" s="189"/>
      <c r="Z450" s="189"/>
      <c r="AA450" s="189"/>
      <c r="AB450" s="189"/>
      <c r="AC450" s="190"/>
      <c r="AD450" s="250"/>
      <c r="AE450" s="250"/>
      <c r="AF450" s="204"/>
      <c r="AG450" s="190"/>
      <c r="AH450" s="190"/>
      <c r="AI450" s="190"/>
      <c r="AJ450" s="204"/>
    </row>
    <row r="451" spans="2:36" s="36" customFormat="1" ht="43.15" customHeight="1" x14ac:dyDescent="0.25">
      <c r="B451" s="204"/>
      <c r="C451" s="204"/>
      <c r="D451" s="204"/>
      <c r="E451" s="199"/>
      <c r="F451" s="199"/>
      <c r="G451" s="199"/>
      <c r="H451" s="204"/>
      <c r="I451" s="204"/>
      <c r="J451" s="11" t="s">
        <v>127</v>
      </c>
      <c r="K451" s="7" t="s">
        <v>128</v>
      </c>
      <c r="L451" s="7" t="s">
        <v>85</v>
      </c>
      <c r="M451" s="66">
        <v>20</v>
      </c>
      <c r="N451" s="190"/>
      <c r="O451" s="204"/>
      <c r="P451" s="204"/>
      <c r="Q451" s="204"/>
      <c r="R451" s="251"/>
      <c r="S451" s="251"/>
      <c r="T451" s="191"/>
      <c r="U451" s="191"/>
      <c r="V451" s="245"/>
      <c r="W451" s="189"/>
      <c r="X451" s="189"/>
      <c r="Y451" s="189"/>
      <c r="Z451" s="189"/>
      <c r="AA451" s="189"/>
      <c r="AB451" s="189"/>
      <c r="AC451" s="190"/>
      <c r="AD451" s="250"/>
      <c r="AE451" s="250"/>
      <c r="AF451" s="204"/>
      <c r="AG451" s="190"/>
      <c r="AH451" s="190"/>
      <c r="AI451" s="190"/>
      <c r="AJ451" s="204"/>
    </row>
    <row r="452" spans="2:36" s="36" customFormat="1" ht="89.25" x14ac:dyDescent="0.25">
      <c r="B452" s="204" t="s">
        <v>445</v>
      </c>
      <c r="C452" s="204" t="s">
        <v>439</v>
      </c>
      <c r="D452" s="204" t="s">
        <v>106</v>
      </c>
      <c r="E452" s="199" t="s">
        <v>67</v>
      </c>
      <c r="F452" s="199" t="s">
        <v>134</v>
      </c>
      <c r="G452" s="199" t="s">
        <v>147</v>
      </c>
      <c r="H452" s="204" t="s">
        <v>70</v>
      </c>
      <c r="I452" s="204" t="s">
        <v>79</v>
      </c>
      <c r="J452" s="11" t="s">
        <v>208</v>
      </c>
      <c r="K452" s="7" t="s">
        <v>107</v>
      </c>
      <c r="L452" s="7" t="s">
        <v>86</v>
      </c>
      <c r="M452" s="66">
        <v>40</v>
      </c>
      <c r="N452" s="190" t="s">
        <v>108</v>
      </c>
      <c r="O452" s="204" t="s">
        <v>428</v>
      </c>
      <c r="P452" s="204" t="s">
        <v>75</v>
      </c>
      <c r="Q452" s="204" t="s">
        <v>76</v>
      </c>
      <c r="R452" s="251" t="s">
        <v>77</v>
      </c>
      <c r="S452" s="251" t="s">
        <v>109</v>
      </c>
      <c r="T452" s="191">
        <f>V452+Y452</f>
        <v>100864.98</v>
      </c>
      <c r="U452" s="191" t="s">
        <v>79</v>
      </c>
      <c r="V452" s="243">
        <v>85735.23</v>
      </c>
      <c r="W452" s="189" t="s">
        <v>79</v>
      </c>
      <c r="X452" s="189" t="s">
        <v>79</v>
      </c>
      <c r="Y452" s="189">
        <v>15129.75</v>
      </c>
      <c r="Z452" s="189" t="s">
        <v>98</v>
      </c>
      <c r="AA452" s="189" t="s">
        <v>79</v>
      </c>
      <c r="AB452" s="189">
        <v>17799.71</v>
      </c>
      <c r="AC452" s="190" t="s">
        <v>149</v>
      </c>
      <c r="AD452" s="250" t="s">
        <v>79</v>
      </c>
      <c r="AE452" s="250">
        <f>V452+Y452</f>
        <v>100864.98</v>
      </c>
      <c r="AF452" s="204" t="s">
        <v>79</v>
      </c>
      <c r="AG452" s="190" t="s">
        <v>33</v>
      </c>
      <c r="AH452" s="190" t="s">
        <v>249</v>
      </c>
      <c r="AI452" s="190" t="s">
        <v>255</v>
      </c>
      <c r="AJ452" s="204"/>
    </row>
    <row r="453" spans="2:36" s="36" customFormat="1" ht="58.15" customHeight="1" x14ac:dyDescent="0.25">
      <c r="B453" s="204"/>
      <c r="C453" s="204"/>
      <c r="D453" s="204"/>
      <c r="E453" s="199"/>
      <c r="F453" s="199"/>
      <c r="G453" s="199"/>
      <c r="H453" s="204"/>
      <c r="I453" s="204"/>
      <c r="J453" s="11" t="s">
        <v>111</v>
      </c>
      <c r="K453" s="7" t="s">
        <v>112</v>
      </c>
      <c r="L453" s="7" t="s">
        <v>85</v>
      </c>
      <c r="M453" s="66">
        <v>1</v>
      </c>
      <c r="N453" s="190"/>
      <c r="O453" s="204"/>
      <c r="P453" s="204"/>
      <c r="Q453" s="204"/>
      <c r="R453" s="251"/>
      <c r="S453" s="251"/>
      <c r="T453" s="191"/>
      <c r="U453" s="191"/>
      <c r="V453" s="244"/>
      <c r="W453" s="189"/>
      <c r="X453" s="189"/>
      <c r="Y453" s="189"/>
      <c r="Z453" s="189"/>
      <c r="AA453" s="189"/>
      <c r="AB453" s="189"/>
      <c r="AC453" s="190"/>
      <c r="AD453" s="250"/>
      <c r="AE453" s="250"/>
      <c r="AF453" s="204"/>
      <c r="AG453" s="190"/>
      <c r="AH453" s="190"/>
      <c r="AI453" s="190"/>
      <c r="AJ453" s="204"/>
    </row>
    <row r="454" spans="2:36" s="36" customFormat="1" ht="43.15" customHeight="1" x14ac:dyDescent="0.25">
      <c r="B454" s="204"/>
      <c r="C454" s="204"/>
      <c r="D454" s="201"/>
      <c r="E454" s="218"/>
      <c r="F454" s="199"/>
      <c r="G454" s="199"/>
      <c r="H454" s="201"/>
      <c r="I454" s="201"/>
      <c r="J454" s="11" t="s">
        <v>127</v>
      </c>
      <c r="K454" s="7" t="s">
        <v>128</v>
      </c>
      <c r="L454" s="7" t="s">
        <v>85</v>
      </c>
      <c r="M454" s="66">
        <v>10</v>
      </c>
      <c r="N454" s="228"/>
      <c r="O454" s="201"/>
      <c r="P454" s="201"/>
      <c r="Q454" s="201"/>
      <c r="R454" s="192"/>
      <c r="S454" s="192"/>
      <c r="T454" s="240"/>
      <c r="U454" s="240"/>
      <c r="V454" s="244"/>
      <c r="W454" s="243"/>
      <c r="X454" s="243"/>
      <c r="Y454" s="243"/>
      <c r="Z454" s="243"/>
      <c r="AA454" s="243"/>
      <c r="AB454" s="243"/>
      <c r="AC454" s="228"/>
      <c r="AD454" s="246"/>
      <c r="AE454" s="246"/>
      <c r="AF454" s="201"/>
      <c r="AG454" s="228"/>
      <c r="AH454" s="190"/>
      <c r="AI454" s="190"/>
      <c r="AJ454" s="204"/>
    </row>
    <row r="455" spans="2:36" ht="51" x14ac:dyDescent="0.2">
      <c r="B455" s="204" t="s">
        <v>976</v>
      </c>
      <c r="C455" s="204" t="s">
        <v>433</v>
      </c>
      <c r="D455" s="204" t="s">
        <v>66</v>
      </c>
      <c r="E455" s="199" t="s">
        <v>67</v>
      </c>
      <c r="F455" s="199" t="s">
        <v>132</v>
      </c>
      <c r="G455" s="199" t="s">
        <v>69</v>
      </c>
      <c r="H455" s="204" t="s">
        <v>70</v>
      </c>
      <c r="I455" s="204" t="s">
        <v>79</v>
      </c>
      <c r="J455" s="11" t="s">
        <v>113</v>
      </c>
      <c r="K455" s="7" t="s">
        <v>114</v>
      </c>
      <c r="L455" s="7" t="s">
        <v>115</v>
      </c>
      <c r="M455" s="7">
        <v>2</v>
      </c>
      <c r="N455" s="190" t="s">
        <v>108</v>
      </c>
      <c r="O455" s="204" t="s">
        <v>428</v>
      </c>
      <c r="P455" s="204" t="s">
        <v>75</v>
      </c>
      <c r="Q455" s="204" t="s">
        <v>76</v>
      </c>
      <c r="R455" s="251" t="s">
        <v>77</v>
      </c>
      <c r="S455" s="251" t="s">
        <v>109</v>
      </c>
      <c r="T455" s="191">
        <f>V455+Y455</f>
        <v>113152.5</v>
      </c>
      <c r="U455" s="191" t="s">
        <v>79</v>
      </c>
      <c r="V455" s="189">
        <v>96179.62</v>
      </c>
      <c r="W455" s="189" t="s">
        <v>79</v>
      </c>
      <c r="X455" s="189" t="s">
        <v>79</v>
      </c>
      <c r="Y455" s="189">
        <v>16972.88</v>
      </c>
      <c r="Z455" s="189" t="s">
        <v>79</v>
      </c>
      <c r="AA455" s="189" t="s">
        <v>79</v>
      </c>
      <c r="AB455" s="189">
        <v>37717.5</v>
      </c>
      <c r="AC455" s="190" t="s">
        <v>80</v>
      </c>
      <c r="AD455" s="250" t="s">
        <v>79</v>
      </c>
      <c r="AE455" s="250">
        <f>V455+Y455</f>
        <v>113152.5</v>
      </c>
      <c r="AF455" s="204" t="s">
        <v>79</v>
      </c>
      <c r="AG455" s="190" t="s">
        <v>33</v>
      </c>
      <c r="AH455" s="190" t="s">
        <v>161</v>
      </c>
      <c r="AI455" s="190" t="s">
        <v>179</v>
      </c>
      <c r="AJ455" s="204"/>
    </row>
    <row r="456" spans="2:36" ht="51" x14ac:dyDescent="0.2">
      <c r="B456" s="204"/>
      <c r="C456" s="204"/>
      <c r="D456" s="204"/>
      <c r="E456" s="199"/>
      <c r="F456" s="199"/>
      <c r="G456" s="199"/>
      <c r="H456" s="204"/>
      <c r="I456" s="204"/>
      <c r="J456" s="11" t="s">
        <v>116</v>
      </c>
      <c r="K456" s="7" t="s">
        <v>117</v>
      </c>
      <c r="L456" s="7" t="s">
        <v>85</v>
      </c>
      <c r="M456" s="7">
        <v>2</v>
      </c>
      <c r="N456" s="190"/>
      <c r="O456" s="204"/>
      <c r="P456" s="204"/>
      <c r="Q456" s="204"/>
      <c r="R456" s="251"/>
      <c r="S456" s="251"/>
      <c r="T456" s="191"/>
      <c r="U456" s="191"/>
      <c r="V456" s="189"/>
      <c r="W456" s="189"/>
      <c r="X456" s="189"/>
      <c r="Y456" s="189"/>
      <c r="Z456" s="189"/>
      <c r="AA456" s="189"/>
      <c r="AB456" s="189"/>
      <c r="AC456" s="190"/>
      <c r="AD456" s="250"/>
      <c r="AE456" s="250"/>
      <c r="AF456" s="204"/>
      <c r="AG456" s="190"/>
      <c r="AH456" s="190"/>
      <c r="AI456" s="190"/>
      <c r="AJ456" s="204"/>
    </row>
    <row r="457" spans="2:36" ht="38.25" x14ac:dyDescent="0.2">
      <c r="B457" s="204"/>
      <c r="C457" s="204"/>
      <c r="D457" s="204"/>
      <c r="E457" s="199"/>
      <c r="F457" s="199"/>
      <c r="G457" s="199"/>
      <c r="H457" s="204"/>
      <c r="I457" s="204"/>
      <c r="J457" s="11" t="s">
        <v>209</v>
      </c>
      <c r="K457" s="7" t="s">
        <v>118</v>
      </c>
      <c r="L457" s="7" t="s">
        <v>119</v>
      </c>
      <c r="M457" s="7">
        <v>2</v>
      </c>
      <c r="N457" s="190"/>
      <c r="O457" s="204"/>
      <c r="P457" s="204"/>
      <c r="Q457" s="204"/>
      <c r="R457" s="251"/>
      <c r="S457" s="251"/>
      <c r="T457" s="191"/>
      <c r="U457" s="191"/>
      <c r="V457" s="189"/>
      <c r="W457" s="189"/>
      <c r="X457" s="189"/>
      <c r="Y457" s="189"/>
      <c r="Z457" s="189"/>
      <c r="AA457" s="189"/>
      <c r="AB457" s="189"/>
      <c r="AC457" s="190"/>
      <c r="AD457" s="250"/>
      <c r="AE457" s="250"/>
      <c r="AF457" s="204"/>
      <c r="AG457" s="190"/>
      <c r="AH457" s="190"/>
      <c r="AI457" s="190"/>
      <c r="AJ457" s="204"/>
    </row>
    <row r="458" spans="2:36" ht="54" customHeight="1" x14ac:dyDescent="0.2">
      <c r="B458" s="204"/>
      <c r="C458" s="204"/>
      <c r="D458" s="204"/>
      <c r="E458" s="199"/>
      <c r="F458" s="199"/>
      <c r="G458" s="199"/>
      <c r="H458" s="204"/>
      <c r="I458" s="204"/>
      <c r="J458" s="11" t="s">
        <v>120</v>
      </c>
      <c r="K458" s="7" t="s">
        <v>121</v>
      </c>
      <c r="L458" s="7" t="s">
        <v>119</v>
      </c>
      <c r="M458" s="66">
        <v>2</v>
      </c>
      <c r="N458" s="190"/>
      <c r="O458" s="204"/>
      <c r="P458" s="204"/>
      <c r="Q458" s="204"/>
      <c r="R458" s="251"/>
      <c r="S458" s="251"/>
      <c r="T458" s="191"/>
      <c r="U458" s="191"/>
      <c r="V458" s="189"/>
      <c r="W458" s="189"/>
      <c r="X458" s="189"/>
      <c r="Y458" s="189"/>
      <c r="Z458" s="189"/>
      <c r="AA458" s="189"/>
      <c r="AB458" s="189"/>
      <c r="AC458" s="190"/>
      <c r="AD458" s="250"/>
      <c r="AE458" s="250"/>
      <c r="AF458" s="204"/>
      <c r="AG458" s="190"/>
      <c r="AH458" s="190"/>
      <c r="AI458" s="190"/>
      <c r="AJ458" s="204"/>
    </row>
    <row r="459" spans="2:36" s="36" customFormat="1" ht="100.5" customHeight="1" x14ac:dyDescent="0.25">
      <c r="B459" s="204" t="s">
        <v>1024</v>
      </c>
      <c r="C459" s="204" t="s">
        <v>427</v>
      </c>
      <c r="D459" s="204" t="s">
        <v>106</v>
      </c>
      <c r="E459" s="199" t="s">
        <v>67</v>
      </c>
      <c r="F459" s="199" t="s">
        <v>134</v>
      </c>
      <c r="G459" s="199" t="s">
        <v>147</v>
      </c>
      <c r="H459" s="204" t="s">
        <v>70</v>
      </c>
      <c r="I459" s="204" t="s">
        <v>79</v>
      </c>
      <c r="J459" s="11" t="s">
        <v>208</v>
      </c>
      <c r="K459" s="7" t="s">
        <v>107</v>
      </c>
      <c r="L459" s="7" t="s">
        <v>86</v>
      </c>
      <c r="M459" s="66">
        <v>40</v>
      </c>
      <c r="N459" s="190" t="s">
        <v>108</v>
      </c>
      <c r="O459" s="204" t="s">
        <v>428</v>
      </c>
      <c r="P459" s="204" t="s">
        <v>75</v>
      </c>
      <c r="Q459" s="204" t="s">
        <v>76</v>
      </c>
      <c r="R459" s="251" t="s">
        <v>77</v>
      </c>
      <c r="S459" s="251" t="s">
        <v>109</v>
      </c>
      <c r="T459" s="191">
        <f>V459+Y459</f>
        <v>55631.839999999997</v>
      </c>
      <c r="U459" s="191" t="s">
        <v>79</v>
      </c>
      <c r="V459" s="243">
        <v>47287.040000000001</v>
      </c>
      <c r="W459" s="189" t="s">
        <v>79</v>
      </c>
      <c r="X459" s="189" t="s">
        <v>79</v>
      </c>
      <c r="Y459" s="189">
        <v>8344.7999999999993</v>
      </c>
      <c r="Z459" s="189" t="s">
        <v>98</v>
      </c>
      <c r="AA459" s="189" t="s">
        <v>79</v>
      </c>
      <c r="AB459" s="189">
        <v>9817.42</v>
      </c>
      <c r="AC459" s="190" t="s">
        <v>149</v>
      </c>
      <c r="AD459" s="250" t="s">
        <v>79</v>
      </c>
      <c r="AE459" s="250">
        <f>V459+Y459</f>
        <v>55631.839999999997</v>
      </c>
      <c r="AF459" s="190" t="s">
        <v>79</v>
      </c>
      <c r="AG459" s="190" t="s">
        <v>33</v>
      </c>
      <c r="AH459" s="190" t="s">
        <v>249</v>
      </c>
      <c r="AI459" s="190" t="s">
        <v>255</v>
      </c>
      <c r="AJ459" s="190"/>
    </row>
    <row r="460" spans="2:36" s="36" customFormat="1" ht="58.15" customHeight="1" x14ac:dyDescent="0.25">
      <c r="B460" s="204"/>
      <c r="C460" s="204"/>
      <c r="D460" s="204"/>
      <c r="E460" s="199"/>
      <c r="F460" s="199"/>
      <c r="G460" s="199"/>
      <c r="H460" s="204"/>
      <c r="I460" s="204"/>
      <c r="J460" s="11" t="s">
        <v>111</v>
      </c>
      <c r="K460" s="7" t="s">
        <v>112</v>
      </c>
      <c r="L460" s="7" t="s">
        <v>85</v>
      </c>
      <c r="M460" s="66">
        <v>1</v>
      </c>
      <c r="N460" s="190"/>
      <c r="O460" s="204"/>
      <c r="P460" s="204"/>
      <c r="Q460" s="204"/>
      <c r="R460" s="251"/>
      <c r="S460" s="251"/>
      <c r="T460" s="191"/>
      <c r="U460" s="191"/>
      <c r="V460" s="244"/>
      <c r="W460" s="189"/>
      <c r="X460" s="189"/>
      <c r="Y460" s="189"/>
      <c r="Z460" s="189"/>
      <c r="AA460" s="189"/>
      <c r="AB460" s="189"/>
      <c r="AC460" s="190"/>
      <c r="AD460" s="250"/>
      <c r="AE460" s="250"/>
      <c r="AF460" s="204"/>
      <c r="AG460" s="190"/>
      <c r="AH460" s="190"/>
      <c r="AI460" s="190"/>
      <c r="AJ460" s="204"/>
    </row>
    <row r="461" spans="2:36" s="36" customFormat="1" ht="43.15" customHeight="1" x14ac:dyDescent="0.25">
      <c r="B461" s="204"/>
      <c r="C461" s="204"/>
      <c r="D461" s="204"/>
      <c r="E461" s="199"/>
      <c r="F461" s="199"/>
      <c r="G461" s="199"/>
      <c r="H461" s="204"/>
      <c r="I461" s="204"/>
      <c r="J461" s="11" t="s">
        <v>127</v>
      </c>
      <c r="K461" s="7" t="s">
        <v>128</v>
      </c>
      <c r="L461" s="7" t="s">
        <v>85</v>
      </c>
      <c r="M461" s="66">
        <v>28</v>
      </c>
      <c r="N461" s="190"/>
      <c r="O461" s="204"/>
      <c r="P461" s="204"/>
      <c r="Q461" s="204"/>
      <c r="R461" s="251"/>
      <c r="S461" s="251"/>
      <c r="T461" s="191"/>
      <c r="U461" s="191"/>
      <c r="V461" s="245"/>
      <c r="W461" s="189"/>
      <c r="X461" s="189"/>
      <c r="Y461" s="189"/>
      <c r="Z461" s="189"/>
      <c r="AA461" s="189"/>
      <c r="AB461" s="189"/>
      <c r="AC461" s="190"/>
      <c r="AD461" s="250"/>
      <c r="AE461" s="250"/>
      <c r="AF461" s="204"/>
      <c r="AG461" s="190"/>
      <c r="AH461" s="190"/>
      <c r="AI461" s="190"/>
      <c r="AJ461" s="204"/>
    </row>
    <row r="462" spans="2:36" s="36" customFormat="1" ht="107.1" customHeight="1" x14ac:dyDescent="0.25">
      <c r="B462" s="204" t="s">
        <v>1025</v>
      </c>
      <c r="C462" s="204" t="s">
        <v>430</v>
      </c>
      <c r="D462" s="204" t="s">
        <v>106</v>
      </c>
      <c r="E462" s="199" t="s">
        <v>67</v>
      </c>
      <c r="F462" s="199" t="s">
        <v>134</v>
      </c>
      <c r="G462" s="199" t="s">
        <v>147</v>
      </c>
      <c r="H462" s="204" t="s">
        <v>70</v>
      </c>
      <c r="I462" s="204" t="s">
        <v>79</v>
      </c>
      <c r="J462" s="11" t="s">
        <v>208</v>
      </c>
      <c r="K462" s="7" t="s">
        <v>107</v>
      </c>
      <c r="L462" s="7" t="s">
        <v>86</v>
      </c>
      <c r="M462" s="7">
        <v>40</v>
      </c>
      <c r="N462" s="190" t="s">
        <v>108</v>
      </c>
      <c r="O462" s="204" t="s">
        <v>428</v>
      </c>
      <c r="P462" s="204" t="s">
        <v>75</v>
      </c>
      <c r="Q462" s="204" t="s">
        <v>76</v>
      </c>
      <c r="R462" s="251" t="s">
        <v>77</v>
      </c>
      <c r="S462" s="251" t="s">
        <v>109</v>
      </c>
      <c r="T462" s="191">
        <f>V462+Y462</f>
        <v>28743.43</v>
      </c>
      <c r="U462" s="191" t="s">
        <v>79</v>
      </c>
      <c r="V462" s="243">
        <v>24431.919999999998</v>
      </c>
      <c r="W462" s="189" t="s">
        <v>79</v>
      </c>
      <c r="X462" s="189" t="s">
        <v>79</v>
      </c>
      <c r="Y462" s="189">
        <v>4311.51</v>
      </c>
      <c r="Z462" s="189" t="s">
        <v>98</v>
      </c>
      <c r="AA462" s="189" t="s">
        <v>79</v>
      </c>
      <c r="AB462" s="189">
        <v>5072.37</v>
      </c>
      <c r="AC462" s="190" t="s">
        <v>149</v>
      </c>
      <c r="AD462" s="250" t="s">
        <v>79</v>
      </c>
      <c r="AE462" s="250">
        <f>V462+Y462</f>
        <v>28743.43</v>
      </c>
      <c r="AF462" s="190" t="s">
        <v>79</v>
      </c>
      <c r="AG462" s="190" t="s">
        <v>33</v>
      </c>
      <c r="AH462" s="190" t="s">
        <v>249</v>
      </c>
      <c r="AI462" s="190" t="s">
        <v>255</v>
      </c>
      <c r="AJ462" s="190"/>
    </row>
    <row r="463" spans="2:36" s="36" customFormat="1" ht="86.1" customHeight="1" x14ac:dyDescent="0.25">
      <c r="B463" s="204"/>
      <c r="C463" s="204"/>
      <c r="D463" s="204"/>
      <c r="E463" s="199"/>
      <c r="F463" s="199"/>
      <c r="G463" s="199"/>
      <c r="H463" s="204"/>
      <c r="I463" s="204"/>
      <c r="J463" s="11" t="s">
        <v>111</v>
      </c>
      <c r="K463" s="7" t="s">
        <v>112</v>
      </c>
      <c r="L463" s="7" t="s">
        <v>85</v>
      </c>
      <c r="M463" s="7">
        <v>1</v>
      </c>
      <c r="N463" s="190"/>
      <c r="O463" s="204"/>
      <c r="P463" s="204"/>
      <c r="Q463" s="204"/>
      <c r="R463" s="251"/>
      <c r="S463" s="251"/>
      <c r="T463" s="191"/>
      <c r="U463" s="191"/>
      <c r="V463" s="244"/>
      <c r="W463" s="189"/>
      <c r="X463" s="189"/>
      <c r="Y463" s="189"/>
      <c r="Z463" s="189"/>
      <c r="AA463" s="189"/>
      <c r="AB463" s="189"/>
      <c r="AC463" s="190"/>
      <c r="AD463" s="250"/>
      <c r="AE463" s="250"/>
      <c r="AF463" s="204"/>
      <c r="AG463" s="190"/>
      <c r="AH463" s="190"/>
      <c r="AI463" s="190"/>
      <c r="AJ463" s="204"/>
    </row>
    <row r="464" spans="2:36" s="36" customFormat="1" ht="59.1" customHeight="1" x14ac:dyDescent="0.25">
      <c r="B464" s="204"/>
      <c r="C464" s="204"/>
      <c r="D464" s="204"/>
      <c r="E464" s="199"/>
      <c r="F464" s="199"/>
      <c r="G464" s="199"/>
      <c r="H464" s="204"/>
      <c r="I464" s="204"/>
      <c r="J464" s="11" t="s">
        <v>127</v>
      </c>
      <c r="K464" s="7" t="s">
        <v>128</v>
      </c>
      <c r="L464" s="7" t="s">
        <v>85</v>
      </c>
      <c r="M464" s="66">
        <v>13</v>
      </c>
      <c r="N464" s="190"/>
      <c r="O464" s="204"/>
      <c r="P464" s="204"/>
      <c r="Q464" s="204"/>
      <c r="R464" s="251"/>
      <c r="S464" s="251"/>
      <c r="T464" s="191"/>
      <c r="U464" s="191"/>
      <c r="V464" s="245"/>
      <c r="W464" s="189"/>
      <c r="X464" s="189"/>
      <c r="Y464" s="189"/>
      <c r="Z464" s="189"/>
      <c r="AA464" s="189"/>
      <c r="AB464" s="189"/>
      <c r="AC464" s="190"/>
      <c r="AD464" s="250"/>
      <c r="AE464" s="250"/>
      <c r="AF464" s="204"/>
      <c r="AG464" s="190"/>
      <c r="AH464" s="190"/>
      <c r="AI464" s="190"/>
      <c r="AJ464" s="204"/>
    </row>
    <row r="465" spans="2:36" s="36" customFormat="1" ht="89.25" x14ac:dyDescent="0.25">
      <c r="B465" s="201" t="s">
        <v>591</v>
      </c>
      <c r="C465" s="202" t="s">
        <v>592</v>
      </c>
      <c r="D465" s="201" t="s">
        <v>106</v>
      </c>
      <c r="E465" s="218" t="s">
        <v>67</v>
      </c>
      <c r="F465" s="218" t="s">
        <v>134</v>
      </c>
      <c r="G465" s="218" t="s">
        <v>147</v>
      </c>
      <c r="H465" s="204" t="s">
        <v>70</v>
      </c>
      <c r="I465" s="201" t="s">
        <v>79</v>
      </c>
      <c r="J465" s="11" t="s">
        <v>208</v>
      </c>
      <c r="K465" s="7" t="s">
        <v>107</v>
      </c>
      <c r="L465" s="7" t="s">
        <v>86</v>
      </c>
      <c r="M465" s="66">
        <v>40</v>
      </c>
      <c r="N465" s="190" t="s">
        <v>108</v>
      </c>
      <c r="O465" s="199" t="s">
        <v>593</v>
      </c>
      <c r="P465" s="204" t="s">
        <v>75</v>
      </c>
      <c r="Q465" s="204" t="s">
        <v>76</v>
      </c>
      <c r="R465" s="251" t="s">
        <v>77</v>
      </c>
      <c r="S465" s="251" t="s">
        <v>109</v>
      </c>
      <c r="T465" s="191">
        <f>V465+Y465</f>
        <v>183755.21</v>
      </c>
      <c r="U465" s="191">
        <f>T465/M466</f>
        <v>26250.744285714285</v>
      </c>
      <c r="V465" s="228">
        <v>156191.93</v>
      </c>
      <c r="W465" s="243" t="s">
        <v>98</v>
      </c>
      <c r="X465" s="243" t="s">
        <v>98</v>
      </c>
      <c r="Y465" s="228">
        <v>27563.279999999999</v>
      </c>
      <c r="Z465" s="189" t="s">
        <v>98</v>
      </c>
      <c r="AA465" s="189" t="s">
        <v>79</v>
      </c>
      <c r="AB465" s="228">
        <v>14897.12</v>
      </c>
      <c r="AC465" s="190" t="s">
        <v>149</v>
      </c>
      <c r="AD465" s="246" t="s">
        <v>98</v>
      </c>
      <c r="AE465" s="250">
        <f>V465+Y465</f>
        <v>183755.21</v>
      </c>
      <c r="AF465" s="204" t="s">
        <v>79</v>
      </c>
      <c r="AG465" s="190" t="s">
        <v>33</v>
      </c>
      <c r="AH465" s="190" t="s">
        <v>174</v>
      </c>
      <c r="AI465" s="190" t="s">
        <v>176</v>
      </c>
      <c r="AJ465" s="204"/>
    </row>
    <row r="466" spans="2:36" s="36" customFormat="1" ht="73.150000000000006" customHeight="1" x14ac:dyDescent="0.25">
      <c r="B466" s="204"/>
      <c r="C466" s="204"/>
      <c r="D466" s="204"/>
      <c r="E466" s="199"/>
      <c r="F466" s="199"/>
      <c r="G466" s="199"/>
      <c r="H466" s="204"/>
      <c r="I466" s="202"/>
      <c r="J466" s="11" t="s">
        <v>111</v>
      </c>
      <c r="K466" s="7" t="s">
        <v>112</v>
      </c>
      <c r="L466" s="7" t="s">
        <v>85</v>
      </c>
      <c r="M466" s="66">
        <v>7</v>
      </c>
      <c r="N466" s="190"/>
      <c r="O466" s="199"/>
      <c r="P466" s="204"/>
      <c r="Q466" s="204"/>
      <c r="R466" s="251"/>
      <c r="S466" s="251"/>
      <c r="T466" s="191"/>
      <c r="U466" s="191"/>
      <c r="V466" s="230"/>
      <c r="W466" s="244"/>
      <c r="X466" s="244"/>
      <c r="Y466" s="230"/>
      <c r="Z466" s="189"/>
      <c r="AA466" s="189"/>
      <c r="AB466" s="230"/>
      <c r="AC466" s="190"/>
      <c r="AD466" s="247"/>
      <c r="AE466" s="250"/>
      <c r="AF466" s="204"/>
      <c r="AG466" s="190"/>
      <c r="AH466" s="190"/>
      <c r="AI466" s="190"/>
      <c r="AJ466" s="204"/>
    </row>
    <row r="467" spans="2:36" s="36" customFormat="1" ht="43.15" customHeight="1" x14ac:dyDescent="0.25">
      <c r="B467" s="204"/>
      <c r="C467" s="204"/>
      <c r="D467" s="204"/>
      <c r="E467" s="199"/>
      <c r="F467" s="199"/>
      <c r="G467" s="199"/>
      <c r="H467" s="201"/>
      <c r="I467" s="203"/>
      <c r="J467" s="11" t="s">
        <v>127</v>
      </c>
      <c r="K467" s="7" t="s">
        <v>128</v>
      </c>
      <c r="L467" s="7" t="s">
        <v>85</v>
      </c>
      <c r="M467" s="66">
        <v>150</v>
      </c>
      <c r="N467" s="228"/>
      <c r="O467" s="199"/>
      <c r="P467" s="201"/>
      <c r="Q467" s="201"/>
      <c r="R467" s="192"/>
      <c r="S467" s="192"/>
      <c r="T467" s="240"/>
      <c r="U467" s="240"/>
      <c r="V467" s="231"/>
      <c r="W467" s="245"/>
      <c r="X467" s="245"/>
      <c r="Y467" s="231"/>
      <c r="Z467" s="243"/>
      <c r="AA467" s="243"/>
      <c r="AB467" s="231"/>
      <c r="AC467" s="228"/>
      <c r="AD467" s="248"/>
      <c r="AE467" s="246"/>
      <c r="AF467" s="201"/>
      <c r="AG467" s="228"/>
      <c r="AH467" s="228"/>
      <c r="AI467" s="228"/>
      <c r="AJ467" s="204"/>
    </row>
    <row r="468" spans="2:36" s="36" customFormat="1" ht="63.75" customHeight="1" x14ac:dyDescent="0.25">
      <c r="B468" s="201" t="s">
        <v>594</v>
      </c>
      <c r="C468" s="201" t="s">
        <v>595</v>
      </c>
      <c r="D468" s="201" t="s">
        <v>106</v>
      </c>
      <c r="E468" s="218" t="s">
        <v>67</v>
      </c>
      <c r="F468" s="218" t="s">
        <v>132</v>
      </c>
      <c r="G468" s="218" t="s">
        <v>69</v>
      </c>
      <c r="H468" s="201" t="s">
        <v>70</v>
      </c>
      <c r="I468" s="201" t="s">
        <v>98</v>
      </c>
      <c r="J468" s="11" t="s">
        <v>113</v>
      </c>
      <c r="K468" s="7" t="s">
        <v>114</v>
      </c>
      <c r="L468" s="7" t="s">
        <v>115</v>
      </c>
      <c r="M468" s="7">
        <v>1</v>
      </c>
      <c r="N468" s="190" t="s">
        <v>108</v>
      </c>
      <c r="O468" s="199" t="s">
        <v>596</v>
      </c>
      <c r="P468" s="201" t="s">
        <v>75</v>
      </c>
      <c r="Q468" s="201" t="s">
        <v>76</v>
      </c>
      <c r="R468" s="201" t="s">
        <v>77</v>
      </c>
      <c r="S468" s="251" t="s">
        <v>109</v>
      </c>
      <c r="T468" s="191">
        <f>V468+Y468</f>
        <v>58500</v>
      </c>
      <c r="U468" s="191">
        <f>+T468/M469</f>
        <v>58500</v>
      </c>
      <c r="V468" s="266">
        <v>49725</v>
      </c>
      <c r="W468" s="215" t="s">
        <v>98</v>
      </c>
      <c r="X468" s="215" t="s">
        <v>98</v>
      </c>
      <c r="Y468" s="266">
        <v>8775</v>
      </c>
      <c r="Z468" s="189" t="s">
        <v>98</v>
      </c>
      <c r="AA468" s="189" t="s">
        <v>98</v>
      </c>
      <c r="AB468" s="228">
        <v>4743.24</v>
      </c>
      <c r="AC468" s="190" t="s">
        <v>80</v>
      </c>
      <c r="AD468" s="250" t="s">
        <v>98</v>
      </c>
      <c r="AE468" s="190">
        <f>+V468+Y468</f>
        <v>58500</v>
      </c>
      <c r="AF468" s="204" t="s">
        <v>98</v>
      </c>
      <c r="AG468" s="190" t="s">
        <v>33</v>
      </c>
      <c r="AH468" s="190" t="s">
        <v>174</v>
      </c>
      <c r="AI468" s="190" t="s">
        <v>158</v>
      </c>
      <c r="AJ468" s="204"/>
    </row>
    <row r="469" spans="2:36" s="36" customFormat="1" ht="81" customHeight="1" x14ac:dyDescent="0.25">
      <c r="B469" s="204"/>
      <c r="C469" s="204"/>
      <c r="D469" s="204"/>
      <c r="E469" s="199"/>
      <c r="F469" s="199"/>
      <c r="G469" s="199"/>
      <c r="H469" s="202"/>
      <c r="I469" s="202"/>
      <c r="J469" s="11" t="s">
        <v>116</v>
      </c>
      <c r="K469" s="7" t="s">
        <v>117</v>
      </c>
      <c r="L469" s="7" t="s">
        <v>85</v>
      </c>
      <c r="M469" s="7">
        <v>1</v>
      </c>
      <c r="N469" s="190"/>
      <c r="O469" s="199"/>
      <c r="P469" s="202"/>
      <c r="Q469" s="202"/>
      <c r="R469" s="202"/>
      <c r="S469" s="251"/>
      <c r="T469" s="191"/>
      <c r="U469" s="191"/>
      <c r="V469" s="267"/>
      <c r="W469" s="215"/>
      <c r="X469" s="215"/>
      <c r="Y469" s="267"/>
      <c r="Z469" s="189"/>
      <c r="AA469" s="189"/>
      <c r="AB469" s="230"/>
      <c r="AC469" s="190"/>
      <c r="AD469" s="250"/>
      <c r="AE469" s="190"/>
      <c r="AF469" s="204"/>
      <c r="AG469" s="190"/>
      <c r="AH469" s="190"/>
      <c r="AI469" s="190"/>
      <c r="AJ469" s="204"/>
    </row>
    <row r="470" spans="2:36" s="36" customFormat="1" ht="63" customHeight="1" x14ac:dyDescent="0.25">
      <c r="B470" s="204"/>
      <c r="C470" s="204"/>
      <c r="D470" s="204"/>
      <c r="E470" s="199"/>
      <c r="F470" s="199"/>
      <c r="G470" s="199"/>
      <c r="H470" s="202"/>
      <c r="I470" s="202"/>
      <c r="J470" s="11" t="s">
        <v>209</v>
      </c>
      <c r="K470" s="7" t="s">
        <v>118</v>
      </c>
      <c r="L470" s="7" t="s">
        <v>119</v>
      </c>
      <c r="M470" s="7">
        <v>1</v>
      </c>
      <c r="N470" s="190"/>
      <c r="O470" s="199"/>
      <c r="P470" s="202"/>
      <c r="Q470" s="202"/>
      <c r="R470" s="202"/>
      <c r="S470" s="251"/>
      <c r="T470" s="191"/>
      <c r="U470" s="191"/>
      <c r="V470" s="267"/>
      <c r="W470" s="215"/>
      <c r="X470" s="215"/>
      <c r="Y470" s="267"/>
      <c r="Z470" s="189"/>
      <c r="AA470" s="189"/>
      <c r="AB470" s="230"/>
      <c r="AC470" s="190"/>
      <c r="AD470" s="250"/>
      <c r="AE470" s="190"/>
      <c r="AF470" s="204"/>
      <c r="AG470" s="190"/>
      <c r="AH470" s="190"/>
      <c r="AI470" s="190"/>
      <c r="AJ470" s="204"/>
    </row>
    <row r="471" spans="2:36" s="36" customFormat="1" ht="43.15" customHeight="1" x14ac:dyDescent="0.25">
      <c r="B471" s="204"/>
      <c r="C471" s="204"/>
      <c r="D471" s="204"/>
      <c r="E471" s="199"/>
      <c r="F471" s="199"/>
      <c r="G471" s="199"/>
      <c r="H471" s="203"/>
      <c r="I471" s="203"/>
      <c r="J471" s="11" t="s">
        <v>120</v>
      </c>
      <c r="K471" s="7" t="s">
        <v>121</v>
      </c>
      <c r="L471" s="7" t="s">
        <v>119</v>
      </c>
      <c r="M471" s="66">
        <v>1</v>
      </c>
      <c r="N471" s="190"/>
      <c r="O471" s="199"/>
      <c r="P471" s="203"/>
      <c r="Q471" s="203"/>
      <c r="R471" s="203"/>
      <c r="S471" s="251"/>
      <c r="T471" s="191"/>
      <c r="U471" s="191"/>
      <c r="V471" s="268"/>
      <c r="W471" s="215"/>
      <c r="X471" s="215"/>
      <c r="Y471" s="268"/>
      <c r="Z471" s="189"/>
      <c r="AA471" s="189"/>
      <c r="AB471" s="231"/>
      <c r="AC471" s="190"/>
      <c r="AD471" s="250"/>
      <c r="AE471" s="190"/>
      <c r="AF471" s="204"/>
      <c r="AG471" s="190"/>
      <c r="AH471" s="190"/>
      <c r="AI471" s="190"/>
      <c r="AJ471" s="204"/>
    </row>
    <row r="472" spans="2:36" s="36" customFormat="1" ht="89.25" x14ac:dyDescent="0.25">
      <c r="B472" s="202" t="s">
        <v>597</v>
      </c>
      <c r="C472" s="202" t="s">
        <v>598</v>
      </c>
      <c r="D472" s="204" t="s">
        <v>106</v>
      </c>
      <c r="E472" s="199" t="s">
        <v>67</v>
      </c>
      <c r="F472" s="199" t="s">
        <v>134</v>
      </c>
      <c r="G472" s="199" t="s">
        <v>147</v>
      </c>
      <c r="H472" s="201" t="s">
        <v>70</v>
      </c>
      <c r="I472" s="204" t="s">
        <v>98</v>
      </c>
      <c r="J472" s="11" t="s">
        <v>208</v>
      </c>
      <c r="K472" s="7" t="s">
        <v>107</v>
      </c>
      <c r="L472" s="7" t="s">
        <v>86</v>
      </c>
      <c r="M472" s="66">
        <v>40</v>
      </c>
      <c r="N472" s="190" t="s">
        <v>108</v>
      </c>
      <c r="O472" s="199" t="s">
        <v>593</v>
      </c>
      <c r="P472" s="204" t="s">
        <v>75</v>
      </c>
      <c r="Q472" s="204" t="s">
        <v>76</v>
      </c>
      <c r="R472" s="251" t="s">
        <v>77</v>
      </c>
      <c r="S472" s="251" t="s">
        <v>109</v>
      </c>
      <c r="T472" s="191">
        <f>V472+Y472</f>
        <v>18660.649999999998</v>
      </c>
      <c r="U472" s="191">
        <f>+T472/M473</f>
        <v>18660.649999999998</v>
      </c>
      <c r="V472" s="215">
        <v>15861.55</v>
      </c>
      <c r="W472" s="215" t="s">
        <v>98</v>
      </c>
      <c r="X472" s="215" t="s">
        <v>79</v>
      </c>
      <c r="Y472" s="266">
        <v>2799.1</v>
      </c>
      <c r="Z472" s="189" t="s">
        <v>98</v>
      </c>
      <c r="AA472" s="189" t="s">
        <v>79</v>
      </c>
      <c r="AB472" s="15">
        <v>1513.05</v>
      </c>
      <c r="AC472" s="190" t="s">
        <v>149</v>
      </c>
      <c r="AD472" s="246" t="s">
        <v>98</v>
      </c>
      <c r="AE472" s="250">
        <f>V472+Y472</f>
        <v>18660.649999999998</v>
      </c>
      <c r="AF472" s="204" t="s">
        <v>79</v>
      </c>
      <c r="AG472" s="190" t="s">
        <v>33</v>
      </c>
      <c r="AH472" s="190" t="s">
        <v>157</v>
      </c>
      <c r="AI472" s="190" t="s">
        <v>176</v>
      </c>
      <c r="AJ472" s="204"/>
    </row>
    <row r="473" spans="2:36" s="36" customFormat="1" ht="43.15" customHeight="1" x14ac:dyDescent="0.25">
      <c r="B473" s="204"/>
      <c r="C473" s="204"/>
      <c r="D473" s="204"/>
      <c r="E473" s="199"/>
      <c r="F473" s="199"/>
      <c r="G473" s="199"/>
      <c r="H473" s="202"/>
      <c r="I473" s="204"/>
      <c r="J473" s="11" t="s">
        <v>111</v>
      </c>
      <c r="K473" s="7" t="s">
        <v>112</v>
      </c>
      <c r="L473" s="7" t="s">
        <v>85</v>
      </c>
      <c r="M473" s="66">
        <v>1</v>
      </c>
      <c r="N473" s="190"/>
      <c r="O473" s="199"/>
      <c r="P473" s="204"/>
      <c r="Q473" s="204"/>
      <c r="R473" s="251"/>
      <c r="S473" s="251"/>
      <c r="T473" s="191"/>
      <c r="U473" s="191"/>
      <c r="V473" s="215"/>
      <c r="W473" s="215"/>
      <c r="X473" s="215"/>
      <c r="Y473" s="267"/>
      <c r="Z473" s="189"/>
      <c r="AA473" s="189"/>
      <c r="AB473" s="17"/>
      <c r="AC473" s="190"/>
      <c r="AD473" s="247"/>
      <c r="AE473" s="250"/>
      <c r="AF473" s="204"/>
      <c r="AG473" s="190"/>
      <c r="AH473" s="190"/>
      <c r="AI473" s="190"/>
      <c r="AJ473" s="204"/>
    </row>
    <row r="474" spans="2:36" s="36" customFormat="1" ht="99.6" customHeight="1" x14ac:dyDescent="0.25">
      <c r="B474" s="204"/>
      <c r="C474" s="204"/>
      <c r="D474" s="204"/>
      <c r="E474" s="199"/>
      <c r="F474" s="199"/>
      <c r="G474" s="199"/>
      <c r="H474" s="203"/>
      <c r="I474" s="204"/>
      <c r="J474" s="11" t="s">
        <v>127</v>
      </c>
      <c r="K474" s="7" t="s">
        <v>128</v>
      </c>
      <c r="L474" s="7" t="s">
        <v>85</v>
      </c>
      <c r="M474" s="66">
        <v>15</v>
      </c>
      <c r="N474" s="190"/>
      <c r="O474" s="199"/>
      <c r="P474" s="201"/>
      <c r="Q474" s="201"/>
      <c r="R474" s="192"/>
      <c r="S474" s="251"/>
      <c r="T474" s="191"/>
      <c r="U474" s="191"/>
      <c r="V474" s="215"/>
      <c r="W474" s="266"/>
      <c r="X474" s="266"/>
      <c r="Y474" s="267"/>
      <c r="Z474" s="243"/>
      <c r="AA474" s="243"/>
      <c r="AB474" s="17"/>
      <c r="AC474" s="228"/>
      <c r="AD474" s="248"/>
      <c r="AE474" s="246"/>
      <c r="AF474" s="201"/>
      <c r="AG474" s="228"/>
      <c r="AH474" s="228"/>
      <c r="AI474" s="228"/>
      <c r="AJ474" s="201"/>
    </row>
    <row r="475" spans="2:36" s="36" customFormat="1" ht="89.25" x14ac:dyDescent="0.25">
      <c r="B475" s="204" t="s">
        <v>600</v>
      </c>
      <c r="C475" s="204" t="s">
        <v>599</v>
      </c>
      <c r="D475" s="204" t="s">
        <v>106</v>
      </c>
      <c r="E475" s="199" t="s">
        <v>67</v>
      </c>
      <c r="F475" s="199" t="s">
        <v>134</v>
      </c>
      <c r="G475" s="199" t="s">
        <v>147</v>
      </c>
      <c r="H475" s="201" t="s">
        <v>70</v>
      </c>
      <c r="I475" s="204" t="s">
        <v>98</v>
      </c>
      <c r="J475" s="11" t="s">
        <v>208</v>
      </c>
      <c r="K475" s="7" t="s">
        <v>107</v>
      </c>
      <c r="L475" s="7" t="s">
        <v>86</v>
      </c>
      <c r="M475" s="66">
        <v>40</v>
      </c>
      <c r="N475" s="190" t="s">
        <v>108</v>
      </c>
      <c r="O475" s="199" t="s">
        <v>593</v>
      </c>
      <c r="P475" s="204" t="s">
        <v>75</v>
      </c>
      <c r="Q475" s="204" t="s">
        <v>76</v>
      </c>
      <c r="R475" s="251" t="s">
        <v>77</v>
      </c>
      <c r="S475" s="251" t="s">
        <v>109</v>
      </c>
      <c r="T475" s="191">
        <f>V475+Y475</f>
        <v>69515.59</v>
      </c>
      <c r="U475" s="191">
        <f>+T475/M476</f>
        <v>69515.59</v>
      </c>
      <c r="V475" s="190">
        <v>59088.25</v>
      </c>
      <c r="W475" s="189" t="s">
        <v>98</v>
      </c>
      <c r="X475" s="189" t="s">
        <v>79</v>
      </c>
      <c r="Y475" s="190">
        <v>10427.34</v>
      </c>
      <c r="Z475" s="189" t="s">
        <v>98</v>
      </c>
      <c r="AA475" s="189" t="s">
        <v>79</v>
      </c>
      <c r="AB475" s="215">
        <v>5636.4</v>
      </c>
      <c r="AC475" s="190" t="s">
        <v>149</v>
      </c>
      <c r="AD475" s="246" t="s">
        <v>98</v>
      </c>
      <c r="AE475" s="250">
        <f>V475+Y475</f>
        <v>69515.59</v>
      </c>
      <c r="AF475" s="204" t="s">
        <v>79</v>
      </c>
      <c r="AG475" s="190" t="s">
        <v>33</v>
      </c>
      <c r="AH475" s="190" t="s">
        <v>157</v>
      </c>
      <c r="AI475" s="190" t="s">
        <v>176</v>
      </c>
      <c r="AJ475" s="204"/>
    </row>
    <row r="476" spans="2:36" s="36" customFormat="1" ht="99.6" customHeight="1" x14ac:dyDescent="0.25">
      <c r="B476" s="204"/>
      <c r="C476" s="204"/>
      <c r="D476" s="204"/>
      <c r="E476" s="199"/>
      <c r="F476" s="199"/>
      <c r="G476" s="199"/>
      <c r="H476" s="202"/>
      <c r="I476" s="204"/>
      <c r="J476" s="11" t="s">
        <v>111</v>
      </c>
      <c r="K476" s="7" t="s">
        <v>112</v>
      </c>
      <c r="L476" s="7" t="s">
        <v>85</v>
      </c>
      <c r="M476" s="66">
        <v>1</v>
      </c>
      <c r="N476" s="190"/>
      <c r="O476" s="199"/>
      <c r="P476" s="204"/>
      <c r="Q476" s="204"/>
      <c r="R476" s="251"/>
      <c r="S476" s="251"/>
      <c r="T476" s="191"/>
      <c r="U476" s="191"/>
      <c r="V476" s="190"/>
      <c r="W476" s="189"/>
      <c r="X476" s="189"/>
      <c r="Y476" s="190"/>
      <c r="Z476" s="189"/>
      <c r="AA476" s="189"/>
      <c r="AB476" s="215"/>
      <c r="AC476" s="190"/>
      <c r="AD476" s="247"/>
      <c r="AE476" s="250"/>
      <c r="AF476" s="204"/>
      <c r="AG476" s="190"/>
      <c r="AH476" s="190"/>
      <c r="AI476" s="190"/>
      <c r="AJ476" s="204"/>
    </row>
    <row r="477" spans="2:36" s="36" customFormat="1" ht="73.150000000000006" customHeight="1" x14ac:dyDescent="0.25">
      <c r="B477" s="204"/>
      <c r="C477" s="204"/>
      <c r="D477" s="204"/>
      <c r="E477" s="199"/>
      <c r="F477" s="199"/>
      <c r="G477" s="199"/>
      <c r="H477" s="203"/>
      <c r="I477" s="204"/>
      <c r="J477" s="11" t="s">
        <v>127</v>
      </c>
      <c r="K477" s="7" t="s">
        <v>128</v>
      </c>
      <c r="L477" s="7" t="s">
        <v>85</v>
      </c>
      <c r="M477" s="66">
        <v>46</v>
      </c>
      <c r="N477" s="190"/>
      <c r="O477" s="199"/>
      <c r="P477" s="201"/>
      <c r="Q477" s="201"/>
      <c r="R477" s="192"/>
      <c r="S477" s="251"/>
      <c r="T477" s="191"/>
      <c r="U477" s="191"/>
      <c r="V477" s="190"/>
      <c r="W477" s="189"/>
      <c r="X477" s="189"/>
      <c r="Y477" s="190"/>
      <c r="Z477" s="189"/>
      <c r="AA477" s="189"/>
      <c r="AB477" s="215"/>
      <c r="AC477" s="190"/>
      <c r="AD477" s="248"/>
      <c r="AE477" s="250"/>
      <c r="AF477" s="204"/>
      <c r="AG477" s="190"/>
      <c r="AH477" s="228"/>
      <c r="AI477" s="228"/>
      <c r="AJ477" s="201"/>
    </row>
    <row r="478" spans="2:36" s="36" customFormat="1" ht="38.25" x14ac:dyDescent="0.25">
      <c r="B478" s="202" t="s">
        <v>601</v>
      </c>
      <c r="C478" s="202" t="s">
        <v>602</v>
      </c>
      <c r="D478" s="202" t="s">
        <v>106</v>
      </c>
      <c r="E478" s="219" t="s">
        <v>67</v>
      </c>
      <c r="F478" s="219" t="s">
        <v>134</v>
      </c>
      <c r="G478" s="219" t="s">
        <v>147</v>
      </c>
      <c r="H478" s="201" t="s">
        <v>70</v>
      </c>
      <c r="I478" s="204" t="s">
        <v>98</v>
      </c>
      <c r="J478" s="11" t="s">
        <v>111</v>
      </c>
      <c r="K478" s="7" t="s">
        <v>112</v>
      </c>
      <c r="L478" s="7" t="s">
        <v>85</v>
      </c>
      <c r="M478" s="66">
        <v>1</v>
      </c>
      <c r="N478" s="190" t="s">
        <v>108</v>
      </c>
      <c r="O478" s="199" t="s">
        <v>593</v>
      </c>
      <c r="P478" s="201" t="s">
        <v>75</v>
      </c>
      <c r="Q478" s="201" t="s">
        <v>76</v>
      </c>
      <c r="R478" s="201" t="s">
        <v>77</v>
      </c>
      <c r="S478" s="251" t="s">
        <v>109</v>
      </c>
      <c r="T478" s="191">
        <f>V478+Y478</f>
        <v>41455.839999999997</v>
      </c>
      <c r="U478" s="191">
        <f>+T478/1</f>
        <v>41455.839999999997</v>
      </c>
      <c r="V478" s="257">
        <v>35237.46</v>
      </c>
      <c r="W478" s="189" t="s">
        <v>98</v>
      </c>
      <c r="X478" s="189" t="s">
        <v>79</v>
      </c>
      <c r="Y478" s="190">
        <v>6218.38</v>
      </c>
      <c r="Z478" s="189" t="s">
        <v>98</v>
      </c>
      <c r="AA478" s="189" t="s">
        <v>79</v>
      </c>
      <c r="AB478" s="215">
        <v>3361.28</v>
      </c>
      <c r="AC478" s="190" t="s">
        <v>149</v>
      </c>
      <c r="AD478" s="246" t="s">
        <v>98</v>
      </c>
      <c r="AE478" s="250">
        <f>V478+Y478</f>
        <v>41455.839999999997</v>
      </c>
      <c r="AF478" s="204" t="s">
        <v>79</v>
      </c>
      <c r="AG478" s="190" t="s">
        <v>33</v>
      </c>
      <c r="AH478" s="190" t="s">
        <v>157</v>
      </c>
      <c r="AI478" s="190" t="s">
        <v>176</v>
      </c>
      <c r="AJ478" s="204"/>
    </row>
    <row r="479" spans="2:36" s="36" customFormat="1" ht="25.5" x14ac:dyDescent="0.25">
      <c r="B479" s="204"/>
      <c r="C479" s="204"/>
      <c r="D479" s="204"/>
      <c r="E479" s="199"/>
      <c r="F479" s="199"/>
      <c r="G479" s="199"/>
      <c r="H479" s="203"/>
      <c r="I479" s="204"/>
      <c r="J479" s="11" t="s">
        <v>127</v>
      </c>
      <c r="K479" s="7" t="s">
        <v>128</v>
      </c>
      <c r="L479" s="7" t="s">
        <v>85</v>
      </c>
      <c r="M479" s="66">
        <v>6</v>
      </c>
      <c r="N479" s="190"/>
      <c r="O479" s="199"/>
      <c r="P479" s="203"/>
      <c r="Q479" s="203"/>
      <c r="R479" s="203"/>
      <c r="S479" s="251"/>
      <c r="T479" s="191"/>
      <c r="U479" s="191"/>
      <c r="V479" s="257"/>
      <c r="W479" s="189"/>
      <c r="X479" s="189"/>
      <c r="Y479" s="190"/>
      <c r="Z479" s="189"/>
      <c r="AA479" s="189"/>
      <c r="AB479" s="215"/>
      <c r="AC479" s="190"/>
      <c r="AD479" s="248"/>
      <c r="AE479" s="250"/>
      <c r="AF479" s="204"/>
      <c r="AG479" s="190"/>
      <c r="AH479" s="190"/>
      <c r="AI479" s="190"/>
      <c r="AJ479" s="204"/>
    </row>
    <row r="480" spans="2:36" s="36" customFormat="1" ht="89.25" x14ac:dyDescent="0.25">
      <c r="B480" s="204" t="s">
        <v>603</v>
      </c>
      <c r="C480" s="204" t="s">
        <v>970</v>
      </c>
      <c r="D480" s="204" t="s">
        <v>106</v>
      </c>
      <c r="E480" s="199" t="s">
        <v>67</v>
      </c>
      <c r="F480" s="199" t="s">
        <v>134</v>
      </c>
      <c r="G480" s="199" t="s">
        <v>147</v>
      </c>
      <c r="H480" s="201" t="s">
        <v>70</v>
      </c>
      <c r="I480" s="201" t="s">
        <v>98</v>
      </c>
      <c r="J480" s="75" t="s">
        <v>208</v>
      </c>
      <c r="K480" s="22" t="s">
        <v>107</v>
      </c>
      <c r="L480" s="22" t="s">
        <v>86</v>
      </c>
      <c r="M480" s="76">
        <v>40</v>
      </c>
      <c r="N480" s="228" t="s">
        <v>108</v>
      </c>
      <c r="O480" s="234" t="s">
        <v>593</v>
      </c>
      <c r="P480" s="201" t="s">
        <v>75</v>
      </c>
      <c r="Q480" s="201" t="s">
        <v>76</v>
      </c>
      <c r="R480" s="201" t="s">
        <v>77</v>
      </c>
      <c r="S480" s="192" t="s">
        <v>623</v>
      </c>
      <c r="T480" s="242">
        <f>V480+Y480</f>
        <v>89244.790000000008</v>
      </c>
      <c r="U480" s="242">
        <f>+T480/M481</f>
        <v>29748.263333333336</v>
      </c>
      <c r="V480" s="214">
        <v>75858.070000000007</v>
      </c>
      <c r="W480" s="245" t="s">
        <v>98</v>
      </c>
      <c r="X480" s="245" t="s">
        <v>79</v>
      </c>
      <c r="Y480" s="214">
        <v>13386.72</v>
      </c>
      <c r="Z480" s="245" t="s">
        <v>98</v>
      </c>
      <c r="AA480" s="245" t="s">
        <v>79</v>
      </c>
      <c r="AB480" s="214">
        <v>7237</v>
      </c>
      <c r="AC480" s="231" t="s">
        <v>149</v>
      </c>
      <c r="AD480" s="248" t="s">
        <v>98</v>
      </c>
      <c r="AE480" s="248">
        <f>V480+Y480</f>
        <v>89244.790000000008</v>
      </c>
      <c r="AF480" s="203" t="s">
        <v>79</v>
      </c>
      <c r="AG480" s="231" t="s">
        <v>33</v>
      </c>
      <c r="AH480" s="231" t="s">
        <v>176</v>
      </c>
      <c r="AI480" s="231" t="s">
        <v>160</v>
      </c>
      <c r="AJ480" s="203"/>
    </row>
    <row r="481" spans="2:36" s="36" customFormat="1" ht="99.6" customHeight="1" x14ac:dyDescent="0.25">
      <c r="B481" s="204"/>
      <c r="C481" s="204"/>
      <c r="D481" s="204"/>
      <c r="E481" s="199"/>
      <c r="F481" s="199"/>
      <c r="G481" s="199"/>
      <c r="H481" s="202"/>
      <c r="I481" s="202"/>
      <c r="J481" s="11" t="s">
        <v>111</v>
      </c>
      <c r="K481" s="7" t="s">
        <v>112</v>
      </c>
      <c r="L481" s="7" t="s">
        <v>85</v>
      </c>
      <c r="M481" s="66">
        <v>3</v>
      </c>
      <c r="N481" s="230"/>
      <c r="O481" s="199"/>
      <c r="P481" s="202"/>
      <c r="Q481" s="202"/>
      <c r="R481" s="202"/>
      <c r="S481" s="193"/>
      <c r="T481" s="191"/>
      <c r="U481" s="191"/>
      <c r="V481" s="257"/>
      <c r="W481" s="189"/>
      <c r="X481" s="189"/>
      <c r="Y481" s="257"/>
      <c r="Z481" s="189"/>
      <c r="AA481" s="189"/>
      <c r="AB481" s="257"/>
      <c r="AC481" s="190"/>
      <c r="AD481" s="250"/>
      <c r="AE481" s="250"/>
      <c r="AF481" s="204"/>
      <c r="AG481" s="190"/>
      <c r="AH481" s="190"/>
      <c r="AI481" s="190"/>
      <c r="AJ481" s="204"/>
    </row>
    <row r="482" spans="2:36" s="36" customFormat="1" ht="99.6" customHeight="1" x14ac:dyDescent="0.25">
      <c r="B482" s="204"/>
      <c r="C482" s="204"/>
      <c r="D482" s="201"/>
      <c r="E482" s="218"/>
      <c r="F482" s="199"/>
      <c r="G482" s="199"/>
      <c r="H482" s="203"/>
      <c r="I482" s="203"/>
      <c r="J482" s="11" t="s">
        <v>127</v>
      </c>
      <c r="K482" s="7" t="s">
        <v>128</v>
      </c>
      <c r="L482" s="7" t="s">
        <v>85</v>
      </c>
      <c r="M482" s="66">
        <v>75</v>
      </c>
      <c r="N482" s="231"/>
      <c r="O482" s="199"/>
      <c r="P482" s="203"/>
      <c r="Q482" s="203"/>
      <c r="R482" s="203"/>
      <c r="S482" s="239"/>
      <c r="T482" s="191"/>
      <c r="U482" s="191"/>
      <c r="V482" s="257"/>
      <c r="W482" s="189"/>
      <c r="X482" s="189"/>
      <c r="Y482" s="257"/>
      <c r="Z482" s="189"/>
      <c r="AA482" s="189"/>
      <c r="AB482" s="257"/>
      <c r="AC482" s="190"/>
      <c r="AD482" s="246"/>
      <c r="AE482" s="250"/>
      <c r="AF482" s="204"/>
      <c r="AG482" s="190"/>
      <c r="AH482" s="190"/>
      <c r="AI482" s="190"/>
      <c r="AJ482" s="204"/>
    </row>
    <row r="483" spans="2:36" s="36" customFormat="1" ht="135.6" customHeight="1" x14ac:dyDescent="0.25">
      <c r="B483" s="201" t="s">
        <v>604</v>
      </c>
      <c r="C483" s="201" t="s">
        <v>605</v>
      </c>
      <c r="D483" s="201" t="s">
        <v>106</v>
      </c>
      <c r="E483" s="218" t="s">
        <v>67</v>
      </c>
      <c r="F483" s="218" t="s">
        <v>132</v>
      </c>
      <c r="G483" s="218" t="s">
        <v>69</v>
      </c>
      <c r="H483" s="201" t="s">
        <v>70</v>
      </c>
      <c r="I483" s="201" t="s">
        <v>98</v>
      </c>
      <c r="J483" s="11" t="s">
        <v>113</v>
      </c>
      <c r="K483" s="7" t="s">
        <v>114</v>
      </c>
      <c r="L483" s="7" t="s">
        <v>115</v>
      </c>
      <c r="M483" s="7">
        <v>3</v>
      </c>
      <c r="N483" s="228" t="s">
        <v>108</v>
      </c>
      <c r="O483" s="218" t="s">
        <v>593</v>
      </c>
      <c r="P483" s="201" t="s">
        <v>75</v>
      </c>
      <c r="Q483" s="201" t="s">
        <v>76</v>
      </c>
      <c r="R483" s="201" t="s">
        <v>77</v>
      </c>
      <c r="S483" s="192" t="s">
        <v>109</v>
      </c>
      <c r="T483" s="191">
        <f>V483+Y483</f>
        <v>175499.99</v>
      </c>
      <c r="U483" s="240">
        <f>+T483/M484</f>
        <v>58499.996666666666</v>
      </c>
      <c r="V483" s="212">
        <v>149174.99</v>
      </c>
      <c r="W483" s="189" t="s">
        <v>98</v>
      </c>
      <c r="X483" s="189" t="s">
        <v>79</v>
      </c>
      <c r="Y483" s="212">
        <v>26325</v>
      </c>
      <c r="Z483" s="189" t="s">
        <v>98</v>
      </c>
      <c r="AA483" s="189" t="s">
        <v>79</v>
      </c>
      <c r="AB483" s="212">
        <v>14229.72</v>
      </c>
      <c r="AC483" s="190" t="s">
        <v>80</v>
      </c>
      <c r="AD483" s="246" t="s">
        <v>98</v>
      </c>
      <c r="AE483" s="250">
        <f>V483+Y483</f>
        <v>175499.99</v>
      </c>
      <c r="AF483" s="204" t="s">
        <v>79</v>
      </c>
      <c r="AG483" s="190" t="s">
        <v>33</v>
      </c>
      <c r="AH483" s="190" t="s">
        <v>176</v>
      </c>
      <c r="AI483" s="190" t="s">
        <v>160</v>
      </c>
      <c r="AJ483" s="204"/>
    </row>
    <row r="484" spans="2:36" s="36" customFormat="1" ht="78.599999999999994" customHeight="1" x14ac:dyDescent="0.25">
      <c r="B484" s="204"/>
      <c r="C484" s="204"/>
      <c r="D484" s="204"/>
      <c r="E484" s="199"/>
      <c r="F484" s="199"/>
      <c r="G484" s="199"/>
      <c r="H484" s="202"/>
      <c r="I484" s="202"/>
      <c r="J484" s="11" t="s">
        <v>116</v>
      </c>
      <c r="K484" s="7" t="s">
        <v>117</v>
      </c>
      <c r="L484" s="7" t="s">
        <v>85</v>
      </c>
      <c r="M484" s="7">
        <v>3</v>
      </c>
      <c r="N484" s="230"/>
      <c r="O484" s="199"/>
      <c r="P484" s="202"/>
      <c r="Q484" s="202"/>
      <c r="R484" s="202"/>
      <c r="S484" s="193"/>
      <c r="T484" s="191"/>
      <c r="U484" s="191"/>
      <c r="V484" s="257"/>
      <c r="W484" s="189"/>
      <c r="X484" s="189"/>
      <c r="Y484" s="257"/>
      <c r="Z484" s="189"/>
      <c r="AA484" s="189"/>
      <c r="AB484" s="257"/>
      <c r="AC484" s="190"/>
      <c r="AD484" s="247"/>
      <c r="AE484" s="250"/>
      <c r="AF484" s="204"/>
      <c r="AG484" s="190"/>
      <c r="AH484" s="190"/>
      <c r="AI484" s="190"/>
      <c r="AJ484" s="204"/>
    </row>
    <row r="485" spans="2:36" s="36" customFormat="1" ht="78.599999999999994" customHeight="1" x14ac:dyDescent="0.25">
      <c r="B485" s="204"/>
      <c r="C485" s="204"/>
      <c r="D485" s="204"/>
      <c r="E485" s="199"/>
      <c r="F485" s="199"/>
      <c r="G485" s="199"/>
      <c r="H485" s="202"/>
      <c r="I485" s="202"/>
      <c r="J485" s="11" t="s">
        <v>209</v>
      </c>
      <c r="K485" s="7" t="s">
        <v>118</v>
      </c>
      <c r="L485" s="7" t="s">
        <v>119</v>
      </c>
      <c r="M485" s="7">
        <v>3</v>
      </c>
      <c r="N485" s="230"/>
      <c r="O485" s="199"/>
      <c r="P485" s="202"/>
      <c r="Q485" s="202"/>
      <c r="R485" s="202"/>
      <c r="S485" s="193"/>
      <c r="T485" s="191"/>
      <c r="U485" s="191"/>
      <c r="V485" s="257"/>
      <c r="W485" s="189"/>
      <c r="X485" s="189"/>
      <c r="Y485" s="257"/>
      <c r="Z485" s="189"/>
      <c r="AA485" s="189"/>
      <c r="AB485" s="257"/>
      <c r="AC485" s="190"/>
      <c r="AD485" s="247"/>
      <c r="AE485" s="250"/>
      <c r="AF485" s="204"/>
      <c r="AG485" s="190"/>
      <c r="AH485" s="190"/>
      <c r="AI485" s="190"/>
      <c r="AJ485" s="204"/>
    </row>
    <row r="486" spans="2:36" s="36" customFormat="1" ht="77.650000000000006" customHeight="1" x14ac:dyDescent="0.25">
      <c r="B486" s="204"/>
      <c r="C486" s="204"/>
      <c r="D486" s="204"/>
      <c r="E486" s="199"/>
      <c r="F486" s="199"/>
      <c r="G486" s="199"/>
      <c r="H486" s="203"/>
      <c r="I486" s="203"/>
      <c r="J486" s="28" t="s">
        <v>120</v>
      </c>
      <c r="K486" s="14" t="s">
        <v>121</v>
      </c>
      <c r="L486" s="14" t="s">
        <v>119</v>
      </c>
      <c r="M486" s="74">
        <v>3</v>
      </c>
      <c r="N486" s="231"/>
      <c r="O486" s="199"/>
      <c r="P486" s="203"/>
      <c r="Q486" s="203"/>
      <c r="R486" s="203"/>
      <c r="S486" s="239"/>
      <c r="T486" s="191"/>
      <c r="U486" s="191"/>
      <c r="V486" s="257"/>
      <c r="W486" s="189"/>
      <c r="X486" s="189"/>
      <c r="Y486" s="257"/>
      <c r="Z486" s="189"/>
      <c r="AA486" s="189"/>
      <c r="AB486" s="257"/>
      <c r="AC486" s="190"/>
      <c r="AD486" s="248"/>
      <c r="AE486" s="250"/>
      <c r="AF486" s="204"/>
      <c r="AG486" s="190"/>
      <c r="AH486" s="190"/>
      <c r="AI486" s="190"/>
      <c r="AJ486" s="204"/>
    </row>
    <row r="487" spans="2:36" s="36" customFormat="1" ht="127.15" customHeight="1" x14ac:dyDescent="0.25">
      <c r="B487" s="201" t="s">
        <v>606</v>
      </c>
      <c r="C487" s="201" t="s">
        <v>599</v>
      </c>
      <c r="D487" s="204" t="s">
        <v>106</v>
      </c>
      <c r="E487" s="199" t="s">
        <v>67</v>
      </c>
      <c r="F487" s="199" t="s">
        <v>134</v>
      </c>
      <c r="G487" s="199" t="s">
        <v>147</v>
      </c>
      <c r="H487" s="201" t="s">
        <v>70</v>
      </c>
      <c r="I487" s="201" t="s">
        <v>98</v>
      </c>
      <c r="J487" s="11" t="s">
        <v>208</v>
      </c>
      <c r="K487" s="7" t="s">
        <v>107</v>
      </c>
      <c r="L487" s="7" t="s">
        <v>86</v>
      </c>
      <c r="M487" s="66">
        <v>40</v>
      </c>
      <c r="N487" s="228" t="s">
        <v>108</v>
      </c>
      <c r="O487" s="219" t="s">
        <v>593</v>
      </c>
      <c r="P487" s="201" t="s">
        <v>75</v>
      </c>
      <c r="Q487" s="201" t="s">
        <v>76</v>
      </c>
      <c r="R487" s="201" t="s">
        <v>77</v>
      </c>
      <c r="S487" s="192" t="s">
        <v>109</v>
      </c>
      <c r="T487" s="242">
        <f>V487+Y487</f>
        <v>28864.81</v>
      </c>
      <c r="U487" s="241">
        <f>+T487/1</f>
        <v>28864.81</v>
      </c>
      <c r="V487" s="213">
        <v>24535.09</v>
      </c>
      <c r="W487" s="245" t="s">
        <v>98</v>
      </c>
      <c r="X487" s="245" t="s">
        <v>79</v>
      </c>
      <c r="Y487" s="213">
        <v>4329.72</v>
      </c>
      <c r="Z487" s="245" t="s">
        <v>98</v>
      </c>
      <c r="AA487" s="245" t="s">
        <v>79</v>
      </c>
      <c r="AB487" s="213">
        <v>2340.39</v>
      </c>
      <c r="AC487" s="231" t="s">
        <v>149</v>
      </c>
      <c r="AD487" s="248"/>
      <c r="AE487" s="248">
        <f>V487+Y487</f>
        <v>28864.81</v>
      </c>
      <c r="AF487" s="203" t="s">
        <v>79</v>
      </c>
      <c r="AG487" s="231" t="s">
        <v>33</v>
      </c>
      <c r="AH487" s="231" t="s">
        <v>176</v>
      </c>
      <c r="AI487" s="231" t="s">
        <v>160</v>
      </c>
      <c r="AJ487" s="204"/>
    </row>
    <row r="488" spans="2:36" s="36" customFormat="1" ht="99.6" customHeight="1" x14ac:dyDescent="0.25">
      <c r="B488" s="202"/>
      <c r="C488" s="202"/>
      <c r="D488" s="204"/>
      <c r="E488" s="199"/>
      <c r="F488" s="199"/>
      <c r="G488" s="199"/>
      <c r="H488" s="202"/>
      <c r="I488" s="202"/>
      <c r="J488" s="11" t="s">
        <v>111</v>
      </c>
      <c r="K488" s="7" t="s">
        <v>112</v>
      </c>
      <c r="L488" s="7" t="s">
        <v>85</v>
      </c>
      <c r="M488" s="66">
        <v>1</v>
      </c>
      <c r="N488" s="230"/>
      <c r="O488" s="219"/>
      <c r="P488" s="202"/>
      <c r="Q488" s="202"/>
      <c r="R488" s="202"/>
      <c r="S488" s="193"/>
      <c r="T488" s="191"/>
      <c r="U488" s="241"/>
      <c r="V488" s="213"/>
      <c r="W488" s="189"/>
      <c r="X488" s="189"/>
      <c r="Y488" s="213"/>
      <c r="Z488" s="189"/>
      <c r="AA488" s="189"/>
      <c r="AB488" s="213"/>
      <c r="AC488" s="190"/>
      <c r="AD488" s="246"/>
      <c r="AE488" s="250"/>
      <c r="AF488" s="204"/>
      <c r="AG488" s="190"/>
      <c r="AH488" s="190"/>
      <c r="AI488" s="190"/>
      <c r="AJ488" s="204"/>
    </row>
    <row r="489" spans="2:36" s="36" customFormat="1" ht="76.5" customHeight="1" x14ac:dyDescent="0.25">
      <c r="B489" s="202"/>
      <c r="C489" s="202"/>
      <c r="D489" s="201"/>
      <c r="E489" s="218"/>
      <c r="F489" s="218"/>
      <c r="G489" s="218"/>
      <c r="H489" s="203"/>
      <c r="I489" s="203"/>
      <c r="J489" s="28" t="s">
        <v>127</v>
      </c>
      <c r="K489" s="14" t="s">
        <v>128</v>
      </c>
      <c r="L489" s="7" t="s">
        <v>85</v>
      </c>
      <c r="M489" s="66">
        <v>19</v>
      </c>
      <c r="N489" s="231"/>
      <c r="O489" s="234"/>
      <c r="P489" s="203"/>
      <c r="Q489" s="203"/>
      <c r="R489" s="203"/>
      <c r="S489" s="239"/>
      <c r="T489" s="191"/>
      <c r="U489" s="241"/>
      <c r="V489" s="213"/>
      <c r="W489" s="243"/>
      <c r="X489" s="243"/>
      <c r="Y489" s="213"/>
      <c r="Z489" s="243"/>
      <c r="AA489" s="243"/>
      <c r="AB489" s="213"/>
      <c r="AC489" s="228"/>
      <c r="AD489" s="246"/>
      <c r="AE489" s="246"/>
      <c r="AF489" s="201"/>
      <c r="AG489" s="228"/>
      <c r="AH489" s="228"/>
      <c r="AI489" s="190"/>
      <c r="AJ489" s="204"/>
    </row>
    <row r="490" spans="2:36" s="36" customFormat="1" ht="89.25" x14ac:dyDescent="0.25">
      <c r="B490" s="204" t="s">
        <v>607</v>
      </c>
      <c r="C490" s="204" t="s">
        <v>598</v>
      </c>
      <c r="D490" s="204" t="s">
        <v>106</v>
      </c>
      <c r="E490" s="199" t="s">
        <v>67</v>
      </c>
      <c r="F490" s="199" t="s">
        <v>134</v>
      </c>
      <c r="G490" s="199" t="s">
        <v>147</v>
      </c>
      <c r="H490" s="201" t="s">
        <v>70</v>
      </c>
      <c r="I490" s="201" t="s">
        <v>98</v>
      </c>
      <c r="J490" s="11" t="s">
        <v>208</v>
      </c>
      <c r="K490" s="7" t="s">
        <v>107</v>
      </c>
      <c r="L490" s="7" t="s">
        <v>86</v>
      </c>
      <c r="M490" s="66">
        <v>40</v>
      </c>
      <c r="N490" s="228" t="s">
        <v>108</v>
      </c>
      <c r="O490" s="218" t="s">
        <v>593</v>
      </c>
      <c r="P490" s="201" t="s">
        <v>75</v>
      </c>
      <c r="Q490" s="201" t="s">
        <v>76</v>
      </c>
      <c r="R490" s="201" t="s">
        <v>77</v>
      </c>
      <c r="S490" s="192" t="s">
        <v>109</v>
      </c>
      <c r="T490" s="191">
        <f t="shared" ref="T490" si="0">V490+Y490</f>
        <v>52319.35</v>
      </c>
      <c r="U490" s="240">
        <f>+T490/1</f>
        <v>52319.35</v>
      </c>
      <c r="V490" s="212">
        <v>44471.45</v>
      </c>
      <c r="W490" s="189" t="s">
        <v>98</v>
      </c>
      <c r="X490" s="189" t="s">
        <v>79</v>
      </c>
      <c r="Y490" s="212">
        <v>7847.9</v>
      </c>
      <c r="Z490" s="189" t="s">
        <v>98</v>
      </c>
      <c r="AA490" s="189" t="s">
        <v>79</v>
      </c>
      <c r="AB490" s="212">
        <v>4243</v>
      </c>
      <c r="AC490" s="190" t="s">
        <v>149</v>
      </c>
      <c r="AD490" s="246" t="s">
        <v>98</v>
      </c>
      <c r="AE490" s="250">
        <f t="shared" ref="AE490" si="1">V490+Y490</f>
        <v>52319.35</v>
      </c>
      <c r="AF490" s="204" t="s">
        <v>79</v>
      </c>
      <c r="AG490" s="190" t="s">
        <v>33</v>
      </c>
      <c r="AH490" s="190" t="s">
        <v>166</v>
      </c>
      <c r="AI490" s="190" t="s">
        <v>176</v>
      </c>
      <c r="AJ490" s="204"/>
    </row>
    <row r="491" spans="2:36" s="36" customFormat="1" ht="43.15" customHeight="1" x14ac:dyDescent="0.25">
      <c r="B491" s="204"/>
      <c r="C491" s="204"/>
      <c r="D491" s="204"/>
      <c r="E491" s="199"/>
      <c r="F491" s="199"/>
      <c r="G491" s="199"/>
      <c r="H491" s="202"/>
      <c r="I491" s="202"/>
      <c r="J491" s="11" t="s">
        <v>111</v>
      </c>
      <c r="K491" s="7" t="s">
        <v>112</v>
      </c>
      <c r="L491" s="7" t="s">
        <v>85</v>
      </c>
      <c r="M491" s="66">
        <v>1</v>
      </c>
      <c r="N491" s="230"/>
      <c r="O491" s="219"/>
      <c r="P491" s="202"/>
      <c r="Q491" s="202"/>
      <c r="R491" s="202"/>
      <c r="S491" s="193"/>
      <c r="T491" s="191"/>
      <c r="U491" s="241"/>
      <c r="V491" s="213"/>
      <c r="W491" s="189"/>
      <c r="X491" s="189"/>
      <c r="Y491" s="213"/>
      <c r="Z491" s="189"/>
      <c r="AA491" s="189"/>
      <c r="AB491" s="213"/>
      <c r="AC491" s="190"/>
      <c r="AD491" s="247"/>
      <c r="AE491" s="250"/>
      <c r="AF491" s="204"/>
      <c r="AG491" s="190"/>
      <c r="AH491" s="190"/>
      <c r="AI491" s="190"/>
      <c r="AJ491" s="204"/>
    </row>
    <row r="492" spans="2:36" s="36" customFormat="1" ht="43.15" customHeight="1" x14ac:dyDescent="0.25">
      <c r="B492" s="204"/>
      <c r="C492" s="204"/>
      <c r="D492" s="204"/>
      <c r="E492" s="199"/>
      <c r="F492" s="199"/>
      <c r="G492" s="199"/>
      <c r="H492" s="203"/>
      <c r="I492" s="203"/>
      <c r="J492" s="11" t="s">
        <v>127</v>
      </c>
      <c r="K492" s="7" t="s">
        <v>128</v>
      </c>
      <c r="L492" s="14" t="s">
        <v>85</v>
      </c>
      <c r="M492" s="74">
        <v>40</v>
      </c>
      <c r="N492" s="231"/>
      <c r="O492" s="219"/>
      <c r="P492" s="203"/>
      <c r="Q492" s="203"/>
      <c r="R492" s="203"/>
      <c r="S492" s="239"/>
      <c r="T492" s="240"/>
      <c r="U492" s="242"/>
      <c r="V492" s="214"/>
      <c r="W492" s="189"/>
      <c r="X492" s="189"/>
      <c r="Y492" s="214"/>
      <c r="Z492" s="189"/>
      <c r="AA492" s="189"/>
      <c r="AB492" s="214"/>
      <c r="AC492" s="190"/>
      <c r="AD492" s="248"/>
      <c r="AE492" s="250"/>
      <c r="AF492" s="204"/>
      <c r="AG492" s="190"/>
      <c r="AH492" s="190"/>
      <c r="AI492" s="228"/>
      <c r="AJ492" s="201"/>
    </row>
    <row r="493" spans="2:36" s="36" customFormat="1" ht="38.25" x14ac:dyDescent="0.25">
      <c r="B493" s="201" t="s">
        <v>608</v>
      </c>
      <c r="C493" s="201" t="s">
        <v>602</v>
      </c>
      <c r="D493" s="201" t="s">
        <v>106</v>
      </c>
      <c r="E493" s="218" t="s">
        <v>67</v>
      </c>
      <c r="F493" s="218" t="s">
        <v>134</v>
      </c>
      <c r="G493" s="218" t="s">
        <v>147</v>
      </c>
      <c r="H493" s="201" t="s">
        <v>70</v>
      </c>
      <c r="I493" s="204" t="s">
        <v>98</v>
      </c>
      <c r="J493" s="11" t="s">
        <v>111</v>
      </c>
      <c r="K493" s="7" t="s">
        <v>112</v>
      </c>
      <c r="L493" s="7" t="s">
        <v>85</v>
      </c>
      <c r="M493" s="66">
        <v>1</v>
      </c>
      <c r="N493" s="228" t="s">
        <v>108</v>
      </c>
      <c r="O493" s="218" t="s">
        <v>593</v>
      </c>
      <c r="P493" s="201" t="s">
        <v>75</v>
      </c>
      <c r="Q493" s="201" t="s">
        <v>76</v>
      </c>
      <c r="R493" s="201" t="s">
        <v>77</v>
      </c>
      <c r="S493" s="251" t="s">
        <v>109</v>
      </c>
      <c r="T493" s="240">
        <f t="shared" ref="T493" si="2">V493+Y493</f>
        <v>62183.759999999995</v>
      </c>
      <c r="U493" s="240">
        <f>+T493/1</f>
        <v>62183.759999999995</v>
      </c>
      <c r="V493" s="212">
        <v>52856.2</v>
      </c>
      <c r="W493" s="243" t="s">
        <v>98</v>
      </c>
      <c r="X493" s="243" t="s">
        <v>79</v>
      </c>
      <c r="Y493" s="212">
        <v>9327.56</v>
      </c>
      <c r="Z493" s="243" t="s">
        <v>98</v>
      </c>
      <c r="AA493" s="243" t="s">
        <v>79</v>
      </c>
      <c r="AB493" s="212">
        <v>5042.04</v>
      </c>
      <c r="AC493" s="228" t="s">
        <v>149</v>
      </c>
      <c r="AD493" s="246" t="s">
        <v>98</v>
      </c>
      <c r="AE493" s="246">
        <f t="shared" ref="AE493" si="3">V493+Y493</f>
        <v>62183.759999999995</v>
      </c>
      <c r="AF493" s="201" t="s">
        <v>79</v>
      </c>
      <c r="AG493" s="228" t="s">
        <v>33</v>
      </c>
      <c r="AH493" s="228" t="s">
        <v>413</v>
      </c>
      <c r="AI493" s="228" t="s">
        <v>521</v>
      </c>
      <c r="AJ493" s="201"/>
    </row>
    <row r="494" spans="2:36" s="36" customFormat="1" ht="43.15" customHeight="1" x14ac:dyDescent="0.25">
      <c r="B494" s="203"/>
      <c r="C494" s="203"/>
      <c r="D494" s="203"/>
      <c r="E494" s="234"/>
      <c r="F494" s="234"/>
      <c r="G494" s="234"/>
      <c r="H494" s="203"/>
      <c r="I494" s="204"/>
      <c r="J494" s="11" t="s">
        <v>127</v>
      </c>
      <c r="K494" s="7" t="s">
        <v>128</v>
      </c>
      <c r="L494" s="7" t="s">
        <v>85</v>
      </c>
      <c r="M494" s="66">
        <v>9</v>
      </c>
      <c r="N494" s="231"/>
      <c r="O494" s="234"/>
      <c r="P494" s="203"/>
      <c r="Q494" s="203"/>
      <c r="R494" s="203"/>
      <c r="S494" s="251"/>
      <c r="T494" s="242"/>
      <c r="U494" s="242"/>
      <c r="V494" s="214"/>
      <c r="W494" s="245"/>
      <c r="X494" s="245"/>
      <c r="Y494" s="214"/>
      <c r="Z494" s="245"/>
      <c r="AA494" s="245"/>
      <c r="AB494" s="214"/>
      <c r="AC494" s="231"/>
      <c r="AD494" s="248"/>
      <c r="AE494" s="248"/>
      <c r="AF494" s="203"/>
      <c r="AG494" s="231"/>
      <c r="AH494" s="231"/>
      <c r="AI494" s="231"/>
      <c r="AJ494" s="203"/>
    </row>
    <row r="495" spans="2:36" s="36" customFormat="1" ht="63.75" customHeight="1" x14ac:dyDescent="0.25">
      <c r="B495" s="201" t="s">
        <v>997</v>
      </c>
      <c r="C495" s="201" t="s">
        <v>595</v>
      </c>
      <c r="D495" s="201" t="s">
        <v>106</v>
      </c>
      <c r="E495" s="218" t="s">
        <v>67</v>
      </c>
      <c r="F495" s="218" t="s">
        <v>132</v>
      </c>
      <c r="G495" s="218" t="s">
        <v>69</v>
      </c>
      <c r="H495" s="201" t="s">
        <v>70</v>
      </c>
      <c r="I495" s="201" t="s">
        <v>98</v>
      </c>
      <c r="J495" s="11" t="s">
        <v>113</v>
      </c>
      <c r="K495" s="7" t="s">
        <v>114</v>
      </c>
      <c r="L495" s="7" t="s">
        <v>115</v>
      </c>
      <c r="M495" s="7">
        <v>1</v>
      </c>
      <c r="N495" s="190" t="s">
        <v>108</v>
      </c>
      <c r="O495" s="199" t="s">
        <v>596</v>
      </c>
      <c r="P495" s="201" t="s">
        <v>75</v>
      </c>
      <c r="Q495" s="201" t="s">
        <v>76</v>
      </c>
      <c r="R495" s="201" t="s">
        <v>77</v>
      </c>
      <c r="S495" s="251" t="s">
        <v>109</v>
      </c>
      <c r="T495" s="191">
        <f>V495+Y495</f>
        <v>58500</v>
      </c>
      <c r="U495" s="191">
        <f>+T495/M496</f>
        <v>58500</v>
      </c>
      <c r="V495" s="266">
        <v>49725</v>
      </c>
      <c r="W495" s="215" t="s">
        <v>98</v>
      </c>
      <c r="X495" s="215" t="s">
        <v>98</v>
      </c>
      <c r="Y495" s="266">
        <v>8775</v>
      </c>
      <c r="Z495" s="189" t="s">
        <v>98</v>
      </c>
      <c r="AA495" s="189" t="s">
        <v>98</v>
      </c>
      <c r="AB495" s="228">
        <v>4743.24</v>
      </c>
      <c r="AC495" s="190" t="s">
        <v>80</v>
      </c>
      <c r="AD495" s="250" t="s">
        <v>98</v>
      </c>
      <c r="AE495" s="190">
        <f>+V495+Y495</f>
        <v>58500</v>
      </c>
      <c r="AF495" s="204" t="s">
        <v>98</v>
      </c>
      <c r="AG495" s="190" t="s">
        <v>33</v>
      </c>
      <c r="AH495" s="190" t="s">
        <v>297</v>
      </c>
      <c r="AI495" s="190" t="s">
        <v>248</v>
      </c>
      <c r="AJ495" s="204"/>
    </row>
    <row r="496" spans="2:36" s="36" customFormat="1" ht="81" customHeight="1" x14ac:dyDescent="0.25">
      <c r="B496" s="204"/>
      <c r="C496" s="204"/>
      <c r="D496" s="204"/>
      <c r="E496" s="199"/>
      <c r="F496" s="199"/>
      <c r="G496" s="199"/>
      <c r="H496" s="202"/>
      <c r="I496" s="202"/>
      <c r="J496" s="11" t="s">
        <v>116</v>
      </c>
      <c r="K496" s="7" t="s">
        <v>117</v>
      </c>
      <c r="L496" s="7" t="s">
        <v>85</v>
      </c>
      <c r="M496" s="7">
        <v>1</v>
      </c>
      <c r="N496" s="190"/>
      <c r="O496" s="199"/>
      <c r="P496" s="202"/>
      <c r="Q496" s="202"/>
      <c r="R496" s="202"/>
      <c r="S496" s="251"/>
      <c r="T496" s="191"/>
      <c r="U496" s="191"/>
      <c r="V496" s="267"/>
      <c r="W496" s="215"/>
      <c r="X496" s="215"/>
      <c r="Y496" s="267"/>
      <c r="Z496" s="189"/>
      <c r="AA496" s="189"/>
      <c r="AB496" s="230"/>
      <c r="AC496" s="190"/>
      <c r="AD496" s="250"/>
      <c r="AE496" s="190"/>
      <c r="AF496" s="204"/>
      <c r="AG496" s="190"/>
      <c r="AH496" s="190"/>
      <c r="AI496" s="190"/>
      <c r="AJ496" s="204"/>
    </row>
    <row r="497" spans="2:36" s="36" customFormat="1" ht="63" customHeight="1" x14ac:dyDescent="0.25">
      <c r="B497" s="204"/>
      <c r="C497" s="204"/>
      <c r="D497" s="204"/>
      <c r="E497" s="199"/>
      <c r="F497" s="199"/>
      <c r="G497" s="199"/>
      <c r="H497" s="202"/>
      <c r="I497" s="202"/>
      <c r="J497" s="11" t="s">
        <v>209</v>
      </c>
      <c r="K497" s="7" t="s">
        <v>118</v>
      </c>
      <c r="L497" s="7" t="s">
        <v>119</v>
      </c>
      <c r="M497" s="7">
        <v>1</v>
      </c>
      <c r="N497" s="190"/>
      <c r="O497" s="199"/>
      <c r="P497" s="202"/>
      <c r="Q497" s="202"/>
      <c r="R497" s="202"/>
      <c r="S497" s="251"/>
      <c r="T497" s="191"/>
      <c r="U497" s="191"/>
      <c r="V497" s="267"/>
      <c r="W497" s="215"/>
      <c r="X497" s="215"/>
      <c r="Y497" s="267"/>
      <c r="Z497" s="189"/>
      <c r="AA497" s="189"/>
      <c r="AB497" s="230"/>
      <c r="AC497" s="190"/>
      <c r="AD497" s="250"/>
      <c r="AE497" s="190"/>
      <c r="AF497" s="204"/>
      <c r="AG497" s="190"/>
      <c r="AH497" s="190"/>
      <c r="AI497" s="190"/>
      <c r="AJ497" s="204"/>
    </row>
    <row r="498" spans="2:36" s="36" customFormat="1" ht="43.15" customHeight="1" x14ac:dyDescent="0.25">
      <c r="B498" s="204"/>
      <c r="C498" s="204"/>
      <c r="D498" s="204"/>
      <c r="E498" s="199"/>
      <c r="F498" s="199"/>
      <c r="G498" s="199"/>
      <c r="H498" s="203"/>
      <c r="I498" s="203"/>
      <c r="J498" s="11" t="s">
        <v>120</v>
      </c>
      <c r="K498" s="7" t="s">
        <v>121</v>
      </c>
      <c r="L498" s="7" t="s">
        <v>119</v>
      </c>
      <c r="M498" s="66">
        <v>1</v>
      </c>
      <c r="N498" s="190"/>
      <c r="O498" s="199"/>
      <c r="P498" s="203"/>
      <c r="Q498" s="203"/>
      <c r="R498" s="203"/>
      <c r="S498" s="251"/>
      <c r="T498" s="191"/>
      <c r="U498" s="191"/>
      <c r="V498" s="268"/>
      <c r="W498" s="215"/>
      <c r="X498" s="215"/>
      <c r="Y498" s="268"/>
      <c r="Z498" s="189"/>
      <c r="AA498" s="189"/>
      <c r="AB498" s="231"/>
      <c r="AC498" s="190"/>
      <c r="AD498" s="250"/>
      <c r="AE498" s="190"/>
      <c r="AF498" s="204"/>
      <c r="AG498" s="190"/>
      <c r="AH498" s="190"/>
      <c r="AI498" s="190"/>
      <c r="AJ498" s="204"/>
    </row>
    <row r="499" spans="2:36" s="36" customFormat="1" ht="89.25" x14ac:dyDescent="0.25">
      <c r="B499" s="201" t="s">
        <v>998</v>
      </c>
      <c r="C499" s="202" t="s">
        <v>592</v>
      </c>
      <c r="D499" s="201" t="s">
        <v>106</v>
      </c>
      <c r="E499" s="218" t="s">
        <v>67</v>
      </c>
      <c r="F499" s="218" t="s">
        <v>134</v>
      </c>
      <c r="G499" s="218" t="s">
        <v>147</v>
      </c>
      <c r="H499" s="204" t="s">
        <v>70</v>
      </c>
      <c r="I499" s="201" t="s">
        <v>79</v>
      </c>
      <c r="J499" s="11" t="s">
        <v>208</v>
      </c>
      <c r="K499" s="7" t="s">
        <v>107</v>
      </c>
      <c r="L499" s="7" t="s">
        <v>86</v>
      </c>
      <c r="M499" s="66">
        <v>40</v>
      </c>
      <c r="N499" s="190" t="s">
        <v>108</v>
      </c>
      <c r="O499" s="199" t="s">
        <v>593</v>
      </c>
      <c r="P499" s="204" t="s">
        <v>75</v>
      </c>
      <c r="Q499" s="204" t="s">
        <v>76</v>
      </c>
      <c r="R499" s="251" t="s">
        <v>77</v>
      </c>
      <c r="S499" s="251" t="s">
        <v>109</v>
      </c>
      <c r="T499" s="191">
        <f>V499+Y499</f>
        <v>131253.70000000001</v>
      </c>
      <c r="U499" s="191">
        <f>T499/M500</f>
        <v>26250.74</v>
      </c>
      <c r="V499" s="228">
        <v>111565.64</v>
      </c>
      <c r="W499" s="243" t="s">
        <v>98</v>
      </c>
      <c r="X499" s="243" t="s">
        <v>98</v>
      </c>
      <c r="Y499" s="228">
        <v>19688.060000000001</v>
      </c>
      <c r="Z499" s="189" t="s">
        <v>98</v>
      </c>
      <c r="AA499" s="189" t="s">
        <v>79</v>
      </c>
      <c r="AB499" s="228">
        <v>10640.8</v>
      </c>
      <c r="AC499" s="190" t="s">
        <v>149</v>
      </c>
      <c r="AD499" s="246" t="s">
        <v>98</v>
      </c>
      <c r="AE499" s="250">
        <f>V499+Y499</f>
        <v>131253.70000000001</v>
      </c>
      <c r="AF499" s="204" t="s">
        <v>79</v>
      </c>
      <c r="AG499" s="190" t="s">
        <v>33</v>
      </c>
      <c r="AH499" s="190" t="s">
        <v>297</v>
      </c>
      <c r="AI499" s="190" t="s">
        <v>248</v>
      </c>
      <c r="AJ499" s="204"/>
    </row>
    <row r="500" spans="2:36" s="36" customFormat="1" ht="73.150000000000006" customHeight="1" x14ac:dyDescent="0.25">
      <c r="B500" s="204"/>
      <c r="C500" s="204"/>
      <c r="D500" s="204"/>
      <c r="E500" s="199"/>
      <c r="F500" s="199"/>
      <c r="G500" s="199"/>
      <c r="H500" s="204"/>
      <c r="I500" s="202"/>
      <c r="J500" s="11" t="s">
        <v>111</v>
      </c>
      <c r="K500" s="7" t="s">
        <v>112</v>
      </c>
      <c r="L500" s="7" t="s">
        <v>85</v>
      </c>
      <c r="M500" s="66">
        <v>5</v>
      </c>
      <c r="N500" s="190"/>
      <c r="O500" s="199"/>
      <c r="P500" s="204"/>
      <c r="Q500" s="204"/>
      <c r="R500" s="251"/>
      <c r="S500" s="251"/>
      <c r="T500" s="191"/>
      <c r="U500" s="191"/>
      <c r="V500" s="230"/>
      <c r="W500" s="244"/>
      <c r="X500" s="244"/>
      <c r="Y500" s="230"/>
      <c r="Z500" s="189"/>
      <c r="AA500" s="189"/>
      <c r="AB500" s="230"/>
      <c r="AC500" s="190"/>
      <c r="AD500" s="247"/>
      <c r="AE500" s="250"/>
      <c r="AF500" s="204"/>
      <c r="AG500" s="190"/>
      <c r="AH500" s="190"/>
      <c r="AI500" s="190"/>
      <c r="AJ500" s="204"/>
    </row>
    <row r="501" spans="2:36" s="36" customFormat="1" ht="43.15" customHeight="1" x14ac:dyDescent="0.25">
      <c r="B501" s="204"/>
      <c r="C501" s="204"/>
      <c r="D501" s="204"/>
      <c r="E501" s="199"/>
      <c r="F501" s="199"/>
      <c r="G501" s="199"/>
      <c r="H501" s="201"/>
      <c r="I501" s="203"/>
      <c r="J501" s="11" t="s">
        <v>127</v>
      </c>
      <c r="K501" s="7" t="s">
        <v>128</v>
      </c>
      <c r="L501" s="7" t="s">
        <v>85</v>
      </c>
      <c r="M501" s="66">
        <v>106</v>
      </c>
      <c r="N501" s="190"/>
      <c r="O501" s="199"/>
      <c r="P501" s="204"/>
      <c r="Q501" s="204"/>
      <c r="R501" s="251"/>
      <c r="S501" s="251"/>
      <c r="T501" s="191"/>
      <c r="U501" s="191"/>
      <c r="V501" s="231"/>
      <c r="W501" s="245"/>
      <c r="X501" s="245"/>
      <c r="Y501" s="231"/>
      <c r="Z501" s="189"/>
      <c r="AA501" s="189"/>
      <c r="AB501" s="231"/>
      <c r="AC501" s="190"/>
      <c r="AD501" s="248"/>
      <c r="AE501" s="250"/>
      <c r="AF501" s="204"/>
      <c r="AG501" s="190"/>
      <c r="AH501" s="190"/>
      <c r="AI501" s="190"/>
      <c r="AJ501" s="204"/>
    </row>
    <row r="502" spans="2:36" s="36" customFormat="1" ht="89.25" x14ac:dyDescent="0.25">
      <c r="B502" s="203" t="s">
        <v>523</v>
      </c>
      <c r="C502" s="203" t="s">
        <v>534</v>
      </c>
      <c r="D502" s="204" t="s">
        <v>106</v>
      </c>
      <c r="E502" s="199" t="s">
        <v>67</v>
      </c>
      <c r="F502" s="234" t="s">
        <v>134</v>
      </c>
      <c r="G502" s="234" t="s">
        <v>147</v>
      </c>
      <c r="H502" s="204" t="s">
        <v>70</v>
      </c>
      <c r="I502" s="204" t="s">
        <v>79</v>
      </c>
      <c r="J502" s="75" t="s">
        <v>208</v>
      </c>
      <c r="K502" s="22" t="s">
        <v>107</v>
      </c>
      <c r="L502" s="22" t="s">
        <v>86</v>
      </c>
      <c r="M502" s="76">
        <v>40</v>
      </c>
      <c r="N502" s="231" t="s">
        <v>108</v>
      </c>
      <c r="O502" s="280" t="s">
        <v>364</v>
      </c>
      <c r="P502" s="203" t="s">
        <v>75</v>
      </c>
      <c r="Q502" s="203" t="s">
        <v>76</v>
      </c>
      <c r="R502" s="239" t="s">
        <v>77</v>
      </c>
      <c r="S502" s="239" t="s">
        <v>109</v>
      </c>
      <c r="T502" s="242">
        <f>V502+Y502</f>
        <v>142445</v>
      </c>
      <c r="U502" s="242">
        <v>47508</v>
      </c>
      <c r="V502" s="213">
        <v>121078.25</v>
      </c>
      <c r="W502" s="245" t="s">
        <v>98</v>
      </c>
      <c r="X502" s="245" t="s">
        <v>79</v>
      </c>
      <c r="Y502" s="213">
        <v>21366.75</v>
      </c>
      <c r="Z502" s="245" t="s">
        <v>98</v>
      </c>
      <c r="AA502" s="245" t="s">
        <v>79</v>
      </c>
      <c r="AB502" s="213">
        <v>11549.6</v>
      </c>
      <c r="AC502" s="231" t="s">
        <v>149</v>
      </c>
      <c r="AD502" s="248" t="s">
        <v>79</v>
      </c>
      <c r="AE502" s="248">
        <f t="shared" ref="AE502" si="4">V502+Y502</f>
        <v>142445</v>
      </c>
      <c r="AF502" s="203" t="s">
        <v>79</v>
      </c>
      <c r="AG502" s="231" t="s">
        <v>33</v>
      </c>
      <c r="AH502" s="511" t="s">
        <v>174</v>
      </c>
      <c r="AI502" s="441" t="s">
        <v>157</v>
      </c>
      <c r="AJ502" s="203"/>
    </row>
    <row r="503" spans="2:36" s="36" customFormat="1" ht="58.15" customHeight="1" x14ac:dyDescent="0.25">
      <c r="B503" s="204"/>
      <c r="C503" s="204"/>
      <c r="D503" s="204"/>
      <c r="E503" s="199"/>
      <c r="F503" s="199"/>
      <c r="G503" s="199"/>
      <c r="H503" s="204"/>
      <c r="I503" s="204"/>
      <c r="J503" s="11" t="s">
        <v>111</v>
      </c>
      <c r="K503" s="7" t="s">
        <v>112</v>
      </c>
      <c r="L503" s="7" t="s">
        <v>85</v>
      </c>
      <c r="M503" s="90">
        <v>3</v>
      </c>
      <c r="N503" s="190"/>
      <c r="O503" s="200"/>
      <c r="P503" s="204"/>
      <c r="Q503" s="204"/>
      <c r="R503" s="251"/>
      <c r="S503" s="251"/>
      <c r="T503" s="191"/>
      <c r="U503" s="191"/>
      <c r="V503" s="213"/>
      <c r="W503" s="189"/>
      <c r="X503" s="189"/>
      <c r="Y503" s="213"/>
      <c r="Z503" s="189"/>
      <c r="AA503" s="189"/>
      <c r="AB503" s="213"/>
      <c r="AC503" s="190"/>
      <c r="AD503" s="250"/>
      <c r="AE503" s="250"/>
      <c r="AF503" s="204"/>
      <c r="AG503" s="190"/>
      <c r="AH503" s="253"/>
      <c r="AI503" s="252"/>
      <c r="AJ503" s="204"/>
    </row>
    <row r="504" spans="2:36" s="36" customFormat="1" ht="43.15" customHeight="1" thickBot="1" x14ac:dyDescent="0.3">
      <c r="B504" s="204"/>
      <c r="C504" s="204"/>
      <c r="D504" s="204"/>
      <c r="E504" s="199"/>
      <c r="F504" s="199"/>
      <c r="G504" s="199"/>
      <c r="H504" s="204"/>
      <c r="I504" s="204"/>
      <c r="J504" s="11" t="s">
        <v>127</v>
      </c>
      <c r="K504" s="7" t="s">
        <v>128</v>
      </c>
      <c r="L504" s="7" t="s">
        <v>85</v>
      </c>
      <c r="M504" s="90">
        <v>83</v>
      </c>
      <c r="N504" s="190"/>
      <c r="O504" s="200"/>
      <c r="P504" s="204"/>
      <c r="Q504" s="204"/>
      <c r="R504" s="251"/>
      <c r="S504" s="251"/>
      <c r="T504" s="191"/>
      <c r="U504" s="191"/>
      <c r="V504" s="214"/>
      <c r="W504" s="189"/>
      <c r="X504" s="189"/>
      <c r="Y504" s="214"/>
      <c r="Z504" s="189"/>
      <c r="AA504" s="189"/>
      <c r="AB504" s="214"/>
      <c r="AC504" s="190"/>
      <c r="AD504" s="250"/>
      <c r="AE504" s="250"/>
      <c r="AF504" s="204"/>
      <c r="AG504" s="190"/>
      <c r="AH504" s="512"/>
      <c r="AI504" s="507"/>
      <c r="AJ504" s="204"/>
    </row>
    <row r="505" spans="2:36" s="36" customFormat="1" ht="100.5" customHeight="1" x14ac:dyDescent="0.25">
      <c r="B505" s="204" t="s">
        <v>524</v>
      </c>
      <c r="C505" s="204" t="s">
        <v>526</v>
      </c>
      <c r="D505" s="204" t="s">
        <v>106</v>
      </c>
      <c r="E505" s="199" t="s">
        <v>67</v>
      </c>
      <c r="F505" s="199" t="s">
        <v>134</v>
      </c>
      <c r="G505" s="199" t="s">
        <v>147</v>
      </c>
      <c r="H505" s="204" t="s">
        <v>70</v>
      </c>
      <c r="I505" s="204" t="s">
        <v>79</v>
      </c>
      <c r="J505" s="11" t="s">
        <v>208</v>
      </c>
      <c r="K505" s="7" t="s">
        <v>107</v>
      </c>
      <c r="L505" s="7" t="s">
        <v>86</v>
      </c>
      <c r="M505" s="66">
        <v>40</v>
      </c>
      <c r="N505" s="190" t="s">
        <v>108</v>
      </c>
      <c r="O505" s="200" t="s">
        <v>364</v>
      </c>
      <c r="P505" s="204" t="s">
        <v>75</v>
      </c>
      <c r="Q505" s="204" t="s">
        <v>76</v>
      </c>
      <c r="R505" s="251" t="s">
        <v>77</v>
      </c>
      <c r="S505" s="251" t="s">
        <v>109</v>
      </c>
      <c r="T505" s="191">
        <f>V505+Y505</f>
        <v>51337.85</v>
      </c>
      <c r="U505" s="191" t="s">
        <v>79</v>
      </c>
      <c r="V505" s="252">
        <v>43637.17</v>
      </c>
      <c r="W505" s="189" t="s">
        <v>98</v>
      </c>
      <c r="X505" s="189" t="s">
        <v>98</v>
      </c>
      <c r="Y505" s="252">
        <v>7700.68</v>
      </c>
      <c r="Z505" s="189" t="s">
        <v>98</v>
      </c>
      <c r="AA505" s="189" t="s">
        <v>98</v>
      </c>
      <c r="AB505" s="302">
        <v>4162.53</v>
      </c>
      <c r="AC505" s="190" t="s">
        <v>149</v>
      </c>
      <c r="AD505" s="250" t="s">
        <v>79</v>
      </c>
      <c r="AE505" s="250">
        <f>V505+Y505</f>
        <v>51337.85</v>
      </c>
      <c r="AF505" s="190" t="s">
        <v>79</v>
      </c>
      <c r="AG505" s="190" t="s">
        <v>33</v>
      </c>
      <c r="AH505" s="253" t="s">
        <v>174</v>
      </c>
      <c r="AI505" s="368" t="s">
        <v>157</v>
      </c>
      <c r="AJ505" s="190"/>
    </row>
    <row r="506" spans="2:36" s="36" customFormat="1" ht="58.15" customHeight="1" x14ac:dyDescent="0.25">
      <c r="B506" s="204"/>
      <c r="C506" s="211"/>
      <c r="D506" s="204"/>
      <c r="E506" s="199"/>
      <c r="F506" s="199"/>
      <c r="G506" s="199"/>
      <c r="H506" s="204"/>
      <c r="I506" s="204"/>
      <c r="J506" s="11" t="s">
        <v>111</v>
      </c>
      <c r="K506" s="7" t="s">
        <v>112</v>
      </c>
      <c r="L506" s="7" t="s">
        <v>85</v>
      </c>
      <c r="M506" s="90">
        <v>1</v>
      </c>
      <c r="N506" s="190"/>
      <c r="O506" s="200"/>
      <c r="P506" s="204"/>
      <c r="Q506" s="204"/>
      <c r="R506" s="251"/>
      <c r="S506" s="251"/>
      <c r="T506" s="191"/>
      <c r="U506" s="191"/>
      <c r="V506" s="253"/>
      <c r="W506" s="189"/>
      <c r="X506" s="189"/>
      <c r="Y506" s="253"/>
      <c r="Z506" s="189"/>
      <c r="AA506" s="189"/>
      <c r="AB506" s="303"/>
      <c r="AC506" s="190"/>
      <c r="AD506" s="250"/>
      <c r="AE506" s="250"/>
      <c r="AF506" s="204"/>
      <c r="AG506" s="190"/>
      <c r="AH506" s="253"/>
      <c r="AI506" s="368"/>
      <c r="AJ506" s="204"/>
    </row>
    <row r="507" spans="2:36" s="36" customFormat="1" ht="43.15" customHeight="1" x14ac:dyDescent="0.25">
      <c r="B507" s="204"/>
      <c r="C507" s="211"/>
      <c r="D507" s="204"/>
      <c r="E507" s="199"/>
      <c r="F507" s="199"/>
      <c r="G507" s="199"/>
      <c r="H507" s="204"/>
      <c r="I507" s="204"/>
      <c r="J507" s="11" t="s">
        <v>127</v>
      </c>
      <c r="K507" s="7" t="s">
        <v>128</v>
      </c>
      <c r="L507" s="7" t="s">
        <v>85</v>
      </c>
      <c r="M507" s="90">
        <v>30</v>
      </c>
      <c r="N507" s="190"/>
      <c r="O507" s="200"/>
      <c r="P507" s="204"/>
      <c r="Q507" s="204"/>
      <c r="R507" s="251"/>
      <c r="S507" s="251"/>
      <c r="T507" s="191"/>
      <c r="U507" s="191"/>
      <c r="V507" s="253"/>
      <c r="W507" s="189"/>
      <c r="X507" s="189"/>
      <c r="Y507" s="253"/>
      <c r="Z507" s="189"/>
      <c r="AA507" s="189"/>
      <c r="AB507" s="303"/>
      <c r="AC507" s="190"/>
      <c r="AD507" s="250"/>
      <c r="AE507" s="250"/>
      <c r="AF507" s="204"/>
      <c r="AG507" s="190"/>
      <c r="AH507" s="253"/>
      <c r="AI507" s="368"/>
      <c r="AJ507" s="204"/>
    </row>
    <row r="508" spans="2:36" s="36" customFormat="1" ht="100.5" customHeight="1" x14ac:dyDescent="0.25">
      <c r="B508" s="204" t="s">
        <v>525</v>
      </c>
      <c r="C508" s="204" t="s">
        <v>527</v>
      </c>
      <c r="D508" s="204" t="s">
        <v>106</v>
      </c>
      <c r="E508" s="199" t="s">
        <v>67</v>
      </c>
      <c r="F508" s="199" t="s">
        <v>134</v>
      </c>
      <c r="G508" s="199" t="s">
        <v>147</v>
      </c>
      <c r="H508" s="204" t="s">
        <v>70</v>
      </c>
      <c r="I508" s="204" t="s">
        <v>79</v>
      </c>
      <c r="J508" s="11" t="s">
        <v>208</v>
      </c>
      <c r="K508" s="7" t="s">
        <v>107</v>
      </c>
      <c r="L508" s="7" t="s">
        <v>86</v>
      </c>
      <c r="M508" s="66">
        <v>40</v>
      </c>
      <c r="N508" s="190" t="s">
        <v>108</v>
      </c>
      <c r="O508" s="200" t="s">
        <v>364</v>
      </c>
      <c r="P508" s="204" t="s">
        <v>75</v>
      </c>
      <c r="Q508" s="204" t="s">
        <v>76</v>
      </c>
      <c r="R508" s="251" t="s">
        <v>77</v>
      </c>
      <c r="S508" s="251" t="s">
        <v>109</v>
      </c>
      <c r="T508" s="191">
        <f>V508+Y508</f>
        <v>171199.98</v>
      </c>
      <c r="U508" s="191">
        <f>+T508/M509</f>
        <v>57066.66</v>
      </c>
      <c r="V508" s="250">
        <v>145519.98000000001</v>
      </c>
      <c r="W508" s="189" t="s">
        <v>98</v>
      </c>
      <c r="X508" s="189" t="s">
        <v>98</v>
      </c>
      <c r="Y508" s="250">
        <v>25680</v>
      </c>
      <c r="Z508" s="189" t="s">
        <v>98</v>
      </c>
      <c r="AA508" s="189" t="s">
        <v>98</v>
      </c>
      <c r="AB508" s="291">
        <v>13881.08</v>
      </c>
      <c r="AC508" s="190" t="s">
        <v>149</v>
      </c>
      <c r="AD508" s="250" t="s">
        <v>79</v>
      </c>
      <c r="AE508" s="250">
        <f>V508+Y508</f>
        <v>171199.98</v>
      </c>
      <c r="AF508" s="190" t="s">
        <v>79</v>
      </c>
      <c r="AG508" s="190" t="s">
        <v>33</v>
      </c>
      <c r="AH508" s="299" t="s">
        <v>176</v>
      </c>
      <c r="AI508" s="506" t="s">
        <v>160</v>
      </c>
      <c r="AJ508" s="190"/>
    </row>
    <row r="509" spans="2:36" s="36" customFormat="1" ht="58.15" customHeight="1" x14ac:dyDescent="0.25">
      <c r="B509" s="204"/>
      <c r="C509" s="211"/>
      <c r="D509" s="204"/>
      <c r="E509" s="199"/>
      <c r="F509" s="199"/>
      <c r="G509" s="199"/>
      <c r="H509" s="204"/>
      <c r="I509" s="204"/>
      <c r="J509" s="11" t="s">
        <v>111</v>
      </c>
      <c r="K509" s="7" t="s">
        <v>112</v>
      </c>
      <c r="L509" s="7" t="s">
        <v>85</v>
      </c>
      <c r="M509" s="53">
        <v>3</v>
      </c>
      <c r="N509" s="190"/>
      <c r="O509" s="200"/>
      <c r="P509" s="204"/>
      <c r="Q509" s="204"/>
      <c r="R509" s="251"/>
      <c r="S509" s="251"/>
      <c r="T509" s="191"/>
      <c r="U509" s="191"/>
      <c r="V509" s="301"/>
      <c r="W509" s="189"/>
      <c r="X509" s="189"/>
      <c r="Y509" s="301"/>
      <c r="Z509" s="189"/>
      <c r="AA509" s="189"/>
      <c r="AB509" s="292"/>
      <c r="AC509" s="190"/>
      <c r="AD509" s="250"/>
      <c r="AE509" s="250"/>
      <c r="AF509" s="204"/>
      <c r="AG509" s="190"/>
      <c r="AH509" s="299"/>
      <c r="AI509" s="506"/>
      <c r="AJ509" s="204"/>
    </row>
    <row r="510" spans="2:36" s="36" customFormat="1" ht="43.15" customHeight="1" x14ac:dyDescent="0.25">
      <c r="B510" s="204"/>
      <c r="C510" s="211"/>
      <c r="D510" s="204"/>
      <c r="E510" s="199"/>
      <c r="F510" s="199"/>
      <c r="G510" s="199"/>
      <c r="H510" s="204"/>
      <c r="I510" s="204"/>
      <c r="J510" s="11" t="s">
        <v>127</v>
      </c>
      <c r="K510" s="7" t="s">
        <v>128</v>
      </c>
      <c r="L510" s="7" t="s">
        <v>85</v>
      </c>
      <c r="M510" s="53">
        <v>100</v>
      </c>
      <c r="N510" s="190"/>
      <c r="O510" s="200"/>
      <c r="P510" s="204"/>
      <c r="Q510" s="204"/>
      <c r="R510" s="251"/>
      <c r="S510" s="251"/>
      <c r="T510" s="191"/>
      <c r="U510" s="191"/>
      <c r="V510" s="301"/>
      <c r="W510" s="189"/>
      <c r="X510" s="189"/>
      <c r="Y510" s="301"/>
      <c r="Z510" s="189"/>
      <c r="AA510" s="189"/>
      <c r="AB510" s="292"/>
      <c r="AC510" s="190"/>
      <c r="AD510" s="250"/>
      <c r="AE510" s="250"/>
      <c r="AF510" s="204"/>
      <c r="AG510" s="190"/>
      <c r="AH510" s="299"/>
      <c r="AI510" s="506"/>
      <c r="AJ510" s="204"/>
    </row>
    <row r="511" spans="2:36" s="36" customFormat="1" ht="100.5" customHeight="1" x14ac:dyDescent="0.25">
      <c r="B511" s="204" t="s">
        <v>528</v>
      </c>
      <c r="C511" s="204" t="s">
        <v>529</v>
      </c>
      <c r="D511" s="204" t="s">
        <v>106</v>
      </c>
      <c r="E511" s="199" t="s">
        <v>67</v>
      </c>
      <c r="F511" s="199" t="s">
        <v>134</v>
      </c>
      <c r="G511" s="199" t="s">
        <v>147</v>
      </c>
      <c r="H511" s="204" t="s">
        <v>70</v>
      </c>
      <c r="I511" s="204" t="s">
        <v>79</v>
      </c>
      <c r="J511" s="11" t="s">
        <v>208</v>
      </c>
      <c r="K511" s="7" t="s">
        <v>107</v>
      </c>
      <c r="L511" s="7" t="s">
        <v>86</v>
      </c>
      <c r="M511" s="66">
        <v>40</v>
      </c>
      <c r="N511" s="190" t="s">
        <v>108</v>
      </c>
      <c r="O511" s="200" t="s">
        <v>364</v>
      </c>
      <c r="P511" s="204" t="s">
        <v>75</v>
      </c>
      <c r="Q511" s="204" t="s">
        <v>76</v>
      </c>
      <c r="R511" s="251" t="s">
        <v>77</v>
      </c>
      <c r="S511" s="251" t="s">
        <v>109</v>
      </c>
      <c r="T511" s="191">
        <f>V511+Y511</f>
        <v>112350</v>
      </c>
      <c r="U511" s="191">
        <f>+T511/M512</f>
        <v>112350</v>
      </c>
      <c r="V511" s="257">
        <v>95497.5</v>
      </c>
      <c r="W511" s="189" t="s">
        <v>98</v>
      </c>
      <c r="X511" s="189" t="s">
        <v>98</v>
      </c>
      <c r="Y511" s="257">
        <v>16852.5</v>
      </c>
      <c r="Z511" s="189" t="s">
        <v>98</v>
      </c>
      <c r="AA511" s="189" t="s">
        <v>98</v>
      </c>
      <c r="AB511" s="434">
        <v>9109.4599999999991</v>
      </c>
      <c r="AC511" s="190" t="s">
        <v>149</v>
      </c>
      <c r="AD511" s="250" t="s">
        <v>79</v>
      </c>
      <c r="AE511" s="250">
        <f>V511+Y511</f>
        <v>112350</v>
      </c>
      <c r="AF511" s="190" t="s">
        <v>79</v>
      </c>
      <c r="AG511" s="190" t="s">
        <v>33</v>
      </c>
      <c r="AH511" s="253" t="s">
        <v>160</v>
      </c>
      <c r="AI511" s="368" t="s">
        <v>161</v>
      </c>
      <c r="AJ511" s="190"/>
    </row>
    <row r="512" spans="2:36" s="36" customFormat="1" ht="58.15" customHeight="1" x14ac:dyDescent="0.25">
      <c r="B512" s="204"/>
      <c r="C512" s="204"/>
      <c r="D512" s="204"/>
      <c r="E512" s="199"/>
      <c r="F512" s="199"/>
      <c r="G512" s="199"/>
      <c r="H512" s="204"/>
      <c r="I512" s="204"/>
      <c r="J512" s="11" t="s">
        <v>111</v>
      </c>
      <c r="K512" s="7" t="s">
        <v>112</v>
      </c>
      <c r="L512" s="7" t="s">
        <v>85</v>
      </c>
      <c r="M512" s="53">
        <v>1</v>
      </c>
      <c r="N512" s="190"/>
      <c r="O512" s="200"/>
      <c r="P512" s="204"/>
      <c r="Q512" s="204"/>
      <c r="R512" s="251"/>
      <c r="S512" s="251"/>
      <c r="T512" s="191"/>
      <c r="U512" s="191"/>
      <c r="V512" s="257"/>
      <c r="W512" s="189"/>
      <c r="X512" s="189"/>
      <c r="Y512" s="257"/>
      <c r="Z512" s="189"/>
      <c r="AA512" s="189"/>
      <c r="AB512" s="434"/>
      <c r="AC512" s="190"/>
      <c r="AD512" s="250"/>
      <c r="AE512" s="250"/>
      <c r="AF512" s="204"/>
      <c r="AG512" s="190"/>
      <c r="AH512" s="253"/>
      <c r="AI512" s="368"/>
      <c r="AJ512" s="204"/>
    </row>
    <row r="513" spans="2:36" s="36" customFormat="1" ht="43.15" customHeight="1" x14ac:dyDescent="0.25">
      <c r="B513" s="204"/>
      <c r="C513" s="204"/>
      <c r="D513" s="204"/>
      <c r="E513" s="199"/>
      <c r="F513" s="199"/>
      <c r="G513" s="199"/>
      <c r="H513" s="204"/>
      <c r="I513" s="204"/>
      <c r="J513" s="11" t="s">
        <v>127</v>
      </c>
      <c r="K513" s="7" t="s">
        <v>128</v>
      </c>
      <c r="L513" s="7" t="s">
        <v>85</v>
      </c>
      <c r="M513" s="53">
        <v>10</v>
      </c>
      <c r="N513" s="190"/>
      <c r="O513" s="200"/>
      <c r="P513" s="204"/>
      <c r="Q513" s="204"/>
      <c r="R513" s="251"/>
      <c r="S513" s="251"/>
      <c r="T513" s="191"/>
      <c r="U513" s="191"/>
      <c r="V513" s="257"/>
      <c r="W513" s="189"/>
      <c r="X513" s="189"/>
      <c r="Y513" s="257"/>
      <c r="Z513" s="189"/>
      <c r="AA513" s="189"/>
      <c r="AB513" s="434"/>
      <c r="AC513" s="190"/>
      <c r="AD513" s="250"/>
      <c r="AE513" s="250"/>
      <c r="AF513" s="204"/>
      <c r="AG513" s="190"/>
      <c r="AH513" s="253"/>
      <c r="AI513" s="368"/>
      <c r="AJ513" s="204"/>
    </row>
    <row r="514" spans="2:36" ht="51" x14ac:dyDescent="0.2">
      <c r="B514" s="204" t="s">
        <v>530</v>
      </c>
      <c r="C514" s="204" t="s">
        <v>532</v>
      </c>
      <c r="D514" s="204" t="s">
        <v>66</v>
      </c>
      <c r="E514" s="199" t="s">
        <v>67</v>
      </c>
      <c r="F514" s="199" t="s">
        <v>132</v>
      </c>
      <c r="G514" s="199" t="s">
        <v>69</v>
      </c>
      <c r="H514" s="204" t="s">
        <v>70</v>
      </c>
      <c r="I514" s="204" t="s">
        <v>79</v>
      </c>
      <c r="J514" s="11" t="s">
        <v>113</v>
      </c>
      <c r="K514" s="7" t="s">
        <v>114</v>
      </c>
      <c r="L514" s="7" t="s">
        <v>115</v>
      </c>
      <c r="M514" s="7">
        <v>2</v>
      </c>
      <c r="N514" s="190" t="s">
        <v>108</v>
      </c>
      <c r="O514" s="200" t="s">
        <v>364</v>
      </c>
      <c r="P514" s="204" t="s">
        <v>75</v>
      </c>
      <c r="Q514" s="204" t="s">
        <v>76</v>
      </c>
      <c r="R514" s="251" t="s">
        <v>77</v>
      </c>
      <c r="S514" s="251" t="s">
        <v>109</v>
      </c>
      <c r="T514" s="191">
        <f>V514+Y514</f>
        <v>149168.51500000001</v>
      </c>
      <c r="U514" s="191">
        <f>+T514/M515</f>
        <v>74584.257500000007</v>
      </c>
      <c r="V514" s="257">
        <v>126793.24</v>
      </c>
      <c r="W514" s="189" t="s">
        <v>98</v>
      </c>
      <c r="X514" s="189" t="s">
        <v>98</v>
      </c>
      <c r="Y514" s="257">
        <f>44750.55/2</f>
        <v>22375.275000000001</v>
      </c>
      <c r="Z514" s="189" t="s">
        <v>98</v>
      </c>
      <c r="AA514" s="189" t="s">
        <v>98</v>
      </c>
      <c r="AB514" s="434">
        <f>24189.49/2</f>
        <v>12094.745000000001</v>
      </c>
      <c r="AC514" s="190" t="s">
        <v>80</v>
      </c>
      <c r="AD514" s="250" t="s">
        <v>79</v>
      </c>
      <c r="AE514" s="250">
        <f>V514+Y514</f>
        <v>149168.51500000001</v>
      </c>
      <c r="AF514" s="204" t="s">
        <v>79</v>
      </c>
      <c r="AG514" s="190" t="s">
        <v>33</v>
      </c>
      <c r="AH514" s="368" t="s">
        <v>1120</v>
      </c>
      <c r="AI514" s="368" t="s">
        <v>166</v>
      </c>
      <c r="AJ514" s="204"/>
    </row>
    <row r="515" spans="2:36" ht="51" x14ac:dyDescent="0.2">
      <c r="B515" s="204"/>
      <c r="C515" s="204"/>
      <c r="D515" s="204"/>
      <c r="E515" s="199"/>
      <c r="F515" s="199"/>
      <c r="G515" s="199"/>
      <c r="H515" s="204"/>
      <c r="I515" s="204"/>
      <c r="J515" s="11" t="s">
        <v>116</v>
      </c>
      <c r="K515" s="7" t="s">
        <v>117</v>
      </c>
      <c r="L515" s="7" t="s">
        <v>85</v>
      </c>
      <c r="M515" s="7">
        <v>2</v>
      </c>
      <c r="N515" s="190"/>
      <c r="O515" s="200"/>
      <c r="P515" s="204"/>
      <c r="Q515" s="204"/>
      <c r="R515" s="251"/>
      <c r="S515" s="251"/>
      <c r="T515" s="191"/>
      <c r="U515" s="191"/>
      <c r="V515" s="257"/>
      <c r="W515" s="189"/>
      <c r="X515" s="189"/>
      <c r="Y515" s="257"/>
      <c r="Z515" s="189"/>
      <c r="AA515" s="189"/>
      <c r="AB515" s="434"/>
      <c r="AC515" s="190"/>
      <c r="AD515" s="250"/>
      <c r="AE515" s="250"/>
      <c r="AF515" s="204"/>
      <c r="AG515" s="190"/>
      <c r="AH515" s="368"/>
      <c r="AI515" s="253"/>
      <c r="AJ515" s="204"/>
    </row>
    <row r="516" spans="2:36" ht="38.25" x14ac:dyDescent="0.2">
      <c r="B516" s="204"/>
      <c r="C516" s="204"/>
      <c r="D516" s="204"/>
      <c r="E516" s="199"/>
      <c r="F516" s="199"/>
      <c r="G516" s="199"/>
      <c r="H516" s="204"/>
      <c r="I516" s="204"/>
      <c r="J516" s="11" t="s">
        <v>209</v>
      </c>
      <c r="K516" s="7" t="s">
        <v>118</v>
      </c>
      <c r="L516" s="7" t="s">
        <v>119</v>
      </c>
      <c r="M516" s="7">
        <v>2</v>
      </c>
      <c r="N516" s="190"/>
      <c r="O516" s="200"/>
      <c r="P516" s="204"/>
      <c r="Q516" s="204"/>
      <c r="R516" s="251"/>
      <c r="S516" s="251"/>
      <c r="T516" s="191"/>
      <c r="U516" s="191"/>
      <c r="V516" s="257"/>
      <c r="W516" s="189"/>
      <c r="X516" s="189"/>
      <c r="Y516" s="257"/>
      <c r="Z516" s="189"/>
      <c r="AA516" s="189"/>
      <c r="AB516" s="434"/>
      <c r="AC516" s="190"/>
      <c r="AD516" s="250"/>
      <c r="AE516" s="250"/>
      <c r="AF516" s="204"/>
      <c r="AG516" s="190"/>
      <c r="AH516" s="368"/>
      <c r="AI516" s="253"/>
      <c r="AJ516" s="204"/>
    </row>
    <row r="517" spans="2:36" ht="25.5" x14ac:dyDescent="0.2">
      <c r="B517" s="204"/>
      <c r="C517" s="204"/>
      <c r="D517" s="204"/>
      <c r="E517" s="199"/>
      <c r="F517" s="199"/>
      <c r="G517" s="199"/>
      <c r="H517" s="204"/>
      <c r="I517" s="204"/>
      <c r="J517" s="11" t="s">
        <v>120</v>
      </c>
      <c r="K517" s="7" t="s">
        <v>121</v>
      </c>
      <c r="L517" s="7" t="s">
        <v>119</v>
      </c>
      <c r="M517" s="66">
        <v>2</v>
      </c>
      <c r="N517" s="190"/>
      <c r="O517" s="200"/>
      <c r="P517" s="204"/>
      <c r="Q517" s="204"/>
      <c r="R517" s="251"/>
      <c r="S517" s="251"/>
      <c r="T517" s="191"/>
      <c r="U517" s="191"/>
      <c r="V517" s="257"/>
      <c r="W517" s="189"/>
      <c r="X517" s="189"/>
      <c r="Y517" s="257"/>
      <c r="Z517" s="189"/>
      <c r="AA517" s="189"/>
      <c r="AB517" s="434"/>
      <c r="AC517" s="190"/>
      <c r="AD517" s="250"/>
      <c r="AE517" s="250"/>
      <c r="AF517" s="204"/>
      <c r="AG517" s="190"/>
      <c r="AH517" s="368"/>
      <c r="AI517" s="253"/>
      <c r="AJ517" s="204"/>
    </row>
    <row r="518" spans="2:36" s="36" customFormat="1" ht="89.25" x14ac:dyDescent="0.25">
      <c r="B518" s="204" t="s">
        <v>533</v>
      </c>
      <c r="C518" s="204" t="s">
        <v>531</v>
      </c>
      <c r="D518" s="204" t="s">
        <v>106</v>
      </c>
      <c r="E518" s="199" t="s">
        <v>67</v>
      </c>
      <c r="F518" s="199" t="s">
        <v>134</v>
      </c>
      <c r="G518" s="199" t="s">
        <v>147</v>
      </c>
      <c r="H518" s="204" t="s">
        <v>70</v>
      </c>
      <c r="I518" s="204" t="s">
        <v>79</v>
      </c>
      <c r="J518" s="11" t="s">
        <v>208</v>
      </c>
      <c r="K518" s="7" t="s">
        <v>107</v>
      </c>
      <c r="L518" s="7" t="s">
        <v>86</v>
      </c>
      <c r="M518" s="66">
        <v>40</v>
      </c>
      <c r="N518" s="190" t="s">
        <v>108</v>
      </c>
      <c r="O518" s="200" t="s">
        <v>364</v>
      </c>
      <c r="P518" s="204" t="s">
        <v>75</v>
      </c>
      <c r="Q518" s="204" t="s">
        <v>76</v>
      </c>
      <c r="R518" s="251" t="s">
        <v>77</v>
      </c>
      <c r="S518" s="251" t="s">
        <v>109</v>
      </c>
      <c r="T518" s="191">
        <f>V518+Y518</f>
        <v>171221.69</v>
      </c>
      <c r="U518" s="191">
        <f>+T518/M519-0.01</f>
        <v>57073.886666666665</v>
      </c>
      <c r="V518" s="250">
        <v>145538.43</v>
      </c>
      <c r="W518" s="189" t="s">
        <v>98</v>
      </c>
      <c r="X518" s="189" t="s">
        <v>98</v>
      </c>
      <c r="Y518" s="250">
        <v>25683.26</v>
      </c>
      <c r="Z518" s="189" t="s">
        <v>98</v>
      </c>
      <c r="AA518" s="189" t="s">
        <v>98</v>
      </c>
      <c r="AB518" s="291">
        <v>13882.84</v>
      </c>
      <c r="AC518" s="190" t="s">
        <v>149</v>
      </c>
      <c r="AD518" s="250" t="s">
        <v>79</v>
      </c>
      <c r="AE518" s="250">
        <f>V518+Y518</f>
        <v>171221.69</v>
      </c>
      <c r="AF518" s="204" t="s">
        <v>79</v>
      </c>
      <c r="AG518" s="190" t="s">
        <v>33</v>
      </c>
      <c r="AH518" s="253" t="s">
        <v>255</v>
      </c>
      <c r="AI518" s="368" t="s">
        <v>166</v>
      </c>
      <c r="AJ518" s="204"/>
    </row>
    <row r="519" spans="2:36" s="36" customFormat="1" ht="58.15" customHeight="1" x14ac:dyDescent="0.25">
      <c r="B519" s="204"/>
      <c r="C519" s="211"/>
      <c r="D519" s="204"/>
      <c r="E519" s="199"/>
      <c r="F519" s="199"/>
      <c r="G519" s="199"/>
      <c r="H519" s="204"/>
      <c r="I519" s="204"/>
      <c r="J519" s="11" t="s">
        <v>111</v>
      </c>
      <c r="K519" s="7" t="s">
        <v>112</v>
      </c>
      <c r="L519" s="7" t="s">
        <v>85</v>
      </c>
      <c r="M519" s="53">
        <v>3</v>
      </c>
      <c r="N519" s="190"/>
      <c r="O519" s="200"/>
      <c r="P519" s="204"/>
      <c r="Q519" s="204"/>
      <c r="R519" s="251"/>
      <c r="S519" s="251"/>
      <c r="T519" s="191"/>
      <c r="U519" s="191"/>
      <c r="V519" s="301"/>
      <c r="W519" s="189"/>
      <c r="X519" s="189"/>
      <c r="Y519" s="301"/>
      <c r="Z519" s="189"/>
      <c r="AA519" s="189"/>
      <c r="AB519" s="429"/>
      <c r="AC519" s="190"/>
      <c r="AD519" s="250"/>
      <c r="AE519" s="250"/>
      <c r="AF519" s="204"/>
      <c r="AG519" s="190"/>
      <c r="AH519" s="253"/>
      <c r="AI519" s="368"/>
      <c r="AJ519" s="204"/>
    </row>
    <row r="520" spans="2:36" s="36" customFormat="1" ht="25.5" x14ac:dyDescent="0.25">
      <c r="B520" s="204"/>
      <c r="C520" s="211"/>
      <c r="D520" s="204"/>
      <c r="E520" s="199"/>
      <c r="F520" s="199"/>
      <c r="G520" s="199"/>
      <c r="H520" s="204"/>
      <c r="I520" s="204"/>
      <c r="J520" s="11" t="s">
        <v>127</v>
      </c>
      <c r="K520" s="7" t="s">
        <v>128</v>
      </c>
      <c r="L520" s="7" t="s">
        <v>85</v>
      </c>
      <c r="M520" s="53">
        <v>100</v>
      </c>
      <c r="N520" s="190"/>
      <c r="O520" s="200"/>
      <c r="P520" s="204"/>
      <c r="Q520" s="204"/>
      <c r="R520" s="251"/>
      <c r="S520" s="251"/>
      <c r="T520" s="191"/>
      <c r="U520" s="191"/>
      <c r="V520" s="301"/>
      <c r="W520" s="189"/>
      <c r="X520" s="189"/>
      <c r="Y520" s="301"/>
      <c r="Z520" s="189"/>
      <c r="AA520" s="189"/>
      <c r="AB520" s="429"/>
      <c r="AC520" s="190"/>
      <c r="AD520" s="250"/>
      <c r="AE520" s="250"/>
      <c r="AF520" s="204"/>
      <c r="AG520" s="190"/>
      <c r="AH520" s="253"/>
      <c r="AI520" s="368"/>
      <c r="AJ520" s="204"/>
    </row>
    <row r="521" spans="2:36" s="36" customFormat="1" ht="89.25" x14ac:dyDescent="0.25">
      <c r="B521" s="203" t="s">
        <v>958</v>
      </c>
      <c r="C521" s="203" t="s">
        <v>534</v>
      </c>
      <c r="D521" s="204" t="s">
        <v>106</v>
      </c>
      <c r="E521" s="199" t="s">
        <v>67</v>
      </c>
      <c r="F521" s="234" t="s">
        <v>134</v>
      </c>
      <c r="G521" s="234" t="s">
        <v>147</v>
      </c>
      <c r="H521" s="204" t="s">
        <v>70</v>
      </c>
      <c r="I521" s="204" t="s">
        <v>79</v>
      </c>
      <c r="J521" s="75" t="s">
        <v>208</v>
      </c>
      <c r="K521" s="22" t="s">
        <v>107</v>
      </c>
      <c r="L521" s="22" t="s">
        <v>86</v>
      </c>
      <c r="M521" s="76">
        <v>40</v>
      </c>
      <c r="N521" s="190" t="s">
        <v>108</v>
      </c>
      <c r="O521" s="280" t="s">
        <v>364</v>
      </c>
      <c r="P521" s="204" t="s">
        <v>75</v>
      </c>
      <c r="Q521" s="204" t="s">
        <v>76</v>
      </c>
      <c r="R521" s="251" t="s">
        <v>77</v>
      </c>
      <c r="S521" s="251" t="s">
        <v>109</v>
      </c>
      <c r="T521" s="242">
        <f>V521+Y521</f>
        <v>47921.399999999994</v>
      </c>
      <c r="U521" s="242">
        <f>T521</f>
        <v>47921.399999999994</v>
      </c>
      <c r="V521" s="213">
        <v>40733.199999999997</v>
      </c>
      <c r="W521" s="245" t="s">
        <v>98</v>
      </c>
      <c r="X521" s="245" t="s">
        <v>79</v>
      </c>
      <c r="Y521" s="213">
        <v>7188.2</v>
      </c>
      <c r="Z521" s="245" t="s">
        <v>98</v>
      </c>
      <c r="AA521" s="245" t="s">
        <v>79</v>
      </c>
      <c r="AB521" s="213">
        <v>3885.52</v>
      </c>
      <c r="AC521" s="231" t="s">
        <v>149</v>
      </c>
      <c r="AD521" s="250" t="s">
        <v>79</v>
      </c>
      <c r="AE521" s="248">
        <f t="shared" ref="AE521" si="5">V521+Y521</f>
        <v>47921.399999999994</v>
      </c>
      <c r="AF521" s="203" t="s">
        <v>79</v>
      </c>
      <c r="AG521" s="231" t="s">
        <v>33</v>
      </c>
      <c r="AH521" s="513" t="s">
        <v>255</v>
      </c>
      <c r="AI521" s="252" t="s">
        <v>166</v>
      </c>
      <c r="AJ521" s="203"/>
    </row>
    <row r="522" spans="2:36" s="36" customFormat="1" ht="58.15" customHeight="1" x14ac:dyDescent="0.25">
      <c r="B522" s="204"/>
      <c r="C522" s="204"/>
      <c r="D522" s="204"/>
      <c r="E522" s="199"/>
      <c r="F522" s="199"/>
      <c r="G522" s="199"/>
      <c r="H522" s="204"/>
      <c r="I522" s="204"/>
      <c r="J522" s="11" t="s">
        <v>111</v>
      </c>
      <c r="K522" s="7" t="s">
        <v>112</v>
      </c>
      <c r="L522" s="7" t="s">
        <v>85</v>
      </c>
      <c r="M522" s="90">
        <v>1</v>
      </c>
      <c r="N522" s="190"/>
      <c r="O522" s="200"/>
      <c r="P522" s="204"/>
      <c r="Q522" s="204"/>
      <c r="R522" s="251"/>
      <c r="S522" s="251"/>
      <c r="T522" s="191"/>
      <c r="U522" s="191"/>
      <c r="V522" s="213"/>
      <c r="W522" s="189"/>
      <c r="X522" s="189"/>
      <c r="Y522" s="213"/>
      <c r="Z522" s="189"/>
      <c r="AA522" s="189"/>
      <c r="AB522" s="213"/>
      <c r="AC522" s="190"/>
      <c r="AD522" s="250"/>
      <c r="AE522" s="250"/>
      <c r="AF522" s="204"/>
      <c r="AG522" s="190"/>
      <c r="AH522" s="253"/>
      <c r="AI522" s="252"/>
      <c r="AJ522" s="204"/>
    </row>
    <row r="523" spans="2:36" s="36" customFormat="1" ht="43.15" customHeight="1" x14ac:dyDescent="0.25">
      <c r="B523" s="204"/>
      <c r="C523" s="204"/>
      <c r="D523" s="204"/>
      <c r="E523" s="199"/>
      <c r="F523" s="199"/>
      <c r="G523" s="199"/>
      <c r="H523" s="204"/>
      <c r="I523" s="204"/>
      <c r="J523" s="11" t="s">
        <v>127</v>
      </c>
      <c r="K523" s="7" t="s">
        <v>128</v>
      </c>
      <c r="L523" s="7" t="s">
        <v>85</v>
      </c>
      <c r="M523" s="90">
        <v>28</v>
      </c>
      <c r="N523" s="190"/>
      <c r="O523" s="200"/>
      <c r="P523" s="204"/>
      <c r="Q523" s="204"/>
      <c r="R523" s="251"/>
      <c r="S523" s="251"/>
      <c r="T523" s="191"/>
      <c r="U523" s="191"/>
      <c r="V523" s="214"/>
      <c r="W523" s="189"/>
      <c r="X523" s="189"/>
      <c r="Y523" s="214"/>
      <c r="Z523" s="189"/>
      <c r="AA523" s="189"/>
      <c r="AB523" s="214"/>
      <c r="AC523" s="190"/>
      <c r="AD523" s="250"/>
      <c r="AE523" s="250"/>
      <c r="AF523" s="204"/>
      <c r="AG523" s="190"/>
      <c r="AH523" s="253"/>
      <c r="AI523" s="252"/>
      <c r="AJ523" s="204"/>
    </row>
    <row r="524" spans="2:36" ht="51" x14ac:dyDescent="0.2">
      <c r="B524" s="204" t="s">
        <v>1014</v>
      </c>
      <c r="C524" s="204" t="s">
        <v>532</v>
      </c>
      <c r="D524" s="204" t="s">
        <v>66</v>
      </c>
      <c r="E524" s="199" t="s">
        <v>67</v>
      </c>
      <c r="F524" s="199" t="s">
        <v>132</v>
      </c>
      <c r="G524" s="199" t="s">
        <v>69</v>
      </c>
      <c r="H524" s="204" t="s">
        <v>70</v>
      </c>
      <c r="I524" s="204" t="s">
        <v>79</v>
      </c>
      <c r="J524" s="11" t="s">
        <v>113</v>
      </c>
      <c r="K524" s="7" t="s">
        <v>114</v>
      </c>
      <c r="L524" s="7" t="s">
        <v>115</v>
      </c>
      <c r="M524" s="7">
        <v>2</v>
      </c>
      <c r="N524" s="190" t="s">
        <v>108</v>
      </c>
      <c r="O524" s="200" t="s">
        <v>364</v>
      </c>
      <c r="P524" s="204" t="s">
        <v>75</v>
      </c>
      <c r="Q524" s="204" t="s">
        <v>76</v>
      </c>
      <c r="R524" s="251" t="s">
        <v>77</v>
      </c>
      <c r="S524" s="251" t="s">
        <v>109</v>
      </c>
      <c r="T524" s="191">
        <f>V524+Y524</f>
        <v>149168.51500000001</v>
      </c>
      <c r="U524" s="191">
        <f>+T524/M525</f>
        <v>74584.257500000007</v>
      </c>
      <c r="V524" s="257">
        <v>126793.24</v>
      </c>
      <c r="W524" s="189" t="s">
        <v>98</v>
      </c>
      <c r="X524" s="189" t="s">
        <v>98</v>
      </c>
      <c r="Y524" s="257">
        <f>44750.55/2</f>
        <v>22375.275000000001</v>
      </c>
      <c r="Z524" s="189" t="s">
        <v>98</v>
      </c>
      <c r="AA524" s="189" t="s">
        <v>98</v>
      </c>
      <c r="AB524" s="434">
        <f>24189.49/2</f>
        <v>12094.745000000001</v>
      </c>
      <c r="AC524" s="190" t="s">
        <v>80</v>
      </c>
      <c r="AD524" s="250" t="s">
        <v>79</v>
      </c>
      <c r="AE524" s="250">
        <f>V524+Y524</f>
        <v>149168.51500000001</v>
      </c>
      <c r="AF524" s="204" t="s">
        <v>79</v>
      </c>
      <c r="AG524" s="190" t="s">
        <v>33</v>
      </c>
      <c r="AH524" s="286" t="s">
        <v>166</v>
      </c>
      <c r="AI524" s="286" t="s">
        <v>167</v>
      </c>
      <c r="AJ524" s="204"/>
    </row>
    <row r="525" spans="2:36" ht="51" x14ac:dyDescent="0.2">
      <c r="B525" s="204"/>
      <c r="C525" s="204"/>
      <c r="D525" s="204"/>
      <c r="E525" s="199"/>
      <c r="F525" s="199"/>
      <c r="G525" s="199"/>
      <c r="H525" s="204"/>
      <c r="I525" s="204"/>
      <c r="J525" s="11" t="s">
        <v>116</v>
      </c>
      <c r="K525" s="7" t="s">
        <v>117</v>
      </c>
      <c r="L525" s="7" t="s">
        <v>85</v>
      </c>
      <c r="M525" s="7">
        <v>2</v>
      </c>
      <c r="N525" s="190"/>
      <c r="O525" s="200"/>
      <c r="P525" s="204"/>
      <c r="Q525" s="204"/>
      <c r="R525" s="251"/>
      <c r="S525" s="251"/>
      <c r="T525" s="191"/>
      <c r="U525" s="191"/>
      <c r="V525" s="257"/>
      <c r="W525" s="189"/>
      <c r="X525" s="189"/>
      <c r="Y525" s="257"/>
      <c r="Z525" s="189"/>
      <c r="AA525" s="189"/>
      <c r="AB525" s="434"/>
      <c r="AC525" s="190"/>
      <c r="AD525" s="250"/>
      <c r="AE525" s="250"/>
      <c r="AF525" s="204"/>
      <c r="AG525" s="190"/>
      <c r="AH525" s="368"/>
      <c r="AI525" s="253"/>
      <c r="AJ525" s="204"/>
    </row>
    <row r="526" spans="2:36" ht="38.25" x14ac:dyDescent="0.2">
      <c r="B526" s="204"/>
      <c r="C526" s="204"/>
      <c r="D526" s="204"/>
      <c r="E526" s="199"/>
      <c r="F526" s="199"/>
      <c r="G526" s="199"/>
      <c r="H526" s="204"/>
      <c r="I526" s="204"/>
      <c r="J526" s="11" t="s">
        <v>209</v>
      </c>
      <c r="K526" s="7" t="s">
        <v>118</v>
      </c>
      <c r="L526" s="7" t="s">
        <v>119</v>
      </c>
      <c r="M526" s="7">
        <v>2</v>
      </c>
      <c r="N526" s="190"/>
      <c r="O526" s="200"/>
      <c r="P526" s="204"/>
      <c r="Q526" s="204"/>
      <c r="R526" s="251"/>
      <c r="S526" s="251"/>
      <c r="T526" s="191"/>
      <c r="U526" s="191"/>
      <c r="V526" s="257"/>
      <c r="W526" s="189"/>
      <c r="X526" s="189"/>
      <c r="Y526" s="257"/>
      <c r="Z526" s="189"/>
      <c r="AA526" s="189"/>
      <c r="AB526" s="434"/>
      <c r="AC526" s="190"/>
      <c r="AD526" s="250"/>
      <c r="AE526" s="250"/>
      <c r="AF526" s="204"/>
      <c r="AG526" s="190"/>
      <c r="AH526" s="368"/>
      <c r="AI526" s="253"/>
      <c r="AJ526" s="204"/>
    </row>
    <row r="527" spans="2:36" ht="25.5" x14ac:dyDescent="0.2">
      <c r="B527" s="204"/>
      <c r="C527" s="204"/>
      <c r="D527" s="204"/>
      <c r="E527" s="199"/>
      <c r="F527" s="199"/>
      <c r="G527" s="199"/>
      <c r="H527" s="204"/>
      <c r="I527" s="204"/>
      <c r="J527" s="11" t="s">
        <v>120</v>
      </c>
      <c r="K527" s="7" t="s">
        <v>121</v>
      </c>
      <c r="L527" s="7" t="s">
        <v>119</v>
      </c>
      <c r="M527" s="66">
        <v>2</v>
      </c>
      <c r="N527" s="190"/>
      <c r="O527" s="200"/>
      <c r="P527" s="204"/>
      <c r="Q527" s="204"/>
      <c r="R527" s="251"/>
      <c r="S527" s="251"/>
      <c r="T527" s="191"/>
      <c r="U527" s="191"/>
      <c r="V527" s="257"/>
      <c r="W527" s="189"/>
      <c r="X527" s="189"/>
      <c r="Y527" s="257"/>
      <c r="Z527" s="189"/>
      <c r="AA527" s="189"/>
      <c r="AB527" s="434"/>
      <c r="AC527" s="190"/>
      <c r="AD527" s="250"/>
      <c r="AE527" s="250"/>
      <c r="AF527" s="204"/>
      <c r="AG527" s="190"/>
      <c r="AH527" s="368"/>
      <c r="AI527" s="253"/>
      <c r="AJ527" s="204"/>
    </row>
    <row r="528" spans="2:36" s="36" customFormat="1" ht="43.15" customHeight="1" x14ac:dyDescent="0.25">
      <c r="B528" s="16"/>
      <c r="C528" s="16"/>
      <c r="D528" s="16"/>
      <c r="E528" s="37"/>
      <c r="F528" s="37"/>
      <c r="G528" s="37"/>
      <c r="H528" s="16"/>
      <c r="I528" s="16"/>
      <c r="J528" s="75"/>
      <c r="K528" s="22"/>
      <c r="L528" s="22"/>
      <c r="M528" s="91"/>
      <c r="N528" s="17"/>
      <c r="O528" s="57"/>
      <c r="P528" s="16"/>
      <c r="Q528" s="16"/>
      <c r="R528" s="40"/>
      <c r="S528" s="40"/>
      <c r="T528" s="25"/>
      <c r="U528" s="25"/>
      <c r="V528" s="89"/>
      <c r="W528" s="26"/>
      <c r="X528" s="26"/>
      <c r="Y528" s="89"/>
      <c r="Z528" s="26"/>
      <c r="AA528" s="26"/>
      <c r="AB528" s="89"/>
      <c r="AC528" s="17"/>
      <c r="AD528" s="43"/>
      <c r="AE528" s="43"/>
      <c r="AF528" s="16"/>
      <c r="AG528" s="17"/>
      <c r="AH528" s="92"/>
      <c r="AI528" s="93"/>
      <c r="AJ528" s="14"/>
    </row>
    <row r="529" spans="2:36" s="36" customFormat="1" ht="132" customHeight="1" x14ac:dyDescent="0.25">
      <c r="B529" s="202" t="s">
        <v>259</v>
      </c>
      <c r="C529" s="202" t="s">
        <v>262</v>
      </c>
      <c r="D529" s="202" t="s">
        <v>106</v>
      </c>
      <c r="E529" s="219" t="s">
        <v>67</v>
      </c>
      <c r="F529" s="219" t="s">
        <v>134</v>
      </c>
      <c r="G529" s="219" t="s">
        <v>147</v>
      </c>
      <c r="H529" s="202" t="s">
        <v>70</v>
      </c>
      <c r="I529" s="202" t="s">
        <v>79</v>
      </c>
      <c r="J529" s="75" t="s">
        <v>208</v>
      </c>
      <c r="K529" s="22" t="s">
        <v>107</v>
      </c>
      <c r="L529" s="22" t="s">
        <v>86</v>
      </c>
      <c r="M529" s="22">
        <v>40</v>
      </c>
      <c r="N529" s="230" t="s">
        <v>108</v>
      </c>
      <c r="O529" s="202" t="s">
        <v>260</v>
      </c>
      <c r="P529" s="202" t="s">
        <v>75</v>
      </c>
      <c r="Q529" s="202" t="s">
        <v>76</v>
      </c>
      <c r="R529" s="193" t="s">
        <v>77</v>
      </c>
      <c r="S529" s="193" t="s">
        <v>109</v>
      </c>
      <c r="T529" s="241">
        <f>V529+Y529</f>
        <v>370000</v>
      </c>
      <c r="U529" s="241" t="s">
        <v>79</v>
      </c>
      <c r="V529" s="244">
        <v>314500</v>
      </c>
      <c r="W529" s="244" t="s">
        <v>79</v>
      </c>
      <c r="X529" s="244" t="s">
        <v>79</v>
      </c>
      <c r="Y529" s="244">
        <v>55500</v>
      </c>
      <c r="Z529" s="244" t="s">
        <v>98</v>
      </c>
      <c r="AA529" s="244" t="s">
        <v>79</v>
      </c>
      <c r="AB529" s="244">
        <v>30000</v>
      </c>
      <c r="AC529" s="230" t="s">
        <v>149</v>
      </c>
      <c r="AD529" s="247" t="s">
        <v>79</v>
      </c>
      <c r="AE529" s="247">
        <f>V529+Y529</f>
        <v>370000</v>
      </c>
      <c r="AF529" s="230" t="s">
        <v>79</v>
      </c>
      <c r="AG529" s="230" t="s">
        <v>33</v>
      </c>
      <c r="AH529" s="230" t="s">
        <v>157</v>
      </c>
      <c r="AI529" s="230" t="s">
        <v>680</v>
      </c>
      <c r="AJ529" s="228"/>
    </row>
    <row r="530" spans="2:36" s="36" customFormat="1" ht="86.1" customHeight="1" x14ac:dyDescent="0.25">
      <c r="B530" s="202"/>
      <c r="C530" s="202"/>
      <c r="D530" s="202"/>
      <c r="E530" s="219"/>
      <c r="F530" s="219"/>
      <c r="G530" s="219"/>
      <c r="H530" s="202"/>
      <c r="I530" s="202"/>
      <c r="J530" s="11" t="s">
        <v>111</v>
      </c>
      <c r="K530" s="7" t="s">
        <v>112</v>
      </c>
      <c r="L530" s="7" t="s">
        <v>85</v>
      </c>
      <c r="M530" s="7">
        <v>2</v>
      </c>
      <c r="N530" s="230"/>
      <c r="O530" s="202"/>
      <c r="P530" s="202"/>
      <c r="Q530" s="202"/>
      <c r="R530" s="193"/>
      <c r="S530" s="193"/>
      <c r="T530" s="241"/>
      <c r="U530" s="241"/>
      <c r="V530" s="244"/>
      <c r="W530" s="244"/>
      <c r="X530" s="244"/>
      <c r="Y530" s="244"/>
      <c r="Z530" s="244"/>
      <c r="AA530" s="244"/>
      <c r="AB530" s="244"/>
      <c r="AC530" s="230"/>
      <c r="AD530" s="247"/>
      <c r="AE530" s="247"/>
      <c r="AF530" s="202"/>
      <c r="AG530" s="230"/>
      <c r="AH530" s="230"/>
      <c r="AI530" s="230"/>
      <c r="AJ530" s="202"/>
    </row>
    <row r="531" spans="2:36" s="36" customFormat="1" ht="59.1" customHeight="1" x14ac:dyDescent="0.25">
      <c r="B531" s="203"/>
      <c r="C531" s="203"/>
      <c r="D531" s="203"/>
      <c r="E531" s="234"/>
      <c r="F531" s="234"/>
      <c r="G531" s="234"/>
      <c r="H531" s="203"/>
      <c r="I531" s="203"/>
      <c r="J531" s="11" t="s">
        <v>127</v>
      </c>
      <c r="K531" s="7" t="s">
        <v>128</v>
      </c>
      <c r="L531" s="7" t="s">
        <v>85</v>
      </c>
      <c r="M531" s="66">
        <v>232</v>
      </c>
      <c r="N531" s="231"/>
      <c r="O531" s="203"/>
      <c r="P531" s="203"/>
      <c r="Q531" s="203"/>
      <c r="R531" s="239"/>
      <c r="S531" s="239"/>
      <c r="T531" s="242"/>
      <c r="U531" s="242"/>
      <c r="V531" s="245"/>
      <c r="W531" s="245"/>
      <c r="X531" s="245"/>
      <c r="Y531" s="245"/>
      <c r="Z531" s="245"/>
      <c r="AA531" s="245"/>
      <c r="AB531" s="245"/>
      <c r="AC531" s="231"/>
      <c r="AD531" s="248"/>
      <c r="AE531" s="248"/>
      <c r="AF531" s="203"/>
      <c r="AG531" s="231"/>
      <c r="AH531" s="231"/>
      <c r="AI531" s="231"/>
      <c r="AJ531" s="203"/>
    </row>
    <row r="532" spans="2:36" s="36" customFormat="1" ht="132" customHeight="1" x14ac:dyDescent="0.25">
      <c r="B532" s="204" t="s">
        <v>1041</v>
      </c>
      <c r="C532" s="221" t="s">
        <v>261</v>
      </c>
      <c r="D532" s="221" t="s">
        <v>106</v>
      </c>
      <c r="E532" s="249" t="s">
        <v>67</v>
      </c>
      <c r="F532" s="249" t="s">
        <v>134</v>
      </c>
      <c r="G532" s="249" t="s">
        <v>147</v>
      </c>
      <c r="H532" s="221" t="s">
        <v>70</v>
      </c>
      <c r="I532" s="221" t="s">
        <v>79</v>
      </c>
      <c r="J532" s="20" t="s">
        <v>208</v>
      </c>
      <c r="K532" s="27" t="s">
        <v>107</v>
      </c>
      <c r="L532" s="27" t="s">
        <v>86</v>
      </c>
      <c r="M532" s="27">
        <v>40</v>
      </c>
      <c r="N532" s="223" t="s">
        <v>108</v>
      </c>
      <c r="O532" s="221" t="s">
        <v>263</v>
      </c>
      <c r="P532" s="221" t="s">
        <v>75</v>
      </c>
      <c r="Q532" s="221" t="s">
        <v>76</v>
      </c>
      <c r="R532" s="296" t="s">
        <v>77</v>
      </c>
      <c r="S532" s="296" t="s">
        <v>109</v>
      </c>
      <c r="T532" s="264">
        <f>V532+Y532</f>
        <v>46250</v>
      </c>
      <c r="U532" s="264" t="s">
        <v>79</v>
      </c>
      <c r="V532" s="293">
        <v>39312.5</v>
      </c>
      <c r="W532" s="259" t="s">
        <v>79</v>
      </c>
      <c r="X532" s="259" t="s">
        <v>79</v>
      </c>
      <c r="Y532" s="259">
        <v>6937.5</v>
      </c>
      <c r="Z532" s="259" t="s">
        <v>98</v>
      </c>
      <c r="AA532" s="259" t="s">
        <v>79</v>
      </c>
      <c r="AB532" s="259">
        <v>3750</v>
      </c>
      <c r="AC532" s="223" t="s">
        <v>149</v>
      </c>
      <c r="AD532" s="258" t="s">
        <v>79</v>
      </c>
      <c r="AE532" s="258">
        <f>V532+Y532</f>
        <v>46250</v>
      </c>
      <c r="AF532" s="223" t="s">
        <v>79</v>
      </c>
      <c r="AG532" s="223" t="s">
        <v>33</v>
      </c>
      <c r="AH532" s="223" t="s">
        <v>157</v>
      </c>
      <c r="AI532" s="223" t="s">
        <v>158</v>
      </c>
      <c r="AJ532" s="223"/>
    </row>
    <row r="533" spans="2:36" s="36" customFormat="1" ht="86.1" customHeight="1" x14ac:dyDescent="0.25">
      <c r="B533" s="204"/>
      <c r="C533" s="221"/>
      <c r="D533" s="221"/>
      <c r="E533" s="249"/>
      <c r="F533" s="249"/>
      <c r="G533" s="249"/>
      <c r="H533" s="221"/>
      <c r="I533" s="221"/>
      <c r="J533" s="20" t="s">
        <v>111</v>
      </c>
      <c r="K533" s="27" t="s">
        <v>112</v>
      </c>
      <c r="L533" s="27" t="s">
        <v>85</v>
      </c>
      <c r="M533" s="27">
        <v>1</v>
      </c>
      <c r="N533" s="223"/>
      <c r="O533" s="221"/>
      <c r="P533" s="221"/>
      <c r="Q533" s="221"/>
      <c r="R533" s="296"/>
      <c r="S533" s="296"/>
      <c r="T533" s="264"/>
      <c r="U533" s="264"/>
      <c r="V533" s="294"/>
      <c r="W533" s="259"/>
      <c r="X533" s="259"/>
      <c r="Y533" s="259"/>
      <c r="Z533" s="259"/>
      <c r="AA533" s="259"/>
      <c r="AB533" s="259"/>
      <c r="AC533" s="223"/>
      <c r="AD533" s="258"/>
      <c r="AE533" s="258"/>
      <c r="AF533" s="221"/>
      <c r="AG533" s="223"/>
      <c r="AH533" s="223"/>
      <c r="AI533" s="223"/>
      <c r="AJ533" s="221"/>
    </row>
    <row r="534" spans="2:36" s="36" customFormat="1" ht="59.1" customHeight="1" x14ac:dyDescent="0.25">
      <c r="B534" s="204"/>
      <c r="C534" s="221"/>
      <c r="D534" s="221"/>
      <c r="E534" s="249"/>
      <c r="F534" s="249"/>
      <c r="G534" s="249"/>
      <c r="H534" s="221"/>
      <c r="I534" s="221"/>
      <c r="J534" s="20" t="s">
        <v>127</v>
      </c>
      <c r="K534" s="27" t="s">
        <v>128</v>
      </c>
      <c r="L534" s="27" t="s">
        <v>85</v>
      </c>
      <c r="M534" s="64">
        <v>22</v>
      </c>
      <c r="N534" s="223"/>
      <c r="O534" s="221"/>
      <c r="P534" s="221"/>
      <c r="Q534" s="221"/>
      <c r="R534" s="296"/>
      <c r="S534" s="296"/>
      <c r="T534" s="264"/>
      <c r="U534" s="264"/>
      <c r="V534" s="295"/>
      <c r="W534" s="259"/>
      <c r="X534" s="259"/>
      <c r="Y534" s="259"/>
      <c r="Z534" s="259"/>
      <c r="AA534" s="259"/>
      <c r="AB534" s="259"/>
      <c r="AC534" s="223"/>
      <c r="AD534" s="258"/>
      <c r="AE534" s="258"/>
      <c r="AF534" s="221"/>
      <c r="AG534" s="223"/>
      <c r="AH534" s="223"/>
      <c r="AI534" s="223"/>
      <c r="AJ534" s="221"/>
    </row>
    <row r="535" spans="2:36" s="36" customFormat="1" ht="132" customHeight="1" x14ac:dyDescent="0.25">
      <c r="B535" s="204" t="s">
        <v>264</v>
      </c>
      <c r="C535" s="204" t="s">
        <v>265</v>
      </c>
      <c r="D535" s="204" t="s">
        <v>106</v>
      </c>
      <c r="E535" s="199" t="s">
        <v>67</v>
      </c>
      <c r="F535" s="199" t="s">
        <v>134</v>
      </c>
      <c r="G535" s="199" t="s">
        <v>147</v>
      </c>
      <c r="H535" s="204" t="s">
        <v>70</v>
      </c>
      <c r="I535" s="204" t="s">
        <v>79</v>
      </c>
      <c r="J535" s="11" t="s">
        <v>208</v>
      </c>
      <c r="K535" s="7" t="s">
        <v>107</v>
      </c>
      <c r="L535" s="7" t="s">
        <v>86</v>
      </c>
      <c r="M535" s="7">
        <v>40</v>
      </c>
      <c r="N535" s="190" t="s">
        <v>108</v>
      </c>
      <c r="O535" s="204" t="s">
        <v>263</v>
      </c>
      <c r="P535" s="204" t="s">
        <v>75</v>
      </c>
      <c r="Q535" s="204" t="s">
        <v>76</v>
      </c>
      <c r="R535" s="251" t="s">
        <v>77</v>
      </c>
      <c r="S535" s="251" t="s">
        <v>109</v>
      </c>
      <c r="T535" s="191">
        <f>V535+Y535</f>
        <v>53500</v>
      </c>
      <c r="U535" s="191" t="s">
        <v>79</v>
      </c>
      <c r="V535" s="243">
        <v>45475</v>
      </c>
      <c r="W535" s="189" t="s">
        <v>79</v>
      </c>
      <c r="X535" s="189" t="s">
        <v>79</v>
      </c>
      <c r="Y535" s="189">
        <v>8025</v>
      </c>
      <c r="Z535" s="189" t="s">
        <v>98</v>
      </c>
      <c r="AA535" s="189" t="s">
        <v>79</v>
      </c>
      <c r="AB535" s="189">
        <v>4337.84</v>
      </c>
      <c r="AC535" s="190" t="s">
        <v>149</v>
      </c>
      <c r="AD535" s="250" t="s">
        <v>79</v>
      </c>
      <c r="AE535" s="250">
        <f>V535+Y535</f>
        <v>53500</v>
      </c>
      <c r="AF535" s="190" t="s">
        <v>79</v>
      </c>
      <c r="AG535" s="190" t="s">
        <v>33</v>
      </c>
      <c r="AH535" s="190" t="s">
        <v>157</v>
      </c>
      <c r="AI535" s="190" t="s">
        <v>158</v>
      </c>
      <c r="AJ535" s="190"/>
    </row>
    <row r="536" spans="2:36" s="36" customFormat="1" ht="86.1" customHeight="1" x14ac:dyDescent="0.25">
      <c r="B536" s="204"/>
      <c r="C536" s="204"/>
      <c r="D536" s="204"/>
      <c r="E536" s="199"/>
      <c r="F536" s="199"/>
      <c r="G536" s="199"/>
      <c r="H536" s="204"/>
      <c r="I536" s="204"/>
      <c r="J536" s="11" t="s">
        <v>111</v>
      </c>
      <c r="K536" s="7" t="s">
        <v>112</v>
      </c>
      <c r="L536" s="7" t="s">
        <v>85</v>
      </c>
      <c r="M536" s="7">
        <v>0</v>
      </c>
      <c r="N536" s="190"/>
      <c r="O536" s="204"/>
      <c r="P536" s="204"/>
      <c r="Q536" s="204"/>
      <c r="R536" s="251"/>
      <c r="S536" s="251"/>
      <c r="T536" s="191"/>
      <c r="U536" s="191"/>
      <c r="V536" s="244"/>
      <c r="W536" s="189"/>
      <c r="X536" s="189"/>
      <c r="Y536" s="189"/>
      <c r="Z536" s="189"/>
      <c r="AA536" s="189"/>
      <c r="AB536" s="189"/>
      <c r="AC536" s="190"/>
      <c r="AD536" s="250"/>
      <c r="AE536" s="250"/>
      <c r="AF536" s="204"/>
      <c r="AG536" s="190"/>
      <c r="AH536" s="190"/>
      <c r="AI536" s="190"/>
      <c r="AJ536" s="204"/>
    </row>
    <row r="537" spans="2:36" s="36" customFormat="1" ht="59.65" customHeight="1" x14ac:dyDescent="0.25">
      <c r="B537" s="204"/>
      <c r="C537" s="204"/>
      <c r="D537" s="204"/>
      <c r="E537" s="199"/>
      <c r="F537" s="199"/>
      <c r="G537" s="199"/>
      <c r="H537" s="204"/>
      <c r="I537" s="204"/>
      <c r="J537" s="11" t="s">
        <v>127</v>
      </c>
      <c r="K537" s="7" t="s">
        <v>128</v>
      </c>
      <c r="L537" s="7" t="s">
        <v>85</v>
      </c>
      <c r="M537" s="66">
        <v>25</v>
      </c>
      <c r="N537" s="190"/>
      <c r="O537" s="204"/>
      <c r="P537" s="204"/>
      <c r="Q537" s="204"/>
      <c r="R537" s="251"/>
      <c r="S537" s="251"/>
      <c r="T537" s="191"/>
      <c r="U537" s="191"/>
      <c r="V537" s="245"/>
      <c r="W537" s="189"/>
      <c r="X537" s="189"/>
      <c r="Y537" s="189"/>
      <c r="Z537" s="189"/>
      <c r="AA537" s="189"/>
      <c r="AB537" s="189"/>
      <c r="AC537" s="190"/>
      <c r="AD537" s="250"/>
      <c r="AE537" s="250"/>
      <c r="AF537" s="204"/>
      <c r="AG537" s="190"/>
      <c r="AH537" s="190"/>
      <c r="AI537" s="190"/>
      <c r="AJ537" s="204"/>
    </row>
    <row r="538" spans="2:36" ht="52.15" customHeight="1" x14ac:dyDescent="0.2">
      <c r="B538" s="204" t="s">
        <v>1042</v>
      </c>
      <c r="C538" s="221" t="s">
        <v>266</v>
      </c>
      <c r="D538" s="221" t="s">
        <v>66</v>
      </c>
      <c r="E538" s="249" t="s">
        <v>67</v>
      </c>
      <c r="F538" s="249" t="s">
        <v>132</v>
      </c>
      <c r="G538" s="249" t="s">
        <v>69</v>
      </c>
      <c r="H538" s="221" t="s">
        <v>70</v>
      </c>
      <c r="I538" s="221" t="s">
        <v>79</v>
      </c>
      <c r="J538" s="20" t="s">
        <v>113</v>
      </c>
      <c r="K538" s="27" t="s">
        <v>114</v>
      </c>
      <c r="L538" s="27" t="s">
        <v>115</v>
      </c>
      <c r="M538" s="27">
        <v>2</v>
      </c>
      <c r="N538" s="223" t="s">
        <v>108</v>
      </c>
      <c r="O538" s="221" t="s">
        <v>164</v>
      </c>
      <c r="P538" s="221" t="s">
        <v>75</v>
      </c>
      <c r="Q538" s="221" t="s">
        <v>76</v>
      </c>
      <c r="R538" s="296" t="s">
        <v>77</v>
      </c>
      <c r="S538" s="296" t="s">
        <v>109</v>
      </c>
      <c r="T538" s="264">
        <f>V538+Y538</f>
        <v>151940</v>
      </c>
      <c r="U538" s="264" t="s">
        <v>79</v>
      </c>
      <c r="V538" s="259">
        <v>129149</v>
      </c>
      <c r="W538" s="259" t="s">
        <v>79</v>
      </c>
      <c r="X538" s="259" t="s">
        <v>79</v>
      </c>
      <c r="Y538" s="259">
        <v>22791</v>
      </c>
      <c r="Z538" s="259" t="s">
        <v>79</v>
      </c>
      <c r="AA538" s="259" t="s">
        <v>79</v>
      </c>
      <c r="AB538" s="259">
        <v>12319.46</v>
      </c>
      <c r="AC538" s="223" t="s">
        <v>80</v>
      </c>
      <c r="AD538" s="258" t="s">
        <v>79</v>
      </c>
      <c r="AE538" s="258">
        <f>V538+Y538</f>
        <v>151940</v>
      </c>
      <c r="AF538" s="190" t="s">
        <v>79</v>
      </c>
      <c r="AG538" s="190" t="s">
        <v>33</v>
      </c>
      <c r="AH538" s="190" t="s">
        <v>157</v>
      </c>
      <c r="AI538" s="190" t="s">
        <v>158</v>
      </c>
      <c r="AJ538" s="190"/>
    </row>
    <row r="539" spans="2:36" ht="51" x14ac:dyDescent="0.2">
      <c r="B539" s="204"/>
      <c r="C539" s="221"/>
      <c r="D539" s="221"/>
      <c r="E539" s="249"/>
      <c r="F539" s="249"/>
      <c r="G539" s="249"/>
      <c r="H539" s="221"/>
      <c r="I539" s="221"/>
      <c r="J539" s="20" t="s">
        <v>116</v>
      </c>
      <c r="K539" s="27" t="s">
        <v>117</v>
      </c>
      <c r="L539" s="27" t="s">
        <v>85</v>
      </c>
      <c r="M539" s="27">
        <v>1</v>
      </c>
      <c r="N539" s="223"/>
      <c r="O539" s="221"/>
      <c r="P539" s="221"/>
      <c r="Q539" s="221"/>
      <c r="R539" s="296"/>
      <c r="S539" s="296"/>
      <c r="T539" s="264"/>
      <c r="U539" s="264"/>
      <c r="V539" s="259"/>
      <c r="W539" s="259"/>
      <c r="X539" s="259"/>
      <c r="Y539" s="259"/>
      <c r="Z539" s="259"/>
      <c r="AA539" s="259"/>
      <c r="AB539" s="259"/>
      <c r="AC539" s="223"/>
      <c r="AD539" s="258"/>
      <c r="AE539" s="258"/>
      <c r="AF539" s="204"/>
      <c r="AG539" s="190"/>
      <c r="AH539" s="190"/>
      <c r="AI539" s="190"/>
      <c r="AJ539" s="204"/>
    </row>
    <row r="540" spans="2:36" ht="38.25" x14ac:dyDescent="0.2">
      <c r="B540" s="204"/>
      <c r="C540" s="221"/>
      <c r="D540" s="221"/>
      <c r="E540" s="249"/>
      <c r="F540" s="249"/>
      <c r="G540" s="249"/>
      <c r="H540" s="221"/>
      <c r="I540" s="221"/>
      <c r="J540" s="20" t="s">
        <v>209</v>
      </c>
      <c r="K540" s="27" t="s">
        <v>118</v>
      </c>
      <c r="L540" s="27" t="s">
        <v>119</v>
      </c>
      <c r="M540" s="27">
        <v>1</v>
      </c>
      <c r="N540" s="223"/>
      <c r="O540" s="221"/>
      <c r="P540" s="221"/>
      <c r="Q540" s="221"/>
      <c r="R540" s="296"/>
      <c r="S540" s="296"/>
      <c r="T540" s="264"/>
      <c r="U540" s="264"/>
      <c r="V540" s="259"/>
      <c r="W540" s="259"/>
      <c r="X540" s="259"/>
      <c r="Y540" s="259"/>
      <c r="Z540" s="259"/>
      <c r="AA540" s="259"/>
      <c r="AB540" s="259"/>
      <c r="AC540" s="223"/>
      <c r="AD540" s="258"/>
      <c r="AE540" s="258"/>
      <c r="AF540" s="204"/>
      <c r="AG540" s="190"/>
      <c r="AH540" s="190"/>
      <c r="AI540" s="190"/>
      <c r="AJ540" s="204"/>
    </row>
    <row r="541" spans="2:36" ht="25.5" x14ac:dyDescent="0.2">
      <c r="B541" s="204"/>
      <c r="C541" s="221"/>
      <c r="D541" s="221"/>
      <c r="E541" s="249"/>
      <c r="F541" s="249"/>
      <c r="G541" s="249"/>
      <c r="H541" s="221"/>
      <c r="I541" s="221"/>
      <c r="J541" s="20" t="s">
        <v>120</v>
      </c>
      <c r="K541" s="27" t="s">
        <v>121</v>
      </c>
      <c r="L541" s="27" t="s">
        <v>119</v>
      </c>
      <c r="M541" s="64">
        <v>1</v>
      </c>
      <c r="N541" s="223"/>
      <c r="O541" s="221"/>
      <c r="P541" s="221"/>
      <c r="Q541" s="221"/>
      <c r="R541" s="296"/>
      <c r="S541" s="296"/>
      <c r="T541" s="264"/>
      <c r="U541" s="264"/>
      <c r="V541" s="259"/>
      <c r="W541" s="259"/>
      <c r="X541" s="259"/>
      <c r="Y541" s="259"/>
      <c r="Z541" s="259"/>
      <c r="AA541" s="259"/>
      <c r="AB541" s="259"/>
      <c r="AC541" s="223"/>
      <c r="AD541" s="258"/>
      <c r="AE541" s="258"/>
      <c r="AF541" s="204"/>
      <c r="AG541" s="190"/>
      <c r="AH541" s="190"/>
      <c r="AI541" s="190"/>
      <c r="AJ541" s="204"/>
    </row>
    <row r="542" spans="2:36" ht="52.15" customHeight="1" x14ac:dyDescent="0.2">
      <c r="B542" s="204" t="s">
        <v>267</v>
      </c>
      <c r="C542" s="204" t="s">
        <v>266</v>
      </c>
      <c r="D542" s="204" t="s">
        <v>66</v>
      </c>
      <c r="E542" s="199" t="s">
        <v>67</v>
      </c>
      <c r="F542" s="199" t="s">
        <v>132</v>
      </c>
      <c r="G542" s="199" t="s">
        <v>69</v>
      </c>
      <c r="H542" s="204" t="s">
        <v>70</v>
      </c>
      <c r="I542" s="204" t="s">
        <v>79</v>
      </c>
      <c r="J542" s="11" t="s">
        <v>113</v>
      </c>
      <c r="K542" s="7" t="s">
        <v>114</v>
      </c>
      <c r="L542" s="7" t="s">
        <v>115</v>
      </c>
      <c r="M542" s="7">
        <v>1.5</v>
      </c>
      <c r="N542" s="190" t="s">
        <v>108</v>
      </c>
      <c r="O542" s="204" t="s">
        <v>164</v>
      </c>
      <c r="P542" s="204" t="s">
        <v>75</v>
      </c>
      <c r="Q542" s="204" t="s">
        <v>76</v>
      </c>
      <c r="R542" s="251" t="s">
        <v>77</v>
      </c>
      <c r="S542" s="251" t="s">
        <v>109</v>
      </c>
      <c r="T542" s="191">
        <f>V542+Y542</f>
        <v>113954.99</v>
      </c>
      <c r="U542" s="191" t="s">
        <v>79</v>
      </c>
      <c r="V542" s="189">
        <v>96861.74</v>
      </c>
      <c r="W542" s="189" t="s">
        <v>79</v>
      </c>
      <c r="X542" s="189" t="s">
        <v>79</v>
      </c>
      <c r="Y542" s="189">
        <v>17093.25</v>
      </c>
      <c r="Z542" s="189" t="s">
        <v>79</v>
      </c>
      <c r="AA542" s="189" t="s">
        <v>79</v>
      </c>
      <c r="AB542" s="189">
        <v>9239.6</v>
      </c>
      <c r="AC542" s="190" t="s">
        <v>80</v>
      </c>
      <c r="AD542" s="250" t="s">
        <v>79</v>
      </c>
      <c r="AE542" s="250">
        <f>V542+Y542</f>
        <v>113954.99</v>
      </c>
      <c r="AF542" s="190" t="s">
        <v>79</v>
      </c>
      <c r="AG542" s="190" t="s">
        <v>33</v>
      </c>
      <c r="AH542" s="190" t="s">
        <v>157</v>
      </c>
      <c r="AI542" s="190" t="s">
        <v>158</v>
      </c>
      <c r="AJ542" s="190"/>
    </row>
    <row r="543" spans="2:36" ht="51" x14ac:dyDescent="0.2">
      <c r="B543" s="204"/>
      <c r="C543" s="204"/>
      <c r="D543" s="204"/>
      <c r="E543" s="199"/>
      <c r="F543" s="199"/>
      <c r="G543" s="199"/>
      <c r="H543" s="204"/>
      <c r="I543" s="204"/>
      <c r="J543" s="11" t="s">
        <v>116</v>
      </c>
      <c r="K543" s="7" t="s">
        <v>117</v>
      </c>
      <c r="L543" s="7" t="s">
        <v>85</v>
      </c>
      <c r="M543" s="7">
        <v>1</v>
      </c>
      <c r="N543" s="190"/>
      <c r="O543" s="204"/>
      <c r="P543" s="204"/>
      <c r="Q543" s="204"/>
      <c r="R543" s="251"/>
      <c r="S543" s="251"/>
      <c r="T543" s="191"/>
      <c r="U543" s="191"/>
      <c r="V543" s="189"/>
      <c r="W543" s="189"/>
      <c r="X543" s="189"/>
      <c r="Y543" s="189"/>
      <c r="Z543" s="189"/>
      <c r="AA543" s="189"/>
      <c r="AB543" s="189"/>
      <c r="AC543" s="190"/>
      <c r="AD543" s="250"/>
      <c r="AE543" s="250"/>
      <c r="AF543" s="204"/>
      <c r="AG543" s="190"/>
      <c r="AH543" s="190"/>
      <c r="AI543" s="190"/>
      <c r="AJ543" s="204"/>
    </row>
    <row r="544" spans="2:36" ht="38.25" x14ac:dyDescent="0.2">
      <c r="B544" s="204"/>
      <c r="C544" s="204"/>
      <c r="D544" s="204"/>
      <c r="E544" s="199"/>
      <c r="F544" s="199"/>
      <c r="G544" s="199"/>
      <c r="H544" s="204"/>
      <c r="I544" s="204"/>
      <c r="J544" s="11" t="s">
        <v>209</v>
      </c>
      <c r="K544" s="7" t="s">
        <v>118</v>
      </c>
      <c r="L544" s="7" t="s">
        <v>119</v>
      </c>
      <c r="M544" s="7">
        <v>1</v>
      </c>
      <c r="N544" s="190"/>
      <c r="O544" s="204"/>
      <c r="P544" s="204"/>
      <c r="Q544" s="204"/>
      <c r="R544" s="251"/>
      <c r="S544" s="251"/>
      <c r="T544" s="191"/>
      <c r="U544" s="191"/>
      <c r="V544" s="189"/>
      <c r="W544" s="189"/>
      <c r="X544" s="189"/>
      <c r="Y544" s="189"/>
      <c r="Z544" s="189"/>
      <c r="AA544" s="189"/>
      <c r="AB544" s="189"/>
      <c r="AC544" s="190"/>
      <c r="AD544" s="250"/>
      <c r="AE544" s="250"/>
      <c r="AF544" s="204"/>
      <c r="AG544" s="190"/>
      <c r="AH544" s="190"/>
      <c r="AI544" s="190"/>
      <c r="AJ544" s="204"/>
    </row>
    <row r="545" spans="2:36" ht="25.5" x14ac:dyDescent="0.2">
      <c r="B545" s="204"/>
      <c r="C545" s="204"/>
      <c r="D545" s="204"/>
      <c r="E545" s="199"/>
      <c r="F545" s="199"/>
      <c r="G545" s="199"/>
      <c r="H545" s="204"/>
      <c r="I545" s="204"/>
      <c r="J545" s="11" t="s">
        <v>120</v>
      </c>
      <c r="K545" s="7" t="s">
        <v>121</v>
      </c>
      <c r="L545" s="7" t="s">
        <v>119</v>
      </c>
      <c r="M545" s="66">
        <v>1</v>
      </c>
      <c r="N545" s="190"/>
      <c r="O545" s="204"/>
      <c r="P545" s="204"/>
      <c r="Q545" s="204"/>
      <c r="R545" s="251"/>
      <c r="S545" s="251"/>
      <c r="T545" s="191"/>
      <c r="U545" s="191"/>
      <c r="V545" s="189"/>
      <c r="W545" s="189"/>
      <c r="X545" s="189"/>
      <c r="Y545" s="189"/>
      <c r="Z545" s="189"/>
      <c r="AA545" s="189"/>
      <c r="AB545" s="189"/>
      <c r="AC545" s="190"/>
      <c r="AD545" s="250"/>
      <c r="AE545" s="250"/>
      <c r="AF545" s="204"/>
      <c r="AG545" s="190"/>
      <c r="AH545" s="190"/>
      <c r="AI545" s="190"/>
      <c r="AJ545" s="204"/>
    </row>
    <row r="546" spans="2:36" s="36" customFormat="1" ht="89.1" customHeight="1" x14ac:dyDescent="0.25">
      <c r="B546" s="204" t="s">
        <v>268</v>
      </c>
      <c r="C546" s="204" t="s">
        <v>269</v>
      </c>
      <c r="D546" s="204" t="s">
        <v>106</v>
      </c>
      <c r="E546" s="199" t="s">
        <v>67</v>
      </c>
      <c r="F546" s="199" t="s">
        <v>134</v>
      </c>
      <c r="G546" s="199" t="s">
        <v>147</v>
      </c>
      <c r="H546" s="204" t="s">
        <v>70</v>
      </c>
      <c r="I546" s="204" t="s">
        <v>79</v>
      </c>
      <c r="J546" s="28" t="s">
        <v>208</v>
      </c>
      <c r="K546" s="14" t="s">
        <v>107</v>
      </c>
      <c r="L546" s="14" t="s">
        <v>86</v>
      </c>
      <c r="M546" s="14">
        <v>40</v>
      </c>
      <c r="N546" s="190" t="s">
        <v>108</v>
      </c>
      <c r="O546" s="204" t="s">
        <v>260</v>
      </c>
      <c r="P546" s="204" t="s">
        <v>75</v>
      </c>
      <c r="Q546" s="204" t="s">
        <v>76</v>
      </c>
      <c r="R546" s="251" t="s">
        <v>77</v>
      </c>
      <c r="S546" s="251" t="s">
        <v>109</v>
      </c>
      <c r="T546" s="191">
        <f>V546+Y546</f>
        <v>43104.74</v>
      </c>
      <c r="U546" s="191" t="s">
        <v>79</v>
      </c>
      <c r="V546" s="243">
        <v>36639.03</v>
      </c>
      <c r="W546" s="189" t="s">
        <v>79</v>
      </c>
      <c r="X546" s="189" t="s">
        <v>79</v>
      </c>
      <c r="Y546" s="189">
        <v>6465.71</v>
      </c>
      <c r="Z546" s="189" t="s">
        <v>98</v>
      </c>
      <c r="AA546" s="189" t="s">
        <v>79</v>
      </c>
      <c r="AB546" s="189">
        <v>3494.98</v>
      </c>
      <c r="AC546" s="190" t="s">
        <v>149</v>
      </c>
      <c r="AD546" s="250" t="s">
        <v>79</v>
      </c>
      <c r="AE546" s="250">
        <f>V546+Y546</f>
        <v>43104.74</v>
      </c>
      <c r="AF546" s="190" t="s">
        <v>79</v>
      </c>
      <c r="AG546" s="190" t="s">
        <v>33</v>
      </c>
      <c r="AH546" s="190" t="s">
        <v>176</v>
      </c>
      <c r="AI546" s="190" t="s">
        <v>161</v>
      </c>
      <c r="AJ546" s="190"/>
    </row>
    <row r="547" spans="2:36" s="36" customFormat="1" ht="86.1" customHeight="1" x14ac:dyDescent="0.25">
      <c r="B547" s="204"/>
      <c r="C547" s="204"/>
      <c r="D547" s="204"/>
      <c r="E547" s="199"/>
      <c r="F547" s="199"/>
      <c r="G547" s="199"/>
      <c r="H547" s="204"/>
      <c r="I547" s="204"/>
      <c r="J547" s="11" t="s">
        <v>111</v>
      </c>
      <c r="K547" s="7" t="s">
        <v>112</v>
      </c>
      <c r="L547" s="7" t="s">
        <v>85</v>
      </c>
      <c r="M547" s="7">
        <v>1</v>
      </c>
      <c r="N547" s="190"/>
      <c r="O547" s="204"/>
      <c r="P547" s="204"/>
      <c r="Q547" s="204"/>
      <c r="R547" s="251"/>
      <c r="S547" s="251"/>
      <c r="T547" s="191"/>
      <c r="U547" s="191"/>
      <c r="V547" s="244"/>
      <c r="W547" s="189"/>
      <c r="X547" s="189"/>
      <c r="Y547" s="189"/>
      <c r="Z547" s="189"/>
      <c r="AA547" s="189"/>
      <c r="AB547" s="189"/>
      <c r="AC547" s="190"/>
      <c r="AD547" s="250"/>
      <c r="AE547" s="250"/>
      <c r="AF547" s="204"/>
      <c r="AG547" s="190"/>
      <c r="AH547" s="190"/>
      <c r="AI547" s="190"/>
      <c r="AJ547" s="204"/>
    </row>
    <row r="548" spans="2:36" s="36" customFormat="1" ht="88.5" customHeight="1" x14ac:dyDescent="0.25">
      <c r="B548" s="204"/>
      <c r="C548" s="204"/>
      <c r="D548" s="204"/>
      <c r="E548" s="199"/>
      <c r="F548" s="199"/>
      <c r="G548" s="199"/>
      <c r="H548" s="204"/>
      <c r="I548" s="204"/>
      <c r="J548" s="11" t="s">
        <v>127</v>
      </c>
      <c r="K548" s="7" t="s">
        <v>128</v>
      </c>
      <c r="L548" s="7" t="s">
        <v>85</v>
      </c>
      <c r="M548" s="66">
        <v>28</v>
      </c>
      <c r="N548" s="190"/>
      <c r="O548" s="204"/>
      <c r="P548" s="204"/>
      <c r="Q548" s="204"/>
      <c r="R548" s="251"/>
      <c r="S548" s="251"/>
      <c r="T548" s="191"/>
      <c r="U548" s="191"/>
      <c r="V548" s="245"/>
      <c r="W548" s="189"/>
      <c r="X548" s="189"/>
      <c r="Y548" s="189"/>
      <c r="Z548" s="189"/>
      <c r="AA548" s="189"/>
      <c r="AB548" s="189"/>
      <c r="AC548" s="190"/>
      <c r="AD548" s="250"/>
      <c r="AE548" s="250"/>
      <c r="AF548" s="204"/>
      <c r="AG548" s="190"/>
      <c r="AH548" s="190"/>
      <c r="AI548" s="190"/>
      <c r="AJ548" s="204"/>
    </row>
    <row r="549" spans="2:36" s="36" customFormat="1" ht="89.1" customHeight="1" x14ac:dyDescent="0.25">
      <c r="B549" s="221" t="s">
        <v>1121</v>
      </c>
      <c r="C549" s="221" t="s">
        <v>261</v>
      </c>
      <c r="D549" s="221" t="s">
        <v>106</v>
      </c>
      <c r="E549" s="249" t="s">
        <v>67</v>
      </c>
      <c r="F549" s="249" t="s">
        <v>134</v>
      </c>
      <c r="G549" s="249" t="s">
        <v>147</v>
      </c>
      <c r="H549" s="221" t="s">
        <v>70</v>
      </c>
      <c r="I549" s="221" t="s">
        <v>79</v>
      </c>
      <c r="J549" s="59" t="s">
        <v>208</v>
      </c>
      <c r="K549" s="60" t="s">
        <v>107</v>
      </c>
      <c r="L549" s="60" t="s">
        <v>86</v>
      </c>
      <c r="M549" s="60">
        <v>40</v>
      </c>
      <c r="N549" s="223" t="s">
        <v>108</v>
      </c>
      <c r="O549" s="221" t="s">
        <v>270</v>
      </c>
      <c r="P549" s="221" t="s">
        <v>75</v>
      </c>
      <c r="Q549" s="221" t="s">
        <v>76</v>
      </c>
      <c r="R549" s="296" t="s">
        <v>77</v>
      </c>
      <c r="S549" s="296" t="s">
        <v>109</v>
      </c>
      <c r="T549" s="264">
        <f>V549+Y549</f>
        <v>85600</v>
      </c>
      <c r="U549" s="264" t="s">
        <v>79</v>
      </c>
      <c r="V549" s="293">
        <v>72760</v>
      </c>
      <c r="W549" s="259" t="s">
        <v>79</v>
      </c>
      <c r="X549" s="259" t="s">
        <v>79</v>
      </c>
      <c r="Y549" s="259">
        <v>12840</v>
      </c>
      <c r="Z549" s="259" t="s">
        <v>98</v>
      </c>
      <c r="AA549" s="259" t="s">
        <v>79</v>
      </c>
      <c r="AB549" s="259">
        <v>6940.55</v>
      </c>
      <c r="AC549" s="223" t="s">
        <v>149</v>
      </c>
      <c r="AD549" s="258" t="s">
        <v>79</v>
      </c>
      <c r="AE549" s="258">
        <f>V549+Y549</f>
        <v>85600</v>
      </c>
      <c r="AF549" s="223" t="s">
        <v>79</v>
      </c>
      <c r="AG549" s="223" t="s">
        <v>33</v>
      </c>
      <c r="AH549" s="223" t="s">
        <v>176</v>
      </c>
      <c r="AI549" s="223" t="s">
        <v>161</v>
      </c>
      <c r="AJ549" s="223"/>
    </row>
    <row r="550" spans="2:36" s="36" customFormat="1" ht="86.1" customHeight="1" x14ac:dyDescent="0.25">
      <c r="B550" s="221"/>
      <c r="C550" s="221"/>
      <c r="D550" s="221"/>
      <c r="E550" s="249"/>
      <c r="F550" s="249"/>
      <c r="G550" s="249"/>
      <c r="H550" s="221"/>
      <c r="I550" s="221"/>
      <c r="J550" s="20" t="s">
        <v>111</v>
      </c>
      <c r="K550" s="27" t="s">
        <v>112</v>
      </c>
      <c r="L550" s="27" t="s">
        <v>85</v>
      </c>
      <c r="M550" s="27">
        <v>1</v>
      </c>
      <c r="N550" s="223"/>
      <c r="O550" s="221"/>
      <c r="P550" s="221"/>
      <c r="Q550" s="221"/>
      <c r="R550" s="296"/>
      <c r="S550" s="296"/>
      <c r="T550" s="264"/>
      <c r="U550" s="264"/>
      <c r="V550" s="294"/>
      <c r="W550" s="259"/>
      <c r="X550" s="259"/>
      <c r="Y550" s="259"/>
      <c r="Z550" s="259"/>
      <c r="AA550" s="259"/>
      <c r="AB550" s="259"/>
      <c r="AC550" s="223"/>
      <c r="AD550" s="258"/>
      <c r="AE550" s="258"/>
      <c r="AF550" s="221"/>
      <c r="AG550" s="223"/>
      <c r="AH550" s="223"/>
      <c r="AI550" s="223"/>
      <c r="AJ550" s="221"/>
    </row>
    <row r="551" spans="2:36" s="36" customFormat="1" ht="88.5" customHeight="1" x14ac:dyDescent="0.25">
      <c r="B551" s="221"/>
      <c r="C551" s="221"/>
      <c r="D551" s="221"/>
      <c r="E551" s="249"/>
      <c r="F551" s="249"/>
      <c r="G551" s="249"/>
      <c r="H551" s="221"/>
      <c r="I551" s="221"/>
      <c r="J551" s="20" t="s">
        <v>127</v>
      </c>
      <c r="K551" s="27" t="s">
        <v>128</v>
      </c>
      <c r="L551" s="27" t="s">
        <v>85</v>
      </c>
      <c r="M551" s="64">
        <v>40</v>
      </c>
      <c r="N551" s="223"/>
      <c r="O551" s="221"/>
      <c r="P551" s="221"/>
      <c r="Q551" s="221"/>
      <c r="R551" s="296"/>
      <c r="S551" s="296"/>
      <c r="T551" s="264"/>
      <c r="U551" s="264"/>
      <c r="V551" s="295"/>
      <c r="W551" s="259"/>
      <c r="X551" s="259"/>
      <c r="Y551" s="259"/>
      <c r="Z551" s="259"/>
      <c r="AA551" s="259"/>
      <c r="AB551" s="259"/>
      <c r="AC551" s="223"/>
      <c r="AD551" s="258"/>
      <c r="AE551" s="258"/>
      <c r="AF551" s="221"/>
      <c r="AG551" s="223"/>
      <c r="AH551" s="223"/>
      <c r="AI551" s="223"/>
      <c r="AJ551" s="221"/>
    </row>
    <row r="552" spans="2:36" s="36" customFormat="1" ht="89.1" customHeight="1" x14ac:dyDescent="0.25">
      <c r="B552" s="221" t="s">
        <v>1122</v>
      </c>
      <c r="C552" s="221" t="s">
        <v>271</v>
      </c>
      <c r="D552" s="221" t="s">
        <v>106</v>
      </c>
      <c r="E552" s="249" t="s">
        <v>67</v>
      </c>
      <c r="F552" s="249" t="s">
        <v>134</v>
      </c>
      <c r="G552" s="249" t="s">
        <v>147</v>
      </c>
      <c r="H552" s="221" t="s">
        <v>70</v>
      </c>
      <c r="I552" s="221" t="s">
        <v>79</v>
      </c>
      <c r="J552" s="373" t="s">
        <v>127</v>
      </c>
      <c r="K552" s="298" t="s">
        <v>128</v>
      </c>
      <c r="L552" s="298" t="s">
        <v>85</v>
      </c>
      <c r="M552" s="379">
        <v>5</v>
      </c>
      <c r="N552" s="223" t="s">
        <v>108</v>
      </c>
      <c r="O552" s="221" t="s">
        <v>272</v>
      </c>
      <c r="P552" s="221" t="s">
        <v>75</v>
      </c>
      <c r="Q552" s="221" t="s">
        <v>76</v>
      </c>
      <c r="R552" s="296" t="s">
        <v>77</v>
      </c>
      <c r="S552" s="296" t="s">
        <v>109</v>
      </c>
      <c r="T552" s="264">
        <f>V552+Y552</f>
        <v>64200</v>
      </c>
      <c r="U552" s="264" t="s">
        <v>79</v>
      </c>
      <c r="V552" s="293">
        <v>54570</v>
      </c>
      <c r="W552" s="259" t="s">
        <v>79</v>
      </c>
      <c r="X552" s="259" t="s">
        <v>79</v>
      </c>
      <c r="Y552" s="259">
        <v>9630</v>
      </c>
      <c r="Z552" s="259" t="s">
        <v>98</v>
      </c>
      <c r="AA552" s="259" t="s">
        <v>79</v>
      </c>
      <c r="AB552" s="259">
        <v>5205.41</v>
      </c>
      <c r="AC552" s="223" t="s">
        <v>149</v>
      </c>
      <c r="AD552" s="258" t="s">
        <v>79</v>
      </c>
      <c r="AE552" s="258">
        <f>V552+Y552</f>
        <v>64200</v>
      </c>
      <c r="AF552" s="223" t="s">
        <v>79</v>
      </c>
      <c r="AG552" s="223" t="s">
        <v>33</v>
      </c>
      <c r="AH552" s="223" t="s">
        <v>176</v>
      </c>
      <c r="AI552" s="223" t="s">
        <v>161</v>
      </c>
      <c r="AJ552" s="223"/>
    </row>
    <row r="553" spans="2:36" s="36" customFormat="1" ht="86.1" customHeight="1" x14ac:dyDescent="0.25">
      <c r="B553" s="221"/>
      <c r="C553" s="221"/>
      <c r="D553" s="221"/>
      <c r="E553" s="249"/>
      <c r="F553" s="249"/>
      <c r="G553" s="249"/>
      <c r="H553" s="221"/>
      <c r="I553" s="221"/>
      <c r="J553" s="374"/>
      <c r="K553" s="289"/>
      <c r="L553" s="289"/>
      <c r="M553" s="380"/>
      <c r="N553" s="223"/>
      <c r="O553" s="221"/>
      <c r="P553" s="221"/>
      <c r="Q553" s="221"/>
      <c r="R553" s="296"/>
      <c r="S553" s="296"/>
      <c r="T553" s="264"/>
      <c r="U553" s="264"/>
      <c r="V553" s="294"/>
      <c r="W553" s="259"/>
      <c r="X553" s="259"/>
      <c r="Y553" s="259"/>
      <c r="Z553" s="259"/>
      <c r="AA553" s="259"/>
      <c r="AB553" s="259"/>
      <c r="AC553" s="223"/>
      <c r="AD553" s="258"/>
      <c r="AE553" s="258"/>
      <c r="AF553" s="221"/>
      <c r="AG553" s="223"/>
      <c r="AH553" s="223"/>
      <c r="AI553" s="223"/>
      <c r="AJ553" s="221"/>
    </row>
    <row r="554" spans="2:36" s="36" customFormat="1" ht="83.1" customHeight="1" x14ac:dyDescent="0.25">
      <c r="B554" s="221"/>
      <c r="C554" s="221"/>
      <c r="D554" s="221"/>
      <c r="E554" s="249"/>
      <c r="F554" s="249"/>
      <c r="G554" s="249"/>
      <c r="H554" s="221"/>
      <c r="I554" s="221"/>
      <c r="J554" s="375"/>
      <c r="K554" s="220"/>
      <c r="L554" s="220"/>
      <c r="M554" s="381"/>
      <c r="N554" s="223"/>
      <c r="O554" s="221"/>
      <c r="P554" s="221"/>
      <c r="Q554" s="221"/>
      <c r="R554" s="296"/>
      <c r="S554" s="296"/>
      <c r="T554" s="264"/>
      <c r="U554" s="264"/>
      <c r="V554" s="295"/>
      <c r="W554" s="259"/>
      <c r="X554" s="259"/>
      <c r="Y554" s="259"/>
      <c r="Z554" s="259"/>
      <c r="AA554" s="259"/>
      <c r="AB554" s="259"/>
      <c r="AC554" s="223"/>
      <c r="AD554" s="258"/>
      <c r="AE554" s="258"/>
      <c r="AF554" s="221"/>
      <c r="AG554" s="223"/>
      <c r="AH554" s="223"/>
      <c r="AI554" s="223"/>
      <c r="AJ554" s="221"/>
    </row>
    <row r="555" spans="2:36" s="36" customFormat="1" ht="132" customHeight="1" x14ac:dyDescent="0.25">
      <c r="B555" s="221" t="s">
        <v>1123</v>
      </c>
      <c r="C555" s="298" t="s">
        <v>681</v>
      </c>
      <c r="D555" s="221" t="s">
        <v>106</v>
      </c>
      <c r="E555" s="249" t="s">
        <v>67</v>
      </c>
      <c r="F555" s="249" t="s">
        <v>134</v>
      </c>
      <c r="G555" s="249" t="s">
        <v>147</v>
      </c>
      <c r="H555" s="221" t="s">
        <v>70</v>
      </c>
      <c r="I555" s="221" t="s">
        <v>79</v>
      </c>
      <c r="J555" s="59" t="s">
        <v>208</v>
      </c>
      <c r="K555" s="60" t="s">
        <v>107</v>
      </c>
      <c r="L555" s="60" t="s">
        <v>86</v>
      </c>
      <c r="M555" s="60">
        <v>40</v>
      </c>
      <c r="N555" s="181" t="s">
        <v>108</v>
      </c>
      <c r="O555" s="298" t="s">
        <v>263</v>
      </c>
      <c r="P555" s="221" t="s">
        <v>75</v>
      </c>
      <c r="Q555" s="221" t="s">
        <v>76</v>
      </c>
      <c r="R555" s="296" t="s">
        <v>77</v>
      </c>
      <c r="S555" s="296" t="s">
        <v>109</v>
      </c>
      <c r="T555" s="264">
        <f>V555+Y555</f>
        <v>53500</v>
      </c>
      <c r="U555" s="264" t="s">
        <v>79</v>
      </c>
      <c r="V555" s="293">
        <v>45475</v>
      </c>
      <c r="W555" s="259" t="s">
        <v>98</v>
      </c>
      <c r="X555" s="259" t="s">
        <v>98</v>
      </c>
      <c r="Y555" s="259">
        <v>8025</v>
      </c>
      <c r="Z555" s="259" t="s">
        <v>98</v>
      </c>
      <c r="AA555" s="259" t="s">
        <v>98</v>
      </c>
      <c r="AB555" s="259">
        <v>4337.84</v>
      </c>
      <c r="AC555" s="223" t="s">
        <v>149</v>
      </c>
      <c r="AD555" s="258" t="s">
        <v>79</v>
      </c>
      <c r="AE555" s="258">
        <f>V555+Y555</f>
        <v>53500</v>
      </c>
      <c r="AF555" s="223" t="s">
        <v>79</v>
      </c>
      <c r="AG555" s="223" t="s">
        <v>33</v>
      </c>
      <c r="AH555" s="223" t="s">
        <v>176</v>
      </c>
      <c r="AI555" s="223" t="s">
        <v>161</v>
      </c>
      <c r="AJ555" s="223"/>
    </row>
    <row r="556" spans="2:36" s="36" customFormat="1" ht="64.150000000000006" customHeight="1" x14ac:dyDescent="0.25">
      <c r="B556" s="221"/>
      <c r="C556" s="289"/>
      <c r="D556" s="221"/>
      <c r="E556" s="249"/>
      <c r="F556" s="249"/>
      <c r="G556" s="249"/>
      <c r="H556" s="221"/>
      <c r="I556" s="221"/>
      <c r="J556" s="20" t="s">
        <v>111</v>
      </c>
      <c r="K556" s="27" t="s">
        <v>112</v>
      </c>
      <c r="L556" s="27" t="s">
        <v>85</v>
      </c>
      <c r="M556" s="27">
        <v>1</v>
      </c>
      <c r="N556" s="181"/>
      <c r="O556" s="289"/>
      <c r="P556" s="221"/>
      <c r="Q556" s="221"/>
      <c r="R556" s="296"/>
      <c r="S556" s="296"/>
      <c r="T556" s="264"/>
      <c r="U556" s="264"/>
      <c r="V556" s="294"/>
      <c r="W556" s="259"/>
      <c r="X556" s="259"/>
      <c r="Y556" s="259"/>
      <c r="Z556" s="259"/>
      <c r="AA556" s="259"/>
      <c r="AB556" s="259"/>
      <c r="AC556" s="223"/>
      <c r="AD556" s="258"/>
      <c r="AE556" s="258"/>
      <c r="AF556" s="221"/>
      <c r="AG556" s="223"/>
      <c r="AH556" s="223"/>
      <c r="AI556" s="223"/>
      <c r="AJ556" s="221"/>
    </row>
    <row r="557" spans="2:36" s="36" customFormat="1" ht="124.5" customHeight="1" x14ac:dyDescent="0.25">
      <c r="B557" s="221"/>
      <c r="C557" s="220"/>
      <c r="D557" s="221"/>
      <c r="E557" s="249"/>
      <c r="F557" s="249"/>
      <c r="G557" s="249"/>
      <c r="H557" s="221"/>
      <c r="I557" s="221"/>
      <c r="J557" s="20" t="s">
        <v>127</v>
      </c>
      <c r="K557" s="27" t="s">
        <v>128</v>
      </c>
      <c r="L557" s="27" t="s">
        <v>85</v>
      </c>
      <c r="M557" s="64">
        <v>25</v>
      </c>
      <c r="N557" s="181"/>
      <c r="O557" s="220"/>
      <c r="P557" s="221"/>
      <c r="Q557" s="221"/>
      <c r="R557" s="296"/>
      <c r="S557" s="296"/>
      <c r="T557" s="264"/>
      <c r="U557" s="264"/>
      <c r="V557" s="295"/>
      <c r="W557" s="259"/>
      <c r="X557" s="259"/>
      <c r="Y557" s="259"/>
      <c r="Z557" s="259"/>
      <c r="AA557" s="259"/>
      <c r="AB557" s="259"/>
      <c r="AC557" s="223"/>
      <c r="AD557" s="258"/>
      <c r="AE557" s="258"/>
      <c r="AF557" s="221"/>
      <c r="AG557" s="223"/>
      <c r="AH557" s="223"/>
      <c r="AI557" s="223"/>
      <c r="AJ557" s="221"/>
    </row>
    <row r="558" spans="2:36" ht="52.15" customHeight="1" x14ac:dyDescent="0.2">
      <c r="B558" s="204" t="s">
        <v>957</v>
      </c>
      <c r="C558" s="204" t="s">
        <v>266</v>
      </c>
      <c r="D558" s="204" t="s">
        <v>66</v>
      </c>
      <c r="E558" s="199" t="s">
        <v>67</v>
      </c>
      <c r="F558" s="199" t="s">
        <v>132</v>
      </c>
      <c r="G558" s="199" t="s">
        <v>69</v>
      </c>
      <c r="H558" s="204" t="s">
        <v>70</v>
      </c>
      <c r="I558" s="204" t="s">
        <v>79</v>
      </c>
      <c r="J558" s="11" t="s">
        <v>113</v>
      </c>
      <c r="K558" s="7" t="s">
        <v>114</v>
      </c>
      <c r="L558" s="7" t="s">
        <v>115</v>
      </c>
      <c r="M558" s="7">
        <v>2</v>
      </c>
      <c r="N558" s="190" t="s">
        <v>108</v>
      </c>
      <c r="O558" s="204" t="s">
        <v>164</v>
      </c>
      <c r="P558" s="204" t="s">
        <v>75</v>
      </c>
      <c r="Q558" s="204" t="s">
        <v>76</v>
      </c>
      <c r="R558" s="251" t="s">
        <v>77</v>
      </c>
      <c r="S558" s="251" t="s">
        <v>109</v>
      </c>
      <c r="T558" s="191">
        <f>V558+Y558</f>
        <v>151940</v>
      </c>
      <c r="U558" s="191" t="s">
        <v>79</v>
      </c>
      <c r="V558" s="189">
        <v>129149</v>
      </c>
      <c r="W558" s="189" t="s">
        <v>79</v>
      </c>
      <c r="X558" s="189" t="s">
        <v>79</v>
      </c>
      <c r="Y558" s="189">
        <v>22791</v>
      </c>
      <c r="Z558" s="189" t="s">
        <v>79</v>
      </c>
      <c r="AA558" s="189" t="s">
        <v>79</v>
      </c>
      <c r="AB558" s="189">
        <v>12319.46</v>
      </c>
      <c r="AC558" s="190" t="s">
        <v>80</v>
      </c>
      <c r="AD558" s="250" t="s">
        <v>79</v>
      </c>
      <c r="AE558" s="250">
        <f>V558+Y558</f>
        <v>151940</v>
      </c>
      <c r="AF558" s="190" t="s">
        <v>79</v>
      </c>
      <c r="AG558" s="190" t="s">
        <v>33</v>
      </c>
      <c r="AH558" s="190" t="s">
        <v>176</v>
      </c>
      <c r="AI558" s="190" t="s">
        <v>179</v>
      </c>
      <c r="AJ558" s="190"/>
    </row>
    <row r="559" spans="2:36" ht="51" x14ac:dyDescent="0.2">
      <c r="B559" s="204"/>
      <c r="C559" s="204"/>
      <c r="D559" s="204"/>
      <c r="E559" s="199"/>
      <c r="F559" s="199"/>
      <c r="G559" s="199"/>
      <c r="H559" s="204"/>
      <c r="I559" s="204"/>
      <c r="J559" s="11" t="s">
        <v>116</v>
      </c>
      <c r="K559" s="7" t="s">
        <v>117</v>
      </c>
      <c r="L559" s="7" t="s">
        <v>85</v>
      </c>
      <c r="M559" s="7">
        <v>1</v>
      </c>
      <c r="N559" s="190"/>
      <c r="O559" s="204"/>
      <c r="P559" s="204"/>
      <c r="Q559" s="204"/>
      <c r="R559" s="251"/>
      <c r="S559" s="251"/>
      <c r="T559" s="191"/>
      <c r="U559" s="191"/>
      <c r="V559" s="189"/>
      <c r="W559" s="189"/>
      <c r="X559" s="189"/>
      <c r="Y559" s="189"/>
      <c r="Z559" s="189"/>
      <c r="AA559" s="189"/>
      <c r="AB559" s="189"/>
      <c r="AC559" s="190"/>
      <c r="AD559" s="250"/>
      <c r="AE559" s="250"/>
      <c r="AF559" s="204"/>
      <c r="AG559" s="190"/>
      <c r="AH559" s="190"/>
      <c r="AI559" s="190"/>
      <c r="AJ559" s="204"/>
    </row>
    <row r="560" spans="2:36" ht="38.25" x14ac:dyDescent="0.2">
      <c r="B560" s="204"/>
      <c r="C560" s="204"/>
      <c r="D560" s="204"/>
      <c r="E560" s="199"/>
      <c r="F560" s="199"/>
      <c r="G560" s="199"/>
      <c r="H560" s="204"/>
      <c r="I560" s="204"/>
      <c r="J560" s="11" t="s">
        <v>209</v>
      </c>
      <c r="K560" s="7" t="s">
        <v>118</v>
      </c>
      <c r="L560" s="7" t="s">
        <v>119</v>
      </c>
      <c r="M560" s="7">
        <v>1</v>
      </c>
      <c r="N560" s="190"/>
      <c r="O560" s="204"/>
      <c r="P560" s="204"/>
      <c r="Q560" s="204"/>
      <c r="R560" s="251"/>
      <c r="S560" s="251"/>
      <c r="T560" s="191"/>
      <c r="U560" s="191"/>
      <c r="V560" s="189"/>
      <c r="W560" s="189"/>
      <c r="X560" s="189"/>
      <c r="Y560" s="189"/>
      <c r="Z560" s="189"/>
      <c r="AA560" s="189"/>
      <c r="AB560" s="189"/>
      <c r="AC560" s="190"/>
      <c r="AD560" s="250"/>
      <c r="AE560" s="250"/>
      <c r="AF560" s="204"/>
      <c r="AG560" s="190"/>
      <c r="AH560" s="190"/>
      <c r="AI560" s="190"/>
      <c r="AJ560" s="204"/>
    </row>
    <row r="561" spans="2:36" ht="42" customHeight="1" x14ac:dyDescent="0.2">
      <c r="B561" s="204"/>
      <c r="C561" s="204"/>
      <c r="D561" s="204"/>
      <c r="E561" s="199"/>
      <c r="F561" s="199"/>
      <c r="G561" s="199"/>
      <c r="H561" s="204"/>
      <c r="I561" s="204"/>
      <c r="J561" s="11" t="s">
        <v>120</v>
      </c>
      <c r="K561" s="7" t="s">
        <v>121</v>
      </c>
      <c r="L561" s="7" t="s">
        <v>119</v>
      </c>
      <c r="M561" s="7">
        <v>1</v>
      </c>
      <c r="N561" s="190"/>
      <c r="O561" s="204"/>
      <c r="P561" s="204"/>
      <c r="Q561" s="204"/>
      <c r="R561" s="251"/>
      <c r="S561" s="251"/>
      <c r="T561" s="191"/>
      <c r="U561" s="191"/>
      <c r="V561" s="189"/>
      <c r="W561" s="189"/>
      <c r="X561" s="189"/>
      <c r="Y561" s="189"/>
      <c r="Z561" s="189"/>
      <c r="AA561" s="189"/>
      <c r="AB561" s="189"/>
      <c r="AC561" s="190"/>
      <c r="AD561" s="250"/>
      <c r="AE561" s="250"/>
      <c r="AF561" s="204"/>
      <c r="AG561" s="190"/>
      <c r="AH561" s="190"/>
      <c r="AI561" s="190"/>
      <c r="AJ561" s="204"/>
    </row>
    <row r="562" spans="2:36" s="36" customFormat="1" ht="311.10000000000002" customHeight="1" x14ac:dyDescent="0.25">
      <c r="B562" s="27" t="s">
        <v>1124</v>
      </c>
      <c r="C562" s="60" t="s">
        <v>271</v>
      </c>
      <c r="D562" s="27" t="s">
        <v>106</v>
      </c>
      <c r="E562" s="183" t="s">
        <v>67</v>
      </c>
      <c r="F562" s="183" t="s">
        <v>134</v>
      </c>
      <c r="G562" s="183" t="s">
        <v>147</v>
      </c>
      <c r="H562" s="27" t="s">
        <v>70</v>
      </c>
      <c r="I562" s="27" t="s">
        <v>79</v>
      </c>
      <c r="J562" s="20" t="s">
        <v>127</v>
      </c>
      <c r="K562" s="27" t="s">
        <v>128</v>
      </c>
      <c r="L562" s="27" t="s">
        <v>85</v>
      </c>
      <c r="M562" s="27">
        <v>5</v>
      </c>
      <c r="N562" s="181" t="s">
        <v>108</v>
      </c>
      <c r="O562" s="60" t="s">
        <v>263</v>
      </c>
      <c r="P562" s="27" t="s">
        <v>75</v>
      </c>
      <c r="Q562" s="27" t="s">
        <v>76</v>
      </c>
      <c r="R562" s="61" t="s">
        <v>77</v>
      </c>
      <c r="S562" s="61" t="s">
        <v>109</v>
      </c>
      <c r="T562" s="187">
        <f>V562+Y562</f>
        <v>64199.99</v>
      </c>
      <c r="U562" s="187" t="s">
        <v>79</v>
      </c>
      <c r="V562" s="186">
        <v>54569.99</v>
      </c>
      <c r="W562" s="185" t="s">
        <v>98</v>
      </c>
      <c r="X562" s="185" t="s">
        <v>98</v>
      </c>
      <c r="Y562" s="185">
        <v>9630</v>
      </c>
      <c r="Z562" s="185" t="s">
        <v>98</v>
      </c>
      <c r="AA562" s="185" t="s">
        <v>98</v>
      </c>
      <c r="AB562" s="185">
        <v>5205.41</v>
      </c>
      <c r="AC562" s="180" t="s">
        <v>149</v>
      </c>
      <c r="AD562" s="182" t="s">
        <v>79</v>
      </c>
      <c r="AE562" s="182">
        <f>V562+Y562</f>
        <v>64199.99</v>
      </c>
      <c r="AF562" s="180" t="s">
        <v>79</v>
      </c>
      <c r="AG562" s="180" t="s">
        <v>33</v>
      </c>
      <c r="AH562" s="180" t="s">
        <v>248</v>
      </c>
      <c r="AI562" s="180" t="s">
        <v>249</v>
      </c>
      <c r="AJ562" s="180"/>
    </row>
    <row r="563" spans="2:36" s="36" customFormat="1" ht="118.15" customHeight="1" x14ac:dyDescent="0.25">
      <c r="B563" s="204" t="s">
        <v>1125</v>
      </c>
      <c r="C563" s="204" t="s">
        <v>269</v>
      </c>
      <c r="D563" s="204" t="s">
        <v>106</v>
      </c>
      <c r="E563" s="199" t="s">
        <v>67</v>
      </c>
      <c r="F563" s="199" t="s">
        <v>134</v>
      </c>
      <c r="G563" s="199" t="s">
        <v>147</v>
      </c>
      <c r="H563" s="204" t="s">
        <v>70</v>
      </c>
      <c r="I563" s="204" t="s">
        <v>79</v>
      </c>
      <c r="J563" s="28" t="s">
        <v>208</v>
      </c>
      <c r="K563" s="14" t="s">
        <v>107</v>
      </c>
      <c r="L563" s="14" t="s">
        <v>86</v>
      </c>
      <c r="M563" s="14">
        <v>40</v>
      </c>
      <c r="N563" s="190" t="s">
        <v>108</v>
      </c>
      <c r="O563" s="204" t="s">
        <v>260</v>
      </c>
      <c r="P563" s="204" t="s">
        <v>75</v>
      </c>
      <c r="Q563" s="204" t="s">
        <v>76</v>
      </c>
      <c r="R563" s="251" t="s">
        <v>77</v>
      </c>
      <c r="S563" s="251" t="s">
        <v>109</v>
      </c>
      <c r="T563" s="191">
        <f>V563+Y563</f>
        <v>140831.62</v>
      </c>
      <c r="U563" s="191" t="s">
        <v>79</v>
      </c>
      <c r="V563" s="243">
        <v>119706.89</v>
      </c>
      <c r="W563" s="189" t="s">
        <v>79</v>
      </c>
      <c r="X563" s="189" t="s">
        <v>79</v>
      </c>
      <c r="Y563" s="189">
        <v>21124.73</v>
      </c>
      <c r="Z563" s="189" t="s">
        <v>98</v>
      </c>
      <c r="AA563" s="189" t="s">
        <v>79</v>
      </c>
      <c r="AB563" s="189">
        <v>11418.77</v>
      </c>
      <c r="AC563" s="190" t="s">
        <v>149</v>
      </c>
      <c r="AD563" s="250" t="s">
        <v>79</v>
      </c>
      <c r="AE563" s="250">
        <f>V563+Y563</f>
        <v>140831.62</v>
      </c>
      <c r="AF563" s="190" t="s">
        <v>79</v>
      </c>
      <c r="AG563" s="190" t="s">
        <v>33</v>
      </c>
      <c r="AH563" s="190" t="s">
        <v>255</v>
      </c>
      <c r="AI563" s="190" t="s">
        <v>256</v>
      </c>
      <c r="AJ563" s="190"/>
    </row>
    <row r="564" spans="2:36" s="36" customFormat="1" ht="86.1" customHeight="1" x14ac:dyDescent="0.25">
      <c r="B564" s="204"/>
      <c r="C564" s="204"/>
      <c r="D564" s="204"/>
      <c r="E564" s="199"/>
      <c r="F564" s="199"/>
      <c r="G564" s="199"/>
      <c r="H564" s="204"/>
      <c r="I564" s="204"/>
      <c r="J564" s="11" t="s">
        <v>111</v>
      </c>
      <c r="K564" s="7" t="s">
        <v>112</v>
      </c>
      <c r="L564" s="7" t="s">
        <v>85</v>
      </c>
      <c r="M564" s="7">
        <v>1</v>
      </c>
      <c r="N564" s="190"/>
      <c r="O564" s="204"/>
      <c r="P564" s="204"/>
      <c r="Q564" s="204"/>
      <c r="R564" s="251"/>
      <c r="S564" s="251"/>
      <c r="T564" s="191"/>
      <c r="U564" s="191"/>
      <c r="V564" s="244"/>
      <c r="W564" s="189"/>
      <c r="X564" s="189"/>
      <c r="Y564" s="189"/>
      <c r="Z564" s="189"/>
      <c r="AA564" s="189"/>
      <c r="AB564" s="189"/>
      <c r="AC564" s="190"/>
      <c r="AD564" s="250"/>
      <c r="AE564" s="250"/>
      <c r="AF564" s="204"/>
      <c r="AG564" s="190"/>
      <c r="AH564" s="190"/>
      <c r="AI564" s="190"/>
      <c r="AJ564" s="204"/>
    </row>
    <row r="565" spans="2:36" s="36" customFormat="1" ht="54.6" customHeight="1" x14ac:dyDescent="0.25">
      <c r="B565" s="204"/>
      <c r="C565" s="204"/>
      <c r="D565" s="204"/>
      <c r="E565" s="199"/>
      <c r="F565" s="199"/>
      <c r="G565" s="199"/>
      <c r="H565" s="204"/>
      <c r="I565" s="204"/>
      <c r="J565" s="11" t="s">
        <v>127</v>
      </c>
      <c r="K565" s="7" t="s">
        <v>128</v>
      </c>
      <c r="L565" s="7" t="s">
        <v>85</v>
      </c>
      <c r="M565" s="66">
        <v>89</v>
      </c>
      <c r="N565" s="190"/>
      <c r="O565" s="204"/>
      <c r="P565" s="204"/>
      <c r="Q565" s="204"/>
      <c r="R565" s="251"/>
      <c r="S565" s="251"/>
      <c r="T565" s="191"/>
      <c r="U565" s="191"/>
      <c r="V565" s="245"/>
      <c r="W565" s="189"/>
      <c r="X565" s="189"/>
      <c r="Y565" s="189"/>
      <c r="Z565" s="189"/>
      <c r="AA565" s="189"/>
      <c r="AB565" s="189"/>
      <c r="AC565" s="190"/>
      <c r="AD565" s="250"/>
      <c r="AE565" s="250"/>
      <c r="AF565" s="204"/>
      <c r="AG565" s="190"/>
      <c r="AH565" s="190"/>
      <c r="AI565" s="190"/>
      <c r="AJ565" s="204"/>
    </row>
    <row r="566" spans="2:36" s="36" customFormat="1" ht="89.1" customHeight="1" x14ac:dyDescent="0.25">
      <c r="B566" s="204" t="s">
        <v>1126</v>
      </c>
      <c r="C566" s="204" t="s">
        <v>271</v>
      </c>
      <c r="D566" s="204" t="s">
        <v>106</v>
      </c>
      <c r="E566" s="199" t="s">
        <v>67</v>
      </c>
      <c r="F566" s="199" t="s">
        <v>134</v>
      </c>
      <c r="G566" s="199" t="s">
        <v>147</v>
      </c>
      <c r="H566" s="204" t="s">
        <v>70</v>
      </c>
      <c r="I566" s="204" t="s">
        <v>79</v>
      </c>
      <c r="J566" s="235" t="s">
        <v>127</v>
      </c>
      <c r="K566" s="201" t="s">
        <v>128</v>
      </c>
      <c r="L566" s="201" t="s">
        <v>85</v>
      </c>
      <c r="M566" s="237">
        <v>3</v>
      </c>
      <c r="N566" s="190" t="s">
        <v>108</v>
      </c>
      <c r="O566" s="204" t="s">
        <v>272</v>
      </c>
      <c r="P566" s="204" t="s">
        <v>75</v>
      </c>
      <c r="Q566" s="204" t="s">
        <v>76</v>
      </c>
      <c r="R566" s="251" t="s">
        <v>77</v>
      </c>
      <c r="S566" s="251" t="s">
        <v>109</v>
      </c>
      <c r="T566" s="191">
        <f>V566+Y566</f>
        <v>38520</v>
      </c>
      <c r="U566" s="191" t="s">
        <v>79</v>
      </c>
      <c r="V566" s="243">
        <v>32742</v>
      </c>
      <c r="W566" s="189" t="s">
        <v>79</v>
      </c>
      <c r="X566" s="189" t="s">
        <v>79</v>
      </c>
      <c r="Y566" s="189">
        <v>5778</v>
      </c>
      <c r="Z566" s="189" t="s">
        <v>98</v>
      </c>
      <c r="AA566" s="189" t="s">
        <v>79</v>
      </c>
      <c r="AB566" s="189">
        <v>3123.25</v>
      </c>
      <c r="AC566" s="190" t="s">
        <v>149</v>
      </c>
      <c r="AD566" s="250" t="s">
        <v>79</v>
      </c>
      <c r="AE566" s="250">
        <f>V566+Y566</f>
        <v>38520</v>
      </c>
      <c r="AF566" s="190" t="s">
        <v>79</v>
      </c>
      <c r="AG566" s="190" t="s">
        <v>33</v>
      </c>
      <c r="AH566" s="190" t="s">
        <v>255</v>
      </c>
      <c r="AI566" s="190" t="s">
        <v>256</v>
      </c>
      <c r="AJ566" s="190"/>
    </row>
    <row r="567" spans="2:36" s="36" customFormat="1" ht="86.1" customHeight="1" x14ac:dyDescent="0.25">
      <c r="B567" s="204"/>
      <c r="C567" s="204"/>
      <c r="D567" s="204"/>
      <c r="E567" s="199"/>
      <c r="F567" s="199"/>
      <c r="G567" s="199"/>
      <c r="H567" s="204"/>
      <c r="I567" s="204"/>
      <c r="J567" s="360"/>
      <c r="K567" s="202"/>
      <c r="L567" s="202"/>
      <c r="M567" s="505"/>
      <c r="N567" s="190"/>
      <c r="O567" s="204"/>
      <c r="P567" s="204"/>
      <c r="Q567" s="204"/>
      <c r="R567" s="251"/>
      <c r="S567" s="251"/>
      <c r="T567" s="191"/>
      <c r="U567" s="191"/>
      <c r="V567" s="244"/>
      <c r="W567" s="189"/>
      <c r="X567" s="189"/>
      <c r="Y567" s="189"/>
      <c r="Z567" s="189"/>
      <c r="AA567" s="189"/>
      <c r="AB567" s="189"/>
      <c r="AC567" s="190"/>
      <c r="AD567" s="250"/>
      <c r="AE567" s="250"/>
      <c r="AF567" s="204"/>
      <c r="AG567" s="190"/>
      <c r="AH567" s="190"/>
      <c r="AI567" s="190"/>
      <c r="AJ567" s="204"/>
    </row>
    <row r="568" spans="2:36" s="36" customFormat="1" ht="83.1" customHeight="1" x14ac:dyDescent="0.25">
      <c r="B568" s="204"/>
      <c r="C568" s="204"/>
      <c r="D568" s="204"/>
      <c r="E568" s="199"/>
      <c r="F568" s="199"/>
      <c r="G568" s="199"/>
      <c r="H568" s="204"/>
      <c r="I568" s="204"/>
      <c r="J568" s="236"/>
      <c r="K568" s="203"/>
      <c r="L568" s="203"/>
      <c r="M568" s="238"/>
      <c r="N568" s="190"/>
      <c r="O568" s="204"/>
      <c r="P568" s="204"/>
      <c r="Q568" s="204"/>
      <c r="R568" s="251"/>
      <c r="S568" s="251"/>
      <c r="T568" s="191"/>
      <c r="U568" s="191"/>
      <c r="V568" s="245"/>
      <c r="W568" s="189"/>
      <c r="X568" s="189"/>
      <c r="Y568" s="189"/>
      <c r="Z568" s="189"/>
      <c r="AA568" s="189"/>
      <c r="AB568" s="189"/>
      <c r="AC568" s="190"/>
      <c r="AD568" s="250"/>
      <c r="AE568" s="250"/>
      <c r="AF568" s="204"/>
      <c r="AG568" s="190"/>
      <c r="AH568" s="190"/>
      <c r="AI568" s="190"/>
      <c r="AJ568" s="204"/>
    </row>
    <row r="569" spans="2:36" s="36" customFormat="1" ht="89.1" customHeight="1" x14ac:dyDescent="0.25">
      <c r="B569" s="204" t="s">
        <v>1127</v>
      </c>
      <c r="C569" s="204" t="s">
        <v>271</v>
      </c>
      <c r="D569" s="204" t="s">
        <v>106</v>
      </c>
      <c r="E569" s="199" t="s">
        <v>67</v>
      </c>
      <c r="F569" s="199" t="s">
        <v>134</v>
      </c>
      <c r="G569" s="199" t="s">
        <v>147</v>
      </c>
      <c r="H569" s="204" t="s">
        <v>70</v>
      </c>
      <c r="I569" s="204" t="s">
        <v>79</v>
      </c>
      <c r="J569" s="235" t="s">
        <v>127</v>
      </c>
      <c r="K569" s="201" t="s">
        <v>128</v>
      </c>
      <c r="L569" s="201" t="s">
        <v>85</v>
      </c>
      <c r="M569" s="237">
        <v>7</v>
      </c>
      <c r="N569" s="190" t="s">
        <v>108</v>
      </c>
      <c r="O569" s="204" t="s">
        <v>272</v>
      </c>
      <c r="P569" s="204" t="s">
        <v>75</v>
      </c>
      <c r="Q569" s="204" t="s">
        <v>76</v>
      </c>
      <c r="R569" s="251" t="s">
        <v>77</v>
      </c>
      <c r="S569" s="251" t="s">
        <v>109</v>
      </c>
      <c r="T569" s="191">
        <f>V569+Y569</f>
        <v>89880</v>
      </c>
      <c r="U569" s="191" t="s">
        <v>79</v>
      </c>
      <c r="V569" s="243">
        <v>76398</v>
      </c>
      <c r="W569" s="189" t="s">
        <v>79</v>
      </c>
      <c r="X569" s="189" t="s">
        <v>79</v>
      </c>
      <c r="Y569" s="189">
        <v>13482</v>
      </c>
      <c r="Z569" s="189" t="s">
        <v>98</v>
      </c>
      <c r="AA569" s="189" t="s">
        <v>79</v>
      </c>
      <c r="AB569" s="189">
        <v>7287.57</v>
      </c>
      <c r="AC569" s="190" t="s">
        <v>149</v>
      </c>
      <c r="AD569" s="250" t="s">
        <v>79</v>
      </c>
      <c r="AE569" s="250">
        <f>V569+Y569</f>
        <v>89880</v>
      </c>
      <c r="AF569" s="190" t="s">
        <v>79</v>
      </c>
      <c r="AG569" s="190" t="s">
        <v>33</v>
      </c>
      <c r="AH569" s="190" t="s">
        <v>255</v>
      </c>
      <c r="AI569" s="190" t="s">
        <v>256</v>
      </c>
      <c r="AJ569" s="190"/>
    </row>
    <row r="570" spans="2:36" s="36" customFormat="1" ht="86.1" customHeight="1" x14ac:dyDescent="0.25">
      <c r="B570" s="204"/>
      <c r="C570" s="204"/>
      <c r="D570" s="204"/>
      <c r="E570" s="199"/>
      <c r="F570" s="199"/>
      <c r="G570" s="199"/>
      <c r="H570" s="204"/>
      <c r="I570" s="204"/>
      <c r="J570" s="360"/>
      <c r="K570" s="202"/>
      <c r="L570" s="202"/>
      <c r="M570" s="505"/>
      <c r="N570" s="190"/>
      <c r="O570" s="204"/>
      <c r="P570" s="204"/>
      <c r="Q570" s="204"/>
      <c r="R570" s="251"/>
      <c r="S570" s="251"/>
      <c r="T570" s="191"/>
      <c r="U570" s="191"/>
      <c r="V570" s="244"/>
      <c r="W570" s="189"/>
      <c r="X570" s="189"/>
      <c r="Y570" s="189"/>
      <c r="Z570" s="189"/>
      <c r="AA570" s="189"/>
      <c r="AB570" s="189"/>
      <c r="AC570" s="190"/>
      <c r="AD570" s="250"/>
      <c r="AE570" s="250"/>
      <c r="AF570" s="204"/>
      <c r="AG570" s="190"/>
      <c r="AH570" s="190"/>
      <c r="AI570" s="190"/>
      <c r="AJ570" s="204"/>
    </row>
    <row r="571" spans="2:36" s="36" customFormat="1" ht="83.1" customHeight="1" x14ac:dyDescent="0.25">
      <c r="B571" s="204"/>
      <c r="C571" s="204"/>
      <c r="D571" s="204"/>
      <c r="E571" s="199"/>
      <c r="F571" s="199"/>
      <c r="G571" s="199"/>
      <c r="H571" s="204"/>
      <c r="I571" s="204"/>
      <c r="J571" s="236"/>
      <c r="K571" s="203"/>
      <c r="L571" s="203"/>
      <c r="M571" s="238"/>
      <c r="N571" s="190"/>
      <c r="O571" s="204"/>
      <c r="P571" s="204"/>
      <c r="Q571" s="204"/>
      <c r="R571" s="251"/>
      <c r="S571" s="251"/>
      <c r="T571" s="191"/>
      <c r="U571" s="191"/>
      <c r="V571" s="245"/>
      <c r="W571" s="189"/>
      <c r="X571" s="189"/>
      <c r="Y571" s="189"/>
      <c r="Z571" s="189"/>
      <c r="AA571" s="189"/>
      <c r="AB571" s="189"/>
      <c r="AC571" s="190"/>
      <c r="AD571" s="250"/>
      <c r="AE571" s="250"/>
      <c r="AF571" s="204"/>
      <c r="AG571" s="190"/>
      <c r="AH571" s="190"/>
      <c r="AI571" s="190"/>
      <c r="AJ571" s="204"/>
    </row>
    <row r="572" spans="2:36" ht="52.15" customHeight="1" x14ac:dyDescent="0.2">
      <c r="B572" s="204" t="s">
        <v>1128</v>
      </c>
      <c r="C572" s="204" t="s">
        <v>266</v>
      </c>
      <c r="D572" s="204" t="s">
        <v>66</v>
      </c>
      <c r="E572" s="199" t="s">
        <v>67</v>
      </c>
      <c r="F572" s="199" t="s">
        <v>132</v>
      </c>
      <c r="G572" s="199" t="s">
        <v>69</v>
      </c>
      <c r="H572" s="204" t="s">
        <v>70</v>
      </c>
      <c r="I572" s="204" t="s">
        <v>79</v>
      </c>
      <c r="J572" s="11" t="s">
        <v>113</v>
      </c>
      <c r="K572" s="7" t="s">
        <v>114</v>
      </c>
      <c r="L572" s="7" t="s">
        <v>115</v>
      </c>
      <c r="M572" s="7">
        <v>1</v>
      </c>
      <c r="N572" s="190" t="s">
        <v>108</v>
      </c>
      <c r="O572" s="204" t="s">
        <v>164</v>
      </c>
      <c r="P572" s="204" t="s">
        <v>75</v>
      </c>
      <c r="Q572" s="204" t="s">
        <v>76</v>
      </c>
      <c r="R572" s="251" t="s">
        <v>77</v>
      </c>
      <c r="S572" s="251" t="s">
        <v>109</v>
      </c>
      <c r="T572" s="191">
        <f>V572+Y572</f>
        <v>75970</v>
      </c>
      <c r="U572" s="191" t="s">
        <v>79</v>
      </c>
      <c r="V572" s="189">
        <v>64574.5</v>
      </c>
      <c r="W572" s="189" t="s">
        <v>79</v>
      </c>
      <c r="X572" s="189" t="s">
        <v>79</v>
      </c>
      <c r="Y572" s="189">
        <v>11395.5</v>
      </c>
      <c r="Z572" s="189" t="s">
        <v>79</v>
      </c>
      <c r="AA572" s="189" t="s">
        <v>79</v>
      </c>
      <c r="AB572" s="189">
        <v>6159.73</v>
      </c>
      <c r="AC572" s="190" t="s">
        <v>80</v>
      </c>
      <c r="AD572" s="250" t="s">
        <v>79</v>
      </c>
      <c r="AE572" s="250">
        <f>V572+Y572</f>
        <v>75970</v>
      </c>
      <c r="AF572" s="190" t="s">
        <v>79</v>
      </c>
      <c r="AG572" s="190" t="s">
        <v>33</v>
      </c>
      <c r="AH572" s="190" t="s">
        <v>255</v>
      </c>
      <c r="AI572" s="190" t="s">
        <v>256</v>
      </c>
      <c r="AJ572" s="190"/>
    </row>
    <row r="573" spans="2:36" ht="51" x14ac:dyDescent="0.2">
      <c r="B573" s="204"/>
      <c r="C573" s="204"/>
      <c r="D573" s="204"/>
      <c r="E573" s="199"/>
      <c r="F573" s="199"/>
      <c r="G573" s="199"/>
      <c r="H573" s="204"/>
      <c r="I573" s="204"/>
      <c r="J573" s="11" t="s">
        <v>116</v>
      </c>
      <c r="K573" s="7" t="s">
        <v>117</v>
      </c>
      <c r="L573" s="7" t="s">
        <v>85</v>
      </c>
      <c r="M573" s="7">
        <v>1</v>
      </c>
      <c r="N573" s="190"/>
      <c r="O573" s="204"/>
      <c r="P573" s="204"/>
      <c r="Q573" s="204"/>
      <c r="R573" s="251"/>
      <c r="S573" s="251"/>
      <c r="T573" s="191"/>
      <c r="U573" s="191"/>
      <c r="V573" s="189"/>
      <c r="W573" s="189"/>
      <c r="X573" s="189"/>
      <c r="Y573" s="189"/>
      <c r="Z573" s="189"/>
      <c r="AA573" s="189"/>
      <c r="AB573" s="189"/>
      <c r="AC573" s="190"/>
      <c r="AD573" s="250"/>
      <c r="AE573" s="250"/>
      <c r="AF573" s="204"/>
      <c r="AG573" s="190"/>
      <c r="AH573" s="190"/>
      <c r="AI573" s="190"/>
      <c r="AJ573" s="204"/>
    </row>
    <row r="574" spans="2:36" ht="38.25" x14ac:dyDescent="0.2">
      <c r="B574" s="204"/>
      <c r="C574" s="204"/>
      <c r="D574" s="204"/>
      <c r="E574" s="199"/>
      <c r="F574" s="199"/>
      <c r="G574" s="199"/>
      <c r="H574" s="204"/>
      <c r="I574" s="204"/>
      <c r="J574" s="11" t="s">
        <v>209</v>
      </c>
      <c r="K574" s="7" t="s">
        <v>118</v>
      </c>
      <c r="L574" s="7" t="s">
        <v>119</v>
      </c>
      <c r="M574" s="7">
        <v>1</v>
      </c>
      <c r="N574" s="190"/>
      <c r="O574" s="204"/>
      <c r="P574" s="204"/>
      <c r="Q574" s="204"/>
      <c r="R574" s="251"/>
      <c r="S574" s="251"/>
      <c r="T574" s="191"/>
      <c r="U574" s="191"/>
      <c r="V574" s="189"/>
      <c r="W574" s="189"/>
      <c r="X574" s="189"/>
      <c r="Y574" s="189"/>
      <c r="Z574" s="189"/>
      <c r="AA574" s="189"/>
      <c r="AB574" s="189"/>
      <c r="AC574" s="190"/>
      <c r="AD574" s="250"/>
      <c r="AE574" s="250"/>
      <c r="AF574" s="204"/>
      <c r="AG574" s="190"/>
      <c r="AH574" s="190"/>
      <c r="AI574" s="190"/>
      <c r="AJ574" s="204"/>
    </row>
    <row r="575" spans="2:36" ht="42" customHeight="1" x14ac:dyDescent="0.2">
      <c r="B575" s="204"/>
      <c r="C575" s="204"/>
      <c r="D575" s="204"/>
      <c r="E575" s="199"/>
      <c r="F575" s="199"/>
      <c r="G575" s="199"/>
      <c r="H575" s="204"/>
      <c r="I575" s="204"/>
      <c r="J575" s="11" t="s">
        <v>120</v>
      </c>
      <c r="K575" s="7" t="s">
        <v>121</v>
      </c>
      <c r="L575" s="7" t="s">
        <v>119</v>
      </c>
      <c r="M575" s="7">
        <v>1</v>
      </c>
      <c r="N575" s="190"/>
      <c r="O575" s="204"/>
      <c r="P575" s="204"/>
      <c r="Q575" s="204"/>
      <c r="R575" s="251"/>
      <c r="S575" s="251"/>
      <c r="T575" s="191"/>
      <c r="U575" s="191"/>
      <c r="V575" s="189"/>
      <c r="W575" s="189"/>
      <c r="X575" s="189"/>
      <c r="Y575" s="189"/>
      <c r="Z575" s="189"/>
      <c r="AA575" s="189"/>
      <c r="AB575" s="189"/>
      <c r="AC575" s="190"/>
      <c r="AD575" s="250"/>
      <c r="AE575" s="250"/>
      <c r="AF575" s="204"/>
      <c r="AG575" s="190"/>
      <c r="AH575" s="190"/>
      <c r="AI575" s="190"/>
      <c r="AJ575" s="204"/>
    </row>
    <row r="576" spans="2:36" s="36" customFormat="1" ht="124.5" customHeight="1" x14ac:dyDescent="0.25">
      <c r="B576" s="204" t="s">
        <v>636</v>
      </c>
      <c r="C576" s="201" t="s">
        <v>466</v>
      </c>
      <c r="D576" s="201" t="s">
        <v>106</v>
      </c>
      <c r="E576" s="218" t="s">
        <v>67</v>
      </c>
      <c r="F576" s="254" t="s">
        <v>134</v>
      </c>
      <c r="G576" s="218" t="s">
        <v>147</v>
      </c>
      <c r="H576" s="255" t="s">
        <v>70</v>
      </c>
      <c r="I576" s="255" t="s">
        <v>79</v>
      </c>
      <c r="J576" s="11" t="s">
        <v>127</v>
      </c>
      <c r="K576" s="7" t="s">
        <v>128</v>
      </c>
      <c r="L576" s="7" t="s">
        <v>85</v>
      </c>
      <c r="M576" s="66">
        <v>25</v>
      </c>
      <c r="N576" s="256" t="s">
        <v>108</v>
      </c>
      <c r="O576" s="201" t="s">
        <v>465</v>
      </c>
      <c r="P576" s="201" t="s">
        <v>75</v>
      </c>
      <c r="Q576" s="201" t="s">
        <v>76</v>
      </c>
      <c r="R576" s="192" t="s">
        <v>77</v>
      </c>
      <c r="S576" s="192" t="s">
        <v>109</v>
      </c>
      <c r="T576" s="240">
        <f>V576+Y576</f>
        <v>267500</v>
      </c>
      <c r="U576" s="240" t="s">
        <v>79</v>
      </c>
      <c r="V576" s="243">
        <v>227375</v>
      </c>
      <c r="W576" s="243" t="s">
        <v>98</v>
      </c>
      <c r="X576" s="243" t="s">
        <v>98</v>
      </c>
      <c r="Y576" s="243">
        <v>40125</v>
      </c>
      <c r="Z576" s="243" t="s">
        <v>98</v>
      </c>
      <c r="AA576" s="243" t="s">
        <v>79</v>
      </c>
      <c r="AB576" s="243">
        <v>120180.15</v>
      </c>
      <c r="AC576" s="228" t="s">
        <v>149</v>
      </c>
      <c r="AD576" s="246" t="s">
        <v>79</v>
      </c>
      <c r="AE576" s="246">
        <f>V576+Y576</f>
        <v>267500</v>
      </c>
      <c r="AF576" s="228" t="s">
        <v>79</v>
      </c>
      <c r="AG576" s="228" t="s">
        <v>33</v>
      </c>
      <c r="AH576" s="205" t="s">
        <v>157</v>
      </c>
      <c r="AI576" s="205" t="s">
        <v>158</v>
      </c>
      <c r="AJ576" s="228"/>
    </row>
    <row r="577" spans="2:36" s="36" customFormat="1" ht="64.150000000000006" customHeight="1" x14ac:dyDescent="0.25">
      <c r="B577" s="204"/>
      <c r="C577" s="202"/>
      <c r="D577" s="202"/>
      <c r="E577" s="219"/>
      <c r="F577" s="219"/>
      <c r="G577" s="219"/>
      <c r="H577" s="202"/>
      <c r="I577" s="202"/>
      <c r="J577" s="11" t="s">
        <v>111</v>
      </c>
      <c r="K577" s="7" t="s">
        <v>112</v>
      </c>
      <c r="L577" s="7" t="s">
        <v>85</v>
      </c>
      <c r="M577" s="7">
        <v>4</v>
      </c>
      <c r="N577" s="230"/>
      <c r="O577" s="202"/>
      <c r="P577" s="202"/>
      <c r="Q577" s="202"/>
      <c r="R577" s="193"/>
      <c r="S577" s="193"/>
      <c r="T577" s="241"/>
      <c r="U577" s="241"/>
      <c r="V577" s="244"/>
      <c r="W577" s="244"/>
      <c r="X577" s="244"/>
      <c r="Y577" s="244"/>
      <c r="Z577" s="244"/>
      <c r="AA577" s="244"/>
      <c r="AB577" s="244"/>
      <c r="AC577" s="230"/>
      <c r="AD577" s="247"/>
      <c r="AE577" s="247"/>
      <c r="AF577" s="202"/>
      <c r="AG577" s="230"/>
      <c r="AH577" s="205"/>
      <c r="AI577" s="205"/>
      <c r="AJ577" s="202"/>
    </row>
    <row r="578" spans="2:36" s="36" customFormat="1" ht="100.15" customHeight="1" x14ac:dyDescent="0.25">
      <c r="B578" s="204"/>
      <c r="C578" s="203"/>
      <c r="D578" s="203"/>
      <c r="E578" s="234"/>
      <c r="F578" s="234"/>
      <c r="G578" s="234"/>
      <c r="H578" s="203"/>
      <c r="I578" s="203"/>
      <c r="J578" s="11" t="s">
        <v>127</v>
      </c>
      <c r="K578" s="7" t="s">
        <v>128</v>
      </c>
      <c r="L578" s="7" t="s">
        <v>85</v>
      </c>
      <c r="M578" s="66">
        <v>125</v>
      </c>
      <c r="N578" s="231"/>
      <c r="O578" s="203"/>
      <c r="P578" s="203"/>
      <c r="Q578" s="203"/>
      <c r="R578" s="239"/>
      <c r="S578" s="239"/>
      <c r="T578" s="242"/>
      <c r="U578" s="242"/>
      <c r="V578" s="245"/>
      <c r="W578" s="245"/>
      <c r="X578" s="245"/>
      <c r="Y578" s="245"/>
      <c r="Z578" s="245"/>
      <c r="AA578" s="245"/>
      <c r="AB578" s="245"/>
      <c r="AC578" s="231"/>
      <c r="AD578" s="248"/>
      <c r="AE578" s="248"/>
      <c r="AF578" s="203"/>
      <c r="AG578" s="231"/>
      <c r="AH578" s="205"/>
      <c r="AI578" s="205"/>
      <c r="AJ578" s="203"/>
    </row>
    <row r="579" spans="2:36" s="36" customFormat="1" ht="132" customHeight="1" x14ac:dyDescent="0.25">
      <c r="B579" s="204" t="s">
        <v>637</v>
      </c>
      <c r="C579" s="204" t="s">
        <v>467</v>
      </c>
      <c r="D579" s="204" t="s">
        <v>106</v>
      </c>
      <c r="E579" s="199" t="s">
        <v>67</v>
      </c>
      <c r="F579" s="199" t="s">
        <v>134</v>
      </c>
      <c r="G579" s="199" t="s">
        <v>147</v>
      </c>
      <c r="H579" s="204" t="s">
        <v>70</v>
      </c>
      <c r="I579" s="204" t="s">
        <v>79</v>
      </c>
      <c r="J579" s="11" t="s">
        <v>208</v>
      </c>
      <c r="K579" s="7" t="s">
        <v>107</v>
      </c>
      <c r="L579" s="7" t="s">
        <v>86</v>
      </c>
      <c r="M579" s="7">
        <v>40</v>
      </c>
      <c r="N579" s="190" t="s">
        <v>108</v>
      </c>
      <c r="O579" s="211" t="s">
        <v>465</v>
      </c>
      <c r="P579" s="204" t="s">
        <v>75</v>
      </c>
      <c r="Q579" s="204" t="s">
        <v>76</v>
      </c>
      <c r="R579" s="251" t="s">
        <v>77</v>
      </c>
      <c r="S579" s="251" t="s">
        <v>109</v>
      </c>
      <c r="T579" s="191">
        <f>V579+Y579</f>
        <v>171200</v>
      </c>
      <c r="U579" s="191" t="s">
        <v>79</v>
      </c>
      <c r="V579" s="243">
        <v>145520</v>
      </c>
      <c r="W579" s="189" t="s">
        <v>98</v>
      </c>
      <c r="X579" s="189" t="s">
        <v>98</v>
      </c>
      <c r="Y579" s="189">
        <v>25680</v>
      </c>
      <c r="Z579" s="189" t="s">
        <v>98</v>
      </c>
      <c r="AA579" s="189" t="s">
        <v>98</v>
      </c>
      <c r="AB579" s="189">
        <v>76916</v>
      </c>
      <c r="AC579" s="190" t="s">
        <v>149</v>
      </c>
      <c r="AD579" s="250" t="s">
        <v>79</v>
      </c>
      <c r="AE579" s="250">
        <f>V579+Y579</f>
        <v>171200</v>
      </c>
      <c r="AF579" s="190" t="s">
        <v>79</v>
      </c>
      <c r="AG579" s="190" t="s">
        <v>33</v>
      </c>
      <c r="AH579" s="205" t="s">
        <v>157</v>
      </c>
      <c r="AI579" s="205" t="s">
        <v>158</v>
      </c>
      <c r="AJ579" s="190"/>
    </row>
    <row r="580" spans="2:36" s="36" customFormat="1" ht="86.1" customHeight="1" x14ac:dyDescent="0.25">
      <c r="B580" s="204"/>
      <c r="C580" s="204"/>
      <c r="D580" s="204"/>
      <c r="E580" s="199"/>
      <c r="F580" s="199"/>
      <c r="G580" s="199"/>
      <c r="H580" s="204"/>
      <c r="I580" s="204"/>
      <c r="J580" s="11" t="s">
        <v>111</v>
      </c>
      <c r="K580" s="7" t="s">
        <v>112</v>
      </c>
      <c r="L580" s="7" t="s">
        <v>85</v>
      </c>
      <c r="M580" s="7">
        <v>3</v>
      </c>
      <c r="N580" s="190"/>
      <c r="O580" s="211"/>
      <c r="P580" s="204"/>
      <c r="Q580" s="204"/>
      <c r="R580" s="251"/>
      <c r="S580" s="251"/>
      <c r="T580" s="191"/>
      <c r="U580" s="191"/>
      <c r="V580" s="244"/>
      <c r="W580" s="189"/>
      <c r="X580" s="189"/>
      <c r="Y580" s="189"/>
      <c r="Z580" s="189"/>
      <c r="AA580" s="189"/>
      <c r="AB580" s="189"/>
      <c r="AC580" s="190"/>
      <c r="AD580" s="250"/>
      <c r="AE580" s="250"/>
      <c r="AF580" s="204"/>
      <c r="AG580" s="190"/>
      <c r="AH580" s="205"/>
      <c r="AI580" s="205"/>
      <c r="AJ580" s="204"/>
    </row>
    <row r="581" spans="2:36" s="36" customFormat="1" ht="59.1" customHeight="1" x14ac:dyDescent="0.25">
      <c r="B581" s="204"/>
      <c r="C581" s="204"/>
      <c r="D581" s="204"/>
      <c r="E581" s="199"/>
      <c r="F581" s="199"/>
      <c r="G581" s="199"/>
      <c r="H581" s="204"/>
      <c r="I581" s="204"/>
      <c r="J581" s="11" t="s">
        <v>127</v>
      </c>
      <c r="K581" s="7" t="s">
        <v>128</v>
      </c>
      <c r="L581" s="7" t="s">
        <v>85</v>
      </c>
      <c r="M581" s="66">
        <v>80</v>
      </c>
      <c r="N581" s="190"/>
      <c r="O581" s="211"/>
      <c r="P581" s="204"/>
      <c r="Q581" s="204"/>
      <c r="R581" s="251"/>
      <c r="S581" s="251"/>
      <c r="T581" s="191"/>
      <c r="U581" s="191"/>
      <c r="V581" s="245"/>
      <c r="W581" s="189"/>
      <c r="X581" s="189"/>
      <c r="Y581" s="189"/>
      <c r="Z581" s="189"/>
      <c r="AA581" s="189"/>
      <c r="AB581" s="189"/>
      <c r="AC581" s="190"/>
      <c r="AD581" s="250"/>
      <c r="AE581" s="250"/>
      <c r="AF581" s="204"/>
      <c r="AG581" s="190"/>
      <c r="AH581" s="205"/>
      <c r="AI581" s="205"/>
      <c r="AJ581" s="204"/>
    </row>
    <row r="582" spans="2:36" s="36" customFormat="1" ht="132" customHeight="1" x14ac:dyDescent="0.25">
      <c r="B582" s="221" t="s">
        <v>1043</v>
      </c>
      <c r="C582" s="221" t="s">
        <v>468</v>
      </c>
      <c r="D582" s="221" t="s">
        <v>106</v>
      </c>
      <c r="E582" s="249" t="s">
        <v>67</v>
      </c>
      <c r="F582" s="249" t="s">
        <v>134</v>
      </c>
      <c r="G582" s="249" t="s">
        <v>147</v>
      </c>
      <c r="H582" s="221" t="s">
        <v>70</v>
      </c>
      <c r="I582" s="221" t="s">
        <v>79</v>
      </c>
      <c r="J582" s="20" t="s">
        <v>208</v>
      </c>
      <c r="K582" s="27" t="s">
        <v>107</v>
      </c>
      <c r="L582" s="27" t="s">
        <v>86</v>
      </c>
      <c r="M582" s="27">
        <v>40</v>
      </c>
      <c r="N582" s="223" t="s">
        <v>108</v>
      </c>
      <c r="O582" s="365" t="s">
        <v>465</v>
      </c>
      <c r="P582" s="221" t="s">
        <v>75</v>
      </c>
      <c r="Q582" s="221" t="s">
        <v>76</v>
      </c>
      <c r="R582" s="296" t="s">
        <v>77</v>
      </c>
      <c r="S582" s="296" t="s">
        <v>109</v>
      </c>
      <c r="T582" s="264">
        <f>V582+Y582</f>
        <v>64200</v>
      </c>
      <c r="U582" s="264" t="s">
        <v>79</v>
      </c>
      <c r="V582" s="293">
        <v>54570</v>
      </c>
      <c r="W582" s="259" t="s">
        <v>98</v>
      </c>
      <c r="X582" s="259" t="s">
        <v>98</v>
      </c>
      <c r="Y582" s="259">
        <v>9630</v>
      </c>
      <c r="Z582" s="259" t="s">
        <v>98</v>
      </c>
      <c r="AA582" s="259" t="s">
        <v>98</v>
      </c>
      <c r="AB582" s="259">
        <v>28843.5</v>
      </c>
      <c r="AC582" s="223" t="s">
        <v>149</v>
      </c>
      <c r="AD582" s="258" t="s">
        <v>79</v>
      </c>
      <c r="AE582" s="258">
        <f>V582+Y582</f>
        <v>64200</v>
      </c>
      <c r="AF582" s="223" t="s">
        <v>79</v>
      </c>
      <c r="AG582" s="223" t="s">
        <v>33</v>
      </c>
      <c r="AH582" s="224" t="s">
        <v>176</v>
      </c>
      <c r="AI582" s="224" t="s">
        <v>160</v>
      </c>
      <c r="AJ582" s="223"/>
    </row>
    <row r="583" spans="2:36" s="36" customFormat="1" ht="86.1" customHeight="1" x14ac:dyDescent="0.25">
      <c r="B583" s="221"/>
      <c r="C583" s="221"/>
      <c r="D583" s="221"/>
      <c r="E583" s="249"/>
      <c r="F583" s="249"/>
      <c r="G583" s="249"/>
      <c r="H583" s="221"/>
      <c r="I583" s="221"/>
      <c r="J583" s="20" t="s">
        <v>111</v>
      </c>
      <c r="K583" s="27" t="s">
        <v>112</v>
      </c>
      <c r="L583" s="27" t="s">
        <v>85</v>
      </c>
      <c r="M583" s="27">
        <v>1</v>
      </c>
      <c r="N583" s="223"/>
      <c r="O583" s="365"/>
      <c r="P583" s="221"/>
      <c r="Q583" s="221"/>
      <c r="R583" s="296"/>
      <c r="S583" s="296"/>
      <c r="T583" s="264"/>
      <c r="U583" s="264"/>
      <c r="V583" s="294"/>
      <c r="W583" s="259"/>
      <c r="X583" s="259"/>
      <c r="Y583" s="259"/>
      <c r="Z583" s="259"/>
      <c r="AA583" s="259"/>
      <c r="AB583" s="259"/>
      <c r="AC583" s="223"/>
      <c r="AD583" s="258"/>
      <c r="AE583" s="258"/>
      <c r="AF583" s="221"/>
      <c r="AG583" s="223"/>
      <c r="AH583" s="224"/>
      <c r="AI583" s="224"/>
      <c r="AJ583" s="221"/>
    </row>
    <row r="584" spans="2:36" s="36" customFormat="1" ht="59.1" customHeight="1" x14ac:dyDescent="0.25">
      <c r="B584" s="221"/>
      <c r="C584" s="221"/>
      <c r="D584" s="221"/>
      <c r="E584" s="249"/>
      <c r="F584" s="249"/>
      <c r="G584" s="249"/>
      <c r="H584" s="221"/>
      <c r="I584" s="221"/>
      <c r="J584" s="20" t="s">
        <v>127</v>
      </c>
      <c r="K584" s="27" t="s">
        <v>128</v>
      </c>
      <c r="L584" s="27" t="s">
        <v>85</v>
      </c>
      <c r="M584" s="64">
        <v>30</v>
      </c>
      <c r="N584" s="223"/>
      <c r="O584" s="365"/>
      <c r="P584" s="221"/>
      <c r="Q584" s="221"/>
      <c r="R584" s="296"/>
      <c r="S584" s="296"/>
      <c r="T584" s="264"/>
      <c r="U584" s="264"/>
      <c r="V584" s="295"/>
      <c r="W584" s="259"/>
      <c r="X584" s="259"/>
      <c r="Y584" s="259"/>
      <c r="Z584" s="259"/>
      <c r="AA584" s="259"/>
      <c r="AB584" s="259"/>
      <c r="AC584" s="223"/>
      <c r="AD584" s="258"/>
      <c r="AE584" s="258"/>
      <c r="AF584" s="221"/>
      <c r="AG584" s="223"/>
      <c r="AH584" s="224"/>
      <c r="AI584" s="224"/>
      <c r="AJ584" s="221"/>
    </row>
    <row r="585" spans="2:36" s="36" customFormat="1" ht="132" customHeight="1" x14ac:dyDescent="0.25">
      <c r="B585" s="221" t="s">
        <v>1044</v>
      </c>
      <c r="C585" s="221" t="s">
        <v>469</v>
      </c>
      <c r="D585" s="221" t="s">
        <v>106</v>
      </c>
      <c r="E585" s="249" t="s">
        <v>67</v>
      </c>
      <c r="F585" s="249" t="s">
        <v>134</v>
      </c>
      <c r="G585" s="249" t="s">
        <v>147</v>
      </c>
      <c r="H585" s="221" t="s">
        <v>70</v>
      </c>
      <c r="I585" s="221" t="s">
        <v>79</v>
      </c>
      <c r="J585" s="20" t="s">
        <v>208</v>
      </c>
      <c r="K585" s="27" t="s">
        <v>107</v>
      </c>
      <c r="L585" s="27" t="s">
        <v>86</v>
      </c>
      <c r="M585" s="27">
        <v>40</v>
      </c>
      <c r="N585" s="223" t="s">
        <v>108</v>
      </c>
      <c r="O585" s="365" t="s">
        <v>465</v>
      </c>
      <c r="P585" s="221" t="s">
        <v>75</v>
      </c>
      <c r="Q585" s="221" t="s">
        <v>76</v>
      </c>
      <c r="R585" s="296" t="s">
        <v>77</v>
      </c>
      <c r="S585" s="296" t="s">
        <v>109</v>
      </c>
      <c r="T585" s="264">
        <f>V585+Y585</f>
        <v>214000</v>
      </c>
      <c r="U585" s="264" t="s">
        <v>79</v>
      </c>
      <c r="V585" s="259">
        <v>181900</v>
      </c>
      <c r="W585" s="259" t="s">
        <v>98</v>
      </c>
      <c r="X585" s="259" t="s">
        <v>98</v>
      </c>
      <c r="Y585" s="259">
        <v>32100</v>
      </c>
      <c r="Z585" s="259" t="s">
        <v>98</v>
      </c>
      <c r="AA585" s="259" t="s">
        <v>98</v>
      </c>
      <c r="AB585" s="259">
        <v>96145</v>
      </c>
      <c r="AC585" s="223" t="s">
        <v>149</v>
      </c>
      <c r="AD585" s="258" t="s">
        <v>79</v>
      </c>
      <c r="AE585" s="258">
        <f>V585+Y585</f>
        <v>214000</v>
      </c>
      <c r="AF585" s="223" t="s">
        <v>79</v>
      </c>
      <c r="AG585" s="223" t="s">
        <v>33</v>
      </c>
      <c r="AH585" s="224" t="s">
        <v>161</v>
      </c>
      <c r="AI585" s="224" t="s">
        <v>179</v>
      </c>
      <c r="AJ585" s="223"/>
    </row>
    <row r="586" spans="2:36" s="36" customFormat="1" ht="86.1" customHeight="1" x14ac:dyDescent="0.25">
      <c r="B586" s="221"/>
      <c r="C586" s="221"/>
      <c r="D586" s="221"/>
      <c r="E586" s="249"/>
      <c r="F586" s="249"/>
      <c r="G586" s="249"/>
      <c r="H586" s="221"/>
      <c r="I586" s="221"/>
      <c r="J586" s="20" t="s">
        <v>111</v>
      </c>
      <c r="K586" s="27" t="s">
        <v>112</v>
      </c>
      <c r="L586" s="27" t="s">
        <v>85</v>
      </c>
      <c r="M586" s="27">
        <v>3</v>
      </c>
      <c r="N586" s="223"/>
      <c r="O586" s="365"/>
      <c r="P586" s="221"/>
      <c r="Q586" s="221"/>
      <c r="R586" s="296"/>
      <c r="S586" s="296"/>
      <c r="T586" s="264"/>
      <c r="U586" s="264"/>
      <c r="V586" s="259"/>
      <c r="W586" s="259"/>
      <c r="X586" s="259"/>
      <c r="Y586" s="259"/>
      <c r="Z586" s="259"/>
      <c r="AA586" s="259"/>
      <c r="AB586" s="259"/>
      <c r="AC586" s="223"/>
      <c r="AD586" s="258"/>
      <c r="AE586" s="258"/>
      <c r="AF586" s="221"/>
      <c r="AG586" s="223"/>
      <c r="AH586" s="224"/>
      <c r="AI586" s="224"/>
      <c r="AJ586" s="221"/>
    </row>
    <row r="587" spans="2:36" s="36" customFormat="1" ht="59.1" customHeight="1" x14ac:dyDescent="0.25">
      <c r="B587" s="221"/>
      <c r="C587" s="221"/>
      <c r="D587" s="221"/>
      <c r="E587" s="249"/>
      <c r="F587" s="249"/>
      <c r="G587" s="249"/>
      <c r="H587" s="221"/>
      <c r="I587" s="221"/>
      <c r="J587" s="20" t="s">
        <v>127</v>
      </c>
      <c r="K587" s="27" t="s">
        <v>128</v>
      </c>
      <c r="L587" s="27" t="s">
        <v>85</v>
      </c>
      <c r="M587" s="64">
        <v>100</v>
      </c>
      <c r="N587" s="223"/>
      <c r="O587" s="365"/>
      <c r="P587" s="221"/>
      <c r="Q587" s="221"/>
      <c r="R587" s="296"/>
      <c r="S587" s="296"/>
      <c r="T587" s="264"/>
      <c r="U587" s="264"/>
      <c r="V587" s="259"/>
      <c r="W587" s="259"/>
      <c r="X587" s="259"/>
      <c r="Y587" s="259"/>
      <c r="Z587" s="259"/>
      <c r="AA587" s="259"/>
      <c r="AB587" s="259"/>
      <c r="AC587" s="223"/>
      <c r="AD587" s="258"/>
      <c r="AE587" s="258"/>
      <c r="AF587" s="221"/>
      <c r="AG587" s="223"/>
      <c r="AH587" s="224"/>
      <c r="AI587" s="224"/>
      <c r="AJ587" s="221"/>
    </row>
    <row r="588" spans="2:36" s="36" customFormat="1" ht="112.5" customHeight="1" x14ac:dyDescent="0.25">
      <c r="B588" s="221" t="s">
        <v>1045</v>
      </c>
      <c r="C588" s="221" t="s">
        <v>470</v>
      </c>
      <c r="D588" s="221" t="s">
        <v>106</v>
      </c>
      <c r="E588" s="249" t="s">
        <v>67</v>
      </c>
      <c r="F588" s="249" t="s">
        <v>134</v>
      </c>
      <c r="G588" s="249" t="s">
        <v>147</v>
      </c>
      <c r="H588" s="221" t="s">
        <v>70</v>
      </c>
      <c r="I588" s="221" t="s">
        <v>79</v>
      </c>
      <c r="J588" s="20" t="s">
        <v>208</v>
      </c>
      <c r="K588" s="27" t="s">
        <v>107</v>
      </c>
      <c r="L588" s="27" t="s">
        <v>86</v>
      </c>
      <c r="M588" s="27">
        <v>40</v>
      </c>
      <c r="N588" s="223" t="s">
        <v>108</v>
      </c>
      <c r="O588" s="365" t="s">
        <v>465</v>
      </c>
      <c r="P588" s="221" t="s">
        <v>75</v>
      </c>
      <c r="Q588" s="221" t="s">
        <v>76</v>
      </c>
      <c r="R588" s="296" t="s">
        <v>77</v>
      </c>
      <c r="S588" s="296" t="s">
        <v>109</v>
      </c>
      <c r="T588" s="264">
        <f>V588+Y588</f>
        <v>32100</v>
      </c>
      <c r="U588" s="264" t="s">
        <v>79</v>
      </c>
      <c r="V588" s="259">
        <v>27285</v>
      </c>
      <c r="W588" s="259" t="s">
        <v>98</v>
      </c>
      <c r="X588" s="259" t="s">
        <v>98</v>
      </c>
      <c r="Y588" s="259">
        <v>4815</v>
      </c>
      <c r="Z588" s="259" t="s">
        <v>98</v>
      </c>
      <c r="AA588" s="259" t="s">
        <v>98</v>
      </c>
      <c r="AB588" s="259">
        <v>4815</v>
      </c>
      <c r="AC588" s="223" t="s">
        <v>149</v>
      </c>
      <c r="AD588" s="258" t="s">
        <v>79</v>
      </c>
      <c r="AE588" s="258">
        <f>V588+Y588</f>
        <v>32100</v>
      </c>
      <c r="AF588" s="223" t="s">
        <v>79</v>
      </c>
      <c r="AG588" s="223" t="s">
        <v>33</v>
      </c>
      <c r="AH588" s="224" t="s">
        <v>179</v>
      </c>
      <c r="AI588" s="224" t="s">
        <v>297</v>
      </c>
      <c r="AJ588" s="223"/>
    </row>
    <row r="589" spans="2:36" s="36" customFormat="1" ht="86.1" customHeight="1" x14ac:dyDescent="0.25">
      <c r="B589" s="221"/>
      <c r="C589" s="221"/>
      <c r="D589" s="221"/>
      <c r="E589" s="249"/>
      <c r="F589" s="249"/>
      <c r="G589" s="249"/>
      <c r="H589" s="221"/>
      <c r="I589" s="221"/>
      <c r="J589" s="20" t="s">
        <v>111</v>
      </c>
      <c r="K589" s="27" t="s">
        <v>112</v>
      </c>
      <c r="L589" s="27" t="s">
        <v>85</v>
      </c>
      <c r="M589" s="27">
        <v>1</v>
      </c>
      <c r="N589" s="223"/>
      <c r="O589" s="365"/>
      <c r="P589" s="221"/>
      <c r="Q589" s="221"/>
      <c r="R589" s="296"/>
      <c r="S589" s="296"/>
      <c r="T589" s="264"/>
      <c r="U589" s="264"/>
      <c r="V589" s="259"/>
      <c r="W589" s="259"/>
      <c r="X589" s="259"/>
      <c r="Y589" s="259"/>
      <c r="Z589" s="259"/>
      <c r="AA589" s="259"/>
      <c r="AB589" s="259"/>
      <c r="AC589" s="223"/>
      <c r="AD589" s="258"/>
      <c r="AE589" s="258"/>
      <c r="AF589" s="221"/>
      <c r="AG589" s="223"/>
      <c r="AH589" s="224"/>
      <c r="AI589" s="224"/>
      <c r="AJ589" s="221"/>
    </row>
    <row r="590" spans="2:36" s="36" customFormat="1" ht="59.1" customHeight="1" x14ac:dyDescent="0.25">
      <c r="B590" s="221"/>
      <c r="C590" s="221"/>
      <c r="D590" s="221"/>
      <c r="E590" s="249"/>
      <c r="F590" s="249"/>
      <c r="G590" s="249"/>
      <c r="H590" s="221"/>
      <c r="I590" s="221"/>
      <c r="J590" s="20" t="s">
        <v>127</v>
      </c>
      <c r="K590" s="27" t="s">
        <v>128</v>
      </c>
      <c r="L590" s="27" t="s">
        <v>85</v>
      </c>
      <c r="M590" s="64">
        <v>15</v>
      </c>
      <c r="N590" s="223"/>
      <c r="O590" s="365"/>
      <c r="P590" s="221"/>
      <c r="Q590" s="221"/>
      <c r="R590" s="296"/>
      <c r="S590" s="296"/>
      <c r="T590" s="264"/>
      <c r="U590" s="264"/>
      <c r="V590" s="259"/>
      <c r="W590" s="259"/>
      <c r="X590" s="259"/>
      <c r="Y590" s="259"/>
      <c r="Z590" s="259"/>
      <c r="AA590" s="259"/>
      <c r="AB590" s="259"/>
      <c r="AC590" s="223"/>
      <c r="AD590" s="258"/>
      <c r="AE590" s="258"/>
      <c r="AF590" s="221"/>
      <c r="AG590" s="223"/>
      <c r="AH590" s="224"/>
      <c r="AI590" s="224"/>
      <c r="AJ590" s="221"/>
    </row>
    <row r="591" spans="2:36" s="36" customFormat="1" ht="89.25" x14ac:dyDescent="0.25">
      <c r="B591" s="204" t="s">
        <v>638</v>
      </c>
      <c r="C591" s="204" t="s">
        <v>471</v>
      </c>
      <c r="D591" s="204" t="s">
        <v>106</v>
      </c>
      <c r="E591" s="199" t="s">
        <v>67</v>
      </c>
      <c r="F591" s="199" t="s">
        <v>134</v>
      </c>
      <c r="G591" s="199" t="s">
        <v>147</v>
      </c>
      <c r="H591" s="204" t="s">
        <v>70</v>
      </c>
      <c r="I591" s="204" t="s">
        <v>79</v>
      </c>
      <c r="J591" s="11" t="s">
        <v>208</v>
      </c>
      <c r="K591" s="7" t="s">
        <v>107</v>
      </c>
      <c r="L591" s="7" t="s">
        <v>86</v>
      </c>
      <c r="M591" s="7">
        <v>40</v>
      </c>
      <c r="N591" s="190" t="s">
        <v>108</v>
      </c>
      <c r="O591" s="211" t="s">
        <v>465</v>
      </c>
      <c r="P591" s="204" t="s">
        <v>75</v>
      </c>
      <c r="Q591" s="204" t="s">
        <v>76</v>
      </c>
      <c r="R591" s="251" t="s">
        <v>77</v>
      </c>
      <c r="S591" s="251" t="s">
        <v>109</v>
      </c>
      <c r="T591" s="191">
        <f>V591+Y591</f>
        <v>89880</v>
      </c>
      <c r="U591" s="191" t="s">
        <v>79</v>
      </c>
      <c r="V591" s="243">
        <v>76398</v>
      </c>
      <c r="W591" s="189" t="s">
        <v>98</v>
      </c>
      <c r="X591" s="189" t="s">
        <v>98</v>
      </c>
      <c r="Y591" s="189">
        <v>13482</v>
      </c>
      <c r="Z591" s="189" t="s">
        <v>98</v>
      </c>
      <c r="AA591" s="189" t="s">
        <v>98</v>
      </c>
      <c r="AB591" s="189">
        <v>40380.9</v>
      </c>
      <c r="AC591" s="190" t="s">
        <v>149</v>
      </c>
      <c r="AD591" s="250" t="s">
        <v>79</v>
      </c>
      <c r="AE591" s="250">
        <f>V591+Y591</f>
        <v>89880</v>
      </c>
      <c r="AF591" s="190" t="s">
        <v>79</v>
      </c>
      <c r="AG591" s="190" t="s">
        <v>33</v>
      </c>
      <c r="AH591" s="205" t="s">
        <v>233</v>
      </c>
      <c r="AI591" s="205" t="s">
        <v>412</v>
      </c>
      <c r="AJ591" s="190"/>
    </row>
    <row r="592" spans="2:36" s="36" customFormat="1" ht="86.1" customHeight="1" x14ac:dyDescent="0.25">
      <c r="B592" s="204"/>
      <c r="C592" s="204"/>
      <c r="D592" s="204"/>
      <c r="E592" s="199"/>
      <c r="F592" s="199"/>
      <c r="G592" s="199"/>
      <c r="H592" s="204"/>
      <c r="I592" s="204"/>
      <c r="J592" s="11" t="s">
        <v>111</v>
      </c>
      <c r="K592" s="7" t="s">
        <v>112</v>
      </c>
      <c r="L592" s="7" t="s">
        <v>85</v>
      </c>
      <c r="M592" s="7">
        <v>1</v>
      </c>
      <c r="N592" s="190"/>
      <c r="O592" s="211"/>
      <c r="P592" s="204"/>
      <c r="Q592" s="204"/>
      <c r="R592" s="251"/>
      <c r="S592" s="251"/>
      <c r="T592" s="191"/>
      <c r="U592" s="191"/>
      <c r="V592" s="244"/>
      <c r="W592" s="189"/>
      <c r="X592" s="189"/>
      <c r="Y592" s="189"/>
      <c r="Z592" s="189"/>
      <c r="AA592" s="189"/>
      <c r="AB592" s="189"/>
      <c r="AC592" s="190"/>
      <c r="AD592" s="250"/>
      <c r="AE592" s="250"/>
      <c r="AF592" s="204"/>
      <c r="AG592" s="190"/>
      <c r="AH592" s="205"/>
      <c r="AI592" s="205"/>
      <c r="AJ592" s="204"/>
    </row>
    <row r="593" spans="2:36" s="36" customFormat="1" ht="59.1" customHeight="1" x14ac:dyDescent="0.25">
      <c r="B593" s="204"/>
      <c r="C593" s="204"/>
      <c r="D593" s="204"/>
      <c r="E593" s="199"/>
      <c r="F593" s="199"/>
      <c r="G593" s="199"/>
      <c r="H593" s="204"/>
      <c r="I593" s="204"/>
      <c r="J593" s="11" t="s">
        <v>127</v>
      </c>
      <c r="K593" s="7" t="s">
        <v>128</v>
      </c>
      <c r="L593" s="7" t="s">
        <v>85</v>
      </c>
      <c r="M593" s="66">
        <v>7</v>
      </c>
      <c r="N593" s="190"/>
      <c r="O593" s="211"/>
      <c r="P593" s="204"/>
      <c r="Q593" s="204"/>
      <c r="R593" s="251"/>
      <c r="S593" s="251"/>
      <c r="T593" s="191"/>
      <c r="U593" s="191"/>
      <c r="V593" s="245"/>
      <c r="W593" s="189"/>
      <c r="X593" s="189"/>
      <c r="Y593" s="189"/>
      <c r="Z593" s="189"/>
      <c r="AA593" s="189"/>
      <c r="AB593" s="189"/>
      <c r="AC593" s="190"/>
      <c r="AD593" s="250"/>
      <c r="AE593" s="250"/>
      <c r="AF593" s="204"/>
      <c r="AG593" s="190"/>
      <c r="AH593" s="205"/>
      <c r="AI593" s="205"/>
      <c r="AJ593" s="204"/>
    </row>
    <row r="594" spans="2:36" ht="51" x14ac:dyDescent="0.2">
      <c r="B594" s="221" t="s">
        <v>1046</v>
      </c>
      <c r="C594" s="221" t="s">
        <v>472</v>
      </c>
      <c r="D594" s="221" t="s">
        <v>66</v>
      </c>
      <c r="E594" s="249" t="s">
        <v>67</v>
      </c>
      <c r="F594" s="249" t="s">
        <v>132</v>
      </c>
      <c r="G594" s="249" t="s">
        <v>69</v>
      </c>
      <c r="H594" s="221" t="s">
        <v>70</v>
      </c>
      <c r="I594" s="221" t="s">
        <v>79</v>
      </c>
      <c r="J594" s="20" t="s">
        <v>113</v>
      </c>
      <c r="K594" s="27" t="s">
        <v>114</v>
      </c>
      <c r="L594" s="27" t="s">
        <v>115</v>
      </c>
      <c r="M594" s="27">
        <v>2</v>
      </c>
      <c r="N594" s="223" t="s">
        <v>108</v>
      </c>
      <c r="O594" s="221" t="s">
        <v>465</v>
      </c>
      <c r="P594" s="221" t="s">
        <v>75</v>
      </c>
      <c r="Q594" s="221" t="s">
        <v>76</v>
      </c>
      <c r="R594" s="296" t="s">
        <v>77</v>
      </c>
      <c r="S594" s="296" t="s">
        <v>109</v>
      </c>
      <c r="T594" s="264">
        <f>V594+Y594</f>
        <v>151940</v>
      </c>
      <c r="U594" s="264" t="s">
        <v>79</v>
      </c>
      <c r="V594" s="259">
        <v>129149</v>
      </c>
      <c r="W594" s="259" t="s">
        <v>98</v>
      </c>
      <c r="X594" s="259" t="s">
        <v>98</v>
      </c>
      <c r="Y594" s="293">
        <v>22791</v>
      </c>
      <c r="Z594" s="259" t="s">
        <v>98</v>
      </c>
      <c r="AA594" s="259" t="s">
        <v>98</v>
      </c>
      <c r="AB594" s="293">
        <v>68262.899999999994</v>
      </c>
      <c r="AC594" s="223" t="s">
        <v>80</v>
      </c>
      <c r="AD594" s="258" t="s">
        <v>79</v>
      </c>
      <c r="AE594" s="258">
        <f>V594+Y594</f>
        <v>151940</v>
      </c>
      <c r="AF594" s="221" t="s">
        <v>79</v>
      </c>
      <c r="AG594" s="223" t="s">
        <v>33</v>
      </c>
      <c r="AH594" s="224" t="s">
        <v>253</v>
      </c>
      <c r="AI594" s="224" t="s">
        <v>255</v>
      </c>
      <c r="AJ594" s="221"/>
    </row>
    <row r="595" spans="2:36" ht="68.099999999999994" customHeight="1" x14ac:dyDescent="0.2">
      <c r="B595" s="221"/>
      <c r="C595" s="221"/>
      <c r="D595" s="221"/>
      <c r="E595" s="249"/>
      <c r="F595" s="249"/>
      <c r="G595" s="249"/>
      <c r="H595" s="221"/>
      <c r="I595" s="221"/>
      <c r="J595" s="20" t="s">
        <v>116</v>
      </c>
      <c r="K595" s="27" t="s">
        <v>117</v>
      </c>
      <c r="L595" s="27" t="s">
        <v>85</v>
      </c>
      <c r="M595" s="27">
        <v>2</v>
      </c>
      <c r="N595" s="223"/>
      <c r="O595" s="221"/>
      <c r="P595" s="221"/>
      <c r="Q595" s="221"/>
      <c r="R595" s="296"/>
      <c r="S595" s="296"/>
      <c r="T595" s="264"/>
      <c r="U595" s="264"/>
      <c r="V595" s="259"/>
      <c r="W595" s="259"/>
      <c r="X595" s="259"/>
      <c r="Y595" s="294"/>
      <c r="Z595" s="259"/>
      <c r="AA595" s="259"/>
      <c r="AB595" s="294"/>
      <c r="AC595" s="223"/>
      <c r="AD595" s="258"/>
      <c r="AE595" s="258"/>
      <c r="AF595" s="221"/>
      <c r="AG595" s="223"/>
      <c r="AH595" s="224"/>
      <c r="AI595" s="224"/>
      <c r="AJ595" s="221"/>
    </row>
    <row r="596" spans="2:36" ht="51" customHeight="1" x14ac:dyDescent="0.2">
      <c r="B596" s="221"/>
      <c r="C596" s="221"/>
      <c r="D596" s="221"/>
      <c r="E596" s="249"/>
      <c r="F596" s="249"/>
      <c r="G596" s="249"/>
      <c r="H596" s="221"/>
      <c r="I596" s="221"/>
      <c r="J596" s="20" t="s">
        <v>209</v>
      </c>
      <c r="K596" s="27" t="s">
        <v>118</v>
      </c>
      <c r="L596" s="27" t="s">
        <v>119</v>
      </c>
      <c r="M596" s="27">
        <v>2</v>
      </c>
      <c r="N596" s="223"/>
      <c r="O596" s="221"/>
      <c r="P596" s="221"/>
      <c r="Q596" s="221"/>
      <c r="R596" s="296"/>
      <c r="S596" s="296"/>
      <c r="T596" s="264"/>
      <c r="U596" s="264"/>
      <c r="V596" s="259"/>
      <c r="W596" s="259"/>
      <c r="X596" s="259"/>
      <c r="Y596" s="294"/>
      <c r="Z596" s="259"/>
      <c r="AA596" s="259"/>
      <c r="AB596" s="294"/>
      <c r="AC596" s="223"/>
      <c r="AD596" s="258"/>
      <c r="AE596" s="258"/>
      <c r="AF596" s="221"/>
      <c r="AG596" s="223"/>
      <c r="AH596" s="224"/>
      <c r="AI596" s="224"/>
      <c r="AJ596" s="221"/>
    </row>
    <row r="597" spans="2:36" ht="40.15" customHeight="1" x14ac:dyDescent="0.2">
      <c r="B597" s="298"/>
      <c r="C597" s="298"/>
      <c r="D597" s="221"/>
      <c r="E597" s="249"/>
      <c r="F597" s="306"/>
      <c r="G597" s="306"/>
      <c r="H597" s="221"/>
      <c r="I597" s="221"/>
      <c r="J597" s="59" t="s">
        <v>120</v>
      </c>
      <c r="K597" s="60" t="s">
        <v>121</v>
      </c>
      <c r="L597" s="60" t="s">
        <v>119</v>
      </c>
      <c r="M597" s="78">
        <v>2</v>
      </c>
      <c r="N597" s="223"/>
      <c r="O597" s="298"/>
      <c r="P597" s="221"/>
      <c r="Q597" s="221"/>
      <c r="R597" s="296"/>
      <c r="S597" s="296"/>
      <c r="T597" s="304"/>
      <c r="U597" s="304"/>
      <c r="V597" s="293"/>
      <c r="W597" s="293"/>
      <c r="X597" s="293"/>
      <c r="Y597" s="294"/>
      <c r="Z597" s="293"/>
      <c r="AA597" s="293"/>
      <c r="AB597" s="294"/>
      <c r="AC597" s="287"/>
      <c r="AD597" s="258"/>
      <c r="AE597" s="423"/>
      <c r="AF597" s="298"/>
      <c r="AG597" s="287"/>
      <c r="AH597" s="224"/>
      <c r="AI597" s="224"/>
      <c r="AJ597" s="221"/>
    </row>
    <row r="598" spans="2:36" s="94" customFormat="1" ht="89.25" x14ac:dyDescent="0.2">
      <c r="B598" s="204" t="s">
        <v>854</v>
      </c>
      <c r="C598" s="204" t="s">
        <v>855</v>
      </c>
      <c r="D598" s="204" t="s">
        <v>66</v>
      </c>
      <c r="E598" s="199" t="s">
        <v>67</v>
      </c>
      <c r="F598" s="199" t="s">
        <v>134</v>
      </c>
      <c r="G598" s="199" t="s">
        <v>147</v>
      </c>
      <c r="H598" s="204" t="s">
        <v>70</v>
      </c>
      <c r="I598" s="204" t="s">
        <v>79</v>
      </c>
      <c r="J598" s="11" t="s">
        <v>208</v>
      </c>
      <c r="K598" s="7" t="s">
        <v>107</v>
      </c>
      <c r="L598" s="7" t="s">
        <v>86</v>
      </c>
      <c r="M598" s="7">
        <v>40</v>
      </c>
      <c r="N598" s="190" t="s">
        <v>108</v>
      </c>
      <c r="O598" s="204" t="s">
        <v>465</v>
      </c>
      <c r="P598" s="204" t="s">
        <v>75</v>
      </c>
      <c r="Q598" s="204" t="s">
        <v>76</v>
      </c>
      <c r="R598" s="251" t="s">
        <v>77</v>
      </c>
      <c r="S598" s="251" t="s">
        <v>109</v>
      </c>
      <c r="T598" s="191">
        <f>V598+Y598</f>
        <v>214000</v>
      </c>
      <c r="U598" s="191" t="s">
        <v>79</v>
      </c>
      <c r="V598" s="189">
        <v>181900</v>
      </c>
      <c r="W598" s="189" t="s">
        <v>98</v>
      </c>
      <c r="X598" s="189" t="s">
        <v>98</v>
      </c>
      <c r="Y598" s="189">
        <v>32100</v>
      </c>
      <c r="Z598" s="189" t="s">
        <v>98</v>
      </c>
      <c r="AA598" s="189" t="s">
        <v>98</v>
      </c>
      <c r="AB598" s="189">
        <v>96145</v>
      </c>
      <c r="AC598" s="190" t="s">
        <v>149</v>
      </c>
      <c r="AD598" s="250" t="s">
        <v>79</v>
      </c>
      <c r="AE598" s="250">
        <f>V598+Y598</f>
        <v>214000</v>
      </c>
      <c r="AF598" s="190" t="s">
        <v>79</v>
      </c>
      <c r="AG598" s="190" t="s">
        <v>33</v>
      </c>
      <c r="AH598" s="190" t="s">
        <v>176</v>
      </c>
      <c r="AI598" s="190" t="s">
        <v>161</v>
      </c>
      <c r="AJ598" s="190"/>
    </row>
    <row r="599" spans="2:36" s="94" customFormat="1" ht="38.25" x14ac:dyDescent="0.2">
      <c r="B599" s="204"/>
      <c r="C599" s="204"/>
      <c r="D599" s="204"/>
      <c r="E599" s="199"/>
      <c r="F599" s="199"/>
      <c r="G599" s="199"/>
      <c r="H599" s="204"/>
      <c r="I599" s="204"/>
      <c r="J599" s="11" t="s">
        <v>111</v>
      </c>
      <c r="K599" s="7" t="s">
        <v>112</v>
      </c>
      <c r="L599" s="7" t="s">
        <v>85</v>
      </c>
      <c r="M599" s="7">
        <v>3</v>
      </c>
      <c r="N599" s="190"/>
      <c r="O599" s="204"/>
      <c r="P599" s="204"/>
      <c r="Q599" s="204"/>
      <c r="R599" s="251"/>
      <c r="S599" s="251"/>
      <c r="T599" s="191"/>
      <c r="U599" s="191"/>
      <c r="V599" s="189"/>
      <c r="W599" s="189"/>
      <c r="X599" s="189"/>
      <c r="Y599" s="189"/>
      <c r="Z599" s="189"/>
      <c r="AA599" s="189"/>
      <c r="AB599" s="189"/>
      <c r="AC599" s="190"/>
      <c r="AD599" s="250"/>
      <c r="AE599" s="250"/>
      <c r="AF599" s="204"/>
      <c r="AG599" s="190"/>
      <c r="AH599" s="190"/>
      <c r="AI599" s="190"/>
      <c r="AJ599" s="204"/>
    </row>
    <row r="600" spans="2:36" s="94" customFormat="1" ht="40.15" customHeight="1" x14ac:dyDescent="0.2">
      <c r="B600" s="204"/>
      <c r="C600" s="204"/>
      <c r="D600" s="204"/>
      <c r="E600" s="199"/>
      <c r="F600" s="199"/>
      <c r="G600" s="199"/>
      <c r="H600" s="204"/>
      <c r="I600" s="204"/>
      <c r="J600" s="11" t="s">
        <v>127</v>
      </c>
      <c r="K600" s="7" t="s">
        <v>128</v>
      </c>
      <c r="L600" s="7" t="s">
        <v>85</v>
      </c>
      <c r="M600" s="66">
        <v>100</v>
      </c>
      <c r="N600" s="190"/>
      <c r="O600" s="204"/>
      <c r="P600" s="204"/>
      <c r="Q600" s="204"/>
      <c r="R600" s="251"/>
      <c r="S600" s="251"/>
      <c r="T600" s="191"/>
      <c r="U600" s="191"/>
      <c r="V600" s="189"/>
      <c r="W600" s="189"/>
      <c r="X600" s="189"/>
      <c r="Y600" s="189"/>
      <c r="Z600" s="189"/>
      <c r="AA600" s="189"/>
      <c r="AB600" s="189"/>
      <c r="AC600" s="190"/>
      <c r="AD600" s="250"/>
      <c r="AE600" s="250"/>
      <c r="AF600" s="204"/>
      <c r="AG600" s="190"/>
      <c r="AH600" s="190"/>
      <c r="AI600" s="190"/>
      <c r="AJ600" s="204"/>
    </row>
    <row r="601" spans="2:36" s="94" customFormat="1" ht="89.25" x14ac:dyDescent="0.2">
      <c r="B601" s="204" t="s">
        <v>856</v>
      </c>
      <c r="C601" s="204" t="s">
        <v>857</v>
      </c>
      <c r="D601" s="204" t="s">
        <v>66</v>
      </c>
      <c r="E601" s="199" t="s">
        <v>67</v>
      </c>
      <c r="F601" s="199" t="s">
        <v>134</v>
      </c>
      <c r="G601" s="199" t="s">
        <v>147</v>
      </c>
      <c r="H601" s="204" t="s">
        <v>70</v>
      </c>
      <c r="I601" s="204" t="s">
        <v>79</v>
      </c>
      <c r="J601" s="11" t="s">
        <v>208</v>
      </c>
      <c r="K601" s="7" t="s">
        <v>107</v>
      </c>
      <c r="L601" s="7" t="s">
        <v>86</v>
      </c>
      <c r="M601" s="7">
        <v>40</v>
      </c>
      <c r="N601" s="190" t="s">
        <v>108</v>
      </c>
      <c r="O601" s="204" t="s">
        <v>465</v>
      </c>
      <c r="P601" s="204" t="s">
        <v>75</v>
      </c>
      <c r="Q601" s="204" t="s">
        <v>76</v>
      </c>
      <c r="R601" s="251" t="s">
        <v>77</v>
      </c>
      <c r="S601" s="251" t="s">
        <v>109</v>
      </c>
      <c r="T601" s="191">
        <f>V601+Y601</f>
        <v>32100</v>
      </c>
      <c r="U601" s="191" t="s">
        <v>79</v>
      </c>
      <c r="V601" s="189">
        <v>27285</v>
      </c>
      <c r="W601" s="189" t="s">
        <v>98</v>
      </c>
      <c r="X601" s="189" t="s">
        <v>98</v>
      </c>
      <c r="Y601" s="189">
        <v>4815</v>
      </c>
      <c r="Z601" s="189" t="s">
        <v>98</v>
      </c>
      <c r="AA601" s="189" t="s">
        <v>98</v>
      </c>
      <c r="AB601" s="189">
        <v>14421.75</v>
      </c>
      <c r="AC601" s="190" t="s">
        <v>149</v>
      </c>
      <c r="AD601" s="250" t="s">
        <v>79</v>
      </c>
      <c r="AE601" s="250">
        <f>V601+Y601</f>
        <v>32100</v>
      </c>
      <c r="AF601" s="190" t="s">
        <v>79</v>
      </c>
      <c r="AG601" s="190" t="s">
        <v>33</v>
      </c>
      <c r="AH601" s="190" t="s">
        <v>862</v>
      </c>
      <c r="AI601" s="190" t="s">
        <v>359</v>
      </c>
      <c r="AJ601" s="190"/>
    </row>
    <row r="602" spans="2:36" s="94" customFormat="1" ht="38.25" x14ac:dyDescent="0.2">
      <c r="B602" s="204"/>
      <c r="C602" s="204"/>
      <c r="D602" s="204"/>
      <c r="E602" s="199"/>
      <c r="F602" s="199"/>
      <c r="G602" s="199"/>
      <c r="H602" s="204"/>
      <c r="I602" s="204"/>
      <c r="J602" s="11" t="s">
        <v>111</v>
      </c>
      <c r="K602" s="7" t="s">
        <v>112</v>
      </c>
      <c r="L602" s="7" t="s">
        <v>85</v>
      </c>
      <c r="M602" s="7">
        <v>1</v>
      </c>
      <c r="N602" s="190"/>
      <c r="O602" s="204"/>
      <c r="P602" s="204"/>
      <c r="Q602" s="204"/>
      <c r="R602" s="251"/>
      <c r="S602" s="251"/>
      <c r="T602" s="191"/>
      <c r="U602" s="191"/>
      <c r="V602" s="189"/>
      <c r="W602" s="189"/>
      <c r="X602" s="189"/>
      <c r="Y602" s="189"/>
      <c r="Z602" s="189"/>
      <c r="AA602" s="189"/>
      <c r="AB602" s="189"/>
      <c r="AC602" s="190"/>
      <c r="AD602" s="250"/>
      <c r="AE602" s="250"/>
      <c r="AF602" s="204"/>
      <c r="AG602" s="190"/>
      <c r="AH602" s="190"/>
      <c r="AI602" s="190"/>
      <c r="AJ602" s="204"/>
    </row>
    <row r="603" spans="2:36" s="94" customFormat="1" ht="25.5" x14ac:dyDescent="0.2">
      <c r="B603" s="204"/>
      <c r="C603" s="204"/>
      <c r="D603" s="204"/>
      <c r="E603" s="199"/>
      <c r="F603" s="199"/>
      <c r="G603" s="199"/>
      <c r="H603" s="204"/>
      <c r="I603" s="204"/>
      <c r="J603" s="11" t="s">
        <v>127</v>
      </c>
      <c r="K603" s="7" t="s">
        <v>128</v>
      </c>
      <c r="L603" s="7" t="s">
        <v>85</v>
      </c>
      <c r="M603" s="66">
        <v>15</v>
      </c>
      <c r="N603" s="190"/>
      <c r="O603" s="204"/>
      <c r="P603" s="204"/>
      <c r="Q603" s="204"/>
      <c r="R603" s="251"/>
      <c r="S603" s="251"/>
      <c r="T603" s="191"/>
      <c r="U603" s="191"/>
      <c r="V603" s="189"/>
      <c r="W603" s="189"/>
      <c r="X603" s="189"/>
      <c r="Y603" s="189"/>
      <c r="Z603" s="189"/>
      <c r="AA603" s="189"/>
      <c r="AB603" s="189"/>
      <c r="AC603" s="190"/>
      <c r="AD603" s="250"/>
      <c r="AE603" s="250"/>
      <c r="AF603" s="204"/>
      <c r="AG603" s="190"/>
      <c r="AH603" s="190"/>
      <c r="AI603" s="190"/>
      <c r="AJ603" s="204"/>
    </row>
    <row r="604" spans="2:36" s="94" customFormat="1" ht="51" x14ac:dyDescent="0.2">
      <c r="B604" s="201" t="s">
        <v>858</v>
      </c>
      <c r="C604" s="201" t="s">
        <v>859</v>
      </c>
      <c r="D604" s="201" t="s">
        <v>66</v>
      </c>
      <c r="E604" s="199" t="s">
        <v>67</v>
      </c>
      <c r="F604" s="199" t="s">
        <v>132</v>
      </c>
      <c r="G604" s="199" t="s">
        <v>69</v>
      </c>
      <c r="H604" s="204" t="s">
        <v>70</v>
      </c>
      <c r="I604" s="204" t="s">
        <v>79</v>
      </c>
      <c r="J604" s="11" t="s">
        <v>113</v>
      </c>
      <c r="K604" s="7" t="s">
        <v>114</v>
      </c>
      <c r="L604" s="7" t="s">
        <v>115</v>
      </c>
      <c r="M604" s="7">
        <v>2</v>
      </c>
      <c r="N604" s="190" t="s">
        <v>108</v>
      </c>
      <c r="O604" s="204" t="s">
        <v>465</v>
      </c>
      <c r="P604" s="204" t="s">
        <v>75</v>
      </c>
      <c r="Q604" s="204" t="s">
        <v>76</v>
      </c>
      <c r="R604" s="251" t="s">
        <v>77</v>
      </c>
      <c r="S604" s="251" t="s">
        <v>109</v>
      </c>
      <c r="T604" s="191">
        <f>V604+Y604</f>
        <v>151940</v>
      </c>
      <c r="U604" s="191" t="s">
        <v>79</v>
      </c>
      <c r="V604" s="189">
        <v>129149</v>
      </c>
      <c r="W604" s="189" t="s">
        <v>98</v>
      </c>
      <c r="X604" s="189" t="s">
        <v>98</v>
      </c>
      <c r="Y604" s="243">
        <v>22791</v>
      </c>
      <c r="Z604" s="189" t="s">
        <v>98</v>
      </c>
      <c r="AA604" s="189" t="s">
        <v>98</v>
      </c>
      <c r="AB604" s="243">
        <v>68262.899999999994</v>
      </c>
      <c r="AC604" s="190" t="s">
        <v>80</v>
      </c>
      <c r="AD604" s="250" t="s">
        <v>79</v>
      </c>
      <c r="AE604" s="250">
        <f>V604+Y604</f>
        <v>151940</v>
      </c>
      <c r="AF604" s="204" t="s">
        <v>79</v>
      </c>
      <c r="AG604" s="190" t="s">
        <v>33</v>
      </c>
      <c r="AH604" s="228" t="s">
        <v>1104</v>
      </c>
      <c r="AI604" s="228" t="s">
        <v>167</v>
      </c>
      <c r="AJ604" s="204"/>
    </row>
    <row r="605" spans="2:36" s="94" customFormat="1" ht="51" x14ac:dyDescent="0.2">
      <c r="B605" s="202"/>
      <c r="C605" s="202"/>
      <c r="D605" s="202"/>
      <c r="E605" s="199"/>
      <c r="F605" s="199"/>
      <c r="G605" s="199"/>
      <c r="H605" s="204"/>
      <c r="I605" s="204"/>
      <c r="J605" s="11" t="s">
        <v>116</v>
      </c>
      <c r="K605" s="7" t="s">
        <v>117</v>
      </c>
      <c r="L605" s="7" t="s">
        <v>85</v>
      </c>
      <c r="M605" s="7">
        <v>2</v>
      </c>
      <c r="N605" s="190"/>
      <c r="O605" s="204"/>
      <c r="P605" s="204"/>
      <c r="Q605" s="204"/>
      <c r="R605" s="251"/>
      <c r="S605" s="251"/>
      <c r="T605" s="191"/>
      <c r="U605" s="191"/>
      <c r="V605" s="189"/>
      <c r="W605" s="189"/>
      <c r="X605" s="189"/>
      <c r="Y605" s="244"/>
      <c r="Z605" s="189"/>
      <c r="AA605" s="189"/>
      <c r="AB605" s="244"/>
      <c r="AC605" s="190"/>
      <c r="AD605" s="250"/>
      <c r="AE605" s="250"/>
      <c r="AF605" s="204"/>
      <c r="AG605" s="190"/>
      <c r="AH605" s="230"/>
      <c r="AI605" s="230"/>
      <c r="AJ605" s="204"/>
    </row>
    <row r="606" spans="2:36" s="94" customFormat="1" ht="38.25" x14ac:dyDescent="0.2">
      <c r="B606" s="202"/>
      <c r="C606" s="202"/>
      <c r="D606" s="202"/>
      <c r="E606" s="199"/>
      <c r="F606" s="199"/>
      <c r="G606" s="199"/>
      <c r="H606" s="204"/>
      <c r="I606" s="204"/>
      <c r="J606" s="11" t="s">
        <v>209</v>
      </c>
      <c r="K606" s="7" t="s">
        <v>118</v>
      </c>
      <c r="L606" s="7" t="s">
        <v>119</v>
      </c>
      <c r="M606" s="7">
        <v>2</v>
      </c>
      <c r="N606" s="190"/>
      <c r="O606" s="204"/>
      <c r="P606" s="204"/>
      <c r="Q606" s="204"/>
      <c r="R606" s="251"/>
      <c r="S606" s="251"/>
      <c r="T606" s="191"/>
      <c r="U606" s="191"/>
      <c r="V606" s="189"/>
      <c r="W606" s="189"/>
      <c r="X606" s="189"/>
      <c r="Y606" s="244"/>
      <c r="Z606" s="189"/>
      <c r="AA606" s="189"/>
      <c r="AB606" s="244"/>
      <c r="AC606" s="190"/>
      <c r="AD606" s="250"/>
      <c r="AE606" s="250"/>
      <c r="AF606" s="204"/>
      <c r="AG606" s="190"/>
      <c r="AH606" s="230"/>
      <c r="AI606" s="230"/>
      <c r="AJ606" s="204"/>
    </row>
    <row r="607" spans="2:36" s="94" customFormat="1" ht="40.15" customHeight="1" x14ac:dyDescent="0.2">
      <c r="B607" s="203"/>
      <c r="C607" s="203"/>
      <c r="D607" s="203"/>
      <c r="E607" s="199"/>
      <c r="F607" s="218"/>
      <c r="G607" s="218"/>
      <c r="H607" s="204"/>
      <c r="I607" s="204"/>
      <c r="J607" s="28" t="s">
        <v>120</v>
      </c>
      <c r="K607" s="14" t="s">
        <v>121</v>
      </c>
      <c r="L607" s="14" t="s">
        <v>119</v>
      </c>
      <c r="M607" s="74">
        <v>2</v>
      </c>
      <c r="N607" s="190"/>
      <c r="O607" s="201"/>
      <c r="P607" s="204"/>
      <c r="Q607" s="204"/>
      <c r="R607" s="251"/>
      <c r="S607" s="251"/>
      <c r="T607" s="240"/>
      <c r="U607" s="240"/>
      <c r="V607" s="243"/>
      <c r="W607" s="243"/>
      <c r="X607" s="243"/>
      <c r="Y607" s="244"/>
      <c r="Z607" s="243"/>
      <c r="AA607" s="243"/>
      <c r="AB607" s="244"/>
      <c r="AC607" s="228"/>
      <c r="AD607" s="250"/>
      <c r="AE607" s="246"/>
      <c r="AF607" s="201"/>
      <c r="AG607" s="228"/>
      <c r="AH607" s="231"/>
      <c r="AI607" s="231"/>
      <c r="AJ607" s="204"/>
    </row>
    <row r="608" spans="2:36" s="94" customFormat="1" ht="89.25" x14ac:dyDescent="0.2">
      <c r="B608" s="204" t="s">
        <v>860</v>
      </c>
      <c r="C608" s="204" t="s">
        <v>861</v>
      </c>
      <c r="D608" s="204" t="s">
        <v>66</v>
      </c>
      <c r="E608" s="199" t="s">
        <v>67</v>
      </c>
      <c r="F608" s="199" t="s">
        <v>134</v>
      </c>
      <c r="G608" s="199" t="s">
        <v>147</v>
      </c>
      <c r="H608" s="204" t="s">
        <v>70</v>
      </c>
      <c r="I608" s="204" t="s">
        <v>79</v>
      </c>
      <c r="J608" s="11" t="s">
        <v>208</v>
      </c>
      <c r="K608" s="7" t="s">
        <v>107</v>
      </c>
      <c r="L608" s="7" t="s">
        <v>86</v>
      </c>
      <c r="M608" s="7">
        <v>40</v>
      </c>
      <c r="N608" s="190" t="s">
        <v>108</v>
      </c>
      <c r="O608" s="204" t="s">
        <v>465</v>
      </c>
      <c r="P608" s="204" t="s">
        <v>75</v>
      </c>
      <c r="Q608" s="204" t="s">
        <v>76</v>
      </c>
      <c r="R608" s="251" t="s">
        <v>77</v>
      </c>
      <c r="S608" s="251" t="s">
        <v>109</v>
      </c>
      <c r="T608" s="191">
        <f>V608+Y608</f>
        <v>64200</v>
      </c>
      <c r="U608" s="191" t="s">
        <v>79</v>
      </c>
      <c r="V608" s="243">
        <v>54570</v>
      </c>
      <c r="W608" s="189" t="s">
        <v>98</v>
      </c>
      <c r="X608" s="189" t="s">
        <v>98</v>
      </c>
      <c r="Y608" s="189">
        <v>9630</v>
      </c>
      <c r="Z608" s="189" t="s">
        <v>98</v>
      </c>
      <c r="AA608" s="189" t="s">
        <v>98</v>
      </c>
      <c r="AB608" s="189">
        <v>28843.5</v>
      </c>
      <c r="AC608" s="190" t="s">
        <v>149</v>
      </c>
      <c r="AD608" s="250" t="s">
        <v>79</v>
      </c>
      <c r="AE608" s="250">
        <f>V608+Y608</f>
        <v>64200</v>
      </c>
      <c r="AF608" s="190" t="s">
        <v>79</v>
      </c>
      <c r="AG608" s="190" t="s">
        <v>33</v>
      </c>
      <c r="AH608" s="228" t="s">
        <v>413</v>
      </c>
      <c r="AI608" s="228" t="s">
        <v>521</v>
      </c>
      <c r="AJ608" s="190"/>
    </row>
    <row r="609" spans="2:36" s="94" customFormat="1" ht="57" customHeight="1" x14ac:dyDescent="0.2">
      <c r="B609" s="204"/>
      <c r="C609" s="204"/>
      <c r="D609" s="204"/>
      <c r="E609" s="199"/>
      <c r="F609" s="199"/>
      <c r="G609" s="199"/>
      <c r="H609" s="204"/>
      <c r="I609" s="204"/>
      <c r="J609" s="11" t="s">
        <v>111</v>
      </c>
      <c r="K609" s="7" t="s">
        <v>112</v>
      </c>
      <c r="L609" s="7" t="s">
        <v>85</v>
      </c>
      <c r="M609" s="7">
        <v>1</v>
      </c>
      <c r="N609" s="190"/>
      <c r="O609" s="204"/>
      <c r="P609" s="204"/>
      <c r="Q609" s="204"/>
      <c r="R609" s="251"/>
      <c r="S609" s="251"/>
      <c r="T609" s="191"/>
      <c r="U609" s="191"/>
      <c r="V609" s="244"/>
      <c r="W609" s="189"/>
      <c r="X609" s="189"/>
      <c r="Y609" s="189"/>
      <c r="Z609" s="189"/>
      <c r="AA609" s="189"/>
      <c r="AB609" s="189"/>
      <c r="AC609" s="190"/>
      <c r="AD609" s="250"/>
      <c r="AE609" s="250"/>
      <c r="AF609" s="204"/>
      <c r="AG609" s="190"/>
      <c r="AH609" s="230"/>
      <c r="AI609" s="230"/>
      <c r="AJ609" s="204"/>
    </row>
    <row r="610" spans="2:36" s="94" customFormat="1" ht="67.150000000000006" customHeight="1" x14ac:dyDescent="0.2">
      <c r="B610" s="204"/>
      <c r="C610" s="204"/>
      <c r="D610" s="204"/>
      <c r="E610" s="199"/>
      <c r="F610" s="199"/>
      <c r="G610" s="199"/>
      <c r="H610" s="204"/>
      <c r="I610" s="204"/>
      <c r="J610" s="11" t="s">
        <v>127</v>
      </c>
      <c r="K610" s="7" t="s">
        <v>128</v>
      </c>
      <c r="L610" s="7" t="s">
        <v>85</v>
      </c>
      <c r="M610" s="66">
        <v>30</v>
      </c>
      <c r="N610" s="190"/>
      <c r="O610" s="204"/>
      <c r="P610" s="204"/>
      <c r="Q610" s="204"/>
      <c r="R610" s="251"/>
      <c r="S610" s="251"/>
      <c r="T610" s="191"/>
      <c r="U610" s="191"/>
      <c r="V610" s="245"/>
      <c r="W610" s="189"/>
      <c r="X610" s="189"/>
      <c r="Y610" s="189"/>
      <c r="Z610" s="189"/>
      <c r="AA610" s="189"/>
      <c r="AB610" s="189"/>
      <c r="AC610" s="190"/>
      <c r="AD610" s="250"/>
      <c r="AE610" s="250"/>
      <c r="AF610" s="204"/>
      <c r="AG610" s="190"/>
      <c r="AH610" s="231"/>
      <c r="AI610" s="231"/>
      <c r="AJ610" s="204"/>
    </row>
    <row r="611" spans="2:36" ht="144" customHeight="1" x14ac:dyDescent="0.2">
      <c r="B611" s="201" t="s">
        <v>780</v>
      </c>
      <c r="C611" s="201" t="s">
        <v>776</v>
      </c>
      <c r="D611" s="201" t="s">
        <v>66</v>
      </c>
      <c r="E611" s="218" t="s">
        <v>67</v>
      </c>
      <c r="F611" s="218" t="s">
        <v>134</v>
      </c>
      <c r="G611" s="199" t="s">
        <v>147</v>
      </c>
      <c r="H611" s="201" t="s">
        <v>70</v>
      </c>
      <c r="I611" s="201" t="s">
        <v>98</v>
      </c>
      <c r="J611" s="11" t="s">
        <v>777</v>
      </c>
      <c r="K611" s="7" t="s">
        <v>107</v>
      </c>
      <c r="L611" s="14" t="s">
        <v>738</v>
      </c>
      <c r="M611" s="14">
        <v>40</v>
      </c>
      <c r="N611" s="228" t="s">
        <v>108</v>
      </c>
      <c r="O611" s="201" t="s">
        <v>778</v>
      </c>
      <c r="P611" s="201" t="s">
        <v>75</v>
      </c>
      <c r="Q611" s="201" t="s">
        <v>76</v>
      </c>
      <c r="R611" s="192" t="s">
        <v>77</v>
      </c>
      <c r="S611" s="251" t="s">
        <v>109</v>
      </c>
      <c r="T611" s="191">
        <f>V611+Y611</f>
        <v>292864.32</v>
      </c>
      <c r="U611" s="191">
        <f>+T611/M612</f>
        <v>146432.16</v>
      </c>
      <c r="V611" s="246">
        <v>248934.67</v>
      </c>
      <c r="W611" s="189" t="s">
        <v>98</v>
      </c>
      <c r="X611" s="189" t="s">
        <v>98</v>
      </c>
      <c r="Y611" s="246">
        <v>43929.65</v>
      </c>
      <c r="Z611" s="189" t="s">
        <v>98</v>
      </c>
      <c r="AA611" s="189" t="s">
        <v>98</v>
      </c>
      <c r="AB611" s="246">
        <v>55783.68</v>
      </c>
      <c r="AC611" s="190" t="s">
        <v>149</v>
      </c>
      <c r="AD611" s="250" t="s">
        <v>79</v>
      </c>
      <c r="AE611" s="250">
        <f>V611+Y611</f>
        <v>292864.32</v>
      </c>
      <c r="AF611" s="190" t="s">
        <v>79</v>
      </c>
      <c r="AG611" s="190" t="s">
        <v>33</v>
      </c>
      <c r="AH611" s="430" t="s">
        <v>158</v>
      </c>
      <c r="AI611" s="430" t="s">
        <v>176</v>
      </c>
      <c r="AJ611" s="190"/>
    </row>
    <row r="612" spans="2:36" ht="65.25" customHeight="1" x14ac:dyDescent="0.2">
      <c r="B612" s="202"/>
      <c r="C612" s="202"/>
      <c r="D612" s="202"/>
      <c r="E612" s="219"/>
      <c r="F612" s="219"/>
      <c r="G612" s="199"/>
      <c r="H612" s="202"/>
      <c r="I612" s="202"/>
      <c r="J612" s="11" t="s">
        <v>111</v>
      </c>
      <c r="K612" s="7" t="s">
        <v>112</v>
      </c>
      <c r="L612" s="7" t="s">
        <v>85</v>
      </c>
      <c r="M612" s="7">
        <v>2</v>
      </c>
      <c r="N612" s="230"/>
      <c r="O612" s="202"/>
      <c r="P612" s="202"/>
      <c r="Q612" s="202"/>
      <c r="R612" s="193"/>
      <c r="S612" s="251"/>
      <c r="T612" s="191"/>
      <c r="U612" s="191"/>
      <c r="V612" s="247"/>
      <c r="W612" s="189"/>
      <c r="X612" s="189"/>
      <c r="Y612" s="247"/>
      <c r="Z612" s="189"/>
      <c r="AA612" s="189"/>
      <c r="AB612" s="247"/>
      <c r="AC612" s="190"/>
      <c r="AD612" s="250"/>
      <c r="AE612" s="250"/>
      <c r="AF612" s="204"/>
      <c r="AG612" s="190"/>
      <c r="AH612" s="431"/>
      <c r="AI612" s="431"/>
      <c r="AJ612" s="204"/>
    </row>
    <row r="613" spans="2:36" ht="60" customHeight="1" x14ac:dyDescent="0.2">
      <c r="B613" s="203"/>
      <c r="C613" s="203"/>
      <c r="D613" s="203"/>
      <c r="E613" s="234"/>
      <c r="F613" s="234"/>
      <c r="G613" s="199"/>
      <c r="H613" s="203"/>
      <c r="I613" s="203"/>
      <c r="J613" s="11" t="s">
        <v>127</v>
      </c>
      <c r="K613" s="7" t="s">
        <v>128</v>
      </c>
      <c r="L613" s="7" t="s">
        <v>85</v>
      </c>
      <c r="M613" s="7">
        <v>190</v>
      </c>
      <c r="N613" s="231"/>
      <c r="O613" s="203"/>
      <c r="P613" s="203"/>
      <c r="Q613" s="203"/>
      <c r="R613" s="239"/>
      <c r="S613" s="251"/>
      <c r="T613" s="191"/>
      <c r="U613" s="191"/>
      <c r="V613" s="248"/>
      <c r="W613" s="189"/>
      <c r="X613" s="189"/>
      <c r="Y613" s="248"/>
      <c r="Z613" s="189"/>
      <c r="AA613" s="189"/>
      <c r="AB613" s="248"/>
      <c r="AC613" s="190"/>
      <c r="AD613" s="250"/>
      <c r="AE613" s="250"/>
      <c r="AF613" s="204"/>
      <c r="AG613" s="190"/>
      <c r="AH613" s="432"/>
      <c r="AI613" s="432"/>
      <c r="AJ613" s="204"/>
    </row>
    <row r="614" spans="2:36" ht="143.25" customHeight="1" x14ac:dyDescent="0.2">
      <c r="B614" s="201" t="s">
        <v>770</v>
      </c>
      <c r="C614" s="201" t="s">
        <v>764</v>
      </c>
      <c r="D614" s="201" t="s">
        <v>66</v>
      </c>
      <c r="E614" s="218" t="s">
        <v>67</v>
      </c>
      <c r="F614" s="218" t="s">
        <v>134</v>
      </c>
      <c r="G614" s="199" t="s">
        <v>147</v>
      </c>
      <c r="H614" s="201" t="s">
        <v>70</v>
      </c>
      <c r="I614" s="201" t="s">
        <v>98</v>
      </c>
      <c r="J614" s="11" t="s">
        <v>777</v>
      </c>
      <c r="K614" s="7" t="s">
        <v>107</v>
      </c>
      <c r="L614" s="14" t="s">
        <v>738</v>
      </c>
      <c r="M614" s="14">
        <v>40</v>
      </c>
      <c r="N614" s="228" t="s">
        <v>108</v>
      </c>
      <c r="O614" s="201" t="s">
        <v>778</v>
      </c>
      <c r="P614" s="201" t="s">
        <v>75</v>
      </c>
      <c r="Q614" s="201" t="s">
        <v>76</v>
      </c>
      <c r="R614" s="192" t="s">
        <v>77</v>
      </c>
      <c r="S614" s="251" t="s">
        <v>109</v>
      </c>
      <c r="T614" s="191">
        <f t="shared" ref="T614" si="6">V614+Y614</f>
        <v>101220</v>
      </c>
      <c r="U614" s="191">
        <f>+T614</f>
        <v>101220</v>
      </c>
      <c r="V614" s="246">
        <v>86037</v>
      </c>
      <c r="W614" s="189" t="s">
        <v>98</v>
      </c>
      <c r="X614" s="189" t="s">
        <v>98</v>
      </c>
      <c r="Y614" s="246">
        <v>15183</v>
      </c>
      <c r="Z614" s="189" t="s">
        <v>98</v>
      </c>
      <c r="AA614" s="189" t="s">
        <v>98</v>
      </c>
      <c r="AB614" s="246">
        <v>19280</v>
      </c>
      <c r="AC614" s="190" t="s">
        <v>149</v>
      </c>
      <c r="AD614" s="250" t="s">
        <v>79</v>
      </c>
      <c r="AE614" s="250">
        <f t="shared" ref="AE614" si="7">V614+Y614</f>
        <v>101220</v>
      </c>
      <c r="AF614" s="190" t="s">
        <v>79</v>
      </c>
      <c r="AG614" s="190" t="s">
        <v>33</v>
      </c>
      <c r="AH614" s="430" t="s">
        <v>158</v>
      </c>
      <c r="AI614" s="430" t="s">
        <v>176</v>
      </c>
      <c r="AJ614" s="190"/>
    </row>
    <row r="615" spans="2:36" ht="57.75" customHeight="1" x14ac:dyDescent="0.2">
      <c r="B615" s="202"/>
      <c r="C615" s="202"/>
      <c r="D615" s="202"/>
      <c r="E615" s="219"/>
      <c r="F615" s="219"/>
      <c r="G615" s="199"/>
      <c r="H615" s="202"/>
      <c r="I615" s="202"/>
      <c r="J615" s="11" t="s">
        <v>111</v>
      </c>
      <c r="K615" s="7" t="s">
        <v>112</v>
      </c>
      <c r="L615" s="7" t="s">
        <v>85</v>
      </c>
      <c r="M615" s="7">
        <v>1</v>
      </c>
      <c r="N615" s="230"/>
      <c r="O615" s="202"/>
      <c r="P615" s="202"/>
      <c r="Q615" s="202"/>
      <c r="R615" s="193"/>
      <c r="S615" s="251"/>
      <c r="T615" s="191"/>
      <c r="U615" s="191"/>
      <c r="V615" s="247"/>
      <c r="W615" s="189"/>
      <c r="X615" s="189"/>
      <c r="Y615" s="247"/>
      <c r="Z615" s="189"/>
      <c r="AA615" s="189"/>
      <c r="AB615" s="247"/>
      <c r="AC615" s="190"/>
      <c r="AD615" s="250"/>
      <c r="AE615" s="250"/>
      <c r="AF615" s="204"/>
      <c r="AG615" s="190"/>
      <c r="AH615" s="431"/>
      <c r="AI615" s="431"/>
      <c r="AJ615" s="204"/>
    </row>
    <row r="616" spans="2:36" ht="72.75" customHeight="1" x14ac:dyDescent="0.2">
      <c r="B616" s="203"/>
      <c r="C616" s="203"/>
      <c r="D616" s="203"/>
      <c r="E616" s="234"/>
      <c r="F616" s="234"/>
      <c r="G616" s="199"/>
      <c r="H616" s="203"/>
      <c r="I616" s="203"/>
      <c r="J616" s="11" t="s">
        <v>127</v>
      </c>
      <c r="K616" s="7" t="s">
        <v>128</v>
      </c>
      <c r="L616" s="7" t="s">
        <v>85</v>
      </c>
      <c r="M616" s="7">
        <v>48</v>
      </c>
      <c r="N616" s="231"/>
      <c r="O616" s="203"/>
      <c r="P616" s="203"/>
      <c r="Q616" s="203"/>
      <c r="R616" s="239"/>
      <c r="S616" s="251"/>
      <c r="T616" s="191"/>
      <c r="U616" s="191"/>
      <c r="V616" s="248"/>
      <c r="W616" s="189"/>
      <c r="X616" s="189"/>
      <c r="Y616" s="248"/>
      <c r="Z616" s="189"/>
      <c r="AA616" s="189"/>
      <c r="AB616" s="248"/>
      <c r="AC616" s="190"/>
      <c r="AD616" s="250"/>
      <c r="AE616" s="250"/>
      <c r="AF616" s="204"/>
      <c r="AG616" s="190"/>
      <c r="AH616" s="432"/>
      <c r="AI616" s="432"/>
      <c r="AJ616" s="204"/>
    </row>
    <row r="617" spans="2:36" ht="120" customHeight="1" x14ac:dyDescent="0.2">
      <c r="B617" s="201" t="s">
        <v>771</v>
      </c>
      <c r="C617" s="201" t="s">
        <v>765</v>
      </c>
      <c r="D617" s="201" t="s">
        <v>66</v>
      </c>
      <c r="E617" s="218" t="s">
        <v>67</v>
      </c>
      <c r="F617" s="218" t="s">
        <v>134</v>
      </c>
      <c r="G617" s="199" t="s">
        <v>147</v>
      </c>
      <c r="H617" s="201" t="s">
        <v>70</v>
      </c>
      <c r="I617" s="201" t="s">
        <v>98</v>
      </c>
      <c r="J617" s="11" t="s">
        <v>777</v>
      </c>
      <c r="K617" s="7" t="s">
        <v>107</v>
      </c>
      <c r="L617" s="14" t="s">
        <v>738</v>
      </c>
      <c r="M617" s="14">
        <v>40</v>
      </c>
      <c r="N617" s="228" t="s">
        <v>108</v>
      </c>
      <c r="O617" s="201" t="s">
        <v>778</v>
      </c>
      <c r="P617" s="201" t="s">
        <v>75</v>
      </c>
      <c r="Q617" s="201" t="s">
        <v>76</v>
      </c>
      <c r="R617" s="192" t="s">
        <v>77</v>
      </c>
      <c r="S617" s="251" t="s">
        <v>109</v>
      </c>
      <c r="T617" s="191">
        <f t="shared" ref="T617" si="8">V617+Y617</f>
        <v>84000</v>
      </c>
      <c r="U617" s="191">
        <f>+T617</f>
        <v>84000</v>
      </c>
      <c r="V617" s="246">
        <v>71400</v>
      </c>
      <c r="W617" s="189" t="s">
        <v>98</v>
      </c>
      <c r="X617" s="189" t="s">
        <v>98</v>
      </c>
      <c r="Y617" s="246">
        <v>12600</v>
      </c>
      <c r="Z617" s="189" t="s">
        <v>98</v>
      </c>
      <c r="AA617" s="189" t="s">
        <v>98</v>
      </c>
      <c r="AB617" s="246">
        <v>16000</v>
      </c>
      <c r="AC617" s="190" t="s">
        <v>149</v>
      </c>
      <c r="AD617" s="250" t="s">
        <v>79</v>
      </c>
      <c r="AE617" s="250">
        <f t="shared" ref="AE617" si="9">V617+Y617</f>
        <v>84000</v>
      </c>
      <c r="AF617" s="190" t="s">
        <v>79</v>
      </c>
      <c r="AG617" s="190" t="s">
        <v>33</v>
      </c>
      <c r="AH617" s="430" t="s">
        <v>158</v>
      </c>
      <c r="AI617" s="430" t="s">
        <v>176</v>
      </c>
      <c r="AJ617" s="190"/>
    </row>
    <row r="618" spans="2:36" ht="76.5" customHeight="1" x14ac:dyDescent="0.2">
      <c r="B618" s="202"/>
      <c r="C618" s="202"/>
      <c r="D618" s="202"/>
      <c r="E618" s="219"/>
      <c r="F618" s="219"/>
      <c r="G618" s="199"/>
      <c r="H618" s="202"/>
      <c r="I618" s="202"/>
      <c r="J618" s="11" t="s">
        <v>111</v>
      </c>
      <c r="K618" s="7" t="s">
        <v>112</v>
      </c>
      <c r="L618" s="7" t="s">
        <v>85</v>
      </c>
      <c r="M618" s="7">
        <v>1</v>
      </c>
      <c r="N618" s="230"/>
      <c r="O618" s="202"/>
      <c r="P618" s="202"/>
      <c r="Q618" s="202"/>
      <c r="R618" s="193"/>
      <c r="S618" s="251"/>
      <c r="T618" s="191"/>
      <c r="U618" s="191"/>
      <c r="V618" s="247"/>
      <c r="W618" s="189"/>
      <c r="X618" s="189"/>
      <c r="Y618" s="247"/>
      <c r="Z618" s="189"/>
      <c r="AA618" s="189"/>
      <c r="AB618" s="247"/>
      <c r="AC618" s="190"/>
      <c r="AD618" s="250"/>
      <c r="AE618" s="250"/>
      <c r="AF618" s="204"/>
      <c r="AG618" s="190"/>
      <c r="AH618" s="431"/>
      <c r="AI618" s="431"/>
      <c r="AJ618" s="204"/>
    </row>
    <row r="619" spans="2:36" ht="75" customHeight="1" x14ac:dyDescent="0.2">
      <c r="B619" s="203"/>
      <c r="C619" s="203"/>
      <c r="D619" s="203"/>
      <c r="E619" s="234"/>
      <c r="F619" s="234"/>
      <c r="G619" s="199"/>
      <c r="H619" s="203"/>
      <c r="I619" s="203"/>
      <c r="J619" s="11" t="s">
        <v>127</v>
      </c>
      <c r="K619" s="7" t="s">
        <v>128</v>
      </c>
      <c r="L619" s="7" t="s">
        <v>85</v>
      </c>
      <c r="M619" s="7">
        <v>50</v>
      </c>
      <c r="N619" s="231"/>
      <c r="O619" s="203"/>
      <c r="P619" s="203"/>
      <c r="Q619" s="203"/>
      <c r="R619" s="239"/>
      <c r="S619" s="251"/>
      <c r="T619" s="191"/>
      <c r="U619" s="191"/>
      <c r="V619" s="248"/>
      <c r="W619" s="189"/>
      <c r="X619" s="189"/>
      <c r="Y619" s="248"/>
      <c r="Z619" s="189"/>
      <c r="AA619" s="189"/>
      <c r="AB619" s="248"/>
      <c r="AC619" s="190"/>
      <c r="AD619" s="250"/>
      <c r="AE619" s="250"/>
      <c r="AF619" s="204"/>
      <c r="AG619" s="190"/>
      <c r="AH619" s="432"/>
      <c r="AI619" s="432"/>
      <c r="AJ619" s="204"/>
    </row>
    <row r="620" spans="2:36" ht="149.25" customHeight="1" x14ac:dyDescent="0.2">
      <c r="B620" s="201" t="s">
        <v>772</v>
      </c>
      <c r="C620" s="201" t="s">
        <v>766</v>
      </c>
      <c r="D620" s="201" t="s">
        <v>66</v>
      </c>
      <c r="E620" s="218" t="s">
        <v>67</v>
      </c>
      <c r="F620" s="218" t="s">
        <v>134</v>
      </c>
      <c r="G620" s="199" t="s">
        <v>147</v>
      </c>
      <c r="H620" s="201" t="s">
        <v>70</v>
      </c>
      <c r="I620" s="201" t="s">
        <v>98</v>
      </c>
      <c r="J620" s="11" t="s">
        <v>777</v>
      </c>
      <c r="K620" s="7" t="s">
        <v>107</v>
      </c>
      <c r="L620" s="14" t="s">
        <v>738</v>
      </c>
      <c r="M620" s="14">
        <v>40</v>
      </c>
      <c r="N620" s="228" t="s">
        <v>108</v>
      </c>
      <c r="O620" s="201" t="s">
        <v>778</v>
      </c>
      <c r="P620" s="201" t="s">
        <v>75</v>
      </c>
      <c r="Q620" s="201" t="s">
        <v>76</v>
      </c>
      <c r="R620" s="192" t="s">
        <v>77</v>
      </c>
      <c r="S620" s="251" t="s">
        <v>109</v>
      </c>
      <c r="T620" s="191">
        <f t="shared" ref="T620" si="10">V620+Y620</f>
        <v>50400</v>
      </c>
      <c r="U620" s="191">
        <f>+T620</f>
        <v>50400</v>
      </c>
      <c r="V620" s="246">
        <v>42840</v>
      </c>
      <c r="W620" s="189" t="s">
        <v>98</v>
      </c>
      <c r="X620" s="189" t="s">
        <v>98</v>
      </c>
      <c r="Y620" s="246">
        <v>7560</v>
      </c>
      <c r="Z620" s="189" t="s">
        <v>98</v>
      </c>
      <c r="AA620" s="189" t="s">
        <v>98</v>
      </c>
      <c r="AB620" s="246">
        <v>9600</v>
      </c>
      <c r="AC620" s="190" t="s">
        <v>149</v>
      </c>
      <c r="AD620" s="250" t="s">
        <v>79</v>
      </c>
      <c r="AE620" s="250">
        <f t="shared" ref="AE620" si="11">V620+Y620</f>
        <v>50400</v>
      </c>
      <c r="AF620" s="190" t="s">
        <v>79</v>
      </c>
      <c r="AG620" s="190" t="s">
        <v>33</v>
      </c>
      <c r="AH620" s="430" t="s">
        <v>779</v>
      </c>
      <c r="AI620" s="430" t="s">
        <v>359</v>
      </c>
      <c r="AJ620" s="190"/>
    </row>
    <row r="621" spans="2:36" ht="70.5" customHeight="1" x14ac:dyDescent="0.2">
      <c r="B621" s="202"/>
      <c r="C621" s="202"/>
      <c r="D621" s="202"/>
      <c r="E621" s="219"/>
      <c r="F621" s="219"/>
      <c r="G621" s="199"/>
      <c r="H621" s="202"/>
      <c r="I621" s="202"/>
      <c r="J621" s="11" t="s">
        <v>111</v>
      </c>
      <c r="K621" s="7" t="s">
        <v>112</v>
      </c>
      <c r="L621" s="7" t="s">
        <v>85</v>
      </c>
      <c r="M621" s="7">
        <v>1</v>
      </c>
      <c r="N621" s="230"/>
      <c r="O621" s="202"/>
      <c r="P621" s="202"/>
      <c r="Q621" s="202"/>
      <c r="R621" s="193"/>
      <c r="S621" s="251"/>
      <c r="T621" s="191"/>
      <c r="U621" s="191"/>
      <c r="V621" s="247"/>
      <c r="W621" s="189"/>
      <c r="X621" s="189"/>
      <c r="Y621" s="247"/>
      <c r="Z621" s="189"/>
      <c r="AA621" s="189"/>
      <c r="AB621" s="247"/>
      <c r="AC621" s="190"/>
      <c r="AD621" s="250"/>
      <c r="AE621" s="250"/>
      <c r="AF621" s="204"/>
      <c r="AG621" s="190"/>
      <c r="AH621" s="431"/>
      <c r="AI621" s="431"/>
      <c r="AJ621" s="204"/>
    </row>
    <row r="622" spans="2:36" ht="58.5" customHeight="1" x14ac:dyDescent="0.2">
      <c r="B622" s="203"/>
      <c r="C622" s="203"/>
      <c r="D622" s="203"/>
      <c r="E622" s="234"/>
      <c r="F622" s="234"/>
      <c r="G622" s="199"/>
      <c r="H622" s="203"/>
      <c r="I622" s="203"/>
      <c r="J622" s="11" t="s">
        <v>127</v>
      </c>
      <c r="K622" s="7" t="s">
        <v>128</v>
      </c>
      <c r="L622" s="7" t="s">
        <v>85</v>
      </c>
      <c r="M622" s="7">
        <v>30</v>
      </c>
      <c r="N622" s="231"/>
      <c r="O622" s="203"/>
      <c r="P622" s="203"/>
      <c r="Q622" s="203"/>
      <c r="R622" s="239"/>
      <c r="S622" s="251"/>
      <c r="T622" s="191"/>
      <c r="U622" s="191"/>
      <c r="V622" s="248"/>
      <c r="W622" s="189"/>
      <c r="X622" s="189"/>
      <c r="Y622" s="248"/>
      <c r="Z622" s="189"/>
      <c r="AA622" s="189"/>
      <c r="AB622" s="248"/>
      <c r="AC622" s="190"/>
      <c r="AD622" s="250"/>
      <c r="AE622" s="250"/>
      <c r="AF622" s="204"/>
      <c r="AG622" s="190"/>
      <c r="AH622" s="432"/>
      <c r="AI622" s="432"/>
      <c r="AJ622" s="204"/>
    </row>
    <row r="623" spans="2:36" ht="123" customHeight="1" x14ac:dyDescent="0.2">
      <c r="B623" s="201" t="s">
        <v>773</v>
      </c>
      <c r="C623" s="201" t="s">
        <v>767</v>
      </c>
      <c r="D623" s="201" t="s">
        <v>66</v>
      </c>
      <c r="E623" s="218" t="s">
        <v>67</v>
      </c>
      <c r="F623" s="218" t="s">
        <v>134</v>
      </c>
      <c r="G623" s="199" t="s">
        <v>147</v>
      </c>
      <c r="H623" s="201" t="s">
        <v>70</v>
      </c>
      <c r="I623" s="201" t="s">
        <v>98</v>
      </c>
      <c r="J623" s="11" t="s">
        <v>777</v>
      </c>
      <c r="K623" s="7" t="s">
        <v>107</v>
      </c>
      <c r="L623" s="14" t="s">
        <v>738</v>
      </c>
      <c r="M623" s="14">
        <v>40</v>
      </c>
      <c r="N623" s="228" t="s">
        <v>108</v>
      </c>
      <c r="O623" s="201" t="s">
        <v>778</v>
      </c>
      <c r="P623" s="201" t="s">
        <v>75</v>
      </c>
      <c r="Q623" s="201" t="s">
        <v>76</v>
      </c>
      <c r="R623" s="192" t="s">
        <v>77</v>
      </c>
      <c r="S623" s="251" t="s">
        <v>109</v>
      </c>
      <c r="T623" s="191">
        <f t="shared" ref="T623" si="12">V623+Y623</f>
        <v>42000</v>
      </c>
      <c r="U623" s="191">
        <f>+T623/2</f>
        <v>21000</v>
      </c>
      <c r="V623" s="246">
        <v>35700</v>
      </c>
      <c r="W623" s="189" t="s">
        <v>98</v>
      </c>
      <c r="X623" s="189" t="s">
        <v>98</v>
      </c>
      <c r="Y623" s="246">
        <v>6300</v>
      </c>
      <c r="Z623" s="189" t="s">
        <v>98</v>
      </c>
      <c r="AA623" s="189" t="s">
        <v>98</v>
      </c>
      <c r="AB623" s="246">
        <v>8000</v>
      </c>
      <c r="AC623" s="190" t="s">
        <v>149</v>
      </c>
      <c r="AD623" s="250" t="s">
        <v>79</v>
      </c>
      <c r="AE623" s="250">
        <f t="shared" ref="AE623" si="13">V623+Y623</f>
        <v>42000</v>
      </c>
      <c r="AF623" s="190" t="s">
        <v>79</v>
      </c>
      <c r="AG623" s="190" t="s">
        <v>33</v>
      </c>
      <c r="AH623" s="430" t="s">
        <v>779</v>
      </c>
      <c r="AI623" s="430" t="s">
        <v>359</v>
      </c>
      <c r="AJ623" s="190"/>
    </row>
    <row r="624" spans="2:36" ht="72.75" customHeight="1" x14ac:dyDescent="0.2">
      <c r="B624" s="202"/>
      <c r="C624" s="202"/>
      <c r="D624" s="202"/>
      <c r="E624" s="219"/>
      <c r="F624" s="219"/>
      <c r="G624" s="199"/>
      <c r="H624" s="202"/>
      <c r="I624" s="202"/>
      <c r="J624" s="11" t="s">
        <v>111</v>
      </c>
      <c r="K624" s="7" t="s">
        <v>112</v>
      </c>
      <c r="L624" s="7" t="s">
        <v>85</v>
      </c>
      <c r="M624" s="7">
        <v>2</v>
      </c>
      <c r="N624" s="230"/>
      <c r="O624" s="202"/>
      <c r="P624" s="202"/>
      <c r="Q624" s="202"/>
      <c r="R624" s="193"/>
      <c r="S624" s="251"/>
      <c r="T624" s="191"/>
      <c r="U624" s="191"/>
      <c r="V624" s="247"/>
      <c r="W624" s="189"/>
      <c r="X624" s="189"/>
      <c r="Y624" s="247"/>
      <c r="Z624" s="189"/>
      <c r="AA624" s="189"/>
      <c r="AB624" s="247"/>
      <c r="AC624" s="190"/>
      <c r="AD624" s="250"/>
      <c r="AE624" s="250"/>
      <c r="AF624" s="204"/>
      <c r="AG624" s="190"/>
      <c r="AH624" s="431"/>
      <c r="AI624" s="431"/>
      <c r="AJ624" s="204"/>
    </row>
    <row r="625" spans="2:36" ht="53.25" customHeight="1" x14ac:dyDescent="0.2">
      <c r="B625" s="203"/>
      <c r="C625" s="203"/>
      <c r="D625" s="203"/>
      <c r="E625" s="234"/>
      <c r="F625" s="234"/>
      <c r="G625" s="199"/>
      <c r="H625" s="203"/>
      <c r="I625" s="203"/>
      <c r="J625" s="11" t="s">
        <v>127</v>
      </c>
      <c r="K625" s="7" t="s">
        <v>128</v>
      </c>
      <c r="L625" s="7" t="s">
        <v>85</v>
      </c>
      <c r="M625" s="7">
        <v>24</v>
      </c>
      <c r="N625" s="231"/>
      <c r="O625" s="203"/>
      <c r="P625" s="203"/>
      <c r="Q625" s="203"/>
      <c r="R625" s="239"/>
      <c r="S625" s="251"/>
      <c r="T625" s="191"/>
      <c r="U625" s="191"/>
      <c r="V625" s="248"/>
      <c r="W625" s="189"/>
      <c r="X625" s="189"/>
      <c r="Y625" s="248"/>
      <c r="Z625" s="189"/>
      <c r="AA625" s="189"/>
      <c r="AB625" s="248"/>
      <c r="AC625" s="190"/>
      <c r="AD625" s="250"/>
      <c r="AE625" s="250"/>
      <c r="AF625" s="204"/>
      <c r="AG625" s="190"/>
      <c r="AH625" s="432"/>
      <c r="AI625" s="432"/>
      <c r="AJ625" s="204"/>
    </row>
    <row r="626" spans="2:36" ht="76.5" customHeight="1" x14ac:dyDescent="0.2">
      <c r="B626" s="201" t="s">
        <v>774</v>
      </c>
      <c r="C626" s="201" t="s">
        <v>768</v>
      </c>
      <c r="D626" s="201" t="s">
        <v>66</v>
      </c>
      <c r="E626" s="218" t="s">
        <v>67</v>
      </c>
      <c r="F626" s="31" t="s">
        <v>134</v>
      </c>
      <c r="G626" s="31" t="s">
        <v>147</v>
      </c>
      <c r="H626" s="201" t="s">
        <v>70</v>
      </c>
      <c r="I626" s="201" t="s">
        <v>98</v>
      </c>
      <c r="J626" s="11" t="s">
        <v>111</v>
      </c>
      <c r="K626" s="7" t="s">
        <v>112</v>
      </c>
      <c r="L626" s="7" t="s">
        <v>85</v>
      </c>
      <c r="M626" s="7">
        <v>1</v>
      </c>
      <c r="N626" s="228" t="s">
        <v>108</v>
      </c>
      <c r="O626" s="201" t="s">
        <v>778</v>
      </c>
      <c r="P626" s="201" t="s">
        <v>75</v>
      </c>
      <c r="Q626" s="201" t="s">
        <v>76</v>
      </c>
      <c r="R626" s="201" t="s">
        <v>77</v>
      </c>
      <c r="S626" s="192" t="s">
        <v>109</v>
      </c>
      <c r="T626" s="420">
        <f>+V626+Y626</f>
        <v>152020</v>
      </c>
      <c r="U626" s="420">
        <f>+T626</f>
        <v>152020</v>
      </c>
      <c r="V626" s="246">
        <v>129217</v>
      </c>
      <c r="W626" s="216" t="s">
        <v>98</v>
      </c>
      <c r="X626" s="216" t="s">
        <v>98</v>
      </c>
      <c r="Y626" s="246">
        <v>22803</v>
      </c>
      <c r="Z626" s="216" t="s">
        <v>98</v>
      </c>
      <c r="AA626" s="216" t="s">
        <v>98</v>
      </c>
      <c r="AB626" s="246">
        <v>28956.19</v>
      </c>
      <c r="AC626" s="216" t="s">
        <v>149</v>
      </c>
      <c r="AD626" s="192" t="s">
        <v>98</v>
      </c>
      <c r="AE626" s="329">
        <f>+V626+Y626</f>
        <v>152020</v>
      </c>
      <c r="AF626" s="192" t="s">
        <v>98</v>
      </c>
      <c r="AG626" s="216" t="s">
        <v>33</v>
      </c>
      <c r="AH626" s="430" t="s">
        <v>248</v>
      </c>
      <c r="AI626" s="430" t="s">
        <v>253</v>
      </c>
      <c r="AJ626" s="192"/>
    </row>
    <row r="627" spans="2:36" ht="51" customHeight="1" x14ac:dyDescent="0.2">
      <c r="B627" s="203"/>
      <c r="C627" s="202"/>
      <c r="D627" s="202"/>
      <c r="E627" s="219"/>
      <c r="F627" s="37"/>
      <c r="G627" s="37"/>
      <c r="H627" s="203"/>
      <c r="I627" s="203"/>
      <c r="J627" s="11" t="s">
        <v>127</v>
      </c>
      <c r="K627" s="7" t="s">
        <v>128</v>
      </c>
      <c r="L627" s="7" t="s">
        <v>85</v>
      </c>
      <c r="M627" s="7">
        <v>15</v>
      </c>
      <c r="N627" s="230"/>
      <c r="O627" s="202"/>
      <c r="P627" s="203"/>
      <c r="Q627" s="203"/>
      <c r="R627" s="203"/>
      <c r="S627" s="239"/>
      <c r="T627" s="239"/>
      <c r="U627" s="239"/>
      <c r="V627" s="247"/>
      <c r="W627" s="229"/>
      <c r="X627" s="229"/>
      <c r="Y627" s="247"/>
      <c r="Z627" s="229"/>
      <c r="AA627" s="229"/>
      <c r="AB627" s="247"/>
      <c r="AC627" s="229"/>
      <c r="AD627" s="239"/>
      <c r="AE627" s="229"/>
      <c r="AF627" s="239"/>
      <c r="AG627" s="229"/>
      <c r="AH627" s="431"/>
      <c r="AI627" s="431"/>
      <c r="AJ627" s="239"/>
    </row>
    <row r="628" spans="2:36" ht="54" customHeight="1" x14ac:dyDescent="0.2">
      <c r="B628" s="204" t="s">
        <v>775</v>
      </c>
      <c r="C628" s="204" t="s">
        <v>769</v>
      </c>
      <c r="D628" s="204" t="s">
        <v>66</v>
      </c>
      <c r="E628" s="199" t="s">
        <v>67</v>
      </c>
      <c r="F628" s="199" t="s">
        <v>132</v>
      </c>
      <c r="G628" s="199" t="s">
        <v>69</v>
      </c>
      <c r="H628" s="201" t="s">
        <v>70</v>
      </c>
      <c r="I628" s="201" t="s">
        <v>98</v>
      </c>
      <c r="J628" s="11" t="s">
        <v>113</v>
      </c>
      <c r="K628" s="7" t="s">
        <v>114</v>
      </c>
      <c r="L628" s="7" t="s">
        <v>115</v>
      </c>
      <c r="M628" s="7">
        <v>3.65</v>
      </c>
      <c r="N628" s="190" t="s">
        <v>108</v>
      </c>
      <c r="O628" s="204" t="s">
        <v>778</v>
      </c>
      <c r="P628" s="201" t="s">
        <v>75</v>
      </c>
      <c r="Q628" s="201" t="s">
        <v>76</v>
      </c>
      <c r="R628" s="192" t="s">
        <v>77</v>
      </c>
      <c r="S628" s="251" t="s">
        <v>109</v>
      </c>
      <c r="T628" s="191">
        <f>+V628+Y628</f>
        <v>277495.67999999999</v>
      </c>
      <c r="U628" s="191">
        <f>+T628</f>
        <v>277495.67999999999</v>
      </c>
      <c r="V628" s="250">
        <v>235871.33</v>
      </c>
      <c r="W628" s="189" t="s">
        <v>98</v>
      </c>
      <c r="X628" s="189" t="s">
        <v>98</v>
      </c>
      <c r="Y628" s="250">
        <v>41624.35</v>
      </c>
      <c r="Z628" s="189" t="s">
        <v>98</v>
      </c>
      <c r="AA628" s="189" t="s">
        <v>98</v>
      </c>
      <c r="AB628" s="250">
        <v>52856.32</v>
      </c>
      <c r="AC628" s="190" t="s">
        <v>80</v>
      </c>
      <c r="AD628" s="250" t="s">
        <v>79</v>
      </c>
      <c r="AE628" s="250">
        <f>V628+Y628</f>
        <v>277495.67999999999</v>
      </c>
      <c r="AF628" s="204" t="s">
        <v>79</v>
      </c>
      <c r="AG628" s="190" t="s">
        <v>33</v>
      </c>
      <c r="AH628" s="433" t="s">
        <v>256</v>
      </c>
      <c r="AI628" s="433" t="s">
        <v>166</v>
      </c>
      <c r="AJ628" s="204"/>
    </row>
    <row r="629" spans="2:36" ht="87.75" customHeight="1" x14ac:dyDescent="0.2">
      <c r="B629" s="204"/>
      <c r="C629" s="204"/>
      <c r="D629" s="204"/>
      <c r="E629" s="199"/>
      <c r="F629" s="199"/>
      <c r="G629" s="199"/>
      <c r="H629" s="202"/>
      <c r="I629" s="202"/>
      <c r="J629" s="11" t="s">
        <v>116</v>
      </c>
      <c r="K629" s="7" t="s">
        <v>117</v>
      </c>
      <c r="L629" s="7" t="s">
        <v>85</v>
      </c>
      <c r="M629" s="7">
        <v>1</v>
      </c>
      <c r="N629" s="190"/>
      <c r="O629" s="204"/>
      <c r="P629" s="202"/>
      <c r="Q629" s="202"/>
      <c r="R629" s="193"/>
      <c r="S629" s="251"/>
      <c r="T629" s="191"/>
      <c r="U629" s="191"/>
      <c r="V629" s="250"/>
      <c r="W629" s="189"/>
      <c r="X629" s="189"/>
      <c r="Y629" s="250"/>
      <c r="Z629" s="189"/>
      <c r="AA629" s="189"/>
      <c r="AB629" s="250"/>
      <c r="AC629" s="190"/>
      <c r="AD629" s="250"/>
      <c r="AE629" s="250"/>
      <c r="AF629" s="204"/>
      <c r="AG629" s="190"/>
      <c r="AH629" s="433"/>
      <c r="AI629" s="433"/>
      <c r="AJ629" s="204"/>
    </row>
    <row r="630" spans="2:36" ht="78" customHeight="1" x14ac:dyDescent="0.2">
      <c r="B630" s="204"/>
      <c r="C630" s="204"/>
      <c r="D630" s="204"/>
      <c r="E630" s="199"/>
      <c r="F630" s="199"/>
      <c r="G630" s="199"/>
      <c r="H630" s="202"/>
      <c r="I630" s="202"/>
      <c r="J630" s="11" t="s">
        <v>209</v>
      </c>
      <c r="K630" s="7" t="s">
        <v>118</v>
      </c>
      <c r="L630" s="7" t="s">
        <v>119</v>
      </c>
      <c r="M630" s="7">
        <v>1</v>
      </c>
      <c r="N630" s="190"/>
      <c r="O630" s="204"/>
      <c r="P630" s="202"/>
      <c r="Q630" s="202"/>
      <c r="R630" s="193"/>
      <c r="S630" s="251"/>
      <c r="T630" s="191"/>
      <c r="U630" s="191"/>
      <c r="V630" s="250"/>
      <c r="W630" s="189"/>
      <c r="X630" s="189"/>
      <c r="Y630" s="250"/>
      <c r="Z630" s="189"/>
      <c r="AA630" s="189"/>
      <c r="AB630" s="250"/>
      <c r="AC630" s="190"/>
      <c r="AD630" s="250"/>
      <c r="AE630" s="250"/>
      <c r="AF630" s="204"/>
      <c r="AG630" s="190"/>
      <c r="AH630" s="433"/>
      <c r="AI630" s="433"/>
      <c r="AJ630" s="204"/>
    </row>
    <row r="631" spans="2:36" ht="40.15" customHeight="1" x14ac:dyDescent="0.2">
      <c r="B631" s="204"/>
      <c r="C631" s="204"/>
      <c r="D631" s="204"/>
      <c r="E631" s="199"/>
      <c r="F631" s="199"/>
      <c r="G631" s="199"/>
      <c r="H631" s="203"/>
      <c r="I631" s="203"/>
      <c r="J631" s="28" t="s">
        <v>120</v>
      </c>
      <c r="K631" s="14" t="s">
        <v>121</v>
      </c>
      <c r="L631" s="14" t="s">
        <v>119</v>
      </c>
      <c r="M631" s="74">
        <v>1</v>
      </c>
      <c r="N631" s="190"/>
      <c r="O631" s="204"/>
      <c r="P631" s="203"/>
      <c r="Q631" s="203"/>
      <c r="R631" s="239"/>
      <c r="S631" s="251"/>
      <c r="T631" s="240"/>
      <c r="U631" s="240"/>
      <c r="V631" s="250"/>
      <c r="W631" s="243"/>
      <c r="X631" s="243"/>
      <c r="Y631" s="250"/>
      <c r="Z631" s="243"/>
      <c r="AA631" s="243"/>
      <c r="AB631" s="250"/>
      <c r="AC631" s="228"/>
      <c r="AD631" s="250"/>
      <c r="AE631" s="246"/>
      <c r="AF631" s="201"/>
      <c r="AG631" s="228"/>
      <c r="AH631" s="433"/>
      <c r="AI631" s="433"/>
      <c r="AJ631" s="204"/>
    </row>
    <row r="632" spans="2:36" ht="143.25" customHeight="1" x14ac:dyDescent="0.2">
      <c r="B632" s="201" t="s">
        <v>1021</v>
      </c>
      <c r="C632" s="201" t="s">
        <v>764</v>
      </c>
      <c r="D632" s="201" t="s">
        <v>66</v>
      </c>
      <c r="E632" s="218" t="s">
        <v>67</v>
      </c>
      <c r="F632" s="218" t="s">
        <v>134</v>
      </c>
      <c r="G632" s="199" t="s">
        <v>147</v>
      </c>
      <c r="H632" s="201" t="s">
        <v>70</v>
      </c>
      <c r="I632" s="201" t="s">
        <v>98</v>
      </c>
      <c r="J632" s="11" t="s">
        <v>777</v>
      </c>
      <c r="K632" s="7" t="s">
        <v>107</v>
      </c>
      <c r="L632" s="14" t="s">
        <v>738</v>
      </c>
      <c r="M632" s="14">
        <v>40</v>
      </c>
      <c r="N632" s="228" t="s">
        <v>108</v>
      </c>
      <c r="O632" s="201" t="s">
        <v>778</v>
      </c>
      <c r="P632" s="201" t="s">
        <v>75</v>
      </c>
      <c r="Q632" s="201" t="s">
        <v>76</v>
      </c>
      <c r="R632" s="192" t="s">
        <v>77</v>
      </c>
      <c r="S632" s="251" t="s">
        <v>109</v>
      </c>
      <c r="T632" s="191">
        <f t="shared" ref="T632" si="14">V632+Y632</f>
        <v>101220</v>
      </c>
      <c r="U632" s="191">
        <f>+T632</f>
        <v>101220</v>
      </c>
      <c r="V632" s="246">
        <v>86037</v>
      </c>
      <c r="W632" s="189" t="s">
        <v>98</v>
      </c>
      <c r="X632" s="189" t="s">
        <v>98</v>
      </c>
      <c r="Y632" s="246">
        <v>15183</v>
      </c>
      <c r="Z632" s="189" t="s">
        <v>98</v>
      </c>
      <c r="AA632" s="189" t="s">
        <v>98</v>
      </c>
      <c r="AB632" s="246">
        <v>19280</v>
      </c>
      <c r="AC632" s="190" t="s">
        <v>149</v>
      </c>
      <c r="AD632" s="250" t="s">
        <v>79</v>
      </c>
      <c r="AE632" s="250">
        <f t="shared" ref="AE632" si="15">V632+Y632</f>
        <v>101220</v>
      </c>
      <c r="AF632" s="190" t="s">
        <v>79</v>
      </c>
      <c r="AG632" s="190" t="s">
        <v>33</v>
      </c>
      <c r="AH632" s="430" t="s">
        <v>248</v>
      </c>
      <c r="AI632" s="430" t="s">
        <v>249</v>
      </c>
      <c r="AJ632" s="190"/>
    </row>
    <row r="633" spans="2:36" ht="57.75" customHeight="1" x14ac:dyDescent="0.2">
      <c r="B633" s="202"/>
      <c r="C633" s="202"/>
      <c r="D633" s="202"/>
      <c r="E633" s="219"/>
      <c r="F633" s="219"/>
      <c r="G633" s="199"/>
      <c r="H633" s="202"/>
      <c r="I633" s="202"/>
      <c r="J633" s="11" t="s">
        <v>111</v>
      </c>
      <c r="K633" s="7" t="s">
        <v>112</v>
      </c>
      <c r="L633" s="7" t="s">
        <v>85</v>
      </c>
      <c r="M633" s="7">
        <v>1</v>
      </c>
      <c r="N633" s="230"/>
      <c r="O633" s="202"/>
      <c r="P633" s="202"/>
      <c r="Q633" s="202"/>
      <c r="R633" s="193"/>
      <c r="S633" s="251"/>
      <c r="T633" s="191"/>
      <c r="U633" s="191"/>
      <c r="V633" s="247"/>
      <c r="W633" s="189"/>
      <c r="X633" s="189"/>
      <c r="Y633" s="247"/>
      <c r="Z633" s="189"/>
      <c r="AA633" s="189"/>
      <c r="AB633" s="247"/>
      <c r="AC633" s="190"/>
      <c r="AD633" s="250"/>
      <c r="AE633" s="250"/>
      <c r="AF633" s="204"/>
      <c r="AG633" s="190"/>
      <c r="AH633" s="431"/>
      <c r="AI633" s="431"/>
      <c r="AJ633" s="204"/>
    </row>
    <row r="634" spans="2:36" ht="72.75" customHeight="1" x14ac:dyDescent="0.2">
      <c r="B634" s="203"/>
      <c r="C634" s="203"/>
      <c r="D634" s="203"/>
      <c r="E634" s="234"/>
      <c r="F634" s="234"/>
      <c r="G634" s="199"/>
      <c r="H634" s="203"/>
      <c r="I634" s="203"/>
      <c r="J634" s="11" t="s">
        <v>127</v>
      </c>
      <c r="K634" s="7" t="s">
        <v>128</v>
      </c>
      <c r="L634" s="7" t="s">
        <v>85</v>
      </c>
      <c r="M634" s="7">
        <v>48</v>
      </c>
      <c r="N634" s="231"/>
      <c r="O634" s="203"/>
      <c r="P634" s="203"/>
      <c r="Q634" s="203"/>
      <c r="R634" s="239"/>
      <c r="S634" s="251"/>
      <c r="T634" s="191"/>
      <c r="U634" s="191"/>
      <c r="V634" s="248"/>
      <c r="W634" s="189"/>
      <c r="X634" s="189"/>
      <c r="Y634" s="248"/>
      <c r="Z634" s="189"/>
      <c r="AA634" s="189"/>
      <c r="AB634" s="248"/>
      <c r="AC634" s="190"/>
      <c r="AD634" s="250"/>
      <c r="AE634" s="250"/>
      <c r="AF634" s="204"/>
      <c r="AG634" s="190"/>
      <c r="AH634" s="432"/>
      <c r="AI634" s="432"/>
      <c r="AJ634" s="204"/>
    </row>
    <row r="635" spans="2:36" ht="119.25" customHeight="1" x14ac:dyDescent="0.2">
      <c r="B635" s="204" t="s">
        <v>639</v>
      </c>
      <c r="C635" s="204" t="s">
        <v>624</v>
      </c>
      <c r="D635" s="204" t="s">
        <v>66</v>
      </c>
      <c r="E635" s="199" t="s">
        <v>67</v>
      </c>
      <c r="F635" s="199" t="s">
        <v>625</v>
      </c>
      <c r="G635" s="199" t="s">
        <v>627</v>
      </c>
      <c r="H635" s="201" t="s">
        <v>70</v>
      </c>
      <c r="I635" s="204" t="s">
        <v>98</v>
      </c>
      <c r="J635" s="11" t="s">
        <v>208</v>
      </c>
      <c r="K635" s="7" t="s">
        <v>107</v>
      </c>
      <c r="L635" s="7" t="s">
        <v>86</v>
      </c>
      <c r="M635" s="7">
        <v>40</v>
      </c>
      <c r="N635" s="190" t="s">
        <v>108</v>
      </c>
      <c r="O635" s="211" t="s">
        <v>634</v>
      </c>
      <c r="P635" s="204" t="s">
        <v>75</v>
      </c>
      <c r="Q635" s="204" t="s">
        <v>76</v>
      </c>
      <c r="R635" s="251" t="s">
        <v>77</v>
      </c>
      <c r="S635" s="251" t="s">
        <v>109</v>
      </c>
      <c r="T635" s="191">
        <f>V635+Y635</f>
        <v>251581.86</v>
      </c>
      <c r="U635" s="191" t="s">
        <v>79</v>
      </c>
      <c r="V635" s="189">
        <v>213844.58</v>
      </c>
      <c r="W635" s="189" t="s">
        <v>98</v>
      </c>
      <c r="X635" s="189" t="s">
        <v>98</v>
      </c>
      <c r="Y635" s="190">
        <v>37737.279999999999</v>
      </c>
      <c r="Z635" s="189" t="s">
        <v>98</v>
      </c>
      <c r="AA635" s="189" t="s">
        <v>98</v>
      </c>
      <c r="AB635" s="215">
        <v>21876.68</v>
      </c>
      <c r="AC635" s="190" t="s">
        <v>149</v>
      </c>
      <c r="AD635" s="250" t="s">
        <v>79</v>
      </c>
      <c r="AE635" s="250">
        <f>V635+Y635</f>
        <v>251581.86</v>
      </c>
      <c r="AF635" s="204" t="s">
        <v>79</v>
      </c>
      <c r="AG635" s="190" t="s">
        <v>33</v>
      </c>
      <c r="AH635" s="205" t="s">
        <v>157</v>
      </c>
      <c r="AI635" s="205" t="s">
        <v>158</v>
      </c>
      <c r="AJ635" s="190"/>
    </row>
    <row r="636" spans="2:36" ht="59.25" customHeight="1" x14ac:dyDescent="0.2">
      <c r="B636" s="211"/>
      <c r="C636" s="211"/>
      <c r="D636" s="211"/>
      <c r="E636" s="199"/>
      <c r="F636" s="199"/>
      <c r="G636" s="199"/>
      <c r="H636" s="202"/>
      <c r="I636" s="204"/>
      <c r="J636" s="11" t="s">
        <v>111</v>
      </c>
      <c r="K636" s="7" t="s">
        <v>112</v>
      </c>
      <c r="L636" s="7" t="s">
        <v>85</v>
      </c>
      <c r="M636" s="7">
        <v>4</v>
      </c>
      <c r="N636" s="190"/>
      <c r="O636" s="211"/>
      <c r="P636" s="204"/>
      <c r="Q636" s="204"/>
      <c r="R636" s="251"/>
      <c r="S636" s="251"/>
      <c r="T636" s="191"/>
      <c r="U636" s="191"/>
      <c r="V636" s="189"/>
      <c r="W636" s="189"/>
      <c r="X636" s="189"/>
      <c r="Y636" s="205"/>
      <c r="Z636" s="189"/>
      <c r="AA636" s="189"/>
      <c r="AB636" s="205"/>
      <c r="AC636" s="190"/>
      <c r="AD636" s="250"/>
      <c r="AE636" s="250"/>
      <c r="AF636" s="204"/>
      <c r="AG636" s="190"/>
      <c r="AH636" s="205"/>
      <c r="AI636" s="205"/>
      <c r="AJ636" s="204"/>
    </row>
    <row r="637" spans="2:36" ht="40.15" customHeight="1" x14ac:dyDescent="0.2">
      <c r="B637" s="211"/>
      <c r="C637" s="211"/>
      <c r="D637" s="211"/>
      <c r="E637" s="199"/>
      <c r="F637" s="199"/>
      <c r="G637" s="199"/>
      <c r="H637" s="203"/>
      <c r="I637" s="204"/>
      <c r="J637" s="11" t="s">
        <v>127</v>
      </c>
      <c r="K637" s="7" t="s">
        <v>128</v>
      </c>
      <c r="L637" s="7" t="s">
        <v>85</v>
      </c>
      <c r="M637" s="66">
        <v>120</v>
      </c>
      <c r="N637" s="190"/>
      <c r="O637" s="211"/>
      <c r="P637" s="204"/>
      <c r="Q637" s="204"/>
      <c r="R637" s="251"/>
      <c r="S637" s="251"/>
      <c r="T637" s="191"/>
      <c r="U637" s="191"/>
      <c r="V637" s="189"/>
      <c r="W637" s="189"/>
      <c r="X637" s="189"/>
      <c r="Y637" s="205"/>
      <c r="Z637" s="189"/>
      <c r="AA637" s="189"/>
      <c r="AB637" s="205"/>
      <c r="AC637" s="190"/>
      <c r="AD637" s="250"/>
      <c r="AE637" s="250"/>
      <c r="AF637" s="204"/>
      <c r="AG637" s="190"/>
      <c r="AH637" s="205"/>
      <c r="AI637" s="205"/>
      <c r="AJ637" s="204"/>
    </row>
    <row r="638" spans="2:36" ht="89.25" x14ac:dyDescent="0.2">
      <c r="B638" s="204" t="s">
        <v>640</v>
      </c>
      <c r="C638" s="204" t="s">
        <v>626</v>
      </c>
      <c r="D638" s="204" t="s">
        <v>66</v>
      </c>
      <c r="E638" s="199" t="s">
        <v>67</v>
      </c>
      <c r="F638" s="199" t="s">
        <v>625</v>
      </c>
      <c r="G638" s="199" t="s">
        <v>627</v>
      </c>
      <c r="H638" s="201" t="s">
        <v>70</v>
      </c>
      <c r="I638" s="204" t="s">
        <v>98</v>
      </c>
      <c r="J638" s="11" t="s">
        <v>208</v>
      </c>
      <c r="K638" s="7" t="s">
        <v>107</v>
      </c>
      <c r="L638" s="7" t="s">
        <v>86</v>
      </c>
      <c r="M638" s="7">
        <v>40</v>
      </c>
      <c r="N638" s="190" t="s">
        <v>108</v>
      </c>
      <c r="O638" s="211" t="s">
        <v>634</v>
      </c>
      <c r="P638" s="204" t="s">
        <v>75</v>
      </c>
      <c r="Q638" s="204" t="s">
        <v>76</v>
      </c>
      <c r="R638" s="251" t="s">
        <v>77</v>
      </c>
      <c r="S638" s="251" t="s">
        <v>109</v>
      </c>
      <c r="T638" s="191">
        <f>V638+Y638</f>
        <v>129357.78</v>
      </c>
      <c r="U638" s="191" t="s">
        <v>79</v>
      </c>
      <c r="V638" s="190">
        <v>109954.11</v>
      </c>
      <c r="W638" s="189" t="s">
        <v>98</v>
      </c>
      <c r="X638" s="189" t="s">
        <v>98</v>
      </c>
      <c r="Y638" s="190">
        <v>19403.669999999998</v>
      </c>
      <c r="Z638" s="189" t="s">
        <v>98</v>
      </c>
      <c r="AA638" s="189" t="s">
        <v>98</v>
      </c>
      <c r="AB638" s="215">
        <v>11248.5</v>
      </c>
      <c r="AC638" s="190" t="s">
        <v>149</v>
      </c>
      <c r="AD638" s="250" t="s">
        <v>79</v>
      </c>
      <c r="AE638" s="250">
        <f>V638+Y638</f>
        <v>129357.78</v>
      </c>
      <c r="AF638" s="204" t="s">
        <v>79</v>
      </c>
      <c r="AG638" s="190" t="s">
        <v>33</v>
      </c>
      <c r="AH638" s="205" t="s">
        <v>157</v>
      </c>
      <c r="AI638" s="205" t="s">
        <v>158</v>
      </c>
      <c r="AJ638" s="190"/>
    </row>
    <row r="639" spans="2:36" ht="38.25" x14ac:dyDescent="0.2">
      <c r="B639" s="211"/>
      <c r="C639" s="211"/>
      <c r="D639" s="211"/>
      <c r="E639" s="199"/>
      <c r="F639" s="199"/>
      <c r="G639" s="199"/>
      <c r="H639" s="202"/>
      <c r="I639" s="204"/>
      <c r="J639" s="11" t="s">
        <v>111</v>
      </c>
      <c r="K639" s="7" t="s">
        <v>112</v>
      </c>
      <c r="L639" s="7" t="s">
        <v>85</v>
      </c>
      <c r="M639" s="7">
        <v>2</v>
      </c>
      <c r="N639" s="190"/>
      <c r="O639" s="211"/>
      <c r="P639" s="204"/>
      <c r="Q639" s="204"/>
      <c r="R639" s="251"/>
      <c r="S639" s="251"/>
      <c r="T639" s="191"/>
      <c r="U639" s="191"/>
      <c r="V639" s="205"/>
      <c r="W639" s="189"/>
      <c r="X639" s="189"/>
      <c r="Y639" s="205"/>
      <c r="Z639" s="189"/>
      <c r="AA639" s="189"/>
      <c r="AB639" s="205"/>
      <c r="AC639" s="190"/>
      <c r="AD639" s="250"/>
      <c r="AE639" s="250"/>
      <c r="AF639" s="204"/>
      <c r="AG639" s="190"/>
      <c r="AH639" s="205"/>
      <c r="AI639" s="205"/>
      <c r="AJ639" s="204"/>
    </row>
    <row r="640" spans="2:36" ht="40.15" customHeight="1" x14ac:dyDescent="0.2">
      <c r="B640" s="211"/>
      <c r="C640" s="211"/>
      <c r="D640" s="211"/>
      <c r="E640" s="199"/>
      <c r="F640" s="199"/>
      <c r="G640" s="199"/>
      <c r="H640" s="203"/>
      <c r="I640" s="204"/>
      <c r="J640" s="11" t="s">
        <v>127</v>
      </c>
      <c r="K640" s="7" t="s">
        <v>128</v>
      </c>
      <c r="L640" s="7" t="s">
        <v>85</v>
      </c>
      <c r="M640" s="66">
        <v>68</v>
      </c>
      <c r="N640" s="190"/>
      <c r="O640" s="211"/>
      <c r="P640" s="204"/>
      <c r="Q640" s="204"/>
      <c r="R640" s="251"/>
      <c r="S640" s="251"/>
      <c r="T640" s="191"/>
      <c r="U640" s="191"/>
      <c r="V640" s="205"/>
      <c r="W640" s="189"/>
      <c r="X640" s="189"/>
      <c r="Y640" s="205"/>
      <c r="Z640" s="189"/>
      <c r="AA640" s="189"/>
      <c r="AB640" s="205"/>
      <c r="AC640" s="190"/>
      <c r="AD640" s="250"/>
      <c r="AE640" s="250"/>
      <c r="AF640" s="204"/>
      <c r="AG640" s="190"/>
      <c r="AH640" s="205"/>
      <c r="AI640" s="205"/>
      <c r="AJ640" s="204"/>
    </row>
    <row r="641" spans="2:36" ht="40.15" customHeight="1" x14ac:dyDescent="0.2">
      <c r="B641" s="204" t="s">
        <v>641</v>
      </c>
      <c r="C641" s="204" t="s">
        <v>628</v>
      </c>
      <c r="D641" s="204" t="s">
        <v>66</v>
      </c>
      <c r="E641" s="199" t="s">
        <v>67</v>
      </c>
      <c r="F641" s="199" t="s">
        <v>629</v>
      </c>
      <c r="G641" s="199" t="s">
        <v>630</v>
      </c>
      <c r="H641" s="201" t="s">
        <v>70</v>
      </c>
      <c r="I641" s="204" t="s">
        <v>98</v>
      </c>
      <c r="J641" s="11" t="s">
        <v>113</v>
      </c>
      <c r="K641" s="7" t="s">
        <v>114</v>
      </c>
      <c r="L641" s="7" t="s">
        <v>115</v>
      </c>
      <c r="M641" s="7">
        <v>3</v>
      </c>
      <c r="N641" s="190" t="s">
        <v>108</v>
      </c>
      <c r="O641" s="204" t="s">
        <v>634</v>
      </c>
      <c r="P641" s="201" t="s">
        <v>75</v>
      </c>
      <c r="Q641" s="201" t="s">
        <v>76</v>
      </c>
      <c r="R641" s="201" t="s">
        <v>77</v>
      </c>
      <c r="S641" s="251" t="s">
        <v>109</v>
      </c>
      <c r="T641" s="191">
        <f>+V641+Y641</f>
        <v>188235.29</v>
      </c>
      <c r="U641" s="191" t="s">
        <v>98</v>
      </c>
      <c r="V641" s="215">
        <v>160000</v>
      </c>
      <c r="W641" s="189"/>
      <c r="X641" s="189"/>
      <c r="Y641" s="215">
        <v>28235.29</v>
      </c>
      <c r="Z641" s="189"/>
      <c r="AA641" s="189"/>
      <c r="AB641" s="215">
        <v>16368.29</v>
      </c>
      <c r="AC641" s="190" t="s">
        <v>80</v>
      </c>
      <c r="AD641" s="189" t="s">
        <v>98</v>
      </c>
      <c r="AE641" s="189"/>
      <c r="AF641" s="191"/>
      <c r="AG641" s="189"/>
      <c r="AH641" s="205" t="s">
        <v>176</v>
      </c>
      <c r="AI641" s="205" t="s">
        <v>160</v>
      </c>
      <c r="AJ641" s="204"/>
    </row>
    <row r="642" spans="2:36" ht="40.15" customHeight="1" x14ac:dyDescent="0.2">
      <c r="B642" s="211"/>
      <c r="C642" s="211"/>
      <c r="D642" s="211"/>
      <c r="E642" s="199"/>
      <c r="F642" s="199"/>
      <c r="G642" s="199"/>
      <c r="H642" s="202"/>
      <c r="I642" s="204"/>
      <c r="J642" s="11" t="s">
        <v>116</v>
      </c>
      <c r="K642" s="7" t="s">
        <v>117</v>
      </c>
      <c r="L642" s="7" t="s">
        <v>85</v>
      </c>
      <c r="M642" s="7">
        <v>1</v>
      </c>
      <c r="N642" s="190"/>
      <c r="O642" s="204"/>
      <c r="P642" s="202"/>
      <c r="Q642" s="202"/>
      <c r="R642" s="202"/>
      <c r="S642" s="251"/>
      <c r="T642" s="191"/>
      <c r="U642" s="191"/>
      <c r="V642" s="205"/>
      <c r="W642" s="189"/>
      <c r="X642" s="189"/>
      <c r="Y642" s="205"/>
      <c r="Z642" s="189"/>
      <c r="AA642" s="189"/>
      <c r="AB642" s="205"/>
      <c r="AC642" s="190"/>
      <c r="AD642" s="189"/>
      <c r="AE642" s="189"/>
      <c r="AF642" s="191"/>
      <c r="AG642" s="189"/>
      <c r="AH642" s="205"/>
      <c r="AI642" s="205"/>
      <c r="AJ642" s="204"/>
    </row>
    <row r="643" spans="2:36" ht="40.15" customHeight="1" x14ac:dyDescent="0.2">
      <c r="B643" s="211"/>
      <c r="C643" s="211"/>
      <c r="D643" s="211"/>
      <c r="E643" s="199"/>
      <c r="F643" s="199"/>
      <c r="G643" s="199"/>
      <c r="H643" s="202"/>
      <c r="I643" s="204"/>
      <c r="J643" s="11" t="s">
        <v>209</v>
      </c>
      <c r="K643" s="7" t="s">
        <v>118</v>
      </c>
      <c r="L643" s="7" t="s">
        <v>119</v>
      </c>
      <c r="M643" s="7">
        <v>1</v>
      </c>
      <c r="N643" s="190"/>
      <c r="O643" s="204"/>
      <c r="P643" s="202"/>
      <c r="Q643" s="202"/>
      <c r="R643" s="202"/>
      <c r="S643" s="251"/>
      <c r="T643" s="191"/>
      <c r="U643" s="191"/>
      <c r="V643" s="205"/>
      <c r="W643" s="189"/>
      <c r="X643" s="189"/>
      <c r="Y643" s="205"/>
      <c r="Z643" s="189"/>
      <c r="AA643" s="189"/>
      <c r="AB643" s="205"/>
      <c r="AC643" s="190"/>
      <c r="AD643" s="189"/>
      <c r="AE643" s="189"/>
      <c r="AF643" s="191"/>
      <c r="AG643" s="189"/>
      <c r="AH643" s="205"/>
      <c r="AI643" s="205"/>
      <c r="AJ643" s="204"/>
    </row>
    <row r="644" spans="2:36" ht="40.15" customHeight="1" x14ac:dyDescent="0.2">
      <c r="B644" s="211"/>
      <c r="C644" s="211"/>
      <c r="D644" s="211"/>
      <c r="E644" s="199"/>
      <c r="F644" s="199"/>
      <c r="G644" s="199"/>
      <c r="H644" s="203"/>
      <c r="I644" s="204"/>
      <c r="J644" s="11" t="s">
        <v>120</v>
      </c>
      <c r="K644" s="7" t="s">
        <v>121</v>
      </c>
      <c r="L644" s="7" t="s">
        <v>119</v>
      </c>
      <c r="M644" s="7">
        <v>1</v>
      </c>
      <c r="N644" s="190"/>
      <c r="O644" s="204"/>
      <c r="P644" s="203"/>
      <c r="Q644" s="203"/>
      <c r="R644" s="203"/>
      <c r="S644" s="251"/>
      <c r="T644" s="191"/>
      <c r="U644" s="191"/>
      <c r="V644" s="205"/>
      <c r="W644" s="189"/>
      <c r="X644" s="189"/>
      <c r="Y644" s="205"/>
      <c r="Z644" s="189"/>
      <c r="AA644" s="189"/>
      <c r="AB644" s="205"/>
      <c r="AC644" s="190"/>
      <c r="AD644" s="189"/>
      <c r="AE644" s="189"/>
      <c r="AF644" s="191"/>
      <c r="AG644" s="189"/>
      <c r="AH644" s="205"/>
      <c r="AI644" s="205"/>
      <c r="AJ644" s="204"/>
    </row>
    <row r="645" spans="2:36" ht="89.25" x14ac:dyDescent="0.2">
      <c r="B645" s="204" t="s">
        <v>642</v>
      </c>
      <c r="C645" s="204" t="s">
        <v>631</v>
      </c>
      <c r="D645" s="204" t="s">
        <v>66</v>
      </c>
      <c r="E645" s="199" t="s">
        <v>67</v>
      </c>
      <c r="F645" s="199" t="s">
        <v>625</v>
      </c>
      <c r="G645" s="199" t="s">
        <v>627</v>
      </c>
      <c r="H645" s="201" t="s">
        <v>70</v>
      </c>
      <c r="I645" s="204" t="s">
        <v>98</v>
      </c>
      <c r="J645" s="11" t="s">
        <v>208</v>
      </c>
      <c r="K645" s="7" t="s">
        <v>107</v>
      </c>
      <c r="L645" s="7" t="s">
        <v>86</v>
      </c>
      <c r="M645" s="7">
        <v>40</v>
      </c>
      <c r="N645" s="190" t="s">
        <v>108</v>
      </c>
      <c r="O645" s="204" t="s">
        <v>634</v>
      </c>
      <c r="P645" s="201" t="s">
        <v>75</v>
      </c>
      <c r="Q645" s="201" t="s">
        <v>76</v>
      </c>
      <c r="R645" s="201" t="s">
        <v>77</v>
      </c>
      <c r="S645" s="251" t="s">
        <v>109</v>
      </c>
      <c r="T645" s="191">
        <f>V645+Y645</f>
        <v>139591.32</v>
      </c>
      <c r="U645" s="191" t="s">
        <v>79</v>
      </c>
      <c r="V645" s="215">
        <v>118652.62</v>
      </c>
      <c r="W645" s="189" t="s">
        <v>98</v>
      </c>
      <c r="X645" s="189" t="s">
        <v>98</v>
      </c>
      <c r="Y645" s="215">
        <v>20938.7</v>
      </c>
      <c r="Z645" s="189" t="s">
        <v>98</v>
      </c>
      <c r="AA645" s="189" t="s">
        <v>98</v>
      </c>
      <c r="AB645" s="215">
        <v>12138.38</v>
      </c>
      <c r="AC645" s="190" t="s">
        <v>149</v>
      </c>
      <c r="AD645" s="250" t="s">
        <v>79</v>
      </c>
      <c r="AE645" s="250">
        <f>V645+Y645</f>
        <v>139591.32</v>
      </c>
      <c r="AF645" s="204" t="s">
        <v>79</v>
      </c>
      <c r="AG645" s="190" t="s">
        <v>33</v>
      </c>
      <c r="AH645" s="205" t="s">
        <v>248</v>
      </c>
      <c r="AI645" s="205" t="s">
        <v>253</v>
      </c>
      <c r="AJ645" s="190"/>
    </row>
    <row r="646" spans="2:36" ht="38.25" x14ac:dyDescent="0.2">
      <c r="B646" s="211"/>
      <c r="C646" s="211"/>
      <c r="D646" s="211"/>
      <c r="E646" s="199"/>
      <c r="F646" s="199"/>
      <c r="G646" s="199"/>
      <c r="H646" s="202"/>
      <c r="I646" s="204"/>
      <c r="J646" s="11" t="s">
        <v>111</v>
      </c>
      <c r="K646" s="7" t="s">
        <v>112</v>
      </c>
      <c r="L646" s="7" t="s">
        <v>85</v>
      </c>
      <c r="M646" s="7">
        <v>2</v>
      </c>
      <c r="N646" s="190"/>
      <c r="O646" s="204"/>
      <c r="P646" s="202"/>
      <c r="Q646" s="202"/>
      <c r="R646" s="202"/>
      <c r="S646" s="251"/>
      <c r="T646" s="191"/>
      <c r="U646" s="191"/>
      <c r="V646" s="205"/>
      <c r="W646" s="189"/>
      <c r="X646" s="189"/>
      <c r="Y646" s="205"/>
      <c r="Z646" s="189"/>
      <c r="AA646" s="189"/>
      <c r="AB646" s="205"/>
      <c r="AC646" s="190"/>
      <c r="AD646" s="250"/>
      <c r="AE646" s="250"/>
      <c r="AF646" s="204"/>
      <c r="AG646" s="190"/>
      <c r="AH646" s="205"/>
      <c r="AI646" s="205"/>
      <c r="AJ646" s="204"/>
    </row>
    <row r="647" spans="2:36" ht="40.15" customHeight="1" x14ac:dyDescent="0.2">
      <c r="B647" s="211"/>
      <c r="C647" s="211"/>
      <c r="D647" s="211"/>
      <c r="E647" s="199"/>
      <c r="F647" s="199"/>
      <c r="G647" s="199"/>
      <c r="H647" s="203"/>
      <c r="I647" s="204"/>
      <c r="J647" s="11" t="s">
        <v>127</v>
      </c>
      <c r="K647" s="7" t="s">
        <v>128</v>
      </c>
      <c r="L647" s="7" t="s">
        <v>85</v>
      </c>
      <c r="M647" s="66">
        <v>65</v>
      </c>
      <c r="N647" s="190"/>
      <c r="O647" s="204"/>
      <c r="P647" s="203"/>
      <c r="Q647" s="203"/>
      <c r="R647" s="203"/>
      <c r="S647" s="251"/>
      <c r="T647" s="191"/>
      <c r="U647" s="191"/>
      <c r="V647" s="205"/>
      <c r="W647" s="189"/>
      <c r="X647" s="189"/>
      <c r="Y647" s="205"/>
      <c r="Z647" s="189"/>
      <c r="AA647" s="189"/>
      <c r="AB647" s="205"/>
      <c r="AC647" s="190"/>
      <c r="AD647" s="250"/>
      <c r="AE647" s="250"/>
      <c r="AF647" s="204"/>
      <c r="AG647" s="190"/>
      <c r="AH647" s="205"/>
      <c r="AI647" s="205"/>
      <c r="AJ647" s="204"/>
    </row>
    <row r="648" spans="2:36" ht="124.15" customHeight="1" x14ac:dyDescent="0.2">
      <c r="B648" s="204" t="s">
        <v>643</v>
      </c>
      <c r="C648" s="204" t="s">
        <v>632</v>
      </c>
      <c r="D648" s="204" t="s">
        <v>66</v>
      </c>
      <c r="E648" s="199" t="s">
        <v>67</v>
      </c>
      <c r="F648" s="199" t="s">
        <v>625</v>
      </c>
      <c r="G648" s="199" t="s">
        <v>627</v>
      </c>
      <c r="H648" s="201" t="s">
        <v>70</v>
      </c>
      <c r="I648" s="204" t="s">
        <v>98</v>
      </c>
      <c r="J648" s="11" t="s">
        <v>208</v>
      </c>
      <c r="K648" s="7" t="s">
        <v>107</v>
      </c>
      <c r="L648" s="7" t="s">
        <v>86</v>
      </c>
      <c r="M648" s="7">
        <v>40</v>
      </c>
      <c r="N648" s="190" t="s">
        <v>108</v>
      </c>
      <c r="O648" s="204" t="s">
        <v>634</v>
      </c>
      <c r="P648" s="201" t="s">
        <v>75</v>
      </c>
      <c r="Q648" s="201" t="s">
        <v>76</v>
      </c>
      <c r="R648" s="201" t="s">
        <v>77</v>
      </c>
      <c r="S648" s="251" t="s">
        <v>109</v>
      </c>
      <c r="T648" s="191">
        <f>V648+Y648</f>
        <v>106875.98</v>
      </c>
      <c r="U648" s="191" t="s">
        <v>79</v>
      </c>
      <c r="V648" s="215">
        <v>90844.58</v>
      </c>
      <c r="W648" s="189" t="s">
        <v>98</v>
      </c>
      <c r="X648" s="189" t="s">
        <v>98</v>
      </c>
      <c r="Y648" s="215">
        <v>16031.4</v>
      </c>
      <c r="Z648" s="189" t="s">
        <v>98</v>
      </c>
      <c r="AA648" s="189" t="s">
        <v>98</v>
      </c>
      <c r="AB648" s="215">
        <v>9293.56</v>
      </c>
      <c r="AC648" s="190" t="s">
        <v>149</v>
      </c>
      <c r="AD648" s="250" t="s">
        <v>79</v>
      </c>
      <c r="AE648" s="250">
        <f>V648+Y648</f>
        <v>106875.98</v>
      </c>
      <c r="AF648" s="204" t="s">
        <v>79</v>
      </c>
      <c r="AG648" s="190" t="s">
        <v>33</v>
      </c>
      <c r="AH648" s="205" t="s">
        <v>249</v>
      </c>
      <c r="AI648" s="205" t="s">
        <v>255</v>
      </c>
      <c r="AJ648" s="190"/>
    </row>
    <row r="649" spans="2:36" ht="85.15" customHeight="1" x14ac:dyDescent="0.2">
      <c r="B649" s="211"/>
      <c r="C649" s="211"/>
      <c r="D649" s="211"/>
      <c r="E649" s="199"/>
      <c r="F649" s="199"/>
      <c r="G649" s="199"/>
      <c r="H649" s="202"/>
      <c r="I649" s="204"/>
      <c r="J649" s="11" t="s">
        <v>111</v>
      </c>
      <c r="K649" s="7" t="s">
        <v>112</v>
      </c>
      <c r="L649" s="7" t="s">
        <v>85</v>
      </c>
      <c r="M649" s="7">
        <v>1</v>
      </c>
      <c r="N649" s="190"/>
      <c r="O649" s="204"/>
      <c r="P649" s="202"/>
      <c r="Q649" s="202"/>
      <c r="R649" s="202"/>
      <c r="S649" s="251"/>
      <c r="T649" s="191"/>
      <c r="U649" s="191"/>
      <c r="V649" s="205"/>
      <c r="W649" s="189"/>
      <c r="X649" s="189"/>
      <c r="Y649" s="205"/>
      <c r="Z649" s="189"/>
      <c r="AA649" s="189"/>
      <c r="AB649" s="205"/>
      <c r="AC649" s="190"/>
      <c r="AD649" s="250"/>
      <c r="AE649" s="250"/>
      <c r="AF649" s="204"/>
      <c r="AG649" s="190"/>
      <c r="AH649" s="205"/>
      <c r="AI649" s="205"/>
      <c r="AJ649" s="204"/>
    </row>
    <row r="650" spans="2:36" ht="68.099999999999994" customHeight="1" x14ac:dyDescent="0.2">
      <c r="B650" s="211"/>
      <c r="C650" s="211"/>
      <c r="D650" s="211"/>
      <c r="E650" s="199"/>
      <c r="F650" s="199"/>
      <c r="G650" s="199"/>
      <c r="H650" s="203"/>
      <c r="I650" s="204"/>
      <c r="J650" s="11" t="s">
        <v>127</v>
      </c>
      <c r="K650" s="7" t="s">
        <v>128</v>
      </c>
      <c r="L650" s="7" t="s">
        <v>85</v>
      </c>
      <c r="M650" s="66">
        <v>40</v>
      </c>
      <c r="N650" s="190"/>
      <c r="O650" s="204"/>
      <c r="P650" s="203"/>
      <c r="Q650" s="203"/>
      <c r="R650" s="203"/>
      <c r="S650" s="251"/>
      <c r="T650" s="191"/>
      <c r="U650" s="191"/>
      <c r="V650" s="205"/>
      <c r="W650" s="189"/>
      <c r="X650" s="189"/>
      <c r="Y650" s="205"/>
      <c r="Z650" s="189"/>
      <c r="AA650" s="189"/>
      <c r="AB650" s="205"/>
      <c r="AC650" s="190"/>
      <c r="AD650" s="250"/>
      <c r="AE650" s="250"/>
      <c r="AF650" s="204"/>
      <c r="AG650" s="190"/>
      <c r="AH650" s="205"/>
      <c r="AI650" s="205"/>
      <c r="AJ650" s="204"/>
    </row>
    <row r="651" spans="2:36" ht="116.1" customHeight="1" x14ac:dyDescent="0.2">
      <c r="B651" s="204" t="s">
        <v>644</v>
      </c>
      <c r="C651" s="204" t="s">
        <v>633</v>
      </c>
      <c r="D651" s="204" t="s">
        <v>66</v>
      </c>
      <c r="E651" s="199" t="s">
        <v>67</v>
      </c>
      <c r="F651" s="199" t="s">
        <v>625</v>
      </c>
      <c r="G651" s="199" t="s">
        <v>627</v>
      </c>
      <c r="H651" s="201" t="s">
        <v>70</v>
      </c>
      <c r="I651" s="204" t="s">
        <v>98</v>
      </c>
      <c r="J651" s="11" t="s">
        <v>208</v>
      </c>
      <c r="K651" s="7" t="s">
        <v>107</v>
      </c>
      <c r="L651" s="7" t="s">
        <v>86</v>
      </c>
      <c r="M651" s="7">
        <v>40</v>
      </c>
      <c r="N651" s="190" t="s">
        <v>108</v>
      </c>
      <c r="O651" s="204" t="s">
        <v>634</v>
      </c>
      <c r="P651" s="201" t="s">
        <v>75</v>
      </c>
      <c r="Q651" s="201" t="s">
        <v>76</v>
      </c>
      <c r="R651" s="201" t="s">
        <v>77</v>
      </c>
      <c r="S651" s="251" t="s">
        <v>109</v>
      </c>
      <c r="T651" s="191">
        <f>V651+Y651</f>
        <v>129357.77</v>
      </c>
      <c r="U651" s="191" t="s">
        <v>79</v>
      </c>
      <c r="V651" s="190">
        <v>109954.11</v>
      </c>
      <c r="W651" s="189" t="s">
        <v>98</v>
      </c>
      <c r="X651" s="189" t="s">
        <v>98</v>
      </c>
      <c r="Y651" s="190">
        <v>19403.66</v>
      </c>
      <c r="Z651" s="189" t="s">
        <v>98</v>
      </c>
      <c r="AA651" s="189" t="s">
        <v>98</v>
      </c>
      <c r="AB651" s="215">
        <v>11248.5</v>
      </c>
      <c r="AC651" s="190" t="s">
        <v>149</v>
      </c>
      <c r="AD651" s="250" t="s">
        <v>79</v>
      </c>
      <c r="AE651" s="250">
        <f>V651+Y651</f>
        <v>129357.77</v>
      </c>
      <c r="AF651" s="204" t="s">
        <v>79</v>
      </c>
      <c r="AG651" s="190" t="s">
        <v>33</v>
      </c>
      <c r="AH651" s="205" t="s">
        <v>256</v>
      </c>
      <c r="AI651" s="205" t="s">
        <v>166</v>
      </c>
      <c r="AJ651" s="190"/>
    </row>
    <row r="652" spans="2:36" ht="73.150000000000006" customHeight="1" x14ac:dyDescent="0.2">
      <c r="B652" s="211"/>
      <c r="C652" s="211"/>
      <c r="D652" s="211"/>
      <c r="E652" s="199"/>
      <c r="F652" s="199"/>
      <c r="G652" s="199"/>
      <c r="H652" s="202"/>
      <c r="I652" s="204"/>
      <c r="J652" s="11" t="s">
        <v>111</v>
      </c>
      <c r="K652" s="7" t="s">
        <v>112</v>
      </c>
      <c r="L652" s="7" t="s">
        <v>85</v>
      </c>
      <c r="M652" s="7">
        <v>2</v>
      </c>
      <c r="N652" s="190"/>
      <c r="O652" s="204"/>
      <c r="P652" s="202"/>
      <c r="Q652" s="202"/>
      <c r="R652" s="202"/>
      <c r="S652" s="251"/>
      <c r="T652" s="191"/>
      <c r="U652" s="191"/>
      <c r="V652" s="205"/>
      <c r="W652" s="189"/>
      <c r="X652" s="189"/>
      <c r="Y652" s="205"/>
      <c r="Z652" s="189"/>
      <c r="AA652" s="189"/>
      <c r="AB652" s="205"/>
      <c r="AC652" s="190"/>
      <c r="AD652" s="250"/>
      <c r="AE652" s="250"/>
      <c r="AF652" s="204"/>
      <c r="AG652" s="190"/>
      <c r="AH652" s="205"/>
      <c r="AI652" s="205"/>
      <c r="AJ652" s="204"/>
    </row>
    <row r="653" spans="2:36" ht="86.1" customHeight="1" x14ac:dyDescent="0.2">
      <c r="B653" s="211"/>
      <c r="C653" s="211"/>
      <c r="D653" s="211"/>
      <c r="E653" s="199"/>
      <c r="F653" s="199"/>
      <c r="G653" s="199"/>
      <c r="H653" s="203"/>
      <c r="I653" s="204"/>
      <c r="J653" s="11" t="s">
        <v>127</v>
      </c>
      <c r="K653" s="7" t="s">
        <v>128</v>
      </c>
      <c r="L653" s="7" t="s">
        <v>85</v>
      </c>
      <c r="M653" s="66">
        <v>67</v>
      </c>
      <c r="N653" s="190"/>
      <c r="O653" s="204"/>
      <c r="P653" s="203"/>
      <c r="Q653" s="203"/>
      <c r="R653" s="203"/>
      <c r="S653" s="251"/>
      <c r="T653" s="191"/>
      <c r="U653" s="191"/>
      <c r="V653" s="205"/>
      <c r="W653" s="189"/>
      <c r="X653" s="189"/>
      <c r="Y653" s="205"/>
      <c r="Z653" s="189"/>
      <c r="AA653" s="189"/>
      <c r="AB653" s="205"/>
      <c r="AC653" s="190"/>
      <c r="AD653" s="250"/>
      <c r="AE653" s="250"/>
      <c r="AF653" s="204"/>
      <c r="AG653" s="190"/>
      <c r="AH653" s="205"/>
      <c r="AI653" s="205"/>
      <c r="AJ653" s="204"/>
    </row>
    <row r="654" spans="2:36" ht="143.1" customHeight="1" x14ac:dyDescent="0.2">
      <c r="B654" s="221" t="s">
        <v>1047</v>
      </c>
      <c r="C654" s="221" t="s">
        <v>631</v>
      </c>
      <c r="D654" s="221" t="s">
        <v>66</v>
      </c>
      <c r="E654" s="249" t="s">
        <v>67</v>
      </c>
      <c r="F654" s="249" t="s">
        <v>625</v>
      </c>
      <c r="G654" s="249" t="s">
        <v>627</v>
      </c>
      <c r="H654" s="298" t="s">
        <v>70</v>
      </c>
      <c r="I654" s="221" t="s">
        <v>98</v>
      </c>
      <c r="J654" s="20" t="s">
        <v>208</v>
      </c>
      <c r="K654" s="27" t="s">
        <v>107</v>
      </c>
      <c r="L654" s="27" t="s">
        <v>86</v>
      </c>
      <c r="M654" s="27">
        <v>40</v>
      </c>
      <c r="N654" s="223" t="s">
        <v>108</v>
      </c>
      <c r="O654" s="221" t="s">
        <v>634</v>
      </c>
      <c r="P654" s="298" t="s">
        <v>75</v>
      </c>
      <c r="Q654" s="298" t="s">
        <v>76</v>
      </c>
      <c r="R654" s="298" t="s">
        <v>77</v>
      </c>
      <c r="S654" s="296" t="s">
        <v>109</v>
      </c>
      <c r="T654" s="264">
        <f>V654+Y654</f>
        <v>69795.66</v>
      </c>
      <c r="U654" s="264" t="s">
        <v>79</v>
      </c>
      <c r="V654" s="326">
        <v>59326.31</v>
      </c>
      <c r="W654" s="259" t="s">
        <v>98</v>
      </c>
      <c r="X654" s="259" t="s">
        <v>98</v>
      </c>
      <c r="Y654" s="326">
        <v>10469.35</v>
      </c>
      <c r="Z654" s="259" t="s">
        <v>98</v>
      </c>
      <c r="AA654" s="259" t="s">
        <v>98</v>
      </c>
      <c r="AB654" s="326">
        <v>6069.19</v>
      </c>
      <c r="AC654" s="223" t="s">
        <v>149</v>
      </c>
      <c r="AD654" s="258" t="s">
        <v>79</v>
      </c>
      <c r="AE654" s="258">
        <f>V654+Y654</f>
        <v>69795.66</v>
      </c>
      <c r="AF654" s="221" t="s">
        <v>79</v>
      </c>
      <c r="AG654" s="223" t="s">
        <v>33</v>
      </c>
      <c r="AH654" s="224" t="s">
        <v>233</v>
      </c>
      <c r="AI654" s="224" t="s">
        <v>412</v>
      </c>
      <c r="AJ654" s="221"/>
    </row>
    <row r="655" spans="2:36" ht="69" customHeight="1" x14ac:dyDescent="0.2">
      <c r="B655" s="378"/>
      <c r="C655" s="424"/>
      <c r="D655" s="425"/>
      <c r="E655" s="422"/>
      <c r="F655" s="421"/>
      <c r="G655" s="422"/>
      <c r="H655" s="289"/>
      <c r="I655" s="221"/>
      <c r="J655" s="20" t="s">
        <v>111</v>
      </c>
      <c r="K655" s="27" t="s">
        <v>112</v>
      </c>
      <c r="L655" s="27" t="s">
        <v>85</v>
      </c>
      <c r="M655" s="27">
        <v>1</v>
      </c>
      <c r="N655" s="223"/>
      <c r="O655" s="221"/>
      <c r="P655" s="289"/>
      <c r="Q655" s="289"/>
      <c r="R655" s="289"/>
      <c r="S655" s="296"/>
      <c r="T655" s="264"/>
      <c r="U655" s="264"/>
      <c r="V655" s="224"/>
      <c r="W655" s="259"/>
      <c r="X655" s="259"/>
      <c r="Y655" s="224"/>
      <c r="Z655" s="259"/>
      <c r="AA655" s="259"/>
      <c r="AB655" s="224"/>
      <c r="AC655" s="223"/>
      <c r="AD655" s="258"/>
      <c r="AE655" s="258"/>
      <c r="AF655" s="221"/>
      <c r="AG655" s="223"/>
      <c r="AH655" s="224"/>
      <c r="AI655" s="224"/>
      <c r="AJ655" s="221"/>
    </row>
    <row r="656" spans="2:36" ht="64.150000000000006" customHeight="1" x14ac:dyDescent="0.2">
      <c r="B656" s="378"/>
      <c r="C656" s="424"/>
      <c r="D656" s="425"/>
      <c r="E656" s="422"/>
      <c r="F656" s="421"/>
      <c r="G656" s="422"/>
      <c r="H656" s="220"/>
      <c r="I656" s="221"/>
      <c r="J656" s="20" t="s">
        <v>127</v>
      </c>
      <c r="K656" s="27" t="s">
        <v>128</v>
      </c>
      <c r="L656" s="27" t="s">
        <v>85</v>
      </c>
      <c r="M656" s="64">
        <v>32</v>
      </c>
      <c r="N656" s="223"/>
      <c r="O656" s="221"/>
      <c r="P656" s="220"/>
      <c r="Q656" s="220"/>
      <c r="R656" s="220"/>
      <c r="S656" s="296"/>
      <c r="T656" s="264"/>
      <c r="U656" s="264"/>
      <c r="V656" s="224"/>
      <c r="W656" s="259"/>
      <c r="X656" s="259"/>
      <c r="Y656" s="224"/>
      <c r="Z656" s="259"/>
      <c r="AA656" s="259"/>
      <c r="AB656" s="224"/>
      <c r="AC656" s="223"/>
      <c r="AD656" s="258"/>
      <c r="AE656" s="258"/>
      <c r="AF656" s="221"/>
      <c r="AG656" s="223"/>
      <c r="AH656" s="224"/>
      <c r="AI656" s="224"/>
      <c r="AJ656" s="221"/>
    </row>
    <row r="657" spans="2:36" ht="119.25" customHeight="1" x14ac:dyDescent="0.2">
      <c r="B657" s="204" t="s">
        <v>987</v>
      </c>
      <c r="C657" s="204" t="s">
        <v>988</v>
      </c>
      <c r="D657" s="204" t="s">
        <v>66</v>
      </c>
      <c r="E657" s="199" t="s">
        <v>67</v>
      </c>
      <c r="F657" s="199" t="s">
        <v>625</v>
      </c>
      <c r="G657" s="199" t="s">
        <v>627</v>
      </c>
      <c r="H657" s="201" t="s">
        <v>70</v>
      </c>
      <c r="I657" s="204" t="s">
        <v>98</v>
      </c>
      <c r="J657" s="11" t="s">
        <v>208</v>
      </c>
      <c r="K657" s="7" t="s">
        <v>107</v>
      </c>
      <c r="L657" s="7" t="s">
        <v>86</v>
      </c>
      <c r="M657" s="7">
        <v>40</v>
      </c>
      <c r="N657" s="190" t="s">
        <v>108</v>
      </c>
      <c r="O657" s="211" t="s">
        <v>634</v>
      </c>
      <c r="P657" s="204" t="s">
        <v>75</v>
      </c>
      <c r="Q657" s="204" t="s">
        <v>76</v>
      </c>
      <c r="R657" s="251" t="s">
        <v>77</v>
      </c>
      <c r="S657" s="251" t="s">
        <v>109</v>
      </c>
      <c r="T657" s="191">
        <f>V657+Y657</f>
        <v>127056.07</v>
      </c>
      <c r="U657" s="191" t="s">
        <v>79</v>
      </c>
      <c r="V657" s="189">
        <v>107997.67</v>
      </c>
      <c r="W657" s="189" t="s">
        <v>98</v>
      </c>
      <c r="X657" s="189" t="s">
        <v>98</v>
      </c>
      <c r="Y657" s="190">
        <v>19058.400000000001</v>
      </c>
      <c r="Z657" s="189" t="s">
        <v>98</v>
      </c>
      <c r="AA657" s="189" t="s">
        <v>98</v>
      </c>
      <c r="AB657" s="215">
        <v>11048.35</v>
      </c>
      <c r="AC657" s="190" t="s">
        <v>149</v>
      </c>
      <c r="AD657" s="250" t="s">
        <v>79</v>
      </c>
      <c r="AE657" s="250">
        <f>V657+Y657</f>
        <v>127056.07</v>
      </c>
      <c r="AF657" s="204" t="s">
        <v>79</v>
      </c>
      <c r="AG657" s="190" t="s">
        <v>33</v>
      </c>
      <c r="AH657" s="205" t="s">
        <v>297</v>
      </c>
      <c r="AI657" s="205" t="s">
        <v>359</v>
      </c>
      <c r="AJ657" s="190"/>
    </row>
    <row r="658" spans="2:36" ht="59.25" customHeight="1" x14ac:dyDescent="0.2">
      <c r="B658" s="211"/>
      <c r="C658" s="211"/>
      <c r="D658" s="211"/>
      <c r="E658" s="199"/>
      <c r="F658" s="199"/>
      <c r="G658" s="199"/>
      <c r="H658" s="202"/>
      <c r="I658" s="204"/>
      <c r="J658" s="11" t="s">
        <v>111</v>
      </c>
      <c r="K658" s="7" t="s">
        <v>112</v>
      </c>
      <c r="L658" s="7" t="s">
        <v>85</v>
      </c>
      <c r="M658" s="7">
        <v>2</v>
      </c>
      <c r="N658" s="190"/>
      <c r="O658" s="211"/>
      <c r="P658" s="204"/>
      <c r="Q658" s="204"/>
      <c r="R658" s="251"/>
      <c r="S658" s="251"/>
      <c r="T658" s="191"/>
      <c r="U658" s="191"/>
      <c r="V658" s="189"/>
      <c r="W658" s="189"/>
      <c r="X658" s="189"/>
      <c r="Y658" s="205"/>
      <c r="Z658" s="189"/>
      <c r="AA658" s="189"/>
      <c r="AB658" s="205"/>
      <c r="AC658" s="190"/>
      <c r="AD658" s="250"/>
      <c r="AE658" s="250"/>
      <c r="AF658" s="204"/>
      <c r="AG658" s="190"/>
      <c r="AH658" s="205"/>
      <c r="AI658" s="205"/>
      <c r="AJ658" s="204"/>
    </row>
    <row r="659" spans="2:36" ht="40.15" customHeight="1" x14ac:dyDescent="0.2">
      <c r="B659" s="211"/>
      <c r="C659" s="211"/>
      <c r="D659" s="211"/>
      <c r="E659" s="199"/>
      <c r="F659" s="199"/>
      <c r="G659" s="199"/>
      <c r="H659" s="203"/>
      <c r="I659" s="204"/>
      <c r="J659" s="11" t="s">
        <v>127</v>
      </c>
      <c r="K659" s="7" t="s">
        <v>128</v>
      </c>
      <c r="L659" s="7" t="s">
        <v>85</v>
      </c>
      <c r="M659" s="66">
        <v>60</v>
      </c>
      <c r="N659" s="190"/>
      <c r="O659" s="211"/>
      <c r="P659" s="204"/>
      <c r="Q659" s="204"/>
      <c r="R659" s="251"/>
      <c r="S659" s="251"/>
      <c r="T659" s="191"/>
      <c r="U659" s="191"/>
      <c r="V659" s="189"/>
      <c r="W659" s="189"/>
      <c r="X659" s="189"/>
      <c r="Y659" s="205"/>
      <c r="Z659" s="189"/>
      <c r="AA659" s="189"/>
      <c r="AB659" s="205"/>
      <c r="AC659" s="190"/>
      <c r="AD659" s="250"/>
      <c r="AE659" s="250"/>
      <c r="AF659" s="204"/>
      <c r="AG659" s="190"/>
      <c r="AH659" s="205"/>
      <c r="AI659" s="205"/>
      <c r="AJ659" s="204"/>
    </row>
    <row r="660" spans="2:36" ht="139.5" customHeight="1" x14ac:dyDescent="0.2">
      <c r="B660" s="204" t="s">
        <v>609</v>
      </c>
      <c r="C660" s="204" t="s">
        <v>610</v>
      </c>
      <c r="D660" s="204" t="s">
        <v>106</v>
      </c>
      <c r="E660" s="199" t="s">
        <v>67</v>
      </c>
      <c r="F660" s="199" t="s">
        <v>134</v>
      </c>
      <c r="G660" s="199" t="s">
        <v>147</v>
      </c>
      <c r="H660" s="201" t="s">
        <v>70</v>
      </c>
      <c r="I660" s="204" t="s">
        <v>98</v>
      </c>
      <c r="J660" s="11" t="s">
        <v>208</v>
      </c>
      <c r="K660" s="7" t="s">
        <v>107</v>
      </c>
      <c r="L660" s="7" t="s">
        <v>86</v>
      </c>
      <c r="M660" s="7">
        <v>40</v>
      </c>
      <c r="N660" s="190" t="s">
        <v>108</v>
      </c>
      <c r="O660" s="211" t="s">
        <v>611</v>
      </c>
      <c r="P660" s="201" t="s">
        <v>75</v>
      </c>
      <c r="Q660" s="201" t="s">
        <v>76</v>
      </c>
      <c r="R660" s="201" t="s">
        <v>77</v>
      </c>
      <c r="S660" s="411" t="s">
        <v>109</v>
      </c>
      <c r="T660" s="191">
        <f>V660+Y660</f>
        <v>732499.53</v>
      </c>
      <c r="U660" s="191">
        <f>+T660/M661</f>
        <v>122083.255</v>
      </c>
      <c r="V660" s="250">
        <v>622624.6</v>
      </c>
      <c r="W660" s="299" t="s">
        <v>98</v>
      </c>
      <c r="X660" s="299" t="s">
        <v>98</v>
      </c>
      <c r="Y660" s="250">
        <v>109874.93</v>
      </c>
      <c r="Z660" s="189" t="s">
        <v>98</v>
      </c>
      <c r="AA660" s="189" t="s">
        <v>79</v>
      </c>
      <c r="AB660" s="250">
        <v>63695.61</v>
      </c>
      <c r="AC660" s="190" t="s">
        <v>149</v>
      </c>
      <c r="AD660" s="250" t="s">
        <v>98</v>
      </c>
      <c r="AE660" s="250">
        <f>+V660+Y660</f>
        <v>732499.53</v>
      </c>
      <c r="AF660" s="204" t="s">
        <v>79</v>
      </c>
      <c r="AG660" s="190" t="s">
        <v>33</v>
      </c>
      <c r="AH660" s="190" t="s">
        <v>174</v>
      </c>
      <c r="AI660" s="190" t="s">
        <v>158</v>
      </c>
      <c r="AJ660" s="204"/>
    </row>
    <row r="661" spans="2:36" ht="73.150000000000006" customHeight="1" x14ac:dyDescent="0.2">
      <c r="B661" s="204"/>
      <c r="C661" s="204"/>
      <c r="D661" s="204"/>
      <c r="E661" s="199"/>
      <c r="F661" s="199"/>
      <c r="G661" s="199"/>
      <c r="H661" s="202"/>
      <c r="I661" s="204"/>
      <c r="J661" s="11" t="s">
        <v>111</v>
      </c>
      <c r="K661" s="7" t="s">
        <v>112</v>
      </c>
      <c r="L661" s="7" t="s">
        <v>85</v>
      </c>
      <c r="M661" s="7">
        <v>6</v>
      </c>
      <c r="N661" s="190"/>
      <c r="O661" s="211"/>
      <c r="P661" s="202"/>
      <c r="Q661" s="202"/>
      <c r="R661" s="202"/>
      <c r="S661" s="411"/>
      <c r="T661" s="191"/>
      <c r="U661" s="191"/>
      <c r="V661" s="250"/>
      <c r="W661" s="299"/>
      <c r="X661" s="299"/>
      <c r="Y661" s="250"/>
      <c r="Z661" s="189"/>
      <c r="AA661" s="189"/>
      <c r="AB661" s="250"/>
      <c r="AC661" s="190"/>
      <c r="AD661" s="250"/>
      <c r="AE661" s="250"/>
      <c r="AF661" s="204"/>
      <c r="AG661" s="190"/>
      <c r="AH661" s="190"/>
      <c r="AI661" s="190"/>
      <c r="AJ661" s="204"/>
    </row>
    <row r="662" spans="2:36" ht="54" customHeight="1" x14ac:dyDescent="0.2">
      <c r="B662" s="204"/>
      <c r="C662" s="204"/>
      <c r="D662" s="204"/>
      <c r="E662" s="199"/>
      <c r="F662" s="199"/>
      <c r="G662" s="199"/>
      <c r="H662" s="203"/>
      <c r="I662" s="204"/>
      <c r="J662" s="11" t="s">
        <v>127</v>
      </c>
      <c r="K662" s="7" t="s">
        <v>128</v>
      </c>
      <c r="L662" s="7" t="s">
        <v>85</v>
      </c>
      <c r="M662" s="66">
        <v>350</v>
      </c>
      <c r="N662" s="190"/>
      <c r="O662" s="211"/>
      <c r="P662" s="203"/>
      <c r="Q662" s="203"/>
      <c r="R662" s="203"/>
      <c r="S662" s="411"/>
      <c r="T662" s="191"/>
      <c r="U662" s="191"/>
      <c r="V662" s="250"/>
      <c r="W662" s="299"/>
      <c r="X662" s="299"/>
      <c r="Y662" s="250"/>
      <c r="Z662" s="189"/>
      <c r="AA662" s="189"/>
      <c r="AB662" s="250"/>
      <c r="AC662" s="190"/>
      <c r="AD662" s="250"/>
      <c r="AE662" s="250"/>
      <c r="AF662" s="204"/>
      <c r="AG662" s="190"/>
      <c r="AH662" s="190"/>
      <c r="AI662" s="190"/>
      <c r="AJ662" s="204"/>
    </row>
    <row r="663" spans="2:36" ht="38.25" x14ac:dyDescent="0.2">
      <c r="B663" s="204" t="s">
        <v>612</v>
      </c>
      <c r="C663" s="204" t="s">
        <v>613</v>
      </c>
      <c r="D663" s="204" t="s">
        <v>106</v>
      </c>
      <c r="E663" s="199" t="s">
        <v>67</v>
      </c>
      <c r="F663" s="199" t="s">
        <v>134</v>
      </c>
      <c r="G663" s="199" t="s">
        <v>147</v>
      </c>
      <c r="H663" s="201" t="s">
        <v>70</v>
      </c>
      <c r="I663" s="204" t="s">
        <v>98</v>
      </c>
      <c r="J663" s="11" t="s">
        <v>111</v>
      </c>
      <c r="K663" s="7" t="s">
        <v>112</v>
      </c>
      <c r="L663" s="7" t="s">
        <v>85</v>
      </c>
      <c r="M663" s="7">
        <v>1</v>
      </c>
      <c r="N663" s="190" t="s">
        <v>108</v>
      </c>
      <c r="O663" s="211" t="s">
        <v>611</v>
      </c>
      <c r="P663" s="201" t="s">
        <v>75</v>
      </c>
      <c r="Q663" s="201" t="s">
        <v>76</v>
      </c>
      <c r="R663" s="201" t="s">
        <v>77</v>
      </c>
      <c r="S663" s="251" t="s">
        <v>623</v>
      </c>
      <c r="T663" s="191">
        <f>V663+Y663</f>
        <v>117700</v>
      </c>
      <c r="U663" s="191">
        <f>+T663/M663</f>
        <v>117700</v>
      </c>
      <c r="V663" s="250">
        <v>100045</v>
      </c>
      <c r="W663" s="189" t="s">
        <v>98</v>
      </c>
      <c r="X663" s="189" t="s">
        <v>79</v>
      </c>
      <c r="Y663" s="250">
        <v>17655</v>
      </c>
      <c r="Z663" s="189" t="s">
        <v>98</v>
      </c>
      <c r="AA663" s="189" t="s">
        <v>79</v>
      </c>
      <c r="AB663" s="250">
        <v>10234.780000000001</v>
      </c>
      <c r="AC663" s="190" t="s">
        <v>149</v>
      </c>
      <c r="AD663" s="250" t="s">
        <v>98</v>
      </c>
      <c r="AE663" s="250">
        <f>+V663+Y663</f>
        <v>117700</v>
      </c>
      <c r="AF663" s="204" t="s">
        <v>79</v>
      </c>
      <c r="AG663" s="190" t="s">
        <v>33</v>
      </c>
      <c r="AH663" s="190" t="s">
        <v>297</v>
      </c>
      <c r="AI663" s="190" t="s">
        <v>635</v>
      </c>
      <c r="AJ663" s="204"/>
    </row>
    <row r="664" spans="2:36" ht="129" customHeight="1" x14ac:dyDescent="0.2">
      <c r="B664" s="204"/>
      <c r="C664" s="204"/>
      <c r="D664" s="204"/>
      <c r="E664" s="199"/>
      <c r="F664" s="199"/>
      <c r="G664" s="199"/>
      <c r="H664" s="203"/>
      <c r="I664" s="204"/>
      <c r="J664" s="11" t="s">
        <v>127</v>
      </c>
      <c r="K664" s="7" t="s">
        <v>128</v>
      </c>
      <c r="L664" s="7" t="s">
        <v>85</v>
      </c>
      <c r="M664" s="66">
        <v>10</v>
      </c>
      <c r="N664" s="190"/>
      <c r="O664" s="211"/>
      <c r="P664" s="203"/>
      <c r="Q664" s="203"/>
      <c r="R664" s="203"/>
      <c r="S664" s="251"/>
      <c r="T664" s="191"/>
      <c r="U664" s="191"/>
      <c r="V664" s="250"/>
      <c r="W664" s="189"/>
      <c r="X664" s="189"/>
      <c r="Y664" s="250"/>
      <c r="Z664" s="189"/>
      <c r="AA664" s="189"/>
      <c r="AB664" s="250"/>
      <c r="AC664" s="190"/>
      <c r="AD664" s="250"/>
      <c r="AE664" s="250"/>
      <c r="AF664" s="204"/>
      <c r="AG664" s="190"/>
      <c r="AH664" s="190"/>
      <c r="AI664" s="190"/>
      <c r="AJ664" s="204"/>
    </row>
    <row r="665" spans="2:36" ht="75.599999999999994" customHeight="1" x14ac:dyDescent="0.2">
      <c r="B665" s="204" t="s">
        <v>649</v>
      </c>
      <c r="C665" s="204" t="s">
        <v>614</v>
      </c>
      <c r="D665" s="204" t="s">
        <v>106</v>
      </c>
      <c r="E665" s="199" t="s">
        <v>67</v>
      </c>
      <c r="F665" s="199" t="s">
        <v>132</v>
      </c>
      <c r="G665" s="199" t="s">
        <v>69</v>
      </c>
      <c r="H665" s="201" t="s">
        <v>70</v>
      </c>
      <c r="I665" s="201" t="s">
        <v>98</v>
      </c>
      <c r="J665" s="11" t="s">
        <v>113</v>
      </c>
      <c r="K665" s="7" t="s">
        <v>114</v>
      </c>
      <c r="L665" s="7" t="s">
        <v>115</v>
      </c>
      <c r="M665" s="7">
        <v>2</v>
      </c>
      <c r="N665" s="190" t="s">
        <v>108</v>
      </c>
      <c r="O665" s="204" t="s">
        <v>615</v>
      </c>
      <c r="P665" s="201" t="s">
        <v>75</v>
      </c>
      <c r="Q665" s="201" t="s">
        <v>76</v>
      </c>
      <c r="R665" s="201" t="s">
        <v>77</v>
      </c>
      <c r="S665" s="251" t="s">
        <v>109</v>
      </c>
      <c r="T665" s="191">
        <f>V665+Y665</f>
        <v>149800</v>
      </c>
      <c r="U665" s="191">
        <f>+T665/M666</f>
        <v>74900</v>
      </c>
      <c r="V665" s="301">
        <v>127330</v>
      </c>
      <c r="W665" s="189" t="s">
        <v>98</v>
      </c>
      <c r="X665" s="189" t="s">
        <v>98</v>
      </c>
      <c r="Y665" s="301">
        <v>22470</v>
      </c>
      <c r="Z665" s="189" t="s">
        <v>98</v>
      </c>
      <c r="AA665" s="189" t="s">
        <v>98</v>
      </c>
      <c r="AB665" s="301">
        <v>13026.09</v>
      </c>
      <c r="AC665" s="190" t="s">
        <v>80</v>
      </c>
      <c r="AD665" s="250"/>
      <c r="AE665" s="250">
        <f>V665+Y665</f>
        <v>149800</v>
      </c>
      <c r="AF665" s="204" t="s">
        <v>79</v>
      </c>
      <c r="AG665" s="190" t="s">
        <v>33</v>
      </c>
      <c r="AH665" s="205" t="s">
        <v>297</v>
      </c>
      <c r="AI665" s="205" t="s">
        <v>248</v>
      </c>
      <c r="AJ665" s="204"/>
    </row>
    <row r="666" spans="2:36" ht="75.599999999999994" customHeight="1" x14ac:dyDescent="0.2">
      <c r="B666" s="204"/>
      <c r="C666" s="204"/>
      <c r="D666" s="204"/>
      <c r="E666" s="199"/>
      <c r="F666" s="199"/>
      <c r="G666" s="199"/>
      <c r="H666" s="202"/>
      <c r="I666" s="202"/>
      <c r="J666" s="11" t="s">
        <v>116</v>
      </c>
      <c r="K666" s="7" t="s">
        <v>117</v>
      </c>
      <c r="L666" s="7" t="s">
        <v>85</v>
      </c>
      <c r="M666" s="7">
        <v>2</v>
      </c>
      <c r="N666" s="190"/>
      <c r="O666" s="204"/>
      <c r="P666" s="202"/>
      <c r="Q666" s="202"/>
      <c r="R666" s="202"/>
      <c r="S666" s="251"/>
      <c r="T666" s="191"/>
      <c r="U666" s="191"/>
      <c r="V666" s="301"/>
      <c r="W666" s="189"/>
      <c r="X666" s="189"/>
      <c r="Y666" s="301"/>
      <c r="Z666" s="189"/>
      <c r="AA666" s="189"/>
      <c r="AB666" s="301"/>
      <c r="AC666" s="190"/>
      <c r="AD666" s="250"/>
      <c r="AE666" s="250"/>
      <c r="AF666" s="204"/>
      <c r="AG666" s="190"/>
      <c r="AH666" s="205"/>
      <c r="AI666" s="205"/>
      <c r="AJ666" s="204"/>
    </row>
    <row r="667" spans="2:36" ht="75.599999999999994" customHeight="1" x14ac:dyDescent="0.2">
      <c r="B667" s="204"/>
      <c r="C667" s="204"/>
      <c r="D667" s="204"/>
      <c r="E667" s="199"/>
      <c r="F667" s="199"/>
      <c r="G667" s="199"/>
      <c r="H667" s="202"/>
      <c r="I667" s="202"/>
      <c r="J667" s="11" t="s">
        <v>209</v>
      </c>
      <c r="K667" s="7" t="s">
        <v>118</v>
      </c>
      <c r="L667" s="7" t="s">
        <v>119</v>
      </c>
      <c r="M667" s="7">
        <v>2</v>
      </c>
      <c r="N667" s="190"/>
      <c r="O667" s="204"/>
      <c r="P667" s="202"/>
      <c r="Q667" s="202"/>
      <c r="R667" s="202"/>
      <c r="S667" s="251"/>
      <c r="T667" s="191"/>
      <c r="U667" s="191"/>
      <c r="V667" s="301"/>
      <c r="W667" s="189"/>
      <c r="X667" s="189"/>
      <c r="Y667" s="301"/>
      <c r="Z667" s="189"/>
      <c r="AA667" s="189"/>
      <c r="AB667" s="301"/>
      <c r="AC667" s="190"/>
      <c r="AD667" s="250"/>
      <c r="AE667" s="250"/>
      <c r="AF667" s="204"/>
      <c r="AG667" s="190"/>
      <c r="AH667" s="205"/>
      <c r="AI667" s="205"/>
      <c r="AJ667" s="204"/>
    </row>
    <row r="668" spans="2:36" ht="75.599999999999994" customHeight="1" x14ac:dyDescent="0.2">
      <c r="B668" s="204"/>
      <c r="C668" s="204"/>
      <c r="D668" s="204"/>
      <c r="E668" s="199"/>
      <c r="F668" s="199"/>
      <c r="G668" s="199"/>
      <c r="H668" s="203"/>
      <c r="I668" s="203"/>
      <c r="J668" s="11" t="s">
        <v>120</v>
      </c>
      <c r="K668" s="7" t="s">
        <v>121</v>
      </c>
      <c r="L668" s="7" t="s">
        <v>119</v>
      </c>
      <c r="M668" s="66">
        <v>2</v>
      </c>
      <c r="N668" s="190"/>
      <c r="O668" s="204"/>
      <c r="P668" s="203"/>
      <c r="Q668" s="203"/>
      <c r="R668" s="203"/>
      <c r="S668" s="251"/>
      <c r="T668" s="191"/>
      <c r="U668" s="191"/>
      <c r="V668" s="301"/>
      <c r="W668" s="189"/>
      <c r="X668" s="189"/>
      <c r="Y668" s="301"/>
      <c r="Z668" s="189"/>
      <c r="AA668" s="189"/>
      <c r="AB668" s="301"/>
      <c r="AC668" s="190"/>
      <c r="AD668" s="250"/>
      <c r="AE668" s="250"/>
      <c r="AF668" s="204"/>
      <c r="AG668" s="190"/>
      <c r="AH668" s="205"/>
      <c r="AI668" s="205"/>
      <c r="AJ668" s="204"/>
    </row>
    <row r="669" spans="2:36" s="36" customFormat="1" ht="89.25" x14ac:dyDescent="0.25">
      <c r="B669" s="202" t="s">
        <v>372</v>
      </c>
      <c r="C669" s="202" t="s">
        <v>373</v>
      </c>
      <c r="D669" s="202" t="s">
        <v>106</v>
      </c>
      <c r="E669" s="219" t="s">
        <v>67</v>
      </c>
      <c r="F669" s="219" t="s">
        <v>134</v>
      </c>
      <c r="G669" s="219" t="s">
        <v>147</v>
      </c>
      <c r="H669" s="202" t="s">
        <v>70</v>
      </c>
      <c r="I669" s="202" t="s">
        <v>79</v>
      </c>
      <c r="J669" s="75" t="s">
        <v>208</v>
      </c>
      <c r="K669" s="22" t="s">
        <v>107</v>
      </c>
      <c r="L669" s="22" t="s">
        <v>86</v>
      </c>
      <c r="M669" s="22">
        <v>40</v>
      </c>
      <c r="N669" s="230" t="s">
        <v>108</v>
      </c>
      <c r="O669" s="202" t="s">
        <v>374</v>
      </c>
      <c r="P669" s="202" t="s">
        <v>75</v>
      </c>
      <c r="Q669" s="202" t="s">
        <v>76</v>
      </c>
      <c r="R669" s="193" t="s">
        <v>77</v>
      </c>
      <c r="S669" s="193" t="s">
        <v>109</v>
      </c>
      <c r="T669" s="241">
        <f>V669+Y669</f>
        <v>440884.58</v>
      </c>
      <c r="U669" s="241" t="s">
        <v>79</v>
      </c>
      <c r="V669" s="244">
        <v>374751.89</v>
      </c>
      <c r="W669" s="244" t="s">
        <v>79</v>
      </c>
      <c r="X669" s="244" t="s">
        <v>79</v>
      </c>
      <c r="Y669" s="244">
        <v>66132.69</v>
      </c>
      <c r="Z669" s="244" t="s">
        <v>98</v>
      </c>
      <c r="AA669" s="244" t="s">
        <v>79</v>
      </c>
      <c r="AB669" s="244">
        <v>77864.19</v>
      </c>
      <c r="AC669" s="230" t="s">
        <v>149</v>
      </c>
      <c r="AD669" s="247" t="s">
        <v>79</v>
      </c>
      <c r="AE669" s="247">
        <f>V669+Y669</f>
        <v>440884.58</v>
      </c>
      <c r="AF669" s="202" t="s">
        <v>79</v>
      </c>
      <c r="AG669" s="230" t="s">
        <v>33</v>
      </c>
      <c r="AH669" s="230" t="s">
        <v>157</v>
      </c>
      <c r="AI669" s="230" t="s">
        <v>158</v>
      </c>
      <c r="AJ669" s="202"/>
    </row>
    <row r="670" spans="2:36" s="36" customFormat="1" ht="86.1" customHeight="1" x14ac:dyDescent="0.25">
      <c r="B670" s="202"/>
      <c r="C670" s="202"/>
      <c r="D670" s="202"/>
      <c r="E670" s="219"/>
      <c r="F670" s="219"/>
      <c r="G670" s="219"/>
      <c r="H670" s="202"/>
      <c r="I670" s="202"/>
      <c r="J670" s="11" t="s">
        <v>111</v>
      </c>
      <c r="K670" s="7" t="s">
        <v>112</v>
      </c>
      <c r="L670" s="7" t="s">
        <v>85</v>
      </c>
      <c r="M670" s="7">
        <v>11</v>
      </c>
      <c r="N670" s="230"/>
      <c r="O670" s="202"/>
      <c r="P670" s="202"/>
      <c r="Q670" s="202"/>
      <c r="R670" s="193"/>
      <c r="S670" s="193"/>
      <c r="T670" s="241"/>
      <c r="U670" s="241"/>
      <c r="V670" s="244"/>
      <c r="W670" s="244"/>
      <c r="X670" s="244"/>
      <c r="Y670" s="244"/>
      <c r="Z670" s="244"/>
      <c r="AA670" s="244"/>
      <c r="AB670" s="244"/>
      <c r="AC670" s="230"/>
      <c r="AD670" s="247"/>
      <c r="AE670" s="247"/>
      <c r="AF670" s="202"/>
      <c r="AG670" s="230"/>
      <c r="AH670" s="230"/>
      <c r="AI670" s="230"/>
      <c r="AJ670" s="202"/>
    </row>
    <row r="671" spans="2:36" s="36" customFormat="1" ht="66.599999999999994" customHeight="1" x14ac:dyDescent="0.25">
      <c r="B671" s="203"/>
      <c r="C671" s="203"/>
      <c r="D671" s="203"/>
      <c r="E671" s="234"/>
      <c r="F671" s="234"/>
      <c r="G671" s="234"/>
      <c r="H671" s="203"/>
      <c r="I671" s="203"/>
      <c r="J671" s="11" t="s">
        <v>127</v>
      </c>
      <c r="K671" s="7" t="s">
        <v>128</v>
      </c>
      <c r="L671" s="7" t="s">
        <v>85</v>
      </c>
      <c r="M671" s="66">
        <v>255</v>
      </c>
      <c r="N671" s="231"/>
      <c r="O671" s="203"/>
      <c r="P671" s="203"/>
      <c r="Q671" s="203"/>
      <c r="R671" s="239"/>
      <c r="S671" s="239"/>
      <c r="T671" s="242"/>
      <c r="U671" s="242"/>
      <c r="V671" s="245"/>
      <c r="W671" s="245"/>
      <c r="X671" s="245"/>
      <c r="Y671" s="245"/>
      <c r="Z671" s="245"/>
      <c r="AA671" s="245"/>
      <c r="AB671" s="245"/>
      <c r="AC671" s="231"/>
      <c r="AD671" s="248"/>
      <c r="AE671" s="248"/>
      <c r="AF671" s="203"/>
      <c r="AG671" s="231"/>
      <c r="AH671" s="231"/>
      <c r="AI671" s="231"/>
      <c r="AJ671" s="203"/>
    </row>
    <row r="672" spans="2:36" s="36" customFormat="1" ht="113.65" customHeight="1" x14ac:dyDescent="0.25">
      <c r="B672" s="201" t="s">
        <v>375</v>
      </c>
      <c r="C672" s="201" t="s">
        <v>376</v>
      </c>
      <c r="D672" s="201" t="s">
        <v>106</v>
      </c>
      <c r="E672" s="218" t="s">
        <v>67</v>
      </c>
      <c r="F672" s="254" t="s">
        <v>134</v>
      </c>
      <c r="G672" s="218" t="s">
        <v>147</v>
      </c>
      <c r="H672" s="255" t="s">
        <v>70</v>
      </c>
      <c r="I672" s="255" t="s">
        <v>79</v>
      </c>
      <c r="J672" s="11" t="s">
        <v>208</v>
      </c>
      <c r="K672" s="7" t="s">
        <v>107</v>
      </c>
      <c r="L672" s="7" t="s">
        <v>86</v>
      </c>
      <c r="M672" s="7">
        <v>40</v>
      </c>
      <c r="N672" s="256" t="s">
        <v>108</v>
      </c>
      <c r="O672" s="201" t="s">
        <v>374</v>
      </c>
      <c r="P672" s="201" t="s">
        <v>75</v>
      </c>
      <c r="Q672" s="201" t="s">
        <v>76</v>
      </c>
      <c r="R672" s="192" t="s">
        <v>77</v>
      </c>
      <c r="S672" s="192" t="s">
        <v>109</v>
      </c>
      <c r="T672" s="240">
        <f>V672+Y672</f>
        <v>164151.37</v>
      </c>
      <c r="U672" s="240" t="s">
        <v>79</v>
      </c>
      <c r="V672" s="243">
        <v>139528.66</v>
      </c>
      <c r="W672" s="243" t="s">
        <v>79</v>
      </c>
      <c r="X672" s="243" t="s">
        <v>79</v>
      </c>
      <c r="Y672" s="243">
        <v>24622.71</v>
      </c>
      <c r="Z672" s="243" t="s">
        <v>98</v>
      </c>
      <c r="AA672" s="243" t="s">
        <v>79</v>
      </c>
      <c r="AB672" s="243">
        <v>28990.61</v>
      </c>
      <c r="AC672" s="228" t="s">
        <v>149</v>
      </c>
      <c r="AD672" s="246" t="s">
        <v>79</v>
      </c>
      <c r="AE672" s="246">
        <f>V672+Y672</f>
        <v>164151.37</v>
      </c>
      <c r="AF672" s="228" t="s">
        <v>79</v>
      </c>
      <c r="AG672" s="228" t="s">
        <v>33</v>
      </c>
      <c r="AH672" s="256" t="s">
        <v>176</v>
      </c>
      <c r="AI672" s="228" t="s">
        <v>160</v>
      </c>
      <c r="AJ672" s="228"/>
    </row>
    <row r="673" spans="2:442" s="36" customFormat="1" ht="86.1" customHeight="1" x14ac:dyDescent="0.25">
      <c r="B673" s="202"/>
      <c r="C673" s="202"/>
      <c r="D673" s="202"/>
      <c r="E673" s="219"/>
      <c r="F673" s="219"/>
      <c r="G673" s="219"/>
      <c r="H673" s="202"/>
      <c r="I673" s="202"/>
      <c r="J673" s="11" t="s">
        <v>111</v>
      </c>
      <c r="K673" s="7" t="s">
        <v>112</v>
      </c>
      <c r="L673" s="7" t="s">
        <v>85</v>
      </c>
      <c r="M673" s="7">
        <v>6</v>
      </c>
      <c r="N673" s="230"/>
      <c r="O673" s="202"/>
      <c r="P673" s="202"/>
      <c r="Q673" s="202"/>
      <c r="R673" s="193"/>
      <c r="S673" s="193"/>
      <c r="T673" s="241"/>
      <c r="U673" s="241"/>
      <c r="V673" s="244"/>
      <c r="W673" s="244"/>
      <c r="X673" s="244"/>
      <c r="Y673" s="244"/>
      <c r="Z673" s="244"/>
      <c r="AA673" s="244"/>
      <c r="AB673" s="244"/>
      <c r="AC673" s="230"/>
      <c r="AD673" s="247"/>
      <c r="AE673" s="247"/>
      <c r="AF673" s="202"/>
      <c r="AG673" s="230"/>
      <c r="AH673" s="230"/>
      <c r="AI673" s="230"/>
      <c r="AJ673" s="202"/>
    </row>
    <row r="674" spans="2:442" s="36" customFormat="1" ht="66.599999999999994" customHeight="1" x14ac:dyDescent="0.25">
      <c r="B674" s="203"/>
      <c r="C674" s="203"/>
      <c r="D674" s="203"/>
      <c r="E674" s="234"/>
      <c r="F674" s="234"/>
      <c r="G674" s="234"/>
      <c r="H674" s="203"/>
      <c r="I674" s="203"/>
      <c r="J674" s="11" t="s">
        <v>127</v>
      </c>
      <c r="K674" s="7" t="s">
        <v>128</v>
      </c>
      <c r="L674" s="7" t="s">
        <v>85</v>
      </c>
      <c r="M674" s="66">
        <v>45</v>
      </c>
      <c r="N674" s="231"/>
      <c r="O674" s="203"/>
      <c r="P674" s="203"/>
      <c r="Q674" s="203"/>
      <c r="R674" s="239"/>
      <c r="S674" s="239"/>
      <c r="T674" s="242"/>
      <c r="U674" s="242"/>
      <c r="V674" s="245"/>
      <c r="W674" s="245"/>
      <c r="X674" s="245"/>
      <c r="Y674" s="245"/>
      <c r="Z674" s="245"/>
      <c r="AA674" s="245"/>
      <c r="AB674" s="245"/>
      <c r="AC674" s="231"/>
      <c r="AD674" s="248"/>
      <c r="AE674" s="248"/>
      <c r="AF674" s="203"/>
      <c r="AG674" s="231"/>
      <c r="AH674" s="231"/>
      <c r="AI674" s="231"/>
      <c r="AJ674" s="203"/>
    </row>
    <row r="675" spans="2:442" ht="52.15" customHeight="1" x14ac:dyDescent="0.2">
      <c r="B675" s="204" t="s">
        <v>377</v>
      </c>
      <c r="C675" s="204" t="s">
        <v>378</v>
      </c>
      <c r="D675" s="204" t="s">
        <v>66</v>
      </c>
      <c r="E675" s="199" t="s">
        <v>67</v>
      </c>
      <c r="F675" s="199" t="s">
        <v>132</v>
      </c>
      <c r="G675" s="199" t="s">
        <v>69</v>
      </c>
      <c r="H675" s="204" t="s">
        <v>70</v>
      </c>
      <c r="I675" s="204" t="s">
        <v>79</v>
      </c>
      <c r="J675" s="11" t="s">
        <v>113</v>
      </c>
      <c r="K675" s="7" t="s">
        <v>114</v>
      </c>
      <c r="L675" s="7" t="s">
        <v>115</v>
      </c>
      <c r="M675" s="7">
        <v>4</v>
      </c>
      <c r="N675" s="190" t="s">
        <v>108</v>
      </c>
      <c r="O675" s="204" t="s">
        <v>374</v>
      </c>
      <c r="P675" s="204" t="s">
        <v>75</v>
      </c>
      <c r="Q675" s="204" t="s">
        <v>76</v>
      </c>
      <c r="R675" s="251" t="s">
        <v>77</v>
      </c>
      <c r="S675" s="251" t="s">
        <v>109</v>
      </c>
      <c r="T675" s="191">
        <f>V675+Y675</f>
        <v>295320</v>
      </c>
      <c r="U675" s="191" t="s">
        <v>79</v>
      </c>
      <c r="V675" s="189">
        <v>251022</v>
      </c>
      <c r="W675" s="189" t="s">
        <v>79</v>
      </c>
      <c r="X675" s="189" t="s">
        <v>79</v>
      </c>
      <c r="Y675" s="189">
        <v>44298</v>
      </c>
      <c r="Z675" s="189" t="s">
        <v>79</v>
      </c>
      <c r="AA675" s="189" t="s">
        <v>79</v>
      </c>
      <c r="AB675" s="189">
        <v>52156.17</v>
      </c>
      <c r="AC675" s="190" t="s">
        <v>80</v>
      </c>
      <c r="AD675" s="250" t="s">
        <v>79</v>
      </c>
      <c r="AE675" s="250">
        <f>V675+Y675</f>
        <v>295320</v>
      </c>
      <c r="AF675" s="190" t="s">
        <v>79</v>
      </c>
      <c r="AG675" s="190" t="s">
        <v>33</v>
      </c>
      <c r="AH675" s="190" t="s">
        <v>161</v>
      </c>
      <c r="AI675" s="190" t="s">
        <v>179</v>
      </c>
      <c r="AJ675" s="190"/>
    </row>
    <row r="676" spans="2:442" ht="51" x14ac:dyDescent="0.2">
      <c r="B676" s="204"/>
      <c r="C676" s="204"/>
      <c r="D676" s="204"/>
      <c r="E676" s="199"/>
      <c r="F676" s="199"/>
      <c r="G676" s="199"/>
      <c r="H676" s="204"/>
      <c r="I676" s="204"/>
      <c r="J676" s="11" t="s">
        <v>116</v>
      </c>
      <c r="K676" s="7" t="s">
        <v>117</v>
      </c>
      <c r="L676" s="7" t="s">
        <v>85</v>
      </c>
      <c r="M676" s="7">
        <v>4</v>
      </c>
      <c r="N676" s="190"/>
      <c r="O676" s="204"/>
      <c r="P676" s="204"/>
      <c r="Q676" s="204"/>
      <c r="R676" s="251"/>
      <c r="S676" s="251"/>
      <c r="T676" s="191"/>
      <c r="U676" s="191"/>
      <c r="V676" s="189"/>
      <c r="W676" s="189"/>
      <c r="X676" s="189"/>
      <c r="Y676" s="189"/>
      <c r="Z676" s="189"/>
      <c r="AA676" s="189"/>
      <c r="AB676" s="189"/>
      <c r="AC676" s="190"/>
      <c r="AD676" s="250"/>
      <c r="AE676" s="250"/>
      <c r="AF676" s="204"/>
      <c r="AG676" s="190"/>
      <c r="AH676" s="190"/>
      <c r="AI676" s="190"/>
      <c r="AJ676" s="204"/>
    </row>
    <row r="677" spans="2:442" ht="38.25" x14ac:dyDescent="0.2">
      <c r="B677" s="204"/>
      <c r="C677" s="204"/>
      <c r="D677" s="204"/>
      <c r="E677" s="199"/>
      <c r="F677" s="199"/>
      <c r="G677" s="199"/>
      <c r="H677" s="204"/>
      <c r="I677" s="204"/>
      <c r="J677" s="11" t="s">
        <v>209</v>
      </c>
      <c r="K677" s="7" t="s">
        <v>118</v>
      </c>
      <c r="L677" s="7" t="s">
        <v>119</v>
      </c>
      <c r="M677" s="7">
        <v>4</v>
      </c>
      <c r="N677" s="190"/>
      <c r="O677" s="204"/>
      <c r="P677" s="204"/>
      <c r="Q677" s="204"/>
      <c r="R677" s="251"/>
      <c r="S677" s="251"/>
      <c r="T677" s="191"/>
      <c r="U677" s="191"/>
      <c r="V677" s="189"/>
      <c r="W677" s="189"/>
      <c r="X677" s="189"/>
      <c r="Y677" s="189"/>
      <c r="Z677" s="189"/>
      <c r="AA677" s="189"/>
      <c r="AB677" s="189"/>
      <c r="AC677" s="190"/>
      <c r="AD677" s="250"/>
      <c r="AE677" s="250"/>
      <c r="AF677" s="204"/>
      <c r="AG677" s="190"/>
      <c r="AH677" s="190"/>
      <c r="AI677" s="190"/>
      <c r="AJ677" s="204"/>
    </row>
    <row r="678" spans="2:442" ht="43.5" customHeight="1" x14ac:dyDescent="0.2">
      <c r="B678" s="204"/>
      <c r="C678" s="204"/>
      <c r="D678" s="204"/>
      <c r="E678" s="199"/>
      <c r="F678" s="199"/>
      <c r="G678" s="199"/>
      <c r="H678" s="204"/>
      <c r="I678" s="204"/>
      <c r="J678" s="11" t="s">
        <v>120</v>
      </c>
      <c r="K678" s="7" t="s">
        <v>121</v>
      </c>
      <c r="L678" s="7" t="s">
        <v>119</v>
      </c>
      <c r="M678" s="66">
        <v>4</v>
      </c>
      <c r="N678" s="190"/>
      <c r="O678" s="204"/>
      <c r="P678" s="204"/>
      <c r="Q678" s="204"/>
      <c r="R678" s="251"/>
      <c r="S678" s="251"/>
      <c r="T678" s="191"/>
      <c r="U678" s="191"/>
      <c r="V678" s="189"/>
      <c r="W678" s="189"/>
      <c r="X678" s="189"/>
      <c r="Y678" s="189"/>
      <c r="Z678" s="189"/>
      <c r="AA678" s="189"/>
      <c r="AB678" s="189"/>
      <c r="AC678" s="190"/>
      <c r="AD678" s="250"/>
      <c r="AE678" s="250"/>
      <c r="AF678" s="204"/>
      <c r="AG678" s="190"/>
      <c r="AH678" s="190"/>
      <c r="AI678" s="190"/>
      <c r="AJ678" s="204"/>
    </row>
    <row r="679" spans="2:442" s="36" customFormat="1" ht="102" customHeight="1" x14ac:dyDescent="0.2">
      <c r="B679" s="204" t="s">
        <v>379</v>
      </c>
      <c r="C679" s="204" t="s">
        <v>380</v>
      </c>
      <c r="D679" s="204" t="s">
        <v>106</v>
      </c>
      <c r="E679" s="199" t="s">
        <v>67</v>
      </c>
      <c r="F679" s="199" t="s">
        <v>134</v>
      </c>
      <c r="G679" s="199" t="s">
        <v>147</v>
      </c>
      <c r="H679" s="204" t="s">
        <v>70</v>
      </c>
      <c r="I679" s="204" t="s">
        <v>79</v>
      </c>
      <c r="J679" s="11" t="s">
        <v>208</v>
      </c>
      <c r="K679" s="7" t="s">
        <v>107</v>
      </c>
      <c r="L679" s="7" t="s">
        <v>86</v>
      </c>
      <c r="M679" s="7">
        <v>40</v>
      </c>
      <c r="N679" s="190" t="s">
        <v>108</v>
      </c>
      <c r="O679" s="204" t="s">
        <v>374</v>
      </c>
      <c r="P679" s="204" t="s">
        <v>75</v>
      </c>
      <c r="Q679" s="204" t="s">
        <v>76</v>
      </c>
      <c r="R679" s="251" t="s">
        <v>77</v>
      </c>
      <c r="S679" s="251" t="s">
        <v>109</v>
      </c>
      <c r="T679" s="191">
        <f>V679+Y679</f>
        <v>94797.56</v>
      </c>
      <c r="U679" s="191" t="s">
        <v>79</v>
      </c>
      <c r="V679" s="243">
        <v>80577.929999999993</v>
      </c>
      <c r="W679" s="189" t="s">
        <v>79</v>
      </c>
      <c r="X679" s="189" t="s">
        <v>79</v>
      </c>
      <c r="Y679" s="189">
        <v>14219.63</v>
      </c>
      <c r="Z679" s="189" t="s">
        <v>98</v>
      </c>
      <c r="AA679" s="189" t="s">
        <v>79</v>
      </c>
      <c r="AB679" s="189">
        <v>16742.099999999999</v>
      </c>
      <c r="AC679" s="190" t="s">
        <v>149</v>
      </c>
      <c r="AD679" s="250" t="s">
        <v>79</v>
      </c>
      <c r="AE679" s="250">
        <f>V679+Y679</f>
        <v>94797.56</v>
      </c>
      <c r="AF679" s="190" t="s">
        <v>79</v>
      </c>
      <c r="AG679" s="190" t="s">
        <v>33</v>
      </c>
      <c r="AH679" s="190" t="s">
        <v>256</v>
      </c>
      <c r="AI679" s="190" t="s">
        <v>166</v>
      </c>
      <c r="AJ679" s="190"/>
      <c r="AK679" s="1"/>
      <c r="AL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c r="KJ679" s="1"/>
      <c r="KK679" s="1"/>
      <c r="KL679" s="1"/>
      <c r="KM679" s="1"/>
      <c r="KN679" s="1"/>
      <c r="KO679" s="1"/>
      <c r="KP679" s="1"/>
      <c r="KQ679" s="1"/>
      <c r="KR679" s="1"/>
      <c r="KS679" s="1"/>
      <c r="KT679" s="1"/>
      <c r="KU679" s="1"/>
      <c r="KV679" s="1"/>
      <c r="KW679" s="1"/>
      <c r="KX679" s="1"/>
      <c r="KY679" s="1"/>
      <c r="KZ679" s="1"/>
      <c r="LA679" s="1"/>
      <c r="LB679" s="1"/>
      <c r="LC679" s="1"/>
      <c r="LD679" s="1"/>
      <c r="LE679" s="1"/>
      <c r="LF679" s="1"/>
      <c r="LG679" s="1"/>
      <c r="LH679" s="1"/>
      <c r="LI679" s="1"/>
      <c r="LJ679" s="1"/>
      <c r="LK679" s="1"/>
      <c r="LL679" s="1"/>
      <c r="LM679" s="1"/>
      <c r="LN679" s="1"/>
      <c r="LO679" s="1"/>
      <c r="LP679" s="1"/>
      <c r="LQ679" s="1"/>
      <c r="LR679" s="1"/>
      <c r="LS679" s="1"/>
      <c r="LT679" s="1"/>
      <c r="LU679" s="1"/>
      <c r="LV679" s="1"/>
      <c r="LW679" s="1"/>
      <c r="LX679" s="1"/>
      <c r="LY679" s="1"/>
      <c r="LZ679" s="1"/>
      <c r="MA679" s="1"/>
      <c r="MB679" s="1"/>
      <c r="MC679" s="1"/>
      <c r="MD679" s="1"/>
      <c r="ME679" s="1"/>
      <c r="MF679" s="1"/>
      <c r="MG679" s="1"/>
      <c r="MH679" s="1"/>
      <c r="MI679" s="1"/>
      <c r="MJ679" s="1"/>
      <c r="MK679" s="1"/>
      <c r="ML679" s="1"/>
      <c r="MM679" s="1"/>
      <c r="MN679" s="1"/>
      <c r="MO679" s="1"/>
      <c r="MP679" s="1"/>
      <c r="MQ679" s="1"/>
      <c r="MR679" s="1"/>
      <c r="MS679" s="1"/>
      <c r="MT679" s="1"/>
      <c r="MU679" s="1"/>
      <c r="MV679" s="1"/>
      <c r="MW679" s="1"/>
      <c r="MX679" s="1"/>
      <c r="MY679" s="1"/>
      <c r="MZ679" s="1"/>
      <c r="NA679" s="1"/>
      <c r="NB679" s="1"/>
      <c r="NC679" s="1"/>
      <c r="ND679" s="1"/>
      <c r="NE679" s="1"/>
      <c r="NF679" s="1"/>
      <c r="NG679" s="1"/>
      <c r="NH679" s="1"/>
      <c r="NI679" s="1"/>
      <c r="NJ679" s="1"/>
      <c r="NK679" s="1"/>
      <c r="NL679" s="1"/>
      <c r="NM679" s="1"/>
      <c r="NN679" s="1"/>
      <c r="NO679" s="1"/>
      <c r="NP679" s="1"/>
      <c r="NQ679" s="1"/>
      <c r="NR679" s="1"/>
      <c r="NS679" s="1"/>
      <c r="NT679" s="1"/>
      <c r="NU679" s="1"/>
      <c r="NV679" s="1"/>
      <c r="NW679" s="1"/>
      <c r="NX679" s="1"/>
      <c r="NY679" s="1"/>
      <c r="NZ679" s="1"/>
      <c r="OA679" s="1"/>
      <c r="OB679" s="1"/>
      <c r="OC679" s="1"/>
      <c r="OD679" s="1"/>
      <c r="OE679" s="1"/>
      <c r="OF679" s="1"/>
      <c r="OG679" s="1"/>
      <c r="OH679" s="1"/>
      <c r="OI679" s="1"/>
      <c r="OJ679" s="1"/>
      <c r="OK679" s="1"/>
      <c r="OL679" s="1"/>
      <c r="OM679" s="1"/>
      <c r="ON679" s="1"/>
      <c r="OO679" s="1"/>
      <c r="OP679" s="1"/>
      <c r="OQ679" s="1"/>
      <c r="OR679" s="1"/>
      <c r="OS679" s="1"/>
      <c r="OT679" s="1"/>
      <c r="OU679" s="1"/>
      <c r="OV679" s="1"/>
      <c r="OW679" s="1"/>
      <c r="OX679" s="1"/>
      <c r="OY679" s="1"/>
      <c r="OZ679" s="1"/>
      <c r="PA679" s="1"/>
      <c r="PB679" s="1"/>
      <c r="PC679" s="1"/>
      <c r="PD679" s="1"/>
      <c r="PE679" s="1"/>
      <c r="PF679" s="1"/>
      <c r="PG679" s="1"/>
      <c r="PH679" s="1"/>
      <c r="PI679" s="1"/>
      <c r="PJ679" s="1"/>
      <c r="PK679" s="1"/>
      <c r="PL679" s="1"/>
      <c r="PM679" s="1"/>
      <c r="PN679" s="1"/>
      <c r="PO679" s="1"/>
      <c r="PP679" s="1"/>
      <c r="PQ679" s="1"/>
      <c r="PR679" s="1"/>
      <c r="PS679" s="1"/>
      <c r="PT679" s="1"/>
      <c r="PU679" s="1"/>
      <c r="PV679" s="1"/>
      <c r="PW679" s="1"/>
      <c r="PX679" s="1"/>
      <c r="PY679" s="1"/>
      <c r="PZ679" s="1"/>
    </row>
    <row r="680" spans="2:442" s="36" customFormat="1" ht="56.65" customHeight="1" x14ac:dyDescent="0.2">
      <c r="B680" s="204"/>
      <c r="C680" s="204"/>
      <c r="D680" s="204"/>
      <c r="E680" s="199"/>
      <c r="F680" s="199"/>
      <c r="G680" s="199"/>
      <c r="H680" s="204"/>
      <c r="I680" s="204"/>
      <c r="J680" s="11" t="s">
        <v>111</v>
      </c>
      <c r="K680" s="7" t="s">
        <v>112</v>
      </c>
      <c r="L680" s="7" t="s">
        <v>85</v>
      </c>
      <c r="M680" s="7">
        <v>3</v>
      </c>
      <c r="N680" s="190"/>
      <c r="O680" s="204"/>
      <c r="P680" s="204"/>
      <c r="Q680" s="204"/>
      <c r="R680" s="251"/>
      <c r="S680" s="251"/>
      <c r="T680" s="191"/>
      <c r="U680" s="191"/>
      <c r="V680" s="244"/>
      <c r="W680" s="189"/>
      <c r="X680" s="189"/>
      <c r="Y680" s="189"/>
      <c r="Z680" s="189"/>
      <c r="AA680" s="189"/>
      <c r="AB680" s="189"/>
      <c r="AC680" s="190"/>
      <c r="AD680" s="250"/>
      <c r="AE680" s="250"/>
      <c r="AF680" s="204"/>
      <c r="AG680" s="190"/>
      <c r="AH680" s="190"/>
      <c r="AI680" s="190"/>
      <c r="AJ680" s="204"/>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c r="KJ680" s="1"/>
      <c r="KK680" s="1"/>
      <c r="KL680" s="1"/>
      <c r="KM680" s="1"/>
      <c r="KN680" s="1"/>
      <c r="KO680" s="1"/>
      <c r="KP680" s="1"/>
      <c r="KQ680" s="1"/>
      <c r="KR680" s="1"/>
      <c r="KS680" s="1"/>
      <c r="KT680" s="1"/>
      <c r="KU680" s="1"/>
      <c r="KV680" s="1"/>
      <c r="KW680" s="1"/>
      <c r="KX680" s="1"/>
      <c r="KY680" s="1"/>
      <c r="KZ680" s="1"/>
      <c r="LA680" s="1"/>
      <c r="LB680" s="1"/>
      <c r="LC680" s="1"/>
      <c r="LD680" s="1"/>
      <c r="LE680" s="1"/>
      <c r="LF680" s="1"/>
      <c r="LG680" s="1"/>
      <c r="LH680" s="1"/>
      <c r="LI680" s="1"/>
      <c r="LJ680" s="1"/>
      <c r="LK680" s="1"/>
      <c r="LL680" s="1"/>
      <c r="LM680" s="1"/>
      <c r="LN680" s="1"/>
      <c r="LO680" s="1"/>
      <c r="LP680" s="1"/>
      <c r="LQ680" s="1"/>
      <c r="LR680" s="1"/>
      <c r="LS680" s="1"/>
      <c r="LT680" s="1"/>
      <c r="LU680" s="1"/>
      <c r="LV680" s="1"/>
      <c r="LW680" s="1"/>
      <c r="LX680" s="1"/>
      <c r="LY680" s="1"/>
      <c r="LZ680" s="1"/>
      <c r="MA680" s="1"/>
      <c r="MB680" s="1"/>
      <c r="MC680" s="1"/>
      <c r="MD680" s="1"/>
      <c r="ME680" s="1"/>
      <c r="MF680" s="1"/>
      <c r="MG680" s="1"/>
      <c r="MH680" s="1"/>
      <c r="MI680" s="1"/>
      <c r="MJ680" s="1"/>
      <c r="MK680" s="1"/>
      <c r="ML680" s="1"/>
      <c r="MM680" s="1"/>
      <c r="MN680" s="1"/>
      <c r="MO680" s="1"/>
      <c r="MP680" s="1"/>
      <c r="MQ680" s="1"/>
      <c r="MR680" s="1"/>
      <c r="MS680" s="1"/>
      <c r="MT680" s="1"/>
      <c r="MU680" s="1"/>
      <c r="MV680" s="1"/>
      <c r="MW680" s="1"/>
      <c r="MX680" s="1"/>
      <c r="MY680" s="1"/>
      <c r="MZ680" s="1"/>
      <c r="NA680" s="1"/>
      <c r="NB680" s="1"/>
      <c r="NC680" s="1"/>
      <c r="ND680" s="1"/>
      <c r="NE680" s="1"/>
      <c r="NF680" s="1"/>
      <c r="NG680" s="1"/>
      <c r="NH680" s="1"/>
      <c r="NI680" s="1"/>
      <c r="NJ680" s="1"/>
      <c r="NK680" s="1"/>
      <c r="NL680" s="1"/>
      <c r="NM680" s="1"/>
      <c r="NN680" s="1"/>
      <c r="NO680" s="1"/>
      <c r="NP680" s="1"/>
      <c r="NQ680" s="1"/>
      <c r="NR680" s="1"/>
      <c r="NS680" s="1"/>
      <c r="NT680" s="1"/>
      <c r="NU680" s="1"/>
      <c r="NV680" s="1"/>
      <c r="NW680" s="1"/>
      <c r="NX680" s="1"/>
      <c r="NY680" s="1"/>
      <c r="NZ680" s="1"/>
      <c r="OA680" s="1"/>
      <c r="OB680" s="1"/>
      <c r="OC680" s="1"/>
      <c r="OD680" s="1"/>
      <c r="OE680" s="1"/>
      <c r="OF680" s="1"/>
      <c r="OG680" s="1"/>
      <c r="OH680" s="1"/>
      <c r="OI680" s="1"/>
      <c r="OJ680" s="1"/>
      <c r="OK680" s="1"/>
      <c r="OL680" s="1"/>
      <c r="OM680" s="1"/>
      <c r="ON680" s="1"/>
      <c r="OO680" s="1"/>
      <c r="OP680" s="1"/>
      <c r="OQ680" s="1"/>
      <c r="OR680" s="1"/>
      <c r="OS680" s="1"/>
      <c r="OT680" s="1"/>
      <c r="OU680" s="1"/>
      <c r="OV680" s="1"/>
      <c r="OW680" s="1"/>
      <c r="OX680" s="1"/>
      <c r="OY680" s="1"/>
      <c r="OZ680" s="1"/>
      <c r="PA680" s="1"/>
      <c r="PB680" s="1"/>
      <c r="PC680" s="1"/>
      <c r="PD680" s="1"/>
      <c r="PE680" s="1"/>
      <c r="PF680" s="1"/>
      <c r="PG680" s="1"/>
      <c r="PH680" s="1"/>
      <c r="PI680" s="1"/>
      <c r="PJ680" s="1"/>
      <c r="PK680" s="1"/>
      <c r="PL680" s="1"/>
      <c r="PM680" s="1"/>
      <c r="PN680" s="1"/>
      <c r="PO680" s="1"/>
      <c r="PP680" s="1"/>
      <c r="PQ680" s="1"/>
      <c r="PR680" s="1"/>
      <c r="PS680" s="1"/>
      <c r="PT680" s="1"/>
      <c r="PU680" s="1"/>
      <c r="PV680" s="1"/>
      <c r="PW680" s="1"/>
      <c r="PX680" s="1"/>
      <c r="PY680" s="1"/>
      <c r="PZ680" s="1"/>
    </row>
    <row r="681" spans="2:442" s="36" customFormat="1" ht="64.5" customHeight="1" x14ac:dyDescent="0.2">
      <c r="B681" s="204"/>
      <c r="C681" s="204"/>
      <c r="D681" s="204"/>
      <c r="E681" s="199"/>
      <c r="F681" s="199"/>
      <c r="G681" s="199"/>
      <c r="H681" s="204"/>
      <c r="I681" s="204"/>
      <c r="J681" s="11" t="s">
        <v>127</v>
      </c>
      <c r="K681" s="7" t="s">
        <v>128</v>
      </c>
      <c r="L681" s="7" t="s">
        <v>85</v>
      </c>
      <c r="M681" s="66">
        <v>55</v>
      </c>
      <c r="N681" s="190"/>
      <c r="O681" s="204"/>
      <c r="P681" s="204"/>
      <c r="Q681" s="204"/>
      <c r="R681" s="251"/>
      <c r="S681" s="251"/>
      <c r="T681" s="191"/>
      <c r="U681" s="191"/>
      <c r="V681" s="245"/>
      <c r="W681" s="189"/>
      <c r="X681" s="189"/>
      <c r="Y681" s="189"/>
      <c r="Z681" s="189"/>
      <c r="AA681" s="189"/>
      <c r="AB681" s="189"/>
      <c r="AC681" s="190"/>
      <c r="AD681" s="250"/>
      <c r="AE681" s="250"/>
      <c r="AF681" s="204"/>
      <c r="AG681" s="190"/>
      <c r="AH681" s="190"/>
      <c r="AI681" s="190"/>
      <c r="AJ681" s="204"/>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c r="KJ681" s="1"/>
      <c r="KK681" s="1"/>
      <c r="KL681" s="1"/>
      <c r="KM681" s="1"/>
      <c r="KN681" s="1"/>
      <c r="KO681" s="1"/>
      <c r="KP681" s="1"/>
      <c r="KQ681" s="1"/>
      <c r="KR681" s="1"/>
      <c r="KS681" s="1"/>
      <c r="KT681" s="1"/>
      <c r="KU681" s="1"/>
      <c r="KV681" s="1"/>
      <c r="KW681" s="1"/>
      <c r="KX681" s="1"/>
      <c r="KY681" s="1"/>
      <c r="KZ681" s="1"/>
      <c r="LA681" s="1"/>
      <c r="LB681" s="1"/>
      <c r="LC681" s="1"/>
      <c r="LD681" s="1"/>
      <c r="LE681" s="1"/>
      <c r="LF681" s="1"/>
      <c r="LG681" s="1"/>
      <c r="LH681" s="1"/>
      <c r="LI681" s="1"/>
      <c r="LJ681" s="1"/>
      <c r="LK681" s="1"/>
      <c r="LL681" s="1"/>
      <c r="LM681" s="1"/>
      <c r="LN681" s="1"/>
      <c r="LO681" s="1"/>
      <c r="LP681" s="1"/>
      <c r="LQ681" s="1"/>
      <c r="LR681" s="1"/>
      <c r="LS681" s="1"/>
      <c r="LT681" s="1"/>
      <c r="LU681" s="1"/>
      <c r="LV681" s="1"/>
      <c r="LW681" s="1"/>
      <c r="LX681" s="1"/>
      <c r="LY681" s="1"/>
      <c r="LZ681" s="1"/>
      <c r="MA681" s="1"/>
      <c r="MB681" s="1"/>
      <c r="MC681" s="1"/>
      <c r="MD681" s="1"/>
      <c r="ME681" s="1"/>
      <c r="MF681" s="1"/>
      <c r="MG681" s="1"/>
      <c r="MH681" s="1"/>
      <c r="MI681" s="1"/>
      <c r="MJ681" s="1"/>
      <c r="MK681" s="1"/>
      <c r="ML681" s="1"/>
      <c r="MM681" s="1"/>
      <c r="MN681" s="1"/>
      <c r="MO681" s="1"/>
      <c r="MP681" s="1"/>
      <c r="MQ681" s="1"/>
      <c r="MR681" s="1"/>
      <c r="MS681" s="1"/>
      <c r="MT681" s="1"/>
      <c r="MU681" s="1"/>
      <c r="MV681" s="1"/>
      <c r="MW681" s="1"/>
      <c r="MX681" s="1"/>
      <c r="MY681" s="1"/>
      <c r="MZ681" s="1"/>
      <c r="NA681" s="1"/>
      <c r="NB681" s="1"/>
      <c r="NC681" s="1"/>
      <c r="ND681" s="1"/>
      <c r="NE681" s="1"/>
      <c r="NF681" s="1"/>
      <c r="NG681" s="1"/>
      <c r="NH681" s="1"/>
      <c r="NI681" s="1"/>
      <c r="NJ681" s="1"/>
      <c r="NK681" s="1"/>
      <c r="NL681" s="1"/>
      <c r="NM681" s="1"/>
      <c r="NN681" s="1"/>
      <c r="NO681" s="1"/>
      <c r="NP681" s="1"/>
      <c r="NQ681" s="1"/>
      <c r="NR681" s="1"/>
      <c r="NS681" s="1"/>
      <c r="NT681" s="1"/>
      <c r="NU681" s="1"/>
      <c r="NV681" s="1"/>
      <c r="NW681" s="1"/>
      <c r="NX681" s="1"/>
      <c r="NY681" s="1"/>
      <c r="NZ681" s="1"/>
      <c r="OA681" s="1"/>
      <c r="OB681" s="1"/>
      <c r="OC681" s="1"/>
      <c r="OD681" s="1"/>
      <c r="OE681" s="1"/>
      <c r="OF681" s="1"/>
      <c r="OG681" s="1"/>
      <c r="OH681" s="1"/>
      <c r="OI681" s="1"/>
      <c r="OJ681" s="1"/>
      <c r="OK681" s="1"/>
      <c r="OL681" s="1"/>
      <c r="OM681" s="1"/>
      <c r="ON681" s="1"/>
      <c r="OO681" s="1"/>
      <c r="OP681" s="1"/>
      <c r="OQ681" s="1"/>
      <c r="OR681" s="1"/>
      <c r="OS681" s="1"/>
      <c r="OT681" s="1"/>
      <c r="OU681" s="1"/>
      <c r="OV681" s="1"/>
      <c r="OW681" s="1"/>
      <c r="OX681" s="1"/>
      <c r="OY681" s="1"/>
      <c r="OZ681" s="1"/>
      <c r="PA681" s="1"/>
      <c r="PB681" s="1"/>
      <c r="PC681" s="1"/>
      <c r="PD681" s="1"/>
      <c r="PE681" s="1"/>
      <c r="PF681" s="1"/>
      <c r="PG681" s="1"/>
      <c r="PH681" s="1"/>
      <c r="PI681" s="1"/>
      <c r="PJ681" s="1"/>
      <c r="PK681" s="1"/>
      <c r="PL681" s="1"/>
      <c r="PM681" s="1"/>
      <c r="PN681" s="1"/>
      <c r="PO681" s="1"/>
      <c r="PP681" s="1"/>
      <c r="PQ681" s="1"/>
      <c r="PR681" s="1"/>
      <c r="PS681" s="1"/>
      <c r="PT681" s="1"/>
      <c r="PU681" s="1"/>
      <c r="PV681" s="1"/>
      <c r="PW681" s="1"/>
      <c r="PX681" s="1"/>
      <c r="PY681" s="1"/>
      <c r="PZ681" s="1"/>
    </row>
    <row r="682" spans="2:442" s="36" customFormat="1" ht="89.25" x14ac:dyDescent="0.25">
      <c r="B682" s="202" t="s">
        <v>980</v>
      </c>
      <c r="C682" s="202" t="s">
        <v>373</v>
      </c>
      <c r="D682" s="202" t="s">
        <v>106</v>
      </c>
      <c r="E682" s="219" t="s">
        <v>67</v>
      </c>
      <c r="F682" s="219" t="s">
        <v>134</v>
      </c>
      <c r="G682" s="219" t="s">
        <v>147</v>
      </c>
      <c r="H682" s="202" t="s">
        <v>70</v>
      </c>
      <c r="I682" s="202" t="s">
        <v>79</v>
      </c>
      <c r="J682" s="75" t="s">
        <v>208</v>
      </c>
      <c r="K682" s="22" t="s">
        <v>107</v>
      </c>
      <c r="L682" s="22" t="s">
        <v>86</v>
      </c>
      <c r="M682" s="22">
        <v>40</v>
      </c>
      <c r="N682" s="230" t="s">
        <v>108</v>
      </c>
      <c r="O682" s="202" t="s">
        <v>374</v>
      </c>
      <c r="P682" s="202" t="s">
        <v>75</v>
      </c>
      <c r="Q682" s="202" t="s">
        <v>76</v>
      </c>
      <c r="R682" s="193" t="s">
        <v>77</v>
      </c>
      <c r="S682" s="193" t="s">
        <v>109</v>
      </c>
      <c r="T682" s="241">
        <f>V682+Y682</f>
        <v>260505.58</v>
      </c>
      <c r="U682" s="241" t="s">
        <v>79</v>
      </c>
      <c r="V682" s="244">
        <v>221429.74</v>
      </c>
      <c r="W682" s="244" t="s">
        <v>79</v>
      </c>
      <c r="X682" s="244" t="s">
        <v>79</v>
      </c>
      <c r="Y682" s="244">
        <v>39075.839999999997</v>
      </c>
      <c r="Z682" s="244" t="s">
        <v>98</v>
      </c>
      <c r="AA682" s="244" t="s">
        <v>79</v>
      </c>
      <c r="AB682" s="244">
        <v>46007.63</v>
      </c>
      <c r="AC682" s="230" t="s">
        <v>149</v>
      </c>
      <c r="AD682" s="247" t="s">
        <v>79</v>
      </c>
      <c r="AE682" s="247">
        <f>V682+Y682</f>
        <v>260505.58</v>
      </c>
      <c r="AF682" s="202" t="s">
        <v>79</v>
      </c>
      <c r="AG682" s="230" t="s">
        <v>33</v>
      </c>
      <c r="AH682" s="230" t="s">
        <v>248</v>
      </c>
      <c r="AI682" s="230" t="s">
        <v>249</v>
      </c>
      <c r="AJ682" s="202"/>
    </row>
    <row r="683" spans="2:442" s="36" customFormat="1" ht="86.1" customHeight="1" x14ac:dyDescent="0.25">
      <c r="B683" s="202"/>
      <c r="C683" s="202"/>
      <c r="D683" s="202"/>
      <c r="E683" s="219"/>
      <c r="F683" s="219"/>
      <c r="G683" s="219"/>
      <c r="H683" s="202"/>
      <c r="I683" s="202"/>
      <c r="J683" s="11" t="s">
        <v>111</v>
      </c>
      <c r="K683" s="7" t="s">
        <v>112</v>
      </c>
      <c r="L683" s="7" t="s">
        <v>85</v>
      </c>
      <c r="M683" s="7">
        <v>6</v>
      </c>
      <c r="N683" s="230"/>
      <c r="O683" s="202"/>
      <c r="P683" s="202"/>
      <c r="Q683" s="202"/>
      <c r="R683" s="193"/>
      <c r="S683" s="193"/>
      <c r="T683" s="241"/>
      <c r="U683" s="241"/>
      <c r="V683" s="244"/>
      <c r="W683" s="244"/>
      <c r="X683" s="244"/>
      <c r="Y683" s="244"/>
      <c r="Z683" s="244"/>
      <c r="AA683" s="244"/>
      <c r="AB683" s="244"/>
      <c r="AC683" s="230"/>
      <c r="AD683" s="247"/>
      <c r="AE683" s="247"/>
      <c r="AF683" s="202"/>
      <c r="AG683" s="230"/>
      <c r="AH683" s="230"/>
      <c r="AI683" s="230"/>
      <c r="AJ683" s="202"/>
    </row>
    <row r="684" spans="2:442" s="36" customFormat="1" ht="66.599999999999994" customHeight="1" x14ac:dyDescent="0.25">
      <c r="B684" s="203"/>
      <c r="C684" s="203"/>
      <c r="D684" s="203"/>
      <c r="E684" s="234"/>
      <c r="F684" s="234"/>
      <c r="G684" s="234"/>
      <c r="H684" s="203"/>
      <c r="I684" s="203"/>
      <c r="J684" s="11" t="s">
        <v>127</v>
      </c>
      <c r="K684" s="7" t="s">
        <v>128</v>
      </c>
      <c r="L684" s="7" t="s">
        <v>85</v>
      </c>
      <c r="M684" s="66">
        <v>140</v>
      </c>
      <c r="N684" s="231"/>
      <c r="O684" s="203"/>
      <c r="P684" s="203"/>
      <c r="Q684" s="203"/>
      <c r="R684" s="239"/>
      <c r="S684" s="239"/>
      <c r="T684" s="242"/>
      <c r="U684" s="242"/>
      <c r="V684" s="245"/>
      <c r="W684" s="245"/>
      <c r="X684" s="245"/>
      <c r="Y684" s="245"/>
      <c r="Z684" s="245"/>
      <c r="AA684" s="245"/>
      <c r="AB684" s="245"/>
      <c r="AC684" s="231"/>
      <c r="AD684" s="248"/>
      <c r="AE684" s="248"/>
      <c r="AF684" s="203"/>
      <c r="AG684" s="231"/>
      <c r="AH684" s="231"/>
      <c r="AI684" s="231"/>
      <c r="AJ684" s="203"/>
    </row>
    <row r="685" spans="2:442" ht="52.15" customHeight="1" x14ac:dyDescent="0.2">
      <c r="B685" s="204" t="s">
        <v>1016</v>
      </c>
      <c r="C685" s="204" t="s">
        <v>378</v>
      </c>
      <c r="D685" s="204" t="s">
        <v>66</v>
      </c>
      <c r="E685" s="199" t="s">
        <v>67</v>
      </c>
      <c r="F685" s="199" t="s">
        <v>132</v>
      </c>
      <c r="G685" s="199" t="s">
        <v>69</v>
      </c>
      <c r="H685" s="204" t="s">
        <v>70</v>
      </c>
      <c r="I685" s="204" t="s">
        <v>79</v>
      </c>
      <c r="J685" s="11" t="s">
        <v>113</v>
      </c>
      <c r="K685" s="7" t="s">
        <v>114</v>
      </c>
      <c r="L685" s="7" t="s">
        <v>115</v>
      </c>
      <c r="M685" s="7">
        <v>3</v>
      </c>
      <c r="N685" s="190" t="s">
        <v>108</v>
      </c>
      <c r="O685" s="204" t="s">
        <v>374</v>
      </c>
      <c r="P685" s="204" t="s">
        <v>75</v>
      </c>
      <c r="Q685" s="204" t="s">
        <v>76</v>
      </c>
      <c r="R685" s="251" t="s">
        <v>77</v>
      </c>
      <c r="S685" s="251" t="s">
        <v>109</v>
      </c>
      <c r="T685" s="191">
        <f>V685+Y685</f>
        <v>221490</v>
      </c>
      <c r="U685" s="191" t="s">
        <v>79</v>
      </c>
      <c r="V685" s="189">
        <v>188266.5</v>
      </c>
      <c r="W685" s="189" t="s">
        <v>79</v>
      </c>
      <c r="X685" s="189" t="s">
        <v>79</v>
      </c>
      <c r="Y685" s="189">
        <v>33223.5</v>
      </c>
      <c r="Z685" s="189" t="s">
        <v>79</v>
      </c>
      <c r="AA685" s="189" t="s">
        <v>79</v>
      </c>
      <c r="AB685" s="189">
        <v>39117.129999999997</v>
      </c>
      <c r="AC685" s="190" t="s">
        <v>80</v>
      </c>
      <c r="AD685" s="250" t="s">
        <v>79</v>
      </c>
      <c r="AE685" s="250">
        <f>V685+Y685</f>
        <v>221490</v>
      </c>
      <c r="AF685" s="190" t="s">
        <v>79</v>
      </c>
      <c r="AG685" s="190" t="s">
        <v>33</v>
      </c>
      <c r="AH685" s="190" t="s">
        <v>248</v>
      </c>
      <c r="AI685" s="190" t="s">
        <v>253</v>
      </c>
      <c r="AJ685" s="190"/>
    </row>
    <row r="686" spans="2:442" ht="51" x14ac:dyDescent="0.2">
      <c r="B686" s="204"/>
      <c r="C686" s="204"/>
      <c r="D686" s="204"/>
      <c r="E686" s="199"/>
      <c r="F686" s="199"/>
      <c r="G686" s="199"/>
      <c r="H686" s="204"/>
      <c r="I686" s="204"/>
      <c r="J686" s="11" t="s">
        <v>116</v>
      </c>
      <c r="K686" s="7" t="s">
        <v>117</v>
      </c>
      <c r="L686" s="7" t="s">
        <v>85</v>
      </c>
      <c r="M686" s="7">
        <v>3</v>
      </c>
      <c r="N686" s="190"/>
      <c r="O686" s="204"/>
      <c r="P686" s="204"/>
      <c r="Q686" s="204"/>
      <c r="R686" s="251"/>
      <c r="S686" s="251"/>
      <c r="T686" s="191"/>
      <c r="U686" s="191"/>
      <c r="V686" s="189"/>
      <c r="W686" s="189"/>
      <c r="X686" s="189"/>
      <c r="Y686" s="189"/>
      <c r="Z686" s="189"/>
      <c r="AA686" s="189"/>
      <c r="AB686" s="189"/>
      <c r="AC686" s="190"/>
      <c r="AD686" s="250"/>
      <c r="AE686" s="250"/>
      <c r="AF686" s="204"/>
      <c r="AG686" s="190"/>
      <c r="AH686" s="190"/>
      <c r="AI686" s="190"/>
      <c r="AJ686" s="204"/>
    </row>
    <row r="687" spans="2:442" ht="38.25" x14ac:dyDescent="0.2">
      <c r="B687" s="204"/>
      <c r="C687" s="204"/>
      <c r="D687" s="204"/>
      <c r="E687" s="199"/>
      <c r="F687" s="199"/>
      <c r="G687" s="199"/>
      <c r="H687" s="204"/>
      <c r="I687" s="204"/>
      <c r="J687" s="11" t="s">
        <v>209</v>
      </c>
      <c r="K687" s="7" t="s">
        <v>118</v>
      </c>
      <c r="L687" s="7" t="s">
        <v>119</v>
      </c>
      <c r="M687" s="7">
        <v>3</v>
      </c>
      <c r="N687" s="190"/>
      <c r="O687" s="204"/>
      <c r="P687" s="204"/>
      <c r="Q687" s="204"/>
      <c r="R687" s="251"/>
      <c r="S687" s="251"/>
      <c r="T687" s="191"/>
      <c r="U687" s="191"/>
      <c r="V687" s="189"/>
      <c r="W687" s="189"/>
      <c r="X687" s="189"/>
      <c r="Y687" s="189"/>
      <c r="Z687" s="189"/>
      <c r="AA687" s="189"/>
      <c r="AB687" s="189"/>
      <c r="AC687" s="190"/>
      <c r="AD687" s="250"/>
      <c r="AE687" s="250"/>
      <c r="AF687" s="204"/>
      <c r="AG687" s="190"/>
      <c r="AH687" s="190"/>
      <c r="AI687" s="190"/>
      <c r="AJ687" s="204"/>
    </row>
    <row r="688" spans="2:442" ht="43.5" customHeight="1" x14ac:dyDescent="0.2">
      <c r="B688" s="204"/>
      <c r="C688" s="204"/>
      <c r="D688" s="204"/>
      <c r="E688" s="199"/>
      <c r="F688" s="199"/>
      <c r="G688" s="199"/>
      <c r="H688" s="204"/>
      <c r="I688" s="204"/>
      <c r="J688" s="11" t="s">
        <v>120</v>
      </c>
      <c r="K688" s="7" t="s">
        <v>121</v>
      </c>
      <c r="L688" s="7" t="s">
        <v>119</v>
      </c>
      <c r="M688" s="66">
        <v>3</v>
      </c>
      <c r="N688" s="190"/>
      <c r="O688" s="204"/>
      <c r="P688" s="204"/>
      <c r="Q688" s="204"/>
      <c r="R688" s="251"/>
      <c r="S688" s="251"/>
      <c r="T688" s="191"/>
      <c r="U688" s="191"/>
      <c r="V688" s="189"/>
      <c r="W688" s="189"/>
      <c r="X688" s="189"/>
      <c r="Y688" s="189"/>
      <c r="Z688" s="189"/>
      <c r="AA688" s="189"/>
      <c r="AB688" s="189"/>
      <c r="AC688" s="190"/>
      <c r="AD688" s="250"/>
      <c r="AE688" s="250"/>
      <c r="AF688" s="204"/>
      <c r="AG688" s="190"/>
      <c r="AH688" s="190"/>
      <c r="AI688" s="190"/>
      <c r="AJ688" s="204"/>
    </row>
    <row r="689" spans="1:442" s="36" customFormat="1" ht="131.1" customHeight="1" x14ac:dyDescent="0.2">
      <c r="B689" s="201" t="s">
        <v>782</v>
      </c>
      <c r="C689" s="201" t="s">
        <v>791</v>
      </c>
      <c r="D689" s="204" t="s">
        <v>788</v>
      </c>
      <c r="E689" s="199" t="s">
        <v>67</v>
      </c>
      <c r="F689" s="199" t="s">
        <v>134</v>
      </c>
      <c r="G689" s="199" t="s">
        <v>147</v>
      </c>
      <c r="H689" s="204" t="s">
        <v>70</v>
      </c>
      <c r="I689" s="204" t="s">
        <v>79</v>
      </c>
      <c r="J689" s="11" t="s">
        <v>208</v>
      </c>
      <c r="K689" s="7" t="s">
        <v>107</v>
      </c>
      <c r="L689" s="7" t="s">
        <v>86</v>
      </c>
      <c r="M689" s="7">
        <v>40</v>
      </c>
      <c r="N689" s="190" t="s">
        <v>108</v>
      </c>
      <c r="O689" s="201" t="s">
        <v>347</v>
      </c>
      <c r="P689" s="204" t="s">
        <v>75</v>
      </c>
      <c r="Q689" s="204" t="s">
        <v>76</v>
      </c>
      <c r="R689" s="251" t="s">
        <v>77</v>
      </c>
      <c r="S689" s="251" t="s">
        <v>109</v>
      </c>
      <c r="T689" s="191">
        <f>V689+Y689</f>
        <v>228120.817599</v>
      </c>
      <c r="U689" s="191">
        <f>+T689/M690</f>
        <v>114060.4087995</v>
      </c>
      <c r="V689" s="257">
        <v>193902.69495915002</v>
      </c>
      <c r="W689" s="215" t="s">
        <v>79</v>
      </c>
      <c r="X689" s="215" t="s">
        <v>79</v>
      </c>
      <c r="Y689" s="257">
        <v>34218.12263985</v>
      </c>
      <c r="Z689" s="215" t="s">
        <v>98</v>
      </c>
      <c r="AA689" s="215" t="s">
        <v>79</v>
      </c>
      <c r="AB689" s="257">
        <v>40288.192401000008</v>
      </c>
      <c r="AC689" s="190" t="s">
        <v>149</v>
      </c>
      <c r="AD689" s="250" t="s">
        <v>79</v>
      </c>
      <c r="AE689" s="250">
        <f>V689+Y689</f>
        <v>228120.817599</v>
      </c>
      <c r="AF689" s="190" t="s">
        <v>79</v>
      </c>
      <c r="AG689" s="190" t="s">
        <v>33</v>
      </c>
      <c r="AH689" s="426" t="s">
        <v>157</v>
      </c>
      <c r="AI689" s="426" t="s">
        <v>158</v>
      </c>
      <c r="AJ689" s="25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c r="KJ689" s="1"/>
      <c r="KK689" s="1"/>
      <c r="KL689" s="1"/>
      <c r="KM689" s="1"/>
      <c r="KN689" s="1"/>
      <c r="KO689" s="1"/>
      <c r="KP689" s="1"/>
      <c r="KQ689" s="1"/>
      <c r="KR689" s="1"/>
      <c r="KS689" s="1"/>
      <c r="KT689" s="1"/>
      <c r="KU689" s="1"/>
      <c r="KV689" s="1"/>
      <c r="KW689" s="1"/>
      <c r="KX689" s="1"/>
      <c r="KY689" s="1"/>
      <c r="KZ689" s="1"/>
      <c r="LA689" s="1"/>
      <c r="LB689" s="1"/>
      <c r="LC689" s="1"/>
      <c r="LD689" s="1"/>
      <c r="LE689" s="1"/>
      <c r="LF689" s="1"/>
      <c r="LG689" s="1"/>
      <c r="LH689" s="1"/>
      <c r="LI689" s="1"/>
      <c r="LJ689" s="1"/>
      <c r="LK689" s="1"/>
      <c r="LL689" s="1"/>
      <c r="LM689" s="1"/>
      <c r="LN689" s="1"/>
      <c r="LO689" s="1"/>
      <c r="LP689" s="1"/>
      <c r="LQ689" s="1"/>
      <c r="LR689" s="1"/>
      <c r="LS689" s="1"/>
      <c r="LT689" s="1"/>
      <c r="LU689" s="1"/>
      <c r="LV689" s="1"/>
      <c r="LW689" s="1"/>
      <c r="LX689" s="1"/>
      <c r="LY689" s="1"/>
      <c r="LZ689" s="1"/>
      <c r="MA689" s="1"/>
      <c r="MB689" s="1"/>
      <c r="MC689" s="1"/>
      <c r="MD689" s="1"/>
      <c r="ME689" s="1"/>
      <c r="MF689" s="1"/>
      <c r="MG689" s="1"/>
      <c r="MH689" s="1"/>
      <c r="MI689" s="1"/>
      <c r="MJ689" s="1"/>
      <c r="MK689" s="1"/>
      <c r="ML689" s="1"/>
      <c r="MM689" s="1"/>
      <c r="MN689" s="1"/>
      <c r="MO689" s="1"/>
      <c r="MP689" s="1"/>
      <c r="MQ689" s="1"/>
      <c r="MR689" s="1"/>
      <c r="MS689" s="1"/>
      <c r="MT689" s="1"/>
      <c r="MU689" s="1"/>
      <c r="MV689" s="1"/>
      <c r="MW689" s="1"/>
      <c r="MX689" s="1"/>
      <c r="MY689" s="1"/>
      <c r="MZ689" s="1"/>
      <c r="NA689" s="1"/>
      <c r="NB689" s="1"/>
      <c r="NC689" s="1"/>
      <c r="ND689" s="1"/>
      <c r="NE689" s="1"/>
      <c r="NF689" s="1"/>
      <c r="NG689" s="1"/>
      <c r="NH689" s="1"/>
      <c r="NI689" s="1"/>
      <c r="NJ689" s="1"/>
      <c r="NK689" s="1"/>
      <c r="NL689" s="1"/>
      <c r="NM689" s="1"/>
      <c r="NN689" s="1"/>
      <c r="NO689" s="1"/>
      <c r="NP689" s="1"/>
      <c r="NQ689" s="1"/>
      <c r="NR689" s="1"/>
      <c r="NS689" s="1"/>
      <c r="NT689" s="1"/>
      <c r="NU689" s="1"/>
      <c r="NV689" s="1"/>
      <c r="NW689" s="1"/>
      <c r="NX689" s="1"/>
      <c r="NY689" s="1"/>
      <c r="NZ689" s="1"/>
      <c r="OA689" s="1"/>
      <c r="OB689" s="1"/>
      <c r="OC689" s="1"/>
      <c r="OD689" s="1"/>
      <c r="OE689" s="1"/>
      <c r="OF689" s="1"/>
      <c r="OG689" s="1"/>
      <c r="OH689" s="1"/>
      <c r="OI689" s="1"/>
      <c r="OJ689" s="1"/>
      <c r="OK689" s="1"/>
      <c r="OL689" s="1"/>
      <c r="OM689" s="1"/>
      <c r="ON689" s="1"/>
      <c r="OO689" s="1"/>
      <c r="OP689" s="1"/>
      <c r="OQ689" s="1"/>
      <c r="OR689" s="1"/>
      <c r="OS689" s="1"/>
      <c r="OT689" s="1"/>
      <c r="OU689" s="1"/>
      <c r="OV689" s="1"/>
      <c r="OW689" s="1"/>
      <c r="OX689" s="1"/>
      <c r="OY689" s="1"/>
      <c r="OZ689" s="1"/>
      <c r="PA689" s="1"/>
      <c r="PB689" s="1"/>
      <c r="PC689" s="1"/>
      <c r="PD689" s="1"/>
      <c r="PE689" s="1"/>
      <c r="PF689" s="1"/>
      <c r="PG689" s="1"/>
      <c r="PH689" s="1"/>
      <c r="PI689" s="1"/>
      <c r="PJ689" s="1"/>
      <c r="PK689" s="1"/>
      <c r="PL689" s="1"/>
      <c r="PM689" s="1"/>
      <c r="PN689" s="1"/>
      <c r="PO689" s="1"/>
      <c r="PP689" s="1"/>
      <c r="PQ689" s="1"/>
      <c r="PR689" s="1"/>
      <c r="PS689" s="1"/>
      <c r="PT689" s="1"/>
      <c r="PU689" s="1"/>
      <c r="PV689" s="1"/>
      <c r="PW689" s="1"/>
      <c r="PX689" s="1"/>
      <c r="PY689" s="1"/>
      <c r="PZ689" s="1"/>
    </row>
    <row r="690" spans="1:442" s="36" customFormat="1" ht="64.5" customHeight="1" x14ac:dyDescent="0.2">
      <c r="B690" s="202"/>
      <c r="C690" s="202"/>
      <c r="D690" s="204"/>
      <c r="E690" s="199"/>
      <c r="F690" s="199"/>
      <c r="G690" s="199"/>
      <c r="H690" s="204"/>
      <c r="I690" s="204"/>
      <c r="J690" s="11" t="s">
        <v>111</v>
      </c>
      <c r="K690" s="7" t="s">
        <v>112</v>
      </c>
      <c r="L690" s="7" t="s">
        <v>85</v>
      </c>
      <c r="M690" s="7">
        <v>2</v>
      </c>
      <c r="N690" s="190"/>
      <c r="O690" s="202"/>
      <c r="P690" s="204"/>
      <c r="Q690" s="204"/>
      <c r="R690" s="251"/>
      <c r="S690" s="251"/>
      <c r="T690" s="191"/>
      <c r="U690" s="191"/>
      <c r="V690" s="257"/>
      <c r="W690" s="215"/>
      <c r="X690" s="215"/>
      <c r="Y690" s="257"/>
      <c r="Z690" s="215"/>
      <c r="AA690" s="215"/>
      <c r="AB690" s="257"/>
      <c r="AC690" s="190"/>
      <c r="AD690" s="250"/>
      <c r="AE690" s="250"/>
      <c r="AF690" s="204"/>
      <c r="AG690" s="190"/>
      <c r="AH690" s="427"/>
      <c r="AI690" s="427"/>
      <c r="AJ690" s="25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c r="KJ690" s="1"/>
      <c r="KK690" s="1"/>
      <c r="KL690" s="1"/>
      <c r="KM690" s="1"/>
      <c r="KN690" s="1"/>
      <c r="KO690" s="1"/>
      <c r="KP690" s="1"/>
      <c r="KQ690" s="1"/>
      <c r="KR690" s="1"/>
      <c r="KS690" s="1"/>
      <c r="KT690" s="1"/>
      <c r="KU690" s="1"/>
      <c r="KV690" s="1"/>
      <c r="KW690" s="1"/>
      <c r="KX690" s="1"/>
      <c r="KY690" s="1"/>
      <c r="KZ690" s="1"/>
      <c r="LA690" s="1"/>
      <c r="LB690" s="1"/>
      <c r="LC690" s="1"/>
      <c r="LD690" s="1"/>
      <c r="LE690" s="1"/>
      <c r="LF690" s="1"/>
      <c r="LG690" s="1"/>
      <c r="LH690" s="1"/>
      <c r="LI690" s="1"/>
      <c r="LJ690" s="1"/>
      <c r="LK690" s="1"/>
      <c r="LL690" s="1"/>
      <c r="LM690" s="1"/>
      <c r="LN690" s="1"/>
      <c r="LO690" s="1"/>
      <c r="LP690" s="1"/>
      <c r="LQ690" s="1"/>
      <c r="LR690" s="1"/>
      <c r="LS690" s="1"/>
      <c r="LT690" s="1"/>
      <c r="LU690" s="1"/>
      <c r="LV690" s="1"/>
      <c r="LW690" s="1"/>
      <c r="LX690" s="1"/>
      <c r="LY690" s="1"/>
      <c r="LZ690" s="1"/>
      <c r="MA690" s="1"/>
      <c r="MB690" s="1"/>
      <c r="MC690" s="1"/>
      <c r="MD690" s="1"/>
      <c r="ME690" s="1"/>
      <c r="MF690" s="1"/>
      <c r="MG690" s="1"/>
      <c r="MH690" s="1"/>
      <c r="MI690" s="1"/>
      <c r="MJ690" s="1"/>
      <c r="MK690" s="1"/>
      <c r="ML690" s="1"/>
      <c r="MM690" s="1"/>
      <c r="MN690" s="1"/>
      <c r="MO690" s="1"/>
      <c r="MP690" s="1"/>
      <c r="MQ690" s="1"/>
      <c r="MR690" s="1"/>
      <c r="MS690" s="1"/>
      <c r="MT690" s="1"/>
      <c r="MU690" s="1"/>
      <c r="MV690" s="1"/>
      <c r="MW690" s="1"/>
      <c r="MX690" s="1"/>
      <c r="MY690" s="1"/>
      <c r="MZ690" s="1"/>
      <c r="NA690" s="1"/>
      <c r="NB690" s="1"/>
      <c r="NC690" s="1"/>
      <c r="ND690" s="1"/>
      <c r="NE690" s="1"/>
      <c r="NF690" s="1"/>
      <c r="NG690" s="1"/>
      <c r="NH690" s="1"/>
      <c r="NI690" s="1"/>
      <c r="NJ690" s="1"/>
      <c r="NK690" s="1"/>
      <c r="NL690" s="1"/>
      <c r="NM690" s="1"/>
      <c r="NN690" s="1"/>
      <c r="NO690" s="1"/>
      <c r="NP690" s="1"/>
      <c r="NQ690" s="1"/>
      <c r="NR690" s="1"/>
      <c r="NS690" s="1"/>
      <c r="NT690" s="1"/>
      <c r="NU690" s="1"/>
      <c r="NV690" s="1"/>
      <c r="NW690" s="1"/>
      <c r="NX690" s="1"/>
      <c r="NY690" s="1"/>
      <c r="NZ690" s="1"/>
      <c r="OA690" s="1"/>
      <c r="OB690" s="1"/>
      <c r="OC690" s="1"/>
      <c r="OD690" s="1"/>
      <c r="OE690" s="1"/>
      <c r="OF690" s="1"/>
      <c r="OG690" s="1"/>
      <c r="OH690" s="1"/>
      <c r="OI690" s="1"/>
      <c r="OJ690" s="1"/>
      <c r="OK690" s="1"/>
      <c r="OL690" s="1"/>
      <c r="OM690" s="1"/>
      <c r="ON690" s="1"/>
      <c r="OO690" s="1"/>
      <c r="OP690" s="1"/>
      <c r="OQ690" s="1"/>
      <c r="OR690" s="1"/>
      <c r="OS690" s="1"/>
      <c r="OT690" s="1"/>
      <c r="OU690" s="1"/>
      <c r="OV690" s="1"/>
      <c r="OW690" s="1"/>
      <c r="OX690" s="1"/>
      <c r="OY690" s="1"/>
      <c r="OZ690" s="1"/>
      <c r="PA690" s="1"/>
      <c r="PB690" s="1"/>
      <c r="PC690" s="1"/>
      <c r="PD690" s="1"/>
      <c r="PE690" s="1"/>
      <c r="PF690" s="1"/>
      <c r="PG690" s="1"/>
      <c r="PH690" s="1"/>
      <c r="PI690" s="1"/>
      <c r="PJ690" s="1"/>
      <c r="PK690" s="1"/>
      <c r="PL690" s="1"/>
      <c r="PM690" s="1"/>
      <c r="PN690" s="1"/>
      <c r="PO690" s="1"/>
      <c r="PP690" s="1"/>
      <c r="PQ690" s="1"/>
      <c r="PR690" s="1"/>
      <c r="PS690" s="1"/>
      <c r="PT690" s="1"/>
      <c r="PU690" s="1"/>
      <c r="PV690" s="1"/>
      <c r="PW690" s="1"/>
      <c r="PX690" s="1"/>
      <c r="PY690" s="1"/>
      <c r="PZ690" s="1"/>
    </row>
    <row r="691" spans="1:442" s="36" customFormat="1" ht="64.5" customHeight="1" x14ac:dyDescent="0.2">
      <c r="B691" s="203"/>
      <c r="C691" s="203"/>
      <c r="D691" s="204"/>
      <c r="E691" s="199"/>
      <c r="F691" s="199"/>
      <c r="G691" s="199"/>
      <c r="H691" s="204"/>
      <c r="I691" s="204"/>
      <c r="J691" s="28" t="s">
        <v>127</v>
      </c>
      <c r="K691" s="14" t="s">
        <v>128</v>
      </c>
      <c r="L691" s="14" t="s">
        <v>85</v>
      </c>
      <c r="M691" s="74">
        <v>110</v>
      </c>
      <c r="N691" s="190"/>
      <c r="O691" s="203"/>
      <c r="P691" s="204"/>
      <c r="Q691" s="204"/>
      <c r="R691" s="251"/>
      <c r="S691" s="251"/>
      <c r="T691" s="191"/>
      <c r="U691" s="191"/>
      <c r="V691" s="257"/>
      <c r="W691" s="215"/>
      <c r="X691" s="215"/>
      <c r="Y691" s="257"/>
      <c r="Z691" s="215"/>
      <c r="AA691" s="215"/>
      <c r="AB691" s="257"/>
      <c r="AC691" s="190"/>
      <c r="AD691" s="250"/>
      <c r="AE691" s="250"/>
      <c r="AF691" s="204"/>
      <c r="AG691" s="190"/>
      <c r="AH691" s="428"/>
      <c r="AI691" s="428"/>
      <c r="AJ691" s="25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c r="KJ691" s="1"/>
      <c r="KK691" s="1"/>
      <c r="KL691" s="1"/>
      <c r="KM691" s="1"/>
      <c r="KN691" s="1"/>
      <c r="KO691" s="1"/>
      <c r="KP691" s="1"/>
      <c r="KQ691" s="1"/>
      <c r="KR691" s="1"/>
      <c r="KS691" s="1"/>
      <c r="KT691" s="1"/>
      <c r="KU691" s="1"/>
      <c r="KV691" s="1"/>
      <c r="KW691" s="1"/>
      <c r="KX691" s="1"/>
      <c r="KY691" s="1"/>
      <c r="KZ691" s="1"/>
      <c r="LA691" s="1"/>
      <c r="LB691" s="1"/>
      <c r="LC691" s="1"/>
      <c r="LD691" s="1"/>
      <c r="LE691" s="1"/>
      <c r="LF691" s="1"/>
      <c r="LG691" s="1"/>
      <c r="LH691" s="1"/>
      <c r="LI691" s="1"/>
      <c r="LJ691" s="1"/>
      <c r="LK691" s="1"/>
      <c r="LL691" s="1"/>
      <c r="LM691" s="1"/>
      <c r="LN691" s="1"/>
      <c r="LO691" s="1"/>
      <c r="LP691" s="1"/>
      <c r="LQ691" s="1"/>
      <c r="LR691" s="1"/>
      <c r="LS691" s="1"/>
      <c r="LT691" s="1"/>
      <c r="LU691" s="1"/>
      <c r="LV691" s="1"/>
      <c r="LW691" s="1"/>
      <c r="LX691" s="1"/>
      <c r="LY691" s="1"/>
      <c r="LZ691" s="1"/>
      <c r="MA691" s="1"/>
      <c r="MB691" s="1"/>
      <c r="MC691" s="1"/>
      <c r="MD691" s="1"/>
      <c r="ME691" s="1"/>
      <c r="MF691" s="1"/>
      <c r="MG691" s="1"/>
      <c r="MH691" s="1"/>
      <c r="MI691" s="1"/>
      <c r="MJ691" s="1"/>
      <c r="MK691" s="1"/>
      <c r="ML691" s="1"/>
      <c r="MM691" s="1"/>
      <c r="MN691" s="1"/>
      <c r="MO691" s="1"/>
      <c r="MP691" s="1"/>
      <c r="MQ691" s="1"/>
      <c r="MR691" s="1"/>
      <c r="MS691" s="1"/>
      <c r="MT691" s="1"/>
      <c r="MU691" s="1"/>
      <c r="MV691" s="1"/>
      <c r="MW691" s="1"/>
      <c r="MX691" s="1"/>
      <c r="MY691" s="1"/>
      <c r="MZ691" s="1"/>
      <c r="NA691" s="1"/>
      <c r="NB691" s="1"/>
      <c r="NC691" s="1"/>
      <c r="ND691" s="1"/>
      <c r="NE691" s="1"/>
      <c r="NF691" s="1"/>
      <c r="NG691" s="1"/>
      <c r="NH691" s="1"/>
      <c r="NI691" s="1"/>
      <c r="NJ691" s="1"/>
      <c r="NK691" s="1"/>
      <c r="NL691" s="1"/>
      <c r="NM691" s="1"/>
      <c r="NN691" s="1"/>
      <c r="NO691" s="1"/>
      <c r="NP691" s="1"/>
      <c r="NQ691" s="1"/>
      <c r="NR691" s="1"/>
      <c r="NS691" s="1"/>
      <c r="NT691" s="1"/>
      <c r="NU691" s="1"/>
      <c r="NV691" s="1"/>
      <c r="NW691" s="1"/>
      <c r="NX691" s="1"/>
      <c r="NY691" s="1"/>
      <c r="NZ691" s="1"/>
      <c r="OA691" s="1"/>
      <c r="OB691" s="1"/>
      <c r="OC691" s="1"/>
      <c r="OD691" s="1"/>
      <c r="OE691" s="1"/>
      <c r="OF691" s="1"/>
      <c r="OG691" s="1"/>
      <c r="OH691" s="1"/>
      <c r="OI691" s="1"/>
      <c r="OJ691" s="1"/>
      <c r="OK691" s="1"/>
      <c r="OL691" s="1"/>
      <c r="OM691" s="1"/>
      <c r="ON691" s="1"/>
      <c r="OO691" s="1"/>
      <c r="OP691" s="1"/>
      <c r="OQ691" s="1"/>
      <c r="OR691" s="1"/>
      <c r="OS691" s="1"/>
      <c r="OT691" s="1"/>
      <c r="OU691" s="1"/>
      <c r="OV691" s="1"/>
      <c r="OW691" s="1"/>
      <c r="OX691" s="1"/>
      <c r="OY691" s="1"/>
      <c r="OZ691" s="1"/>
      <c r="PA691" s="1"/>
      <c r="PB691" s="1"/>
      <c r="PC691" s="1"/>
      <c r="PD691" s="1"/>
      <c r="PE691" s="1"/>
      <c r="PF691" s="1"/>
      <c r="PG691" s="1"/>
      <c r="PH691" s="1"/>
      <c r="PI691" s="1"/>
      <c r="PJ691" s="1"/>
      <c r="PK691" s="1"/>
      <c r="PL691" s="1"/>
      <c r="PM691" s="1"/>
      <c r="PN691" s="1"/>
      <c r="PO691" s="1"/>
      <c r="PP691" s="1"/>
      <c r="PQ691" s="1"/>
      <c r="PR691" s="1"/>
      <c r="PS691" s="1"/>
      <c r="PT691" s="1"/>
      <c r="PU691" s="1"/>
      <c r="PV691" s="1"/>
      <c r="PW691" s="1"/>
      <c r="PX691" s="1"/>
      <c r="PY691" s="1"/>
      <c r="PZ691" s="1"/>
    </row>
    <row r="692" spans="1:442" s="36" customFormat="1" ht="117.6" customHeight="1" x14ac:dyDescent="0.2">
      <c r="B692" s="201" t="s">
        <v>783</v>
      </c>
      <c r="C692" s="201" t="s">
        <v>786</v>
      </c>
      <c r="D692" s="204" t="s">
        <v>789</v>
      </c>
      <c r="E692" s="199" t="s">
        <v>67</v>
      </c>
      <c r="F692" s="199" t="s">
        <v>134</v>
      </c>
      <c r="G692" s="199" t="s">
        <v>147</v>
      </c>
      <c r="H692" s="204" t="s">
        <v>70</v>
      </c>
      <c r="I692" s="204" t="s">
        <v>79</v>
      </c>
      <c r="J692" s="11" t="s">
        <v>208</v>
      </c>
      <c r="K692" s="7" t="s">
        <v>107</v>
      </c>
      <c r="L692" s="7" t="s">
        <v>86</v>
      </c>
      <c r="M692" s="7">
        <v>40</v>
      </c>
      <c r="N692" s="190" t="s">
        <v>108</v>
      </c>
      <c r="O692" s="201" t="s">
        <v>347</v>
      </c>
      <c r="P692" s="204" t="s">
        <v>75</v>
      </c>
      <c r="Q692" s="204" t="s">
        <v>76</v>
      </c>
      <c r="R692" s="251" t="s">
        <v>77</v>
      </c>
      <c r="S692" s="251" t="s">
        <v>109</v>
      </c>
      <c r="T692" s="191">
        <f>V692+Y692</f>
        <v>210945.18</v>
      </c>
      <c r="U692" s="191">
        <f>+T692/M693</f>
        <v>210945.18</v>
      </c>
      <c r="V692" s="299">
        <v>179303.40299999999</v>
      </c>
      <c r="W692" s="189" t="s">
        <v>79</v>
      </c>
      <c r="X692" s="189" t="s">
        <v>79</v>
      </c>
      <c r="Y692" s="299">
        <v>31641.776999999998</v>
      </c>
      <c r="Z692" s="189" t="s">
        <v>98</v>
      </c>
      <c r="AA692" s="189" t="s">
        <v>79</v>
      </c>
      <c r="AB692" s="299">
        <v>37254.82</v>
      </c>
      <c r="AC692" s="190" t="s">
        <v>149</v>
      </c>
      <c r="AD692" s="250" t="s">
        <v>79</v>
      </c>
      <c r="AE692" s="250">
        <f>V692+Y692</f>
        <v>210945.18</v>
      </c>
      <c r="AF692" s="190" t="s">
        <v>79</v>
      </c>
      <c r="AG692" s="190" t="s">
        <v>33</v>
      </c>
      <c r="AH692" s="426" t="s">
        <v>157</v>
      </c>
      <c r="AI692" s="426" t="s">
        <v>158</v>
      </c>
      <c r="AJ692" s="25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c r="JZ692" s="1"/>
      <c r="KA692" s="1"/>
      <c r="KB692" s="1"/>
      <c r="KC692" s="1"/>
      <c r="KD692" s="1"/>
      <c r="KE692" s="1"/>
      <c r="KF692" s="1"/>
      <c r="KG692" s="1"/>
      <c r="KH692" s="1"/>
      <c r="KI692" s="1"/>
      <c r="KJ692" s="1"/>
      <c r="KK692" s="1"/>
      <c r="KL692" s="1"/>
      <c r="KM692" s="1"/>
      <c r="KN692" s="1"/>
      <c r="KO692" s="1"/>
      <c r="KP692" s="1"/>
      <c r="KQ692" s="1"/>
      <c r="KR692" s="1"/>
      <c r="KS692" s="1"/>
      <c r="KT692" s="1"/>
      <c r="KU692" s="1"/>
      <c r="KV692" s="1"/>
      <c r="KW692" s="1"/>
      <c r="KX692" s="1"/>
      <c r="KY692" s="1"/>
      <c r="KZ692" s="1"/>
      <c r="LA692" s="1"/>
      <c r="LB692" s="1"/>
      <c r="LC692" s="1"/>
      <c r="LD692" s="1"/>
      <c r="LE692" s="1"/>
      <c r="LF692" s="1"/>
      <c r="LG692" s="1"/>
      <c r="LH692" s="1"/>
      <c r="LI692" s="1"/>
      <c r="LJ692" s="1"/>
      <c r="LK692" s="1"/>
      <c r="LL692" s="1"/>
      <c r="LM692" s="1"/>
      <c r="LN692" s="1"/>
      <c r="LO692" s="1"/>
      <c r="LP692" s="1"/>
      <c r="LQ692" s="1"/>
      <c r="LR692" s="1"/>
      <c r="LS692" s="1"/>
      <c r="LT692" s="1"/>
      <c r="LU692" s="1"/>
      <c r="LV692" s="1"/>
      <c r="LW692" s="1"/>
      <c r="LX692" s="1"/>
      <c r="LY692" s="1"/>
      <c r="LZ692" s="1"/>
      <c r="MA692" s="1"/>
      <c r="MB692" s="1"/>
      <c r="MC692" s="1"/>
      <c r="MD692" s="1"/>
      <c r="ME692" s="1"/>
      <c r="MF692" s="1"/>
      <c r="MG692" s="1"/>
      <c r="MH692" s="1"/>
      <c r="MI692" s="1"/>
      <c r="MJ692" s="1"/>
      <c r="MK692" s="1"/>
      <c r="ML692" s="1"/>
      <c r="MM692" s="1"/>
      <c r="MN692" s="1"/>
      <c r="MO692" s="1"/>
      <c r="MP692" s="1"/>
      <c r="MQ692" s="1"/>
      <c r="MR692" s="1"/>
      <c r="MS692" s="1"/>
      <c r="MT692" s="1"/>
      <c r="MU692" s="1"/>
      <c r="MV692" s="1"/>
      <c r="MW692" s="1"/>
      <c r="MX692" s="1"/>
      <c r="MY692" s="1"/>
      <c r="MZ692" s="1"/>
      <c r="NA692" s="1"/>
      <c r="NB692" s="1"/>
      <c r="NC692" s="1"/>
      <c r="ND692" s="1"/>
      <c r="NE692" s="1"/>
      <c r="NF692" s="1"/>
      <c r="NG692" s="1"/>
      <c r="NH692" s="1"/>
      <c r="NI692" s="1"/>
      <c r="NJ692" s="1"/>
      <c r="NK692" s="1"/>
      <c r="NL692" s="1"/>
      <c r="NM692" s="1"/>
      <c r="NN692" s="1"/>
      <c r="NO692" s="1"/>
      <c r="NP692" s="1"/>
      <c r="NQ692" s="1"/>
      <c r="NR692" s="1"/>
      <c r="NS692" s="1"/>
      <c r="NT692" s="1"/>
      <c r="NU692" s="1"/>
      <c r="NV692" s="1"/>
      <c r="NW692" s="1"/>
      <c r="NX692" s="1"/>
      <c r="NY692" s="1"/>
      <c r="NZ692" s="1"/>
      <c r="OA692" s="1"/>
      <c r="OB692" s="1"/>
      <c r="OC692" s="1"/>
      <c r="OD692" s="1"/>
      <c r="OE692" s="1"/>
      <c r="OF692" s="1"/>
      <c r="OG692" s="1"/>
      <c r="OH692" s="1"/>
      <c r="OI692" s="1"/>
      <c r="OJ692" s="1"/>
      <c r="OK692" s="1"/>
      <c r="OL692" s="1"/>
      <c r="OM692" s="1"/>
      <c r="ON692" s="1"/>
      <c r="OO692" s="1"/>
      <c r="OP692" s="1"/>
      <c r="OQ692" s="1"/>
      <c r="OR692" s="1"/>
      <c r="OS692" s="1"/>
      <c r="OT692" s="1"/>
      <c r="OU692" s="1"/>
      <c r="OV692" s="1"/>
      <c r="OW692" s="1"/>
      <c r="OX692" s="1"/>
      <c r="OY692" s="1"/>
      <c r="OZ692" s="1"/>
      <c r="PA692" s="1"/>
      <c r="PB692" s="1"/>
      <c r="PC692" s="1"/>
      <c r="PD692" s="1"/>
      <c r="PE692" s="1"/>
      <c r="PF692" s="1"/>
      <c r="PG692" s="1"/>
      <c r="PH692" s="1"/>
      <c r="PI692" s="1"/>
      <c r="PJ692" s="1"/>
      <c r="PK692" s="1"/>
      <c r="PL692" s="1"/>
      <c r="PM692" s="1"/>
      <c r="PN692" s="1"/>
      <c r="PO692" s="1"/>
      <c r="PP692" s="1"/>
      <c r="PQ692" s="1"/>
      <c r="PR692" s="1"/>
      <c r="PS692" s="1"/>
      <c r="PT692" s="1"/>
      <c r="PU692" s="1"/>
      <c r="PV692" s="1"/>
      <c r="PW692" s="1"/>
      <c r="PX692" s="1"/>
      <c r="PY692" s="1"/>
      <c r="PZ692" s="1"/>
    </row>
    <row r="693" spans="1:442" s="36" customFormat="1" ht="64.5" customHeight="1" x14ac:dyDescent="0.2">
      <c r="B693" s="202"/>
      <c r="C693" s="202"/>
      <c r="D693" s="204"/>
      <c r="E693" s="199"/>
      <c r="F693" s="199"/>
      <c r="G693" s="199"/>
      <c r="H693" s="204"/>
      <c r="I693" s="204"/>
      <c r="J693" s="11" t="s">
        <v>111</v>
      </c>
      <c r="K693" s="7" t="s">
        <v>112</v>
      </c>
      <c r="L693" s="7" t="s">
        <v>85</v>
      </c>
      <c r="M693" s="7">
        <v>1</v>
      </c>
      <c r="N693" s="190"/>
      <c r="O693" s="202"/>
      <c r="P693" s="204"/>
      <c r="Q693" s="204"/>
      <c r="R693" s="251"/>
      <c r="S693" s="251"/>
      <c r="T693" s="191"/>
      <c r="U693" s="191"/>
      <c r="V693" s="299"/>
      <c r="W693" s="189"/>
      <c r="X693" s="189"/>
      <c r="Y693" s="299"/>
      <c r="Z693" s="189"/>
      <c r="AA693" s="189"/>
      <c r="AB693" s="299"/>
      <c r="AC693" s="190"/>
      <c r="AD693" s="250"/>
      <c r="AE693" s="250"/>
      <c r="AF693" s="204"/>
      <c r="AG693" s="190"/>
      <c r="AH693" s="427"/>
      <c r="AI693" s="427"/>
      <c r="AJ693" s="25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c r="JZ693" s="1"/>
      <c r="KA693" s="1"/>
      <c r="KB693" s="1"/>
      <c r="KC693" s="1"/>
      <c r="KD693" s="1"/>
      <c r="KE693" s="1"/>
      <c r="KF693" s="1"/>
      <c r="KG693" s="1"/>
      <c r="KH693" s="1"/>
      <c r="KI693" s="1"/>
      <c r="KJ693" s="1"/>
      <c r="KK693" s="1"/>
      <c r="KL693" s="1"/>
      <c r="KM693" s="1"/>
      <c r="KN693" s="1"/>
      <c r="KO693" s="1"/>
      <c r="KP693" s="1"/>
      <c r="KQ693" s="1"/>
      <c r="KR693" s="1"/>
      <c r="KS693" s="1"/>
      <c r="KT693" s="1"/>
      <c r="KU693" s="1"/>
      <c r="KV693" s="1"/>
      <c r="KW693" s="1"/>
      <c r="KX693" s="1"/>
      <c r="KY693" s="1"/>
      <c r="KZ693" s="1"/>
      <c r="LA693" s="1"/>
      <c r="LB693" s="1"/>
      <c r="LC693" s="1"/>
      <c r="LD693" s="1"/>
      <c r="LE693" s="1"/>
      <c r="LF693" s="1"/>
      <c r="LG693" s="1"/>
      <c r="LH693" s="1"/>
      <c r="LI693" s="1"/>
      <c r="LJ693" s="1"/>
      <c r="LK693" s="1"/>
      <c r="LL693" s="1"/>
      <c r="LM693" s="1"/>
      <c r="LN693" s="1"/>
      <c r="LO693" s="1"/>
      <c r="LP693" s="1"/>
      <c r="LQ693" s="1"/>
      <c r="LR693" s="1"/>
      <c r="LS693" s="1"/>
      <c r="LT693" s="1"/>
      <c r="LU693" s="1"/>
      <c r="LV693" s="1"/>
      <c r="LW693" s="1"/>
      <c r="LX693" s="1"/>
      <c r="LY693" s="1"/>
      <c r="LZ693" s="1"/>
      <c r="MA693" s="1"/>
      <c r="MB693" s="1"/>
      <c r="MC693" s="1"/>
      <c r="MD693" s="1"/>
      <c r="ME693" s="1"/>
      <c r="MF693" s="1"/>
      <c r="MG693" s="1"/>
      <c r="MH693" s="1"/>
      <c r="MI693" s="1"/>
      <c r="MJ693" s="1"/>
      <c r="MK693" s="1"/>
      <c r="ML693" s="1"/>
      <c r="MM693" s="1"/>
      <c r="MN693" s="1"/>
      <c r="MO693" s="1"/>
      <c r="MP693" s="1"/>
      <c r="MQ693" s="1"/>
      <c r="MR693" s="1"/>
      <c r="MS693" s="1"/>
      <c r="MT693" s="1"/>
      <c r="MU693" s="1"/>
      <c r="MV693" s="1"/>
      <c r="MW693" s="1"/>
      <c r="MX693" s="1"/>
      <c r="MY693" s="1"/>
      <c r="MZ693" s="1"/>
      <c r="NA693" s="1"/>
      <c r="NB693" s="1"/>
      <c r="NC693" s="1"/>
      <c r="ND693" s="1"/>
      <c r="NE693" s="1"/>
      <c r="NF693" s="1"/>
      <c r="NG693" s="1"/>
      <c r="NH693" s="1"/>
      <c r="NI693" s="1"/>
      <c r="NJ693" s="1"/>
      <c r="NK693" s="1"/>
      <c r="NL693" s="1"/>
      <c r="NM693" s="1"/>
      <c r="NN693" s="1"/>
      <c r="NO693" s="1"/>
      <c r="NP693" s="1"/>
      <c r="NQ693" s="1"/>
      <c r="NR693" s="1"/>
      <c r="NS693" s="1"/>
      <c r="NT693" s="1"/>
      <c r="NU693" s="1"/>
      <c r="NV693" s="1"/>
      <c r="NW693" s="1"/>
      <c r="NX693" s="1"/>
      <c r="NY693" s="1"/>
      <c r="NZ693" s="1"/>
      <c r="OA693" s="1"/>
      <c r="OB693" s="1"/>
      <c r="OC693" s="1"/>
      <c r="OD693" s="1"/>
      <c r="OE693" s="1"/>
      <c r="OF693" s="1"/>
      <c r="OG693" s="1"/>
      <c r="OH693" s="1"/>
      <c r="OI693" s="1"/>
      <c r="OJ693" s="1"/>
      <c r="OK693" s="1"/>
      <c r="OL693" s="1"/>
      <c r="OM693" s="1"/>
      <c r="ON693" s="1"/>
      <c r="OO693" s="1"/>
      <c r="OP693" s="1"/>
      <c r="OQ693" s="1"/>
      <c r="OR693" s="1"/>
      <c r="OS693" s="1"/>
      <c r="OT693" s="1"/>
      <c r="OU693" s="1"/>
      <c r="OV693" s="1"/>
      <c r="OW693" s="1"/>
      <c r="OX693" s="1"/>
      <c r="OY693" s="1"/>
      <c r="OZ693" s="1"/>
      <c r="PA693" s="1"/>
      <c r="PB693" s="1"/>
      <c r="PC693" s="1"/>
      <c r="PD693" s="1"/>
      <c r="PE693" s="1"/>
      <c r="PF693" s="1"/>
      <c r="PG693" s="1"/>
      <c r="PH693" s="1"/>
      <c r="PI693" s="1"/>
      <c r="PJ693" s="1"/>
      <c r="PK693" s="1"/>
      <c r="PL693" s="1"/>
      <c r="PM693" s="1"/>
      <c r="PN693" s="1"/>
      <c r="PO693" s="1"/>
      <c r="PP693" s="1"/>
      <c r="PQ693" s="1"/>
      <c r="PR693" s="1"/>
      <c r="PS693" s="1"/>
      <c r="PT693" s="1"/>
      <c r="PU693" s="1"/>
      <c r="PV693" s="1"/>
      <c r="PW693" s="1"/>
      <c r="PX693" s="1"/>
      <c r="PY693" s="1"/>
      <c r="PZ693" s="1"/>
    </row>
    <row r="694" spans="1:442" s="36" customFormat="1" ht="64.5" customHeight="1" x14ac:dyDescent="0.2">
      <c r="B694" s="203"/>
      <c r="C694" s="203"/>
      <c r="D694" s="204"/>
      <c r="E694" s="199"/>
      <c r="F694" s="199"/>
      <c r="G694" s="199"/>
      <c r="H694" s="204"/>
      <c r="I694" s="204"/>
      <c r="J694" s="28" t="s">
        <v>127</v>
      </c>
      <c r="K694" s="14" t="s">
        <v>128</v>
      </c>
      <c r="L694" s="14" t="s">
        <v>85</v>
      </c>
      <c r="M694" s="74">
        <v>20</v>
      </c>
      <c r="N694" s="190"/>
      <c r="O694" s="203"/>
      <c r="P694" s="204"/>
      <c r="Q694" s="204"/>
      <c r="R694" s="251"/>
      <c r="S694" s="251"/>
      <c r="T694" s="191"/>
      <c r="U694" s="191"/>
      <c r="V694" s="299"/>
      <c r="W694" s="189"/>
      <c r="X694" s="189"/>
      <c r="Y694" s="299"/>
      <c r="Z694" s="189"/>
      <c r="AA694" s="189"/>
      <c r="AB694" s="299"/>
      <c r="AC694" s="190"/>
      <c r="AD694" s="250"/>
      <c r="AE694" s="250"/>
      <c r="AF694" s="204"/>
      <c r="AG694" s="190"/>
      <c r="AH694" s="428"/>
      <c r="AI694" s="428"/>
      <c r="AJ694" s="25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c r="JZ694" s="1"/>
      <c r="KA694" s="1"/>
      <c r="KB694" s="1"/>
      <c r="KC694" s="1"/>
      <c r="KD694" s="1"/>
      <c r="KE694" s="1"/>
      <c r="KF694" s="1"/>
      <c r="KG694" s="1"/>
      <c r="KH694" s="1"/>
      <c r="KI694" s="1"/>
      <c r="KJ694" s="1"/>
      <c r="KK694" s="1"/>
      <c r="KL694" s="1"/>
      <c r="KM694" s="1"/>
      <c r="KN694" s="1"/>
      <c r="KO694" s="1"/>
      <c r="KP694" s="1"/>
      <c r="KQ694" s="1"/>
      <c r="KR694" s="1"/>
      <c r="KS694" s="1"/>
      <c r="KT694" s="1"/>
      <c r="KU694" s="1"/>
      <c r="KV694" s="1"/>
      <c r="KW694" s="1"/>
      <c r="KX694" s="1"/>
      <c r="KY694" s="1"/>
      <c r="KZ694" s="1"/>
      <c r="LA694" s="1"/>
      <c r="LB694" s="1"/>
      <c r="LC694" s="1"/>
      <c r="LD694" s="1"/>
      <c r="LE694" s="1"/>
      <c r="LF694" s="1"/>
      <c r="LG694" s="1"/>
      <c r="LH694" s="1"/>
      <c r="LI694" s="1"/>
      <c r="LJ694" s="1"/>
      <c r="LK694" s="1"/>
      <c r="LL694" s="1"/>
      <c r="LM694" s="1"/>
      <c r="LN694" s="1"/>
      <c r="LO694" s="1"/>
      <c r="LP694" s="1"/>
      <c r="LQ694" s="1"/>
      <c r="LR694" s="1"/>
      <c r="LS694" s="1"/>
      <c r="LT694" s="1"/>
      <c r="LU694" s="1"/>
      <c r="LV694" s="1"/>
      <c r="LW694" s="1"/>
      <c r="LX694" s="1"/>
      <c r="LY694" s="1"/>
      <c r="LZ694" s="1"/>
      <c r="MA694" s="1"/>
      <c r="MB694" s="1"/>
      <c r="MC694" s="1"/>
      <c r="MD694" s="1"/>
      <c r="ME694" s="1"/>
      <c r="MF694" s="1"/>
      <c r="MG694" s="1"/>
      <c r="MH694" s="1"/>
      <c r="MI694" s="1"/>
      <c r="MJ694" s="1"/>
      <c r="MK694" s="1"/>
      <c r="ML694" s="1"/>
      <c r="MM694" s="1"/>
      <c r="MN694" s="1"/>
      <c r="MO694" s="1"/>
      <c r="MP694" s="1"/>
      <c r="MQ694" s="1"/>
      <c r="MR694" s="1"/>
      <c r="MS694" s="1"/>
      <c r="MT694" s="1"/>
      <c r="MU694" s="1"/>
      <c r="MV694" s="1"/>
      <c r="MW694" s="1"/>
      <c r="MX694" s="1"/>
      <c r="MY694" s="1"/>
      <c r="MZ694" s="1"/>
      <c r="NA694" s="1"/>
      <c r="NB694" s="1"/>
      <c r="NC694" s="1"/>
      <c r="ND694" s="1"/>
      <c r="NE694" s="1"/>
      <c r="NF694" s="1"/>
      <c r="NG694" s="1"/>
      <c r="NH694" s="1"/>
      <c r="NI694" s="1"/>
      <c r="NJ694" s="1"/>
      <c r="NK694" s="1"/>
      <c r="NL694" s="1"/>
      <c r="NM694" s="1"/>
      <c r="NN694" s="1"/>
      <c r="NO694" s="1"/>
      <c r="NP694" s="1"/>
      <c r="NQ694" s="1"/>
      <c r="NR694" s="1"/>
      <c r="NS694" s="1"/>
      <c r="NT694" s="1"/>
      <c r="NU694" s="1"/>
      <c r="NV694" s="1"/>
      <c r="NW694" s="1"/>
      <c r="NX694" s="1"/>
      <c r="NY694" s="1"/>
      <c r="NZ694" s="1"/>
      <c r="OA694" s="1"/>
      <c r="OB694" s="1"/>
      <c r="OC694" s="1"/>
      <c r="OD694" s="1"/>
      <c r="OE694" s="1"/>
      <c r="OF694" s="1"/>
      <c r="OG694" s="1"/>
      <c r="OH694" s="1"/>
      <c r="OI694" s="1"/>
      <c r="OJ694" s="1"/>
      <c r="OK694" s="1"/>
      <c r="OL694" s="1"/>
      <c r="OM694" s="1"/>
      <c r="ON694" s="1"/>
      <c r="OO694" s="1"/>
      <c r="OP694" s="1"/>
      <c r="OQ694" s="1"/>
      <c r="OR694" s="1"/>
      <c r="OS694" s="1"/>
      <c r="OT694" s="1"/>
      <c r="OU694" s="1"/>
      <c r="OV694" s="1"/>
      <c r="OW694" s="1"/>
      <c r="OX694" s="1"/>
      <c r="OY694" s="1"/>
      <c r="OZ694" s="1"/>
      <c r="PA694" s="1"/>
      <c r="PB694" s="1"/>
      <c r="PC694" s="1"/>
      <c r="PD694" s="1"/>
      <c r="PE694" s="1"/>
      <c r="PF694" s="1"/>
      <c r="PG694" s="1"/>
      <c r="PH694" s="1"/>
      <c r="PI694" s="1"/>
      <c r="PJ694" s="1"/>
      <c r="PK694" s="1"/>
      <c r="PL694" s="1"/>
      <c r="PM694" s="1"/>
      <c r="PN694" s="1"/>
      <c r="PO694" s="1"/>
      <c r="PP694" s="1"/>
      <c r="PQ694" s="1"/>
      <c r="PR694" s="1"/>
      <c r="PS694" s="1"/>
      <c r="PT694" s="1"/>
      <c r="PU694" s="1"/>
      <c r="PV694" s="1"/>
      <c r="PW694" s="1"/>
      <c r="PX694" s="1"/>
      <c r="PY694" s="1"/>
      <c r="PZ694" s="1"/>
    </row>
    <row r="695" spans="1:442" s="36" customFormat="1" ht="89.25" x14ac:dyDescent="0.2">
      <c r="B695" s="201" t="s">
        <v>784</v>
      </c>
      <c r="C695" s="201" t="s">
        <v>787</v>
      </c>
      <c r="D695" s="204" t="s">
        <v>790</v>
      </c>
      <c r="E695" s="199" t="s">
        <v>67</v>
      </c>
      <c r="F695" s="199" t="s">
        <v>134</v>
      </c>
      <c r="G695" s="199" t="s">
        <v>147</v>
      </c>
      <c r="H695" s="204" t="s">
        <v>70</v>
      </c>
      <c r="I695" s="204" t="s">
        <v>79</v>
      </c>
      <c r="J695" s="11" t="s">
        <v>208</v>
      </c>
      <c r="K695" s="7" t="s">
        <v>107</v>
      </c>
      <c r="L695" s="7" t="s">
        <v>86</v>
      </c>
      <c r="M695" s="7">
        <v>40</v>
      </c>
      <c r="N695" s="190" t="s">
        <v>108</v>
      </c>
      <c r="O695" s="201" t="s">
        <v>347</v>
      </c>
      <c r="P695" s="204" t="s">
        <v>75</v>
      </c>
      <c r="Q695" s="204" t="s">
        <v>76</v>
      </c>
      <c r="R695" s="251" t="s">
        <v>77</v>
      </c>
      <c r="S695" s="251" t="s">
        <v>109</v>
      </c>
      <c r="T695" s="191">
        <f>V695+Y695</f>
        <v>475944</v>
      </c>
      <c r="U695" s="191">
        <f>+T695/M696</f>
        <v>475944</v>
      </c>
      <c r="V695" s="299">
        <v>404552.4</v>
      </c>
      <c r="W695" s="189" t="s">
        <v>79</v>
      </c>
      <c r="X695" s="189" t="s">
        <v>79</v>
      </c>
      <c r="Y695" s="299">
        <v>71391.599999999991</v>
      </c>
      <c r="Z695" s="189" t="s">
        <v>98</v>
      </c>
      <c r="AA695" s="189" t="s">
        <v>79</v>
      </c>
      <c r="AB695" s="299">
        <v>84056</v>
      </c>
      <c r="AC695" s="190" t="s">
        <v>149</v>
      </c>
      <c r="AD695" s="250" t="s">
        <v>79</v>
      </c>
      <c r="AE695" s="250">
        <f>V695+Y695</f>
        <v>475944</v>
      </c>
      <c r="AF695" s="190" t="s">
        <v>79</v>
      </c>
      <c r="AG695" s="190" t="s">
        <v>33</v>
      </c>
      <c r="AH695" s="426" t="s">
        <v>161</v>
      </c>
      <c r="AI695" s="426" t="s">
        <v>297</v>
      </c>
      <c r="AJ695" s="25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c r="JZ695" s="1"/>
      <c r="KA695" s="1"/>
      <c r="KB695" s="1"/>
      <c r="KC695" s="1"/>
      <c r="KD695" s="1"/>
      <c r="KE695" s="1"/>
      <c r="KF695" s="1"/>
      <c r="KG695" s="1"/>
      <c r="KH695" s="1"/>
      <c r="KI695" s="1"/>
      <c r="KJ695" s="1"/>
      <c r="KK695" s="1"/>
      <c r="KL695" s="1"/>
      <c r="KM695" s="1"/>
      <c r="KN695" s="1"/>
      <c r="KO695" s="1"/>
      <c r="KP695" s="1"/>
      <c r="KQ695" s="1"/>
      <c r="KR695" s="1"/>
      <c r="KS695" s="1"/>
      <c r="KT695" s="1"/>
      <c r="KU695" s="1"/>
      <c r="KV695" s="1"/>
      <c r="KW695" s="1"/>
      <c r="KX695" s="1"/>
      <c r="KY695" s="1"/>
      <c r="KZ695" s="1"/>
      <c r="LA695" s="1"/>
      <c r="LB695" s="1"/>
      <c r="LC695" s="1"/>
      <c r="LD695" s="1"/>
      <c r="LE695" s="1"/>
      <c r="LF695" s="1"/>
      <c r="LG695" s="1"/>
      <c r="LH695" s="1"/>
      <c r="LI695" s="1"/>
      <c r="LJ695" s="1"/>
      <c r="LK695" s="1"/>
      <c r="LL695" s="1"/>
      <c r="LM695" s="1"/>
      <c r="LN695" s="1"/>
      <c r="LO695" s="1"/>
      <c r="LP695" s="1"/>
      <c r="LQ695" s="1"/>
      <c r="LR695" s="1"/>
      <c r="LS695" s="1"/>
      <c r="LT695" s="1"/>
      <c r="LU695" s="1"/>
      <c r="LV695" s="1"/>
      <c r="LW695" s="1"/>
      <c r="LX695" s="1"/>
      <c r="LY695" s="1"/>
      <c r="LZ695" s="1"/>
      <c r="MA695" s="1"/>
      <c r="MB695" s="1"/>
      <c r="MC695" s="1"/>
      <c r="MD695" s="1"/>
      <c r="ME695" s="1"/>
      <c r="MF695" s="1"/>
      <c r="MG695" s="1"/>
      <c r="MH695" s="1"/>
      <c r="MI695" s="1"/>
      <c r="MJ695" s="1"/>
      <c r="MK695" s="1"/>
      <c r="ML695" s="1"/>
      <c r="MM695" s="1"/>
      <c r="MN695" s="1"/>
      <c r="MO695" s="1"/>
      <c r="MP695" s="1"/>
      <c r="MQ695" s="1"/>
      <c r="MR695" s="1"/>
      <c r="MS695" s="1"/>
      <c r="MT695" s="1"/>
      <c r="MU695" s="1"/>
      <c r="MV695" s="1"/>
      <c r="MW695" s="1"/>
      <c r="MX695" s="1"/>
      <c r="MY695" s="1"/>
      <c r="MZ695" s="1"/>
      <c r="NA695" s="1"/>
      <c r="NB695" s="1"/>
      <c r="NC695" s="1"/>
      <c r="ND695" s="1"/>
      <c r="NE695" s="1"/>
      <c r="NF695" s="1"/>
      <c r="NG695" s="1"/>
      <c r="NH695" s="1"/>
      <c r="NI695" s="1"/>
      <c r="NJ695" s="1"/>
      <c r="NK695" s="1"/>
      <c r="NL695" s="1"/>
      <c r="NM695" s="1"/>
      <c r="NN695" s="1"/>
      <c r="NO695" s="1"/>
      <c r="NP695" s="1"/>
      <c r="NQ695" s="1"/>
      <c r="NR695" s="1"/>
      <c r="NS695" s="1"/>
      <c r="NT695" s="1"/>
      <c r="NU695" s="1"/>
      <c r="NV695" s="1"/>
      <c r="NW695" s="1"/>
      <c r="NX695" s="1"/>
      <c r="NY695" s="1"/>
      <c r="NZ695" s="1"/>
      <c r="OA695" s="1"/>
      <c r="OB695" s="1"/>
      <c r="OC695" s="1"/>
      <c r="OD695" s="1"/>
      <c r="OE695" s="1"/>
      <c r="OF695" s="1"/>
      <c r="OG695" s="1"/>
      <c r="OH695" s="1"/>
      <c r="OI695" s="1"/>
      <c r="OJ695" s="1"/>
      <c r="OK695" s="1"/>
      <c r="OL695" s="1"/>
      <c r="OM695" s="1"/>
      <c r="ON695" s="1"/>
      <c r="OO695" s="1"/>
      <c r="OP695" s="1"/>
      <c r="OQ695" s="1"/>
      <c r="OR695" s="1"/>
      <c r="OS695" s="1"/>
      <c r="OT695" s="1"/>
      <c r="OU695" s="1"/>
      <c r="OV695" s="1"/>
      <c r="OW695" s="1"/>
      <c r="OX695" s="1"/>
      <c r="OY695" s="1"/>
      <c r="OZ695" s="1"/>
      <c r="PA695" s="1"/>
      <c r="PB695" s="1"/>
      <c r="PC695" s="1"/>
      <c r="PD695" s="1"/>
      <c r="PE695" s="1"/>
      <c r="PF695" s="1"/>
      <c r="PG695" s="1"/>
      <c r="PH695" s="1"/>
      <c r="PI695" s="1"/>
      <c r="PJ695" s="1"/>
      <c r="PK695" s="1"/>
      <c r="PL695" s="1"/>
      <c r="PM695" s="1"/>
      <c r="PN695" s="1"/>
      <c r="PO695" s="1"/>
      <c r="PP695" s="1"/>
      <c r="PQ695" s="1"/>
      <c r="PR695" s="1"/>
      <c r="PS695" s="1"/>
      <c r="PT695" s="1"/>
      <c r="PU695" s="1"/>
      <c r="PV695" s="1"/>
      <c r="PW695" s="1"/>
      <c r="PX695" s="1"/>
      <c r="PY695" s="1"/>
      <c r="PZ695" s="1"/>
    </row>
    <row r="696" spans="1:442" s="36" customFormat="1" ht="64.5" customHeight="1" x14ac:dyDescent="0.2">
      <c r="B696" s="202"/>
      <c r="C696" s="202"/>
      <c r="D696" s="204"/>
      <c r="E696" s="199"/>
      <c r="F696" s="199"/>
      <c r="G696" s="199"/>
      <c r="H696" s="204"/>
      <c r="I696" s="204"/>
      <c r="J696" s="11" t="s">
        <v>111</v>
      </c>
      <c r="K696" s="7" t="s">
        <v>112</v>
      </c>
      <c r="L696" s="7" t="s">
        <v>85</v>
      </c>
      <c r="M696" s="7">
        <v>1</v>
      </c>
      <c r="N696" s="190"/>
      <c r="O696" s="202"/>
      <c r="P696" s="204"/>
      <c r="Q696" s="204"/>
      <c r="R696" s="251"/>
      <c r="S696" s="251"/>
      <c r="T696" s="191"/>
      <c r="U696" s="191"/>
      <c r="V696" s="299"/>
      <c r="W696" s="189"/>
      <c r="X696" s="189"/>
      <c r="Y696" s="299"/>
      <c r="Z696" s="189"/>
      <c r="AA696" s="189"/>
      <c r="AB696" s="299"/>
      <c r="AC696" s="190"/>
      <c r="AD696" s="250"/>
      <c r="AE696" s="250"/>
      <c r="AF696" s="204"/>
      <c r="AG696" s="190"/>
      <c r="AH696" s="427"/>
      <c r="AI696" s="427"/>
      <c r="AJ696" s="25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c r="JZ696" s="1"/>
      <c r="KA696" s="1"/>
      <c r="KB696" s="1"/>
      <c r="KC696" s="1"/>
      <c r="KD696" s="1"/>
      <c r="KE696" s="1"/>
      <c r="KF696" s="1"/>
      <c r="KG696" s="1"/>
      <c r="KH696" s="1"/>
      <c r="KI696" s="1"/>
      <c r="KJ696" s="1"/>
      <c r="KK696" s="1"/>
      <c r="KL696" s="1"/>
      <c r="KM696" s="1"/>
      <c r="KN696" s="1"/>
      <c r="KO696" s="1"/>
      <c r="KP696" s="1"/>
      <c r="KQ696" s="1"/>
      <c r="KR696" s="1"/>
      <c r="KS696" s="1"/>
      <c r="KT696" s="1"/>
      <c r="KU696" s="1"/>
      <c r="KV696" s="1"/>
      <c r="KW696" s="1"/>
      <c r="KX696" s="1"/>
      <c r="KY696" s="1"/>
      <c r="KZ696" s="1"/>
      <c r="LA696" s="1"/>
      <c r="LB696" s="1"/>
      <c r="LC696" s="1"/>
      <c r="LD696" s="1"/>
      <c r="LE696" s="1"/>
      <c r="LF696" s="1"/>
      <c r="LG696" s="1"/>
      <c r="LH696" s="1"/>
      <c r="LI696" s="1"/>
      <c r="LJ696" s="1"/>
      <c r="LK696" s="1"/>
      <c r="LL696" s="1"/>
      <c r="LM696" s="1"/>
      <c r="LN696" s="1"/>
      <c r="LO696" s="1"/>
      <c r="LP696" s="1"/>
      <c r="LQ696" s="1"/>
      <c r="LR696" s="1"/>
      <c r="LS696" s="1"/>
      <c r="LT696" s="1"/>
      <c r="LU696" s="1"/>
      <c r="LV696" s="1"/>
      <c r="LW696" s="1"/>
      <c r="LX696" s="1"/>
      <c r="LY696" s="1"/>
      <c r="LZ696" s="1"/>
      <c r="MA696" s="1"/>
      <c r="MB696" s="1"/>
      <c r="MC696" s="1"/>
      <c r="MD696" s="1"/>
      <c r="ME696" s="1"/>
      <c r="MF696" s="1"/>
      <c r="MG696" s="1"/>
      <c r="MH696" s="1"/>
      <c r="MI696" s="1"/>
      <c r="MJ696" s="1"/>
      <c r="MK696" s="1"/>
      <c r="ML696" s="1"/>
      <c r="MM696" s="1"/>
      <c r="MN696" s="1"/>
      <c r="MO696" s="1"/>
      <c r="MP696" s="1"/>
      <c r="MQ696" s="1"/>
      <c r="MR696" s="1"/>
      <c r="MS696" s="1"/>
      <c r="MT696" s="1"/>
      <c r="MU696" s="1"/>
      <c r="MV696" s="1"/>
      <c r="MW696" s="1"/>
      <c r="MX696" s="1"/>
      <c r="MY696" s="1"/>
      <c r="MZ696" s="1"/>
      <c r="NA696" s="1"/>
      <c r="NB696" s="1"/>
      <c r="NC696" s="1"/>
      <c r="ND696" s="1"/>
      <c r="NE696" s="1"/>
      <c r="NF696" s="1"/>
      <c r="NG696" s="1"/>
      <c r="NH696" s="1"/>
      <c r="NI696" s="1"/>
      <c r="NJ696" s="1"/>
      <c r="NK696" s="1"/>
      <c r="NL696" s="1"/>
      <c r="NM696" s="1"/>
      <c r="NN696" s="1"/>
      <c r="NO696" s="1"/>
      <c r="NP696" s="1"/>
      <c r="NQ696" s="1"/>
      <c r="NR696" s="1"/>
      <c r="NS696" s="1"/>
      <c r="NT696" s="1"/>
      <c r="NU696" s="1"/>
      <c r="NV696" s="1"/>
      <c r="NW696" s="1"/>
      <c r="NX696" s="1"/>
      <c r="NY696" s="1"/>
      <c r="NZ696" s="1"/>
      <c r="OA696" s="1"/>
      <c r="OB696" s="1"/>
      <c r="OC696" s="1"/>
      <c r="OD696" s="1"/>
      <c r="OE696" s="1"/>
      <c r="OF696" s="1"/>
      <c r="OG696" s="1"/>
      <c r="OH696" s="1"/>
      <c r="OI696" s="1"/>
      <c r="OJ696" s="1"/>
      <c r="OK696" s="1"/>
      <c r="OL696" s="1"/>
      <c r="OM696" s="1"/>
      <c r="ON696" s="1"/>
      <c r="OO696" s="1"/>
      <c r="OP696" s="1"/>
      <c r="OQ696" s="1"/>
      <c r="OR696" s="1"/>
      <c r="OS696" s="1"/>
      <c r="OT696" s="1"/>
      <c r="OU696" s="1"/>
      <c r="OV696" s="1"/>
      <c r="OW696" s="1"/>
      <c r="OX696" s="1"/>
      <c r="OY696" s="1"/>
      <c r="OZ696" s="1"/>
      <c r="PA696" s="1"/>
      <c r="PB696" s="1"/>
      <c r="PC696" s="1"/>
      <c r="PD696" s="1"/>
      <c r="PE696" s="1"/>
      <c r="PF696" s="1"/>
      <c r="PG696" s="1"/>
      <c r="PH696" s="1"/>
      <c r="PI696" s="1"/>
      <c r="PJ696" s="1"/>
      <c r="PK696" s="1"/>
      <c r="PL696" s="1"/>
      <c r="PM696" s="1"/>
      <c r="PN696" s="1"/>
      <c r="PO696" s="1"/>
      <c r="PP696" s="1"/>
      <c r="PQ696" s="1"/>
      <c r="PR696" s="1"/>
      <c r="PS696" s="1"/>
      <c r="PT696" s="1"/>
      <c r="PU696" s="1"/>
      <c r="PV696" s="1"/>
      <c r="PW696" s="1"/>
      <c r="PX696" s="1"/>
      <c r="PY696" s="1"/>
      <c r="PZ696" s="1"/>
    </row>
    <row r="697" spans="1:442" s="36" customFormat="1" ht="64.5" customHeight="1" x14ac:dyDescent="0.2">
      <c r="B697" s="203"/>
      <c r="C697" s="203"/>
      <c r="D697" s="204"/>
      <c r="E697" s="199"/>
      <c r="F697" s="199"/>
      <c r="G697" s="199"/>
      <c r="H697" s="204"/>
      <c r="I697" s="204"/>
      <c r="J697" s="28" t="s">
        <v>127</v>
      </c>
      <c r="K697" s="14" t="s">
        <v>128</v>
      </c>
      <c r="L697" s="14" t="s">
        <v>85</v>
      </c>
      <c r="M697" s="74">
        <v>225</v>
      </c>
      <c r="N697" s="190"/>
      <c r="O697" s="203"/>
      <c r="P697" s="204"/>
      <c r="Q697" s="204"/>
      <c r="R697" s="251"/>
      <c r="S697" s="251"/>
      <c r="T697" s="191"/>
      <c r="U697" s="191"/>
      <c r="V697" s="299"/>
      <c r="W697" s="189"/>
      <c r="X697" s="189"/>
      <c r="Y697" s="299"/>
      <c r="Z697" s="189"/>
      <c r="AA697" s="189"/>
      <c r="AB697" s="299"/>
      <c r="AC697" s="190"/>
      <c r="AD697" s="250"/>
      <c r="AE697" s="250"/>
      <c r="AF697" s="204"/>
      <c r="AG697" s="190"/>
      <c r="AH697" s="428"/>
      <c r="AI697" s="428"/>
      <c r="AJ697" s="25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c r="JZ697" s="1"/>
      <c r="KA697" s="1"/>
      <c r="KB697" s="1"/>
      <c r="KC697" s="1"/>
      <c r="KD697" s="1"/>
      <c r="KE697" s="1"/>
      <c r="KF697" s="1"/>
      <c r="KG697" s="1"/>
      <c r="KH697" s="1"/>
      <c r="KI697" s="1"/>
      <c r="KJ697" s="1"/>
      <c r="KK697" s="1"/>
      <c r="KL697" s="1"/>
      <c r="KM697" s="1"/>
      <c r="KN697" s="1"/>
      <c r="KO697" s="1"/>
      <c r="KP697" s="1"/>
      <c r="KQ697" s="1"/>
      <c r="KR697" s="1"/>
      <c r="KS697" s="1"/>
      <c r="KT697" s="1"/>
      <c r="KU697" s="1"/>
      <c r="KV697" s="1"/>
      <c r="KW697" s="1"/>
      <c r="KX697" s="1"/>
      <c r="KY697" s="1"/>
      <c r="KZ697" s="1"/>
      <c r="LA697" s="1"/>
      <c r="LB697" s="1"/>
      <c r="LC697" s="1"/>
      <c r="LD697" s="1"/>
      <c r="LE697" s="1"/>
      <c r="LF697" s="1"/>
      <c r="LG697" s="1"/>
      <c r="LH697" s="1"/>
      <c r="LI697" s="1"/>
      <c r="LJ697" s="1"/>
      <c r="LK697" s="1"/>
      <c r="LL697" s="1"/>
      <c r="LM697" s="1"/>
      <c r="LN697" s="1"/>
      <c r="LO697" s="1"/>
      <c r="LP697" s="1"/>
      <c r="LQ697" s="1"/>
      <c r="LR697" s="1"/>
      <c r="LS697" s="1"/>
      <c r="LT697" s="1"/>
      <c r="LU697" s="1"/>
      <c r="LV697" s="1"/>
      <c r="LW697" s="1"/>
      <c r="LX697" s="1"/>
      <c r="LY697" s="1"/>
      <c r="LZ697" s="1"/>
      <c r="MA697" s="1"/>
      <c r="MB697" s="1"/>
      <c r="MC697" s="1"/>
      <c r="MD697" s="1"/>
      <c r="ME697" s="1"/>
      <c r="MF697" s="1"/>
      <c r="MG697" s="1"/>
      <c r="MH697" s="1"/>
      <c r="MI697" s="1"/>
      <c r="MJ697" s="1"/>
      <c r="MK697" s="1"/>
      <c r="ML697" s="1"/>
      <c r="MM697" s="1"/>
      <c r="MN697" s="1"/>
      <c r="MO697" s="1"/>
      <c r="MP697" s="1"/>
      <c r="MQ697" s="1"/>
      <c r="MR697" s="1"/>
      <c r="MS697" s="1"/>
      <c r="MT697" s="1"/>
      <c r="MU697" s="1"/>
      <c r="MV697" s="1"/>
      <c r="MW697" s="1"/>
      <c r="MX697" s="1"/>
      <c r="MY697" s="1"/>
      <c r="MZ697" s="1"/>
      <c r="NA697" s="1"/>
      <c r="NB697" s="1"/>
      <c r="NC697" s="1"/>
      <c r="ND697" s="1"/>
      <c r="NE697" s="1"/>
      <c r="NF697" s="1"/>
      <c r="NG697" s="1"/>
      <c r="NH697" s="1"/>
      <c r="NI697" s="1"/>
      <c r="NJ697" s="1"/>
      <c r="NK697" s="1"/>
      <c r="NL697" s="1"/>
      <c r="NM697" s="1"/>
      <c r="NN697" s="1"/>
      <c r="NO697" s="1"/>
      <c r="NP697" s="1"/>
      <c r="NQ697" s="1"/>
      <c r="NR697" s="1"/>
      <c r="NS697" s="1"/>
      <c r="NT697" s="1"/>
      <c r="NU697" s="1"/>
      <c r="NV697" s="1"/>
      <c r="NW697" s="1"/>
      <c r="NX697" s="1"/>
      <c r="NY697" s="1"/>
      <c r="NZ697" s="1"/>
      <c r="OA697" s="1"/>
      <c r="OB697" s="1"/>
      <c r="OC697" s="1"/>
      <c r="OD697" s="1"/>
      <c r="OE697" s="1"/>
      <c r="OF697" s="1"/>
      <c r="OG697" s="1"/>
      <c r="OH697" s="1"/>
      <c r="OI697" s="1"/>
      <c r="OJ697" s="1"/>
      <c r="OK697" s="1"/>
      <c r="OL697" s="1"/>
      <c r="OM697" s="1"/>
      <c r="ON697" s="1"/>
      <c r="OO697" s="1"/>
      <c r="OP697" s="1"/>
      <c r="OQ697" s="1"/>
      <c r="OR697" s="1"/>
      <c r="OS697" s="1"/>
      <c r="OT697" s="1"/>
      <c r="OU697" s="1"/>
      <c r="OV697" s="1"/>
      <c r="OW697" s="1"/>
      <c r="OX697" s="1"/>
      <c r="OY697" s="1"/>
      <c r="OZ697" s="1"/>
      <c r="PA697" s="1"/>
      <c r="PB697" s="1"/>
      <c r="PC697" s="1"/>
      <c r="PD697" s="1"/>
      <c r="PE697" s="1"/>
      <c r="PF697" s="1"/>
      <c r="PG697" s="1"/>
      <c r="PH697" s="1"/>
      <c r="PI697" s="1"/>
      <c r="PJ697" s="1"/>
      <c r="PK697" s="1"/>
      <c r="PL697" s="1"/>
      <c r="PM697" s="1"/>
      <c r="PN697" s="1"/>
      <c r="PO697" s="1"/>
      <c r="PP697" s="1"/>
      <c r="PQ697" s="1"/>
      <c r="PR697" s="1"/>
      <c r="PS697" s="1"/>
      <c r="PT697" s="1"/>
      <c r="PU697" s="1"/>
      <c r="PV697" s="1"/>
      <c r="PW697" s="1"/>
      <c r="PX697" s="1"/>
      <c r="PY697" s="1"/>
      <c r="PZ697" s="1"/>
    </row>
    <row r="698" spans="1:442" s="36" customFormat="1" ht="64.5" customHeight="1" x14ac:dyDescent="0.2">
      <c r="B698" s="201" t="s">
        <v>785</v>
      </c>
      <c r="C698" s="201" t="s">
        <v>792</v>
      </c>
      <c r="D698" s="204" t="s">
        <v>66</v>
      </c>
      <c r="E698" s="199" t="s">
        <v>67</v>
      </c>
      <c r="F698" s="199" t="s">
        <v>132</v>
      </c>
      <c r="G698" s="199" t="s">
        <v>69</v>
      </c>
      <c r="H698" s="204" t="s">
        <v>70</v>
      </c>
      <c r="I698" s="204" t="s">
        <v>79</v>
      </c>
      <c r="J698" s="11" t="s">
        <v>113</v>
      </c>
      <c r="K698" s="7" t="s">
        <v>114</v>
      </c>
      <c r="L698" s="7" t="s">
        <v>115</v>
      </c>
      <c r="M698" s="83">
        <v>1.1399999999999999</v>
      </c>
      <c r="N698" s="190" t="s">
        <v>108</v>
      </c>
      <c r="O698" s="201" t="s">
        <v>295</v>
      </c>
      <c r="P698" s="201" t="s">
        <v>75</v>
      </c>
      <c r="Q698" s="201" t="s">
        <v>76</v>
      </c>
      <c r="R698" s="201" t="s">
        <v>77</v>
      </c>
      <c r="S698" s="201" t="s">
        <v>109</v>
      </c>
      <c r="T698" s="225">
        <f>+V698+Y698</f>
        <v>84990</v>
      </c>
      <c r="U698" s="225">
        <f>+T698/2</f>
        <v>42495</v>
      </c>
      <c r="V698" s="266">
        <v>72241.5</v>
      </c>
      <c r="W698" s="266" t="s">
        <v>98</v>
      </c>
      <c r="X698" s="266" t="s">
        <v>98</v>
      </c>
      <c r="Y698" s="266">
        <v>12748.499999999998</v>
      </c>
      <c r="Z698" s="228"/>
      <c r="AA698" s="228"/>
      <c r="AB698" s="228">
        <v>15010.000000000002</v>
      </c>
      <c r="AC698" s="228" t="s">
        <v>80</v>
      </c>
      <c r="AD698" s="201" t="s">
        <v>98</v>
      </c>
      <c r="AE698" s="266">
        <f>+V698+Y698</f>
        <v>84990</v>
      </c>
      <c r="AF698" s="201" t="s">
        <v>98</v>
      </c>
      <c r="AG698" s="228" t="s">
        <v>33</v>
      </c>
      <c r="AH698" s="426" t="s">
        <v>359</v>
      </c>
      <c r="AI698" s="426" t="s">
        <v>249</v>
      </c>
      <c r="AJ698" s="20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c r="JZ698" s="1"/>
      <c r="KA698" s="1"/>
      <c r="KB698" s="1"/>
      <c r="KC698" s="1"/>
      <c r="KD698" s="1"/>
      <c r="KE698" s="1"/>
      <c r="KF698" s="1"/>
      <c r="KG698" s="1"/>
      <c r="KH698" s="1"/>
      <c r="KI698" s="1"/>
      <c r="KJ698" s="1"/>
      <c r="KK698" s="1"/>
      <c r="KL698" s="1"/>
      <c r="KM698" s="1"/>
      <c r="KN698" s="1"/>
      <c r="KO698" s="1"/>
      <c r="KP698" s="1"/>
      <c r="KQ698" s="1"/>
      <c r="KR698" s="1"/>
      <c r="KS698" s="1"/>
      <c r="KT698" s="1"/>
      <c r="KU698" s="1"/>
      <c r="KV698" s="1"/>
      <c r="KW698" s="1"/>
      <c r="KX698" s="1"/>
      <c r="KY698" s="1"/>
      <c r="KZ698" s="1"/>
      <c r="LA698" s="1"/>
      <c r="LB698" s="1"/>
      <c r="LC698" s="1"/>
      <c r="LD698" s="1"/>
      <c r="LE698" s="1"/>
      <c r="LF698" s="1"/>
      <c r="LG698" s="1"/>
      <c r="LH698" s="1"/>
      <c r="LI698" s="1"/>
      <c r="LJ698" s="1"/>
      <c r="LK698" s="1"/>
      <c r="LL698" s="1"/>
      <c r="LM698" s="1"/>
      <c r="LN698" s="1"/>
      <c r="LO698" s="1"/>
      <c r="LP698" s="1"/>
      <c r="LQ698" s="1"/>
      <c r="LR698" s="1"/>
      <c r="LS698" s="1"/>
      <c r="LT698" s="1"/>
      <c r="LU698" s="1"/>
      <c r="LV698" s="1"/>
      <c r="LW698" s="1"/>
      <c r="LX698" s="1"/>
      <c r="LY698" s="1"/>
      <c r="LZ698" s="1"/>
      <c r="MA698" s="1"/>
      <c r="MB698" s="1"/>
      <c r="MC698" s="1"/>
      <c r="MD698" s="1"/>
      <c r="ME698" s="1"/>
      <c r="MF698" s="1"/>
      <c r="MG698" s="1"/>
      <c r="MH698" s="1"/>
      <c r="MI698" s="1"/>
      <c r="MJ698" s="1"/>
      <c r="MK698" s="1"/>
      <c r="ML698" s="1"/>
      <c r="MM698" s="1"/>
      <c r="MN698" s="1"/>
      <c r="MO698" s="1"/>
      <c r="MP698" s="1"/>
      <c r="MQ698" s="1"/>
      <c r="MR698" s="1"/>
      <c r="MS698" s="1"/>
      <c r="MT698" s="1"/>
      <c r="MU698" s="1"/>
      <c r="MV698" s="1"/>
      <c r="MW698" s="1"/>
      <c r="MX698" s="1"/>
      <c r="MY698" s="1"/>
      <c r="MZ698" s="1"/>
      <c r="NA698" s="1"/>
      <c r="NB698" s="1"/>
      <c r="NC698" s="1"/>
      <c r="ND698" s="1"/>
      <c r="NE698" s="1"/>
      <c r="NF698" s="1"/>
      <c r="NG698" s="1"/>
      <c r="NH698" s="1"/>
      <c r="NI698" s="1"/>
      <c r="NJ698" s="1"/>
      <c r="NK698" s="1"/>
      <c r="NL698" s="1"/>
      <c r="NM698" s="1"/>
      <c r="NN698" s="1"/>
      <c r="NO698" s="1"/>
      <c r="NP698" s="1"/>
      <c r="NQ698" s="1"/>
      <c r="NR698" s="1"/>
      <c r="NS698" s="1"/>
      <c r="NT698" s="1"/>
      <c r="NU698" s="1"/>
      <c r="NV698" s="1"/>
      <c r="NW698" s="1"/>
      <c r="NX698" s="1"/>
      <c r="NY698" s="1"/>
      <c r="NZ698" s="1"/>
      <c r="OA698" s="1"/>
      <c r="OB698" s="1"/>
      <c r="OC698" s="1"/>
      <c r="OD698" s="1"/>
      <c r="OE698" s="1"/>
      <c r="OF698" s="1"/>
      <c r="OG698" s="1"/>
      <c r="OH698" s="1"/>
      <c r="OI698" s="1"/>
      <c r="OJ698" s="1"/>
      <c r="OK698" s="1"/>
      <c r="OL698" s="1"/>
      <c r="OM698" s="1"/>
      <c r="ON698" s="1"/>
      <c r="OO698" s="1"/>
      <c r="OP698" s="1"/>
      <c r="OQ698" s="1"/>
      <c r="OR698" s="1"/>
      <c r="OS698" s="1"/>
      <c r="OT698" s="1"/>
      <c r="OU698" s="1"/>
      <c r="OV698" s="1"/>
      <c r="OW698" s="1"/>
      <c r="OX698" s="1"/>
      <c r="OY698" s="1"/>
      <c r="OZ698" s="1"/>
      <c r="PA698" s="1"/>
      <c r="PB698" s="1"/>
      <c r="PC698" s="1"/>
      <c r="PD698" s="1"/>
      <c r="PE698" s="1"/>
      <c r="PF698" s="1"/>
      <c r="PG698" s="1"/>
      <c r="PH698" s="1"/>
      <c r="PI698" s="1"/>
      <c r="PJ698" s="1"/>
      <c r="PK698" s="1"/>
      <c r="PL698" s="1"/>
      <c r="PM698" s="1"/>
      <c r="PN698" s="1"/>
      <c r="PO698" s="1"/>
      <c r="PP698" s="1"/>
      <c r="PQ698" s="1"/>
      <c r="PR698" s="1"/>
      <c r="PS698" s="1"/>
      <c r="PT698" s="1"/>
      <c r="PU698" s="1"/>
      <c r="PV698" s="1"/>
      <c r="PW698" s="1"/>
      <c r="PX698" s="1"/>
      <c r="PY698" s="1"/>
      <c r="PZ698" s="1"/>
    </row>
    <row r="699" spans="1:442" s="36" customFormat="1" ht="51" x14ac:dyDescent="0.2">
      <c r="B699" s="202"/>
      <c r="C699" s="202"/>
      <c r="D699" s="204"/>
      <c r="E699" s="199"/>
      <c r="F699" s="199"/>
      <c r="G699" s="199"/>
      <c r="H699" s="204"/>
      <c r="I699" s="204"/>
      <c r="J699" s="11" t="s">
        <v>116</v>
      </c>
      <c r="K699" s="7" t="s">
        <v>117</v>
      </c>
      <c r="L699" s="7" t="s">
        <v>85</v>
      </c>
      <c r="M699" s="83">
        <v>2</v>
      </c>
      <c r="N699" s="190"/>
      <c r="O699" s="202"/>
      <c r="P699" s="202"/>
      <c r="Q699" s="202"/>
      <c r="R699" s="202"/>
      <c r="S699" s="202"/>
      <c r="T699" s="226"/>
      <c r="U699" s="226"/>
      <c r="V699" s="267"/>
      <c r="W699" s="267"/>
      <c r="X699" s="267"/>
      <c r="Y699" s="267"/>
      <c r="Z699" s="230"/>
      <c r="AA699" s="230"/>
      <c r="AB699" s="230"/>
      <c r="AC699" s="230"/>
      <c r="AD699" s="202"/>
      <c r="AE699" s="267"/>
      <c r="AF699" s="202"/>
      <c r="AG699" s="230"/>
      <c r="AH699" s="427"/>
      <c r="AI699" s="427"/>
      <c r="AJ699" s="202"/>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c r="JZ699" s="1"/>
      <c r="KA699" s="1"/>
      <c r="KB699" s="1"/>
      <c r="KC699" s="1"/>
      <c r="KD699" s="1"/>
      <c r="KE699" s="1"/>
      <c r="KF699" s="1"/>
      <c r="KG699" s="1"/>
      <c r="KH699" s="1"/>
      <c r="KI699" s="1"/>
      <c r="KJ699" s="1"/>
      <c r="KK699" s="1"/>
      <c r="KL699" s="1"/>
      <c r="KM699" s="1"/>
      <c r="KN699" s="1"/>
      <c r="KO699" s="1"/>
      <c r="KP699" s="1"/>
      <c r="KQ699" s="1"/>
      <c r="KR699" s="1"/>
      <c r="KS699" s="1"/>
      <c r="KT699" s="1"/>
      <c r="KU699" s="1"/>
      <c r="KV699" s="1"/>
      <c r="KW699" s="1"/>
      <c r="KX699" s="1"/>
      <c r="KY699" s="1"/>
      <c r="KZ699" s="1"/>
      <c r="LA699" s="1"/>
      <c r="LB699" s="1"/>
      <c r="LC699" s="1"/>
      <c r="LD699" s="1"/>
      <c r="LE699" s="1"/>
      <c r="LF699" s="1"/>
      <c r="LG699" s="1"/>
      <c r="LH699" s="1"/>
      <c r="LI699" s="1"/>
      <c r="LJ699" s="1"/>
      <c r="LK699" s="1"/>
      <c r="LL699" s="1"/>
      <c r="LM699" s="1"/>
      <c r="LN699" s="1"/>
      <c r="LO699" s="1"/>
      <c r="LP699" s="1"/>
      <c r="LQ699" s="1"/>
      <c r="LR699" s="1"/>
      <c r="LS699" s="1"/>
      <c r="LT699" s="1"/>
      <c r="LU699" s="1"/>
      <c r="LV699" s="1"/>
      <c r="LW699" s="1"/>
      <c r="LX699" s="1"/>
      <c r="LY699" s="1"/>
      <c r="LZ699" s="1"/>
      <c r="MA699" s="1"/>
      <c r="MB699" s="1"/>
      <c r="MC699" s="1"/>
      <c r="MD699" s="1"/>
      <c r="ME699" s="1"/>
      <c r="MF699" s="1"/>
      <c r="MG699" s="1"/>
      <c r="MH699" s="1"/>
      <c r="MI699" s="1"/>
      <c r="MJ699" s="1"/>
      <c r="MK699" s="1"/>
      <c r="ML699" s="1"/>
      <c r="MM699" s="1"/>
      <c r="MN699" s="1"/>
      <c r="MO699" s="1"/>
      <c r="MP699" s="1"/>
      <c r="MQ699" s="1"/>
      <c r="MR699" s="1"/>
      <c r="MS699" s="1"/>
      <c r="MT699" s="1"/>
      <c r="MU699" s="1"/>
      <c r="MV699" s="1"/>
      <c r="MW699" s="1"/>
      <c r="MX699" s="1"/>
      <c r="MY699" s="1"/>
      <c r="MZ699" s="1"/>
      <c r="NA699" s="1"/>
      <c r="NB699" s="1"/>
      <c r="NC699" s="1"/>
      <c r="ND699" s="1"/>
      <c r="NE699" s="1"/>
      <c r="NF699" s="1"/>
      <c r="NG699" s="1"/>
      <c r="NH699" s="1"/>
      <c r="NI699" s="1"/>
      <c r="NJ699" s="1"/>
      <c r="NK699" s="1"/>
      <c r="NL699" s="1"/>
      <c r="NM699" s="1"/>
      <c r="NN699" s="1"/>
      <c r="NO699" s="1"/>
      <c r="NP699" s="1"/>
      <c r="NQ699" s="1"/>
      <c r="NR699" s="1"/>
      <c r="NS699" s="1"/>
      <c r="NT699" s="1"/>
      <c r="NU699" s="1"/>
      <c r="NV699" s="1"/>
      <c r="NW699" s="1"/>
      <c r="NX699" s="1"/>
      <c r="NY699" s="1"/>
      <c r="NZ699" s="1"/>
      <c r="OA699" s="1"/>
      <c r="OB699" s="1"/>
      <c r="OC699" s="1"/>
      <c r="OD699" s="1"/>
      <c r="OE699" s="1"/>
      <c r="OF699" s="1"/>
      <c r="OG699" s="1"/>
      <c r="OH699" s="1"/>
      <c r="OI699" s="1"/>
      <c r="OJ699" s="1"/>
      <c r="OK699" s="1"/>
      <c r="OL699" s="1"/>
      <c r="OM699" s="1"/>
      <c r="ON699" s="1"/>
      <c r="OO699" s="1"/>
      <c r="OP699" s="1"/>
      <c r="OQ699" s="1"/>
      <c r="OR699" s="1"/>
      <c r="OS699" s="1"/>
      <c r="OT699" s="1"/>
      <c r="OU699" s="1"/>
      <c r="OV699" s="1"/>
      <c r="OW699" s="1"/>
      <c r="OX699" s="1"/>
      <c r="OY699" s="1"/>
      <c r="OZ699" s="1"/>
      <c r="PA699" s="1"/>
      <c r="PB699" s="1"/>
      <c r="PC699" s="1"/>
      <c r="PD699" s="1"/>
      <c r="PE699" s="1"/>
      <c r="PF699" s="1"/>
      <c r="PG699" s="1"/>
      <c r="PH699" s="1"/>
      <c r="PI699" s="1"/>
      <c r="PJ699" s="1"/>
      <c r="PK699" s="1"/>
      <c r="PL699" s="1"/>
      <c r="PM699" s="1"/>
      <c r="PN699" s="1"/>
      <c r="PO699" s="1"/>
      <c r="PP699" s="1"/>
      <c r="PQ699" s="1"/>
      <c r="PR699" s="1"/>
      <c r="PS699" s="1"/>
      <c r="PT699" s="1"/>
      <c r="PU699" s="1"/>
      <c r="PV699" s="1"/>
      <c r="PW699" s="1"/>
      <c r="PX699" s="1"/>
      <c r="PY699" s="1"/>
      <c r="PZ699" s="1"/>
    </row>
    <row r="700" spans="1:442" s="36" customFormat="1" ht="64.5" customHeight="1" x14ac:dyDescent="0.2">
      <c r="B700" s="202"/>
      <c r="C700" s="202"/>
      <c r="D700" s="204"/>
      <c r="E700" s="199"/>
      <c r="F700" s="199"/>
      <c r="G700" s="199"/>
      <c r="H700" s="204"/>
      <c r="I700" s="204"/>
      <c r="J700" s="11" t="s">
        <v>209</v>
      </c>
      <c r="K700" s="7" t="s">
        <v>118</v>
      </c>
      <c r="L700" s="7" t="s">
        <v>119</v>
      </c>
      <c r="M700" s="83">
        <v>2</v>
      </c>
      <c r="N700" s="190"/>
      <c r="O700" s="202"/>
      <c r="P700" s="202"/>
      <c r="Q700" s="202"/>
      <c r="R700" s="202"/>
      <c r="S700" s="202"/>
      <c r="T700" s="226"/>
      <c r="U700" s="226"/>
      <c r="V700" s="267"/>
      <c r="W700" s="267"/>
      <c r="X700" s="267"/>
      <c r="Y700" s="267"/>
      <c r="Z700" s="230"/>
      <c r="AA700" s="230"/>
      <c r="AB700" s="230"/>
      <c r="AC700" s="230"/>
      <c r="AD700" s="202"/>
      <c r="AE700" s="267"/>
      <c r="AF700" s="202"/>
      <c r="AG700" s="230"/>
      <c r="AH700" s="427"/>
      <c r="AI700" s="427"/>
      <c r="AJ700" s="202"/>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c r="JZ700" s="1"/>
      <c r="KA700" s="1"/>
      <c r="KB700" s="1"/>
      <c r="KC700" s="1"/>
      <c r="KD700" s="1"/>
      <c r="KE700" s="1"/>
      <c r="KF700" s="1"/>
      <c r="KG700" s="1"/>
      <c r="KH700" s="1"/>
      <c r="KI700" s="1"/>
      <c r="KJ700" s="1"/>
      <c r="KK700" s="1"/>
      <c r="KL700" s="1"/>
      <c r="KM700" s="1"/>
      <c r="KN700" s="1"/>
      <c r="KO700" s="1"/>
      <c r="KP700" s="1"/>
      <c r="KQ700" s="1"/>
      <c r="KR700" s="1"/>
      <c r="KS700" s="1"/>
      <c r="KT700" s="1"/>
      <c r="KU700" s="1"/>
      <c r="KV700" s="1"/>
      <c r="KW700" s="1"/>
      <c r="KX700" s="1"/>
      <c r="KY700" s="1"/>
      <c r="KZ700" s="1"/>
      <c r="LA700" s="1"/>
      <c r="LB700" s="1"/>
      <c r="LC700" s="1"/>
      <c r="LD700" s="1"/>
      <c r="LE700" s="1"/>
      <c r="LF700" s="1"/>
      <c r="LG700" s="1"/>
      <c r="LH700" s="1"/>
      <c r="LI700" s="1"/>
      <c r="LJ700" s="1"/>
      <c r="LK700" s="1"/>
      <c r="LL700" s="1"/>
      <c r="LM700" s="1"/>
      <c r="LN700" s="1"/>
      <c r="LO700" s="1"/>
      <c r="LP700" s="1"/>
      <c r="LQ700" s="1"/>
      <c r="LR700" s="1"/>
      <c r="LS700" s="1"/>
      <c r="LT700" s="1"/>
      <c r="LU700" s="1"/>
      <c r="LV700" s="1"/>
      <c r="LW700" s="1"/>
      <c r="LX700" s="1"/>
      <c r="LY700" s="1"/>
      <c r="LZ700" s="1"/>
      <c r="MA700" s="1"/>
      <c r="MB700" s="1"/>
      <c r="MC700" s="1"/>
      <c r="MD700" s="1"/>
      <c r="ME700" s="1"/>
      <c r="MF700" s="1"/>
      <c r="MG700" s="1"/>
      <c r="MH700" s="1"/>
      <c r="MI700" s="1"/>
      <c r="MJ700" s="1"/>
      <c r="MK700" s="1"/>
      <c r="ML700" s="1"/>
      <c r="MM700" s="1"/>
      <c r="MN700" s="1"/>
      <c r="MO700" s="1"/>
      <c r="MP700" s="1"/>
      <c r="MQ700" s="1"/>
      <c r="MR700" s="1"/>
      <c r="MS700" s="1"/>
      <c r="MT700" s="1"/>
      <c r="MU700" s="1"/>
      <c r="MV700" s="1"/>
      <c r="MW700" s="1"/>
      <c r="MX700" s="1"/>
      <c r="MY700" s="1"/>
      <c r="MZ700" s="1"/>
      <c r="NA700" s="1"/>
      <c r="NB700" s="1"/>
      <c r="NC700" s="1"/>
      <c r="ND700" s="1"/>
      <c r="NE700" s="1"/>
      <c r="NF700" s="1"/>
      <c r="NG700" s="1"/>
      <c r="NH700" s="1"/>
      <c r="NI700" s="1"/>
      <c r="NJ700" s="1"/>
      <c r="NK700" s="1"/>
      <c r="NL700" s="1"/>
      <c r="NM700" s="1"/>
      <c r="NN700" s="1"/>
      <c r="NO700" s="1"/>
      <c r="NP700" s="1"/>
      <c r="NQ700" s="1"/>
      <c r="NR700" s="1"/>
      <c r="NS700" s="1"/>
      <c r="NT700" s="1"/>
      <c r="NU700" s="1"/>
      <c r="NV700" s="1"/>
      <c r="NW700" s="1"/>
      <c r="NX700" s="1"/>
      <c r="NY700" s="1"/>
      <c r="NZ700" s="1"/>
      <c r="OA700" s="1"/>
      <c r="OB700" s="1"/>
      <c r="OC700" s="1"/>
      <c r="OD700" s="1"/>
      <c r="OE700" s="1"/>
      <c r="OF700" s="1"/>
      <c r="OG700" s="1"/>
      <c r="OH700" s="1"/>
      <c r="OI700" s="1"/>
      <c r="OJ700" s="1"/>
      <c r="OK700" s="1"/>
      <c r="OL700" s="1"/>
      <c r="OM700" s="1"/>
      <c r="ON700" s="1"/>
      <c r="OO700" s="1"/>
      <c r="OP700" s="1"/>
      <c r="OQ700" s="1"/>
      <c r="OR700" s="1"/>
      <c r="OS700" s="1"/>
      <c r="OT700" s="1"/>
      <c r="OU700" s="1"/>
      <c r="OV700" s="1"/>
      <c r="OW700" s="1"/>
      <c r="OX700" s="1"/>
      <c r="OY700" s="1"/>
      <c r="OZ700" s="1"/>
      <c r="PA700" s="1"/>
      <c r="PB700" s="1"/>
      <c r="PC700" s="1"/>
      <c r="PD700" s="1"/>
      <c r="PE700" s="1"/>
      <c r="PF700" s="1"/>
      <c r="PG700" s="1"/>
      <c r="PH700" s="1"/>
      <c r="PI700" s="1"/>
      <c r="PJ700" s="1"/>
      <c r="PK700" s="1"/>
      <c r="PL700" s="1"/>
      <c r="PM700" s="1"/>
      <c r="PN700" s="1"/>
      <c r="PO700" s="1"/>
      <c r="PP700" s="1"/>
      <c r="PQ700" s="1"/>
      <c r="PR700" s="1"/>
      <c r="PS700" s="1"/>
      <c r="PT700" s="1"/>
      <c r="PU700" s="1"/>
      <c r="PV700" s="1"/>
      <c r="PW700" s="1"/>
      <c r="PX700" s="1"/>
      <c r="PY700" s="1"/>
      <c r="PZ700" s="1"/>
    </row>
    <row r="701" spans="1:442" s="36" customFormat="1" ht="64.5" customHeight="1" x14ac:dyDescent="0.2">
      <c r="B701" s="203"/>
      <c r="C701" s="203"/>
      <c r="D701" s="204"/>
      <c r="E701" s="199"/>
      <c r="F701" s="199"/>
      <c r="G701" s="199"/>
      <c r="H701" s="204"/>
      <c r="I701" s="204"/>
      <c r="J701" s="11" t="s">
        <v>120</v>
      </c>
      <c r="K701" s="7" t="s">
        <v>121</v>
      </c>
      <c r="L701" s="7" t="s">
        <v>119</v>
      </c>
      <c r="M701" s="7">
        <v>2</v>
      </c>
      <c r="N701" s="190"/>
      <c r="O701" s="203"/>
      <c r="P701" s="203"/>
      <c r="Q701" s="203"/>
      <c r="R701" s="203"/>
      <c r="S701" s="203"/>
      <c r="T701" s="227"/>
      <c r="U701" s="227"/>
      <c r="V701" s="268"/>
      <c r="W701" s="268"/>
      <c r="X701" s="268"/>
      <c r="Y701" s="268"/>
      <c r="Z701" s="231"/>
      <c r="AA701" s="231"/>
      <c r="AB701" s="231"/>
      <c r="AC701" s="231"/>
      <c r="AD701" s="203"/>
      <c r="AE701" s="268"/>
      <c r="AF701" s="203"/>
      <c r="AG701" s="231"/>
      <c r="AH701" s="428"/>
      <c r="AI701" s="428"/>
      <c r="AJ701" s="203"/>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c r="JZ701" s="1"/>
      <c r="KA701" s="1"/>
      <c r="KB701" s="1"/>
      <c r="KC701" s="1"/>
      <c r="KD701" s="1"/>
      <c r="KE701" s="1"/>
      <c r="KF701" s="1"/>
      <c r="KG701" s="1"/>
      <c r="KH701" s="1"/>
      <c r="KI701" s="1"/>
      <c r="KJ701" s="1"/>
      <c r="KK701" s="1"/>
      <c r="KL701" s="1"/>
      <c r="KM701" s="1"/>
      <c r="KN701" s="1"/>
      <c r="KO701" s="1"/>
      <c r="KP701" s="1"/>
      <c r="KQ701" s="1"/>
      <c r="KR701" s="1"/>
      <c r="KS701" s="1"/>
      <c r="KT701" s="1"/>
      <c r="KU701" s="1"/>
      <c r="KV701" s="1"/>
      <c r="KW701" s="1"/>
      <c r="KX701" s="1"/>
      <c r="KY701" s="1"/>
      <c r="KZ701" s="1"/>
      <c r="LA701" s="1"/>
      <c r="LB701" s="1"/>
      <c r="LC701" s="1"/>
      <c r="LD701" s="1"/>
      <c r="LE701" s="1"/>
      <c r="LF701" s="1"/>
      <c r="LG701" s="1"/>
      <c r="LH701" s="1"/>
      <c r="LI701" s="1"/>
      <c r="LJ701" s="1"/>
      <c r="LK701" s="1"/>
      <c r="LL701" s="1"/>
      <c r="LM701" s="1"/>
      <c r="LN701" s="1"/>
      <c r="LO701" s="1"/>
      <c r="LP701" s="1"/>
      <c r="LQ701" s="1"/>
      <c r="LR701" s="1"/>
      <c r="LS701" s="1"/>
      <c r="LT701" s="1"/>
      <c r="LU701" s="1"/>
      <c r="LV701" s="1"/>
      <c r="LW701" s="1"/>
      <c r="LX701" s="1"/>
      <c r="LY701" s="1"/>
      <c r="LZ701" s="1"/>
      <c r="MA701" s="1"/>
      <c r="MB701" s="1"/>
      <c r="MC701" s="1"/>
      <c r="MD701" s="1"/>
      <c r="ME701" s="1"/>
      <c r="MF701" s="1"/>
      <c r="MG701" s="1"/>
      <c r="MH701" s="1"/>
      <c r="MI701" s="1"/>
      <c r="MJ701" s="1"/>
      <c r="MK701" s="1"/>
      <c r="ML701" s="1"/>
      <c r="MM701" s="1"/>
      <c r="MN701" s="1"/>
      <c r="MO701" s="1"/>
      <c r="MP701" s="1"/>
      <c r="MQ701" s="1"/>
      <c r="MR701" s="1"/>
      <c r="MS701" s="1"/>
      <c r="MT701" s="1"/>
      <c r="MU701" s="1"/>
      <c r="MV701" s="1"/>
      <c r="MW701" s="1"/>
      <c r="MX701" s="1"/>
      <c r="MY701" s="1"/>
      <c r="MZ701" s="1"/>
      <c r="NA701" s="1"/>
      <c r="NB701" s="1"/>
      <c r="NC701" s="1"/>
      <c r="ND701" s="1"/>
      <c r="NE701" s="1"/>
      <c r="NF701" s="1"/>
      <c r="NG701" s="1"/>
      <c r="NH701" s="1"/>
      <c r="NI701" s="1"/>
      <c r="NJ701" s="1"/>
      <c r="NK701" s="1"/>
      <c r="NL701" s="1"/>
      <c r="NM701" s="1"/>
      <c r="NN701" s="1"/>
      <c r="NO701" s="1"/>
      <c r="NP701" s="1"/>
      <c r="NQ701" s="1"/>
      <c r="NR701" s="1"/>
      <c r="NS701" s="1"/>
      <c r="NT701" s="1"/>
      <c r="NU701" s="1"/>
      <c r="NV701" s="1"/>
      <c r="NW701" s="1"/>
      <c r="NX701" s="1"/>
      <c r="NY701" s="1"/>
      <c r="NZ701" s="1"/>
      <c r="OA701" s="1"/>
      <c r="OB701" s="1"/>
      <c r="OC701" s="1"/>
      <c r="OD701" s="1"/>
      <c r="OE701" s="1"/>
      <c r="OF701" s="1"/>
      <c r="OG701" s="1"/>
      <c r="OH701" s="1"/>
      <c r="OI701" s="1"/>
      <c r="OJ701" s="1"/>
      <c r="OK701" s="1"/>
      <c r="OL701" s="1"/>
      <c r="OM701" s="1"/>
      <c r="ON701" s="1"/>
      <c r="OO701" s="1"/>
      <c r="OP701" s="1"/>
      <c r="OQ701" s="1"/>
      <c r="OR701" s="1"/>
      <c r="OS701" s="1"/>
      <c r="OT701" s="1"/>
      <c r="OU701" s="1"/>
      <c r="OV701" s="1"/>
      <c r="OW701" s="1"/>
      <c r="OX701" s="1"/>
      <c r="OY701" s="1"/>
      <c r="OZ701" s="1"/>
      <c r="PA701" s="1"/>
      <c r="PB701" s="1"/>
      <c r="PC701" s="1"/>
      <c r="PD701" s="1"/>
      <c r="PE701" s="1"/>
      <c r="PF701" s="1"/>
      <c r="PG701" s="1"/>
      <c r="PH701" s="1"/>
      <c r="PI701" s="1"/>
      <c r="PJ701" s="1"/>
      <c r="PK701" s="1"/>
      <c r="PL701" s="1"/>
      <c r="PM701" s="1"/>
      <c r="PN701" s="1"/>
      <c r="PO701" s="1"/>
      <c r="PP701" s="1"/>
      <c r="PQ701" s="1"/>
      <c r="PR701" s="1"/>
      <c r="PS701" s="1"/>
      <c r="PT701" s="1"/>
      <c r="PU701" s="1"/>
      <c r="PV701" s="1"/>
      <c r="PW701" s="1"/>
      <c r="PX701" s="1"/>
      <c r="PY701" s="1"/>
      <c r="PZ701" s="1"/>
    </row>
    <row r="702" spans="1:442" s="96" customFormat="1" ht="89.25" x14ac:dyDescent="0.2">
      <c r="A702" s="36"/>
      <c r="B702" s="204" t="s">
        <v>578</v>
      </c>
      <c r="C702" s="204" t="s">
        <v>579</v>
      </c>
      <c r="D702" s="204" t="s">
        <v>106</v>
      </c>
      <c r="E702" s="199" t="s">
        <v>67</v>
      </c>
      <c r="F702" s="199" t="s">
        <v>134</v>
      </c>
      <c r="G702" s="199" t="s">
        <v>147</v>
      </c>
      <c r="H702" s="204" t="s">
        <v>70</v>
      </c>
      <c r="I702" s="204" t="s">
        <v>79</v>
      </c>
      <c r="J702" s="11" t="s">
        <v>208</v>
      </c>
      <c r="K702" s="7" t="s">
        <v>107</v>
      </c>
      <c r="L702" s="7" t="s">
        <v>86</v>
      </c>
      <c r="M702" s="22">
        <v>40</v>
      </c>
      <c r="N702" s="190" t="s">
        <v>108</v>
      </c>
      <c r="O702" s="204" t="s">
        <v>583</v>
      </c>
      <c r="P702" s="204" t="s">
        <v>75</v>
      </c>
      <c r="Q702" s="204" t="s">
        <v>76</v>
      </c>
      <c r="R702" s="251" t="s">
        <v>77</v>
      </c>
      <c r="S702" s="251" t="s">
        <v>109</v>
      </c>
      <c r="T702" s="191">
        <f>V702+Y702</f>
        <v>95268.53</v>
      </c>
      <c r="U702" s="191" t="s">
        <v>79</v>
      </c>
      <c r="V702" s="189">
        <v>80978.25</v>
      </c>
      <c r="W702" s="189" t="s">
        <v>98</v>
      </c>
      <c r="X702" s="189" t="s">
        <v>79</v>
      </c>
      <c r="Y702" s="189">
        <v>14290.28</v>
      </c>
      <c r="Z702" s="189" t="s">
        <v>98</v>
      </c>
      <c r="AA702" s="189" t="s">
        <v>79</v>
      </c>
      <c r="AB702" s="189">
        <v>31655.040000000001</v>
      </c>
      <c r="AC702" s="190" t="s">
        <v>149</v>
      </c>
      <c r="AD702" s="250" t="s">
        <v>79</v>
      </c>
      <c r="AE702" s="250">
        <f>V702+Y702</f>
        <v>95268.53</v>
      </c>
      <c r="AF702" s="204" t="s">
        <v>79</v>
      </c>
      <c r="AG702" s="190" t="s">
        <v>33</v>
      </c>
      <c r="AH702" s="231" t="s">
        <v>174</v>
      </c>
      <c r="AI702" s="231" t="s">
        <v>157</v>
      </c>
      <c r="AJ702" s="204"/>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c r="JZ702" s="1"/>
      <c r="KA702" s="1"/>
      <c r="KB702" s="1"/>
      <c r="KC702" s="1"/>
      <c r="KD702" s="1"/>
      <c r="KE702" s="1"/>
      <c r="KF702" s="1"/>
      <c r="KG702" s="1"/>
      <c r="KH702" s="1"/>
      <c r="KI702" s="1"/>
      <c r="KJ702" s="1"/>
      <c r="KK702" s="1"/>
      <c r="KL702" s="1"/>
      <c r="KM702" s="1"/>
      <c r="KN702" s="1"/>
      <c r="KO702" s="1"/>
      <c r="KP702" s="1"/>
      <c r="KQ702" s="1"/>
      <c r="KR702" s="1"/>
      <c r="KS702" s="1"/>
      <c r="KT702" s="1"/>
      <c r="KU702" s="1"/>
      <c r="KV702" s="1"/>
      <c r="KW702" s="1"/>
      <c r="KX702" s="1"/>
      <c r="KY702" s="1"/>
      <c r="KZ702" s="1"/>
      <c r="LA702" s="1"/>
      <c r="LB702" s="1"/>
      <c r="LC702" s="1"/>
      <c r="LD702" s="1"/>
      <c r="LE702" s="1"/>
      <c r="LF702" s="1"/>
      <c r="LG702" s="1"/>
      <c r="LH702" s="1"/>
      <c r="LI702" s="1"/>
      <c r="LJ702" s="1"/>
      <c r="LK702" s="1"/>
      <c r="LL702" s="1"/>
      <c r="LM702" s="1"/>
      <c r="LN702" s="1"/>
      <c r="LO702" s="1"/>
      <c r="LP702" s="1"/>
      <c r="LQ702" s="1"/>
      <c r="LR702" s="1"/>
      <c r="LS702" s="1"/>
      <c r="LT702" s="1"/>
      <c r="LU702" s="1"/>
      <c r="LV702" s="1"/>
      <c r="LW702" s="1"/>
      <c r="LX702" s="1"/>
      <c r="LY702" s="1"/>
      <c r="LZ702" s="1"/>
      <c r="MA702" s="1"/>
      <c r="MB702" s="1"/>
      <c r="MC702" s="1"/>
      <c r="MD702" s="1"/>
      <c r="ME702" s="1"/>
      <c r="MF702" s="1"/>
      <c r="MG702" s="1"/>
      <c r="MH702" s="1"/>
      <c r="MI702" s="1"/>
      <c r="MJ702" s="1"/>
      <c r="MK702" s="1"/>
      <c r="ML702" s="1"/>
      <c r="MM702" s="1"/>
      <c r="MN702" s="1"/>
      <c r="MO702" s="1"/>
      <c r="MP702" s="1"/>
      <c r="MQ702" s="1"/>
      <c r="MR702" s="1"/>
      <c r="MS702" s="1"/>
      <c r="MT702" s="1"/>
      <c r="MU702" s="1"/>
      <c r="MV702" s="1"/>
      <c r="MW702" s="1"/>
      <c r="MX702" s="1"/>
      <c r="MY702" s="1"/>
      <c r="MZ702" s="1"/>
      <c r="NA702" s="1"/>
      <c r="NB702" s="1"/>
      <c r="NC702" s="1"/>
      <c r="ND702" s="1"/>
      <c r="NE702" s="1"/>
      <c r="NF702" s="1"/>
      <c r="NG702" s="1"/>
      <c r="NH702" s="1"/>
      <c r="NI702" s="1"/>
      <c r="NJ702" s="1"/>
      <c r="NK702" s="1"/>
      <c r="NL702" s="1"/>
      <c r="NM702" s="1"/>
      <c r="NN702" s="1"/>
      <c r="NO702" s="1"/>
      <c r="NP702" s="1"/>
      <c r="NQ702" s="1"/>
      <c r="NR702" s="1"/>
      <c r="NS702" s="1"/>
      <c r="NT702" s="1"/>
      <c r="NU702" s="1"/>
      <c r="NV702" s="1"/>
      <c r="NW702" s="1"/>
      <c r="NX702" s="1"/>
      <c r="NY702" s="1"/>
      <c r="NZ702" s="1"/>
      <c r="OA702" s="1"/>
      <c r="OB702" s="1"/>
      <c r="OC702" s="1"/>
      <c r="OD702" s="1"/>
      <c r="OE702" s="1"/>
      <c r="OF702" s="1"/>
      <c r="OG702" s="1"/>
      <c r="OH702" s="1"/>
      <c r="OI702" s="1"/>
      <c r="OJ702" s="1"/>
      <c r="OK702" s="1"/>
      <c r="OL702" s="1"/>
      <c r="OM702" s="1"/>
      <c r="ON702" s="1"/>
      <c r="OO702" s="1"/>
      <c r="OP702" s="1"/>
      <c r="OQ702" s="1"/>
      <c r="OR702" s="1"/>
      <c r="OS702" s="1"/>
      <c r="OT702" s="1"/>
      <c r="OU702" s="1"/>
      <c r="OV702" s="1"/>
      <c r="OW702" s="1"/>
      <c r="OX702" s="1"/>
      <c r="OY702" s="1"/>
      <c r="OZ702" s="1"/>
      <c r="PA702" s="1"/>
      <c r="PB702" s="1"/>
      <c r="PC702" s="1"/>
      <c r="PD702" s="1"/>
      <c r="PE702" s="1"/>
      <c r="PF702" s="1"/>
      <c r="PG702" s="1"/>
      <c r="PH702" s="1"/>
      <c r="PI702" s="1"/>
      <c r="PJ702" s="1"/>
      <c r="PK702" s="1"/>
      <c r="PL702" s="1"/>
      <c r="PM702" s="1"/>
      <c r="PN702" s="1"/>
      <c r="PO702" s="1"/>
      <c r="PP702" s="1"/>
      <c r="PQ702" s="1"/>
      <c r="PR702" s="1"/>
      <c r="PS702" s="1"/>
      <c r="PT702" s="1"/>
      <c r="PU702" s="1"/>
      <c r="PV702" s="1"/>
      <c r="PW702" s="1"/>
      <c r="PX702" s="1"/>
      <c r="PY702" s="1"/>
      <c r="PZ702" s="1"/>
    </row>
    <row r="703" spans="1:442" s="96" customFormat="1" ht="56.65" customHeight="1" x14ac:dyDescent="0.2">
      <c r="A703" s="36"/>
      <c r="B703" s="204"/>
      <c r="C703" s="204"/>
      <c r="D703" s="204"/>
      <c r="E703" s="199"/>
      <c r="F703" s="199"/>
      <c r="G703" s="199"/>
      <c r="H703" s="204"/>
      <c r="I703" s="204"/>
      <c r="J703" s="11" t="s">
        <v>111</v>
      </c>
      <c r="K703" s="7" t="s">
        <v>112</v>
      </c>
      <c r="L703" s="7" t="s">
        <v>85</v>
      </c>
      <c r="M703" s="7">
        <v>5</v>
      </c>
      <c r="N703" s="190"/>
      <c r="O703" s="204"/>
      <c r="P703" s="204"/>
      <c r="Q703" s="204"/>
      <c r="R703" s="251"/>
      <c r="S703" s="251"/>
      <c r="T703" s="191"/>
      <c r="U703" s="191"/>
      <c r="V703" s="189"/>
      <c r="W703" s="189"/>
      <c r="X703" s="189"/>
      <c r="Y703" s="189"/>
      <c r="Z703" s="189"/>
      <c r="AA703" s="189"/>
      <c r="AB703" s="189"/>
      <c r="AC703" s="190"/>
      <c r="AD703" s="250"/>
      <c r="AE703" s="250"/>
      <c r="AF703" s="204"/>
      <c r="AG703" s="190"/>
      <c r="AH703" s="190"/>
      <c r="AI703" s="190"/>
      <c r="AJ703" s="204"/>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c r="JY703" s="1"/>
      <c r="JZ703" s="1"/>
      <c r="KA703" s="1"/>
      <c r="KB703" s="1"/>
      <c r="KC703" s="1"/>
      <c r="KD703" s="1"/>
      <c r="KE703" s="1"/>
      <c r="KF703" s="1"/>
      <c r="KG703" s="1"/>
      <c r="KH703" s="1"/>
      <c r="KI703" s="1"/>
      <c r="KJ703" s="1"/>
      <c r="KK703" s="1"/>
      <c r="KL703" s="1"/>
      <c r="KM703" s="1"/>
      <c r="KN703" s="1"/>
      <c r="KO703" s="1"/>
      <c r="KP703" s="1"/>
      <c r="KQ703" s="1"/>
      <c r="KR703" s="1"/>
      <c r="KS703" s="1"/>
      <c r="KT703" s="1"/>
      <c r="KU703" s="1"/>
      <c r="KV703" s="1"/>
      <c r="KW703" s="1"/>
      <c r="KX703" s="1"/>
      <c r="KY703" s="1"/>
      <c r="KZ703" s="1"/>
      <c r="LA703" s="1"/>
      <c r="LB703" s="1"/>
      <c r="LC703" s="1"/>
      <c r="LD703" s="1"/>
      <c r="LE703" s="1"/>
      <c r="LF703" s="1"/>
      <c r="LG703" s="1"/>
      <c r="LH703" s="1"/>
      <c r="LI703" s="1"/>
      <c r="LJ703" s="1"/>
      <c r="LK703" s="1"/>
      <c r="LL703" s="1"/>
      <c r="LM703" s="1"/>
      <c r="LN703" s="1"/>
      <c r="LO703" s="1"/>
      <c r="LP703" s="1"/>
      <c r="LQ703" s="1"/>
      <c r="LR703" s="1"/>
      <c r="LS703" s="1"/>
      <c r="LT703" s="1"/>
      <c r="LU703" s="1"/>
      <c r="LV703" s="1"/>
      <c r="LW703" s="1"/>
      <c r="LX703" s="1"/>
      <c r="LY703" s="1"/>
      <c r="LZ703" s="1"/>
      <c r="MA703" s="1"/>
      <c r="MB703" s="1"/>
      <c r="MC703" s="1"/>
      <c r="MD703" s="1"/>
      <c r="ME703" s="1"/>
      <c r="MF703" s="1"/>
      <c r="MG703" s="1"/>
      <c r="MH703" s="1"/>
      <c r="MI703" s="1"/>
      <c r="MJ703" s="1"/>
      <c r="MK703" s="1"/>
      <c r="ML703" s="1"/>
      <c r="MM703" s="1"/>
      <c r="MN703" s="1"/>
      <c r="MO703" s="1"/>
      <c r="MP703" s="1"/>
      <c r="MQ703" s="1"/>
      <c r="MR703" s="1"/>
      <c r="MS703" s="1"/>
      <c r="MT703" s="1"/>
      <c r="MU703" s="1"/>
      <c r="MV703" s="1"/>
      <c r="MW703" s="1"/>
      <c r="MX703" s="1"/>
      <c r="MY703" s="1"/>
      <c r="MZ703" s="1"/>
      <c r="NA703" s="1"/>
      <c r="NB703" s="1"/>
      <c r="NC703" s="1"/>
      <c r="ND703" s="1"/>
      <c r="NE703" s="1"/>
      <c r="NF703" s="1"/>
      <c r="NG703" s="1"/>
      <c r="NH703" s="1"/>
      <c r="NI703" s="1"/>
      <c r="NJ703" s="1"/>
      <c r="NK703" s="1"/>
      <c r="NL703" s="1"/>
      <c r="NM703" s="1"/>
      <c r="NN703" s="1"/>
      <c r="NO703" s="1"/>
      <c r="NP703" s="1"/>
      <c r="NQ703" s="1"/>
      <c r="NR703" s="1"/>
      <c r="NS703" s="1"/>
      <c r="NT703" s="1"/>
      <c r="NU703" s="1"/>
      <c r="NV703" s="1"/>
      <c r="NW703" s="1"/>
      <c r="NX703" s="1"/>
      <c r="NY703" s="1"/>
      <c r="NZ703" s="1"/>
      <c r="OA703" s="1"/>
      <c r="OB703" s="1"/>
      <c r="OC703" s="1"/>
      <c r="OD703" s="1"/>
      <c r="OE703" s="1"/>
      <c r="OF703" s="1"/>
      <c r="OG703" s="1"/>
      <c r="OH703" s="1"/>
      <c r="OI703" s="1"/>
      <c r="OJ703" s="1"/>
      <c r="OK703" s="1"/>
      <c r="OL703" s="1"/>
      <c r="OM703" s="1"/>
      <c r="ON703" s="1"/>
      <c r="OO703" s="1"/>
      <c r="OP703" s="1"/>
      <c r="OQ703" s="1"/>
      <c r="OR703" s="1"/>
      <c r="OS703" s="1"/>
      <c r="OT703" s="1"/>
      <c r="OU703" s="1"/>
      <c r="OV703" s="1"/>
      <c r="OW703" s="1"/>
      <c r="OX703" s="1"/>
      <c r="OY703" s="1"/>
      <c r="OZ703" s="1"/>
      <c r="PA703" s="1"/>
      <c r="PB703" s="1"/>
      <c r="PC703" s="1"/>
      <c r="PD703" s="1"/>
      <c r="PE703" s="1"/>
      <c r="PF703" s="1"/>
      <c r="PG703" s="1"/>
      <c r="PH703" s="1"/>
      <c r="PI703" s="1"/>
      <c r="PJ703" s="1"/>
      <c r="PK703" s="1"/>
      <c r="PL703" s="1"/>
      <c r="PM703" s="1"/>
      <c r="PN703" s="1"/>
      <c r="PO703" s="1"/>
      <c r="PP703" s="1"/>
      <c r="PQ703" s="1"/>
      <c r="PR703" s="1"/>
      <c r="PS703" s="1"/>
      <c r="PT703" s="1"/>
      <c r="PU703" s="1"/>
      <c r="PV703" s="1"/>
      <c r="PW703" s="1"/>
      <c r="PX703" s="1"/>
      <c r="PY703" s="1"/>
      <c r="PZ703" s="1"/>
    </row>
    <row r="704" spans="1:442" s="96" customFormat="1" ht="64.5" customHeight="1" x14ac:dyDescent="0.2">
      <c r="A704" s="36"/>
      <c r="B704" s="204"/>
      <c r="C704" s="204"/>
      <c r="D704" s="204"/>
      <c r="E704" s="199"/>
      <c r="F704" s="199"/>
      <c r="G704" s="199"/>
      <c r="H704" s="204"/>
      <c r="I704" s="204"/>
      <c r="J704" s="11" t="s">
        <v>127</v>
      </c>
      <c r="K704" s="7" t="s">
        <v>128</v>
      </c>
      <c r="L704" s="7" t="s">
        <v>85</v>
      </c>
      <c r="M704" s="66">
        <v>111</v>
      </c>
      <c r="N704" s="190"/>
      <c r="O704" s="204"/>
      <c r="P704" s="204"/>
      <c r="Q704" s="204"/>
      <c r="R704" s="251"/>
      <c r="S704" s="251"/>
      <c r="T704" s="191"/>
      <c r="U704" s="191"/>
      <c r="V704" s="189"/>
      <c r="W704" s="189"/>
      <c r="X704" s="189"/>
      <c r="Y704" s="189"/>
      <c r="Z704" s="189"/>
      <c r="AA704" s="189"/>
      <c r="AB704" s="189"/>
      <c r="AC704" s="190"/>
      <c r="AD704" s="250"/>
      <c r="AE704" s="250"/>
      <c r="AF704" s="204"/>
      <c r="AG704" s="190"/>
      <c r="AH704" s="190"/>
      <c r="AI704" s="190"/>
      <c r="AJ704" s="204"/>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c r="JY704" s="1"/>
      <c r="JZ704" s="1"/>
      <c r="KA704" s="1"/>
      <c r="KB704" s="1"/>
      <c r="KC704" s="1"/>
      <c r="KD704" s="1"/>
      <c r="KE704" s="1"/>
      <c r="KF704" s="1"/>
      <c r="KG704" s="1"/>
      <c r="KH704" s="1"/>
      <c r="KI704" s="1"/>
      <c r="KJ704" s="1"/>
      <c r="KK704" s="1"/>
      <c r="KL704" s="1"/>
      <c r="KM704" s="1"/>
      <c r="KN704" s="1"/>
      <c r="KO704" s="1"/>
      <c r="KP704" s="1"/>
      <c r="KQ704" s="1"/>
      <c r="KR704" s="1"/>
      <c r="KS704" s="1"/>
      <c r="KT704" s="1"/>
      <c r="KU704" s="1"/>
      <c r="KV704" s="1"/>
      <c r="KW704" s="1"/>
      <c r="KX704" s="1"/>
      <c r="KY704" s="1"/>
      <c r="KZ704" s="1"/>
      <c r="LA704" s="1"/>
      <c r="LB704" s="1"/>
      <c r="LC704" s="1"/>
      <c r="LD704" s="1"/>
      <c r="LE704" s="1"/>
      <c r="LF704" s="1"/>
      <c r="LG704" s="1"/>
      <c r="LH704" s="1"/>
      <c r="LI704" s="1"/>
      <c r="LJ704" s="1"/>
      <c r="LK704" s="1"/>
      <c r="LL704" s="1"/>
      <c r="LM704" s="1"/>
      <c r="LN704" s="1"/>
      <c r="LO704" s="1"/>
      <c r="LP704" s="1"/>
      <c r="LQ704" s="1"/>
      <c r="LR704" s="1"/>
      <c r="LS704" s="1"/>
      <c r="LT704" s="1"/>
      <c r="LU704" s="1"/>
      <c r="LV704" s="1"/>
      <c r="LW704" s="1"/>
      <c r="LX704" s="1"/>
      <c r="LY704" s="1"/>
      <c r="LZ704" s="1"/>
      <c r="MA704" s="1"/>
      <c r="MB704" s="1"/>
      <c r="MC704" s="1"/>
      <c r="MD704" s="1"/>
      <c r="ME704" s="1"/>
      <c r="MF704" s="1"/>
      <c r="MG704" s="1"/>
      <c r="MH704" s="1"/>
      <c r="MI704" s="1"/>
      <c r="MJ704" s="1"/>
      <c r="MK704" s="1"/>
      <c r="ML704" s="1"/>
      <c r="MM704" s="1"/>
      <c r="MN704" s="1"/>
      <c r="MO704" s="1"/>
      <c r="MP704" s="1"/>
      <c r="MQ704" s="1"/>
      <c r="MR704" s="1"/>
      <c r="MS704" s="1"/>
      <c r="MT704" s="1"/>
      <c r="MU704" s="1"/>
      <c r="MV704" s="1"/>
      <c r="MW704" s="1"/>
      <c r="MX704" s="1"/>
      <c r="MY704" s="1"/>
      <c r="MZ704" s="1"/>
      <c r="NA704" s="1"/>
      <c r="NB704" s="1"/>
      <c r="NC704" s="1"/>
      <c r="ND704" s="1"/>
      <c r="NE704" s="1"/>
      <c r="NF704" s="1"/>
      <c r="NG704" s="1"/>
      <c r="NH704" s="1"/>
      <c r="NI704" s="1"/>
      <c r="NJ704" s="1"/>
      <c r="NK704" s="1"/>
      <c r="NL704" s="1"/>
      <c r="NM704" s="1"/>
      <c r="NN704" s="1"/>
      <c r="NO704" s="1"/>
      <c r="NP704" s="1"/>
      <c r="NQ704" s="1"/>
      <c r="NR704" s="1"/>
      <c r="NS704" s="1"/>
      <c r="NT704" s="1"/>
      <c r="NU704" s="1"/>
      <c r="NV704" s="1"/>
      <c r="NW704" s="1"/>
      <c r="NX704" s="1"/>
      <c r="NY704" s="1"/>
      <c r="NZ704" s="1"/>
      <c r="OA704" s="1"/>
      <c r="OB704" s="1"/>
      <c r="OC704" s="1"/>
      <c r="OD704" s="1"/>
      <c r="OE704" s="1"/>
      <c r="OF704" s="1"/>
      <c r="OG704" s="1"/>
      <c r="OH704" s="1"/>
      <c r="OI704" s="1"/>
      <c r="OJ704" s="1"/>
      <c r="OK704" s="1"/>
      <c r="OL704" s="1"/>
      <c r="OM704" s="1"/>
      <c r="ON704" s="1"/>
      <c r="OO704" s="1"/>
      <c r="OP704" s="1"/>
      <c r="OQ704" s="1"/>
      <c r="OR704" s="1"/>
      <c r="OS704" s="1"/>
      <c r="OT704" s="1"/>
      <c r="OU704" s="1"/>
      <c r="OV704" s="1"/>
      <c r="OW704" s="1"/>
      <c r="OX704" s="1"/>
      <c r="OY704" s="1"/>
      <c r="OZ704" s="1"/>
      <c r="PA704" s="1"/>
      <c r="PB704" s="1"/>
      <c r="PC704" s="1"/>
      <c r="PD704" s="1"/>
      <c r="PE704" s="1"/>
      <c r="PF704" s="1"/>
      <c r="PG704" s="1"/>
      <c r="PH704" s="1"/>
      <c r="PI704" s="1"/>
      <c r="PJ704" s="1"/>
      <c r="PK704" s="1"/>
      <c r="PL704" s="1"/>
      <c r="PM704" s="1"/>
      <c r="PN704" s="1"/>
      <c r="PO704" s="1"/>
      <c r="PP704" s="1"/>
      <c r="PQ704" s="1"/>
      <c r="PR704" s="1"/>
      <c r="PS704" s="1"/>
      <c r="PT704" s="1"/>
      <c r="PU704" s="1"/>
      <c r="PV704" s="1"/>
      <c r="PW704" s="1"/>
      <c r="PX704" s="1"/>
      <c r="PY704" s="1"/>
      <c r="PZ704" s="1"/>
    </row>
    <row r="705" spans="1:442" s="96" customFormat="1" ht="89.25" x14ac:dyDescent="0.2">
      <c r="A705" s="36"/>
      <c r="B705" s="204" t="s">
        <v>580</v>
      </c>
      <c r="C705" s="204" t="s">
        <v>581</v>
      </c>
      <c r="D705" s="204" t="s">
        <v>106</v>
      </c>
      <c r="E705" s="199" t="s">
        <v>67</v>
      </c>
      <c r="F705" s="199" t="s">
        <v>134</v>
      </c>
      <c r="G705" s="199" t="s">
        <v>147</v>
      </c>
      <c r="H705" s="204" t="s">
        <v>70</v>
      </c>
      <c r="I705" s="204" t="s">
        <v>79</v>
      </c>
      <c r="J705" s="11" t="s">
        <v>208</v>
      </c>
      <c r="K705" s="7" t="s">
        <v>107</v>
      </c>
      <c r="L705" s="7" t="s">
        <v>86</v>
      </c>
      <c r="M705" s="7">
        <v>40</v>
      </c>
      <c r="N705" s="190" t="s">
        <v>108</v>
      </c>
      <c r="O705" s="204" t="s">
        <v>583</v>
      </c>
      <c r="P705" s="204" t="s">
        <v>75</v>
      </c>
      <c r="Q705" s="204" t="s">
        <v>76</v>
      </c>
      <c r="R705" s="251" t="s">
        <v>77</v>
      </c>
      <c r="S705" s="251" t="s">
        <v>109</v>
      </c>
      <c r="T705" s="191">
        <f>V705+Y705</f>
        <v>43025.22</v>
      </c>
      <c r="U705" s="191" t="s">
        <v>79</v>
      </c>
      <c r="V705" s="189">
        <v>36571.440000000002</v>
      </c>
      <c r="W705" s="189" t="s">
        <v>98</v>
      </c>
      <c r="X705" s="189" t="s">
        <v>79</v>
      </c>
      <c r="Y705" s="189">
        <v>6453.78</v>
      </c>
      <c r="Z705" s="189" t="s">
        <v>98</v>
      </c>
      <c r="AA705" s="189" t="s">
        <v>79</v>
      </c>
      <c r="AB705" s="189">
        <v>14296.34</v>
      </c>
      <c r="AC705" s="190" t="s">
        <v>149</v>
      </c>
      <c r="AD705" s="250" t="s">
        <v>79</v>
      </c>
      <c r="AE705" s="250">
        <f>V705+Y705</f>
        <v>43025.22</v>
      </c>
      <c r="AF705" s="204" t="s">
        <v>79</v>
      </c>
      <c r="AG705" s="190" t="s">
        <v>33</v>
      </c>
      <c r="AH705" s="190" t="s">
        <v>160</v>
      </c>
      <c r="AI705" s="190" t="s">
        <v>297</v>
      </c>
      <c r="AJ705" s="204"/>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c r="JY705" s="1"/>
      <c r="JZ705" s="1"/>
      <c r="KA705" s="1"/>
      <c r="KB705" s="1"/>
      <c r="KC705" s="1"/>
      <c r="KD705" s="1"/>
      <c r="KE705" s="1"/>
      <c r="KF705" s="1"/>
      <c r="KG705" s="1"/>
      <c r="KH705" s="1"/>
      <c r="KI705" s="1"/>
      <c r="KJ705" s="1"/>
      <c r="KK705" s="1"/>
      <c r="KL705" s="1"/>
      <c r="KM705" s="1"/>
      <c r="KN705" s="1"/>
      <c r="KO705" s="1"/>
      <c r="KP705" s="1"/>
      <c r="KQ705" s="1"/>
      <c r="KR705" s="1"/>
      <c r="KS705" s="1"/>
      <c r="KT705" s="1"/>
      <c r="KU705" s="1"/>
      <c r="KV705" s="1"/>
      <c r="KW705" s="1"/>
      <c r="KX705" s="1"/>
      <c r="KY705" s="1"/>
      <c r="KZ705" s="1"/>
      <c r="LA705" s="1"/>
      <c r="LB705" s="1"/>
      <c r="LC705" s="1"/>
      <c r="LD705" s="1"/>
      <c r="LE705" s="1"/>
      <c r="LF705" s="1"/>
      <c r="LG705" s="1"/>
      <c r="LH705" s="1"/>
      <c r="LI705" s="1"/>
      <c r="LJ705" s="1"/>
      <c r="LK705" s="1"/>
      <c r="LL705" s="1"/>
      <c r="LM705" s="1"/>
      <c r="LN705" s="1"/>
      <c r="LO705" s="1"/>
      <c r="LP705" s="1"/>
      <c r="LQ705" s="1"/>
      <c r="LR705" s="1"/>
      <c r="LS705" s="1"/>
      <c r="LT705" s="1"/>
      <c r="LU705" s="1"/>
      <c r="LV705" s="1"/>
      <c r="LW705" s="1"/>
      <c r="LX705" s="1"/>
      <c r="LY705" s="1"/>
      <c r="LZ705" s="1"/>
      <c r="MA705" s="1"/>
      <c r="MB705" s="1"/>
      <c r="MC705" s="1"/>
      <c r="MD705" s="1"/>
      <c r="ME705" s="1"/>
      <c r="MF705" s="1"/>
      <c r="MG705" s="1"/>
      <c r="MH705" s="1"/>
      <c r="MI705" s="1"/>
      <c r="MJ705" s="1"/>
      <c r="MK705" s="1"/>
      <c r="ML705" s="1"/>
      <c r="MM705" s="1"/>
      <c r="MN705" s="1"/>
      <c r="MO705" s="1"/>
      <c r="MP705" s="1"/>
      <c r="MQ705" s="1"/>
      <c r="MR705" s="1"/>
      <c r="MS705" s="1"/>
      <c r="MT705" s="1"/>
      <c r="MU705" s="1"/>
      <c r="MV705" s="1"/>
      <c r="MW705" s="1"/>
      <c r="MX705" s="1"/>
      <c r="MY705" s="1"/>
      <c r="MZ705" s="1"/>
      <c r="NA705" s="1"/>
      <c r="NB705" s="1"/>
      <c r="NC705" s="1"/>
      <c r="ND705" s="1"/>
      <c r="NE705" s="1"/>
      <c r="NF705" s="1"/>
      <c r="NG705" s="1"/>
      <c r="NH705" s="1"/>
      <c r="NI705" s="1"/>
      <c r="NJ705" s="1"/>
      <c r="NK705" s="1"/>
      <c r="NL705" s="1"/>
      <c r="NM705" s="1"/>
      <c r="NN705" s="1"/>
      <c r="NO705" s="1"/>
      <c r="NP705" s="1"/>
      <c r="NQ705" s="1"/>
      <c r="NR705" s="1"/>
      <c r="NS705" s="1"/>
      <c r="NT705" s="1"/>
      <c r="NU705" s="1"/>
      <c r="NV705" s="1"/>
      <c r="NW705" s="1"/>
      <c r="NX705" s="1"/>
      <c r="NY705" s="1"/>
      <c r="NZ705" s="1"/>
      <c r="OA705" s="1"/>
      <c r="OB705" s="1"/>
      <c r="OC705" s="1"/>
      <c r="OD705" s="1"/>
      <c r="OE705" s="1"/>
      <c r="OF705" s="1"/>
      <c r="OG705" s="1"/>
      <c r="OH705" s="1"/>
      <c r="OI705" s="1"/>
      <c r="OJ705" s="1"/>
      <c r="OK705" s="1"/>
      <c r="OL705" s="1"/>
      <c r="OM705" s="1"/>
      <c r="ON705" s="1"/>
      <c r="OO705" s="1"/>
      <c r="OP705" s="1"/>
      <c r="OQ705" s="1"/>
      <c r="OR705" s="1"/>
      <c r="OS705" s="1"/>
      <c r="OT705" s="1"/>
      <c r="OU705" s="1"/>
      <c r="OV705" s="1"/>
      <c r="OW705" s="1"/>
      <c r="OX705" s="1"/>
      <c r="OY705" s="1"/>
      <c r="OZ705" s="1"/>
      <c r="PA705" s="1"/>
      <c r="PB705" s="1"/>
      <c r="PC705" s="1"/>
      <c r="PD705" s="1"/>
      <c r="PE705" s="1"/>
      <c r="PF705" s="1"/>
      <c r="PG705" s="1"/>
      <c r="PH705" s="1"/>
      <c r="PI705" s="1"/>
      <c r="PJ705" s="1"/>
      <c r="PK705" s="1"/>
      <c r="PL705" s="1"/>
      <c r="PM705" s="1"/>
      <c r="PN705" s="1"/>
      <c r="PO705" s="1"/>
      <c r="PP705" s="1"/>
      <c r="PQ705" s="1"/>
      <c r="PR705" s="1"/>
      <c r="PS705" s="1"/>
      <c r="PT705" s="1"/>
      <c r="PU705" s="1"/>
      <c r="PV705" s="1"/>
      <c r="PW705" s="1"/>
      <c r="PX705" s="1"/>
      <c r="PY705" s="1"/>
      <c r="PZ705" s="1"/>
    </row>
    <row r="706" spans="1:442" s="96" customFormat="1" ht="56.65" customHeight="1" x14ac:dyDescent="0.2">
      <c r="A706" s="36"/>
      <c r="B706" s="204"/>
      <c r="C706" s="204"/>
      <c r="D706" s="204"/>
      <c r="E706" s="199"/>
      <c r="F706" s="199"/>
      <c r="G706" s="199"/>
      <c r="H706" s="204"/>
      <c r="I706" s="204"/>
      <c r="J706" s="11" t="s">
        <v>111</v>
      </c>
      <c r="K706" s="7" t="s">
        <v>112</v>
      </c>
      <c r="L706" s="7" t="s">
        <v>85</v>
      </c>
      <c r="M706" s="7">
        <v>4</v>
      </c>
      <c r="N706" s="190"/>
      <c r="O706" s="204"/>
      <c r="P706" s="204"/>
      <c r="Q706" s="204"/>
      <c r="R706" s="251"/>
      <c r="S706" s="251"/>
      <c r="T706" s="191"/>
      <c r="U706" s="191"/>
      <c r="V706" s="189"/>
      <c r="W706" s="189"/>
      <c r="X706" s="189"/>
      <c r="Y706" s="189"/>
      <c r="Z706" s="189"/>
      <c r="AA706" s="189"/>
      <c r="AB706" s="189"/>
      <c r="AC706" s="190"/>
      <c r="AD706" s="250"/>
      <c r="AE706" s="250"/>
      <c r="AF706" s="204"/>
      <c r="AG706" s="190"/>
      <c r="AH706" s="190"/>
      <c r="AI706" s="190"/>
      <c r="AJ706" s="204"/>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c r="JY706" s="1"/>
      <c r="JZ706" s="1"/>
      <c r="KA706" s="1"/>
      <c r="KB706" s="1"/>
      <c r="KC706" s="1"/>
      <c r="KD706" s="1"/>
      <c r="KE706" s="1"/>
      <c r="KF706" s="1"/>
      <c r="KG706" s="1"/>
      <c r="KH706" s="1"/>
      <c r="KI706" s="1"/>
      <c r="KJ706" s="1"/>
      <c r="KK706" s="1"/>
      <c r="KL706" s="1"/>
      <c r="KM706" s="1"/>
      <c r="KN706" s="1"/>
      <c r="KO706" s="1"/>
      <c r="KP706" s="1"/>
      <c r="KQ706" s="1"/>
      <c r="KR706" s="1"/>
      <c r="KS706" s="1"/>
      <c r="KT706" s="1"/>
      <c r="KU706" s="1"/>
      <c r="KV706" s="1"/>
      <c r="KW706" s="1"/>
      <c r="KX706" s="1"/>
      <c r="KY706" s="1"/>
      <c r="KZ706" s="1"/>
      <c r="LA706" s="1"/>
      <c r="LB706" s="1"/>
      <c r="LC706" s="1"/>
      <c r="LD706" s="1"/>
      <c r="LE706" s="1"/>
      <c r="LF706" s="1"/>
      <c r="LG706" s="1"/>
      <c r="LH706" s="1"/>
      <c r="LI706" s="1"/>
      <c r="LJ706" s="1"/>
      <c r="LK706" s="1"/>
      <c r="LL706" s="1"/>
      <c r="LM706" s="1"/>
      <c r="LN706" s="1"/>
      <c r="LO706" s="1"/>
      <c r="LP706" s="1"/>
      <c r="LQ706" s="1"/>
      <c r="LR706" s="1"/>
      <c r="LS706" s="1"/>
      <c r="LT706" s="1"/>
      <c r="LU706" s="1"/>
      <c r="LV706" s="1"/>
      <c r="LW706" s="1"/>
      <c r="LX706" s="1"/>
      <c r="LY706" s="1"/>
      <c r="LZ706" s="1"/>
      <c r="MA706" s="1"/>
      <c r="MB706" s="1"/>
      <c r="MC706" s="1"/>
      <c r="MD706" s="1"/>
      <c r="ME706" s="1"/>
      <c r="MF706" s="1"/>
      <c r="MG706" s="1"/>
      <c r="MH706" s="1"/>
      <c r="MI706" s="1"/>
      <c r="MJ706" s="1"/>
      <c r="MK706" s="1"/>
      <c r="ML706" s="1"/>
      <c r="MM706" s="1"/>
      <c r="MN706" s="1"/>
      <c r="MO706" s="1"/>
      <c r="MP706" s="1"/>
      <c r="MQ706" s="1"/>
      <c r="MR706" s="1"/>
      <c r="MS706" s="1"/>
      <c r="MT706" s="1"/>
      <c r="MU706" s="1"/>
      <c r="MV706" s="1"/>
      <c r="MW706" s="1"/>
      <c r="MX706" s="1"/>
      <c r="MY706" s="1"/>
      <c r="MZ706" s="1"/>
      <c r="NA706" s="1"/>
      <c r="NB706" s="1"/>
      <c r="NC706" s="1"/>
      <c r="ND706" s="1"/>
      <c r="NE706" s="1"/>
      <c r="NF706" s="1"/>
      <c r="NG706" s="1"/>
      <c r="NH706" s="1"/>
      <c r="NI706" s="1"/>
      <c r="NJ706" s="1"/>
      <c r="NK706" s="1"/>
      <c r="NL706" s="1"/>
      <c r="NM706" s="1"/>
      <c r="NN706" s="1"/>
      <c r="NO706" s="1"/>
      <c r="NP706" s="1"/>
      <c r="NQ706" s="1"/>
      <c r="NR706" s="1"/>
      <c r="NS706" s="1"/>
      <c r="NT706" s="1"/>
      <c r="NU706" s="1"/>
      <c r="NV706" s="1"/>
      <c r="NW706" s="1"/>
      <c r="NX706" s="1"/>
      <c r="NY706" s="1"/>
      <c r="NZ706" s="1"/>
      <c r="OA706" s="1"/>
      <c r="OB706" s="1"/>
      <c r="OC706" s="1"/>
      <c r="OD706" s="1"/>
      <c r="OE706" s="1"/>
      <c r="OF706" s="1"/>
      <c r="OG706" s="1"/>
      <c r="OH706" s="1"/>
      <c r="OI706" s="1"/>
      <c r="OJ706" s="1"/>
      <c r="OK706" s="1"/>
      <c r="OL706" s="1"/>
      <c r="OM706" s="1"/>
      <c r="ON706" s="1"/>
      <c r="OO706" s="1"/>
      <c r="OP706" s="1"/>
      <c r="OQ706" s="1"/>
      <c r="OR706" s="1"/>
      <c r="OS706" s="1"/>
      <c r="OT706" s="1"/>
      <c r="OU706" s="1"/>
      <c r="OV706" s="1"/>
      <c r="OW706" s="1"/>
      <c r="OX706" s="1"/>
      <c r="OY706" s="1"/>
      <c r="OZ706" s="1"/>
      <c r="PA706" s="1"/>
      <c r="PB706" s="1"/>
      <c r="PC706" s="1"/>
      <c r="PD706" s="1"/>
      <c r="PE706" s="1"/>
      <c r="PF706" s="1"/>
      <c r="PG706" s="1"/>
      <c r="PH706" s="1"/>
      <c r="PI706" s="1"/>
      <c r="PJ706" s="1"/>
      <c r="PK706" s="1"/>
      <c r="PL706" s="1"/>
      <c r="PM706" s="1"/>
      <c r="PN706" s="1"/>
      <c r="PO706" s="1"/>
      <c r="PP706" s="1"/>
      <c r="PQ706" s="1"/>
      <c r="PR706" s="1"/>
      <c r="PS706" s="1"/>
      <c r="PT706" s="1"/>
      <c r="PU706" s="1"/>
      <c r="PV706" s="1"/>
      <c r="PW706" s="1"/>
      <c r="PX706" s="1"/>
      <c r="PY706" s="1"/>
      <c r="PZ706" s="1"/>
    </row>
    <row r="707" spans="1:442" s="96" customFormat="1" ht="64.5" customHeight="1" x14ac:dyDescent="0.2">
      <c r="A707" s="36"/>
      <c r="B707" s="204"/>
      <c r="C707" s="204"/>
      <c r="D707" s="204"/>
      <c r="E707" s="199"/>
      <c r="F707" s="199"/>
      <c r="G707" s="199"/>
      <c r="H707" s="204"/>
      <c r="I707" s="204"/>
      <c r="J707" s="11" t="s">
        <v>127</v>
      </c>
      <c r="K707" s="7" t="s">
        <v>128</v>
      </c>
      <c r="L707" s="7" t="s">
        <v>85</v>
      </c>
      <c r="M707" s="66">
        <v>50</v>
      </c>
      <c r="N707" s="190"/>
      <c r="O707" s="204"/>
      <c r="P707" s="204"/>
      <c r="Q707" s="204"/>
      <c r="R707" s="251"/>
      <c r="S707" s="251"/>
      <c r="T707" s="191"/>
      <c r="U707" s="191"/>
      <c r="V707" s="189"/>
      <c r="W707" s="189"/>
      <c r="X707" s="189"/>
      <c r="Y707" s="189"/>
      <c r="Z707" s="189"/>
      <c r="AA707" s="189"/>
      <c r="AB707" s="189"/>
      <c r="AC707" s="190"/>
      <c r="AD707" s="250"/>
      <c r="AE707" s="250"/>
      <c r="AF707" s="204"/>
      <c r="AG707" s="190"/>
      <c r="AH707" s="190"/>
      <c r="AI707" s="190"/>
      <c r="AJ707" s="204"/>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c r="JZ707" s="1"/>
      <c r="KA707" s="1"/>
      <c r="KB707" s="1"/>
      <c r="KC707" s="1"/>
      <c r="KD707" s="1"/>
      <c r="KE707" s="1"/>
      <c r="KF707" s="1"/>
      <c r="KG707" s="1"/>
      <c r="KH707" s="1"/>
      <c r="KI707" s="1"/>
      <c r="KJ707" s="1"/>
      <c r="KK707" s="1"/>
      <c r="KL707" s="1"/>
      <c r="KM707" s="1"/>
      <c r="KN707" s="1"/>
      <c r="KO707" s="1"/>
      <c r="KP707" s="1"/>
      <c r="KQ707" s="1"/>
      <c r="KR707" s="1"/>
      <c r="KS707" s="1"/>
      <c r="KT707" s="1"/>
      <c r="KU707" s="1"/>
      <c r="KV707" s="1"/>
      <c r="KW707" s="1"/>
      <c r="KX707" s="1"/>
      <c r="KY707" s="1"/>
      <c r="KZ707" s="1"/>
      <c r="LA707" s="1"/>
      <c r="LB707" s="1"/>
      <c r="LC707" s="1"/>
      <c r="LD707" s="1"/>
      <c r="LE707" s="1"/>
      <c r="LF707" s="1"/>
      <c r="LG707" s="1"/>
      <c r="LH707" s="1"/>
      <c r="LI707" s="1"/>
      <c r="LJ707" s="1"/>
      <c r="LK707" s="1"/>
      <c r="LL707" s="1"/>
      <c r="LM707" s="1"/>
      <c r="LN707" s="1"/>
      <c r="LO707" s="1"/>
      <c r="LP707" s="1"/>
      <c r="LQ707" s="1"/>
      <c r="LR707" s="1"/>
      <c r="LS707" s="1"/>
      <c r="LT707" s="1"/>
      <c r="LU707" s="1"/>
      <c r="LV707" s="1"/>
      <c r="LW707" s="1"/>
      <c r="LX707" s="1"/>
      <c r="LY707" s="1"/>
      <c r="LZ707" s="1"/>
      <c r="MA707" s="1"/>
      <c r="MB707" s="1"/>
      <c r="MC707" s="1"/>
      <c r="MD707" s="1"/>
      <c r="ME707" s="1"/>
      <c r="MF707" s="1"/>
      <c r="MG707" s="1"/>
      <c r="MH707" s="1"/>
      <c r="MI707" s="1"/>
      <c r="MJ707" s="1"/>
      <c r="MK707" s="1"/>
      <c r="ML707" s="1"/>
      <c r="MM707" s="1"/>
      <c r="MN707" s="1"/>
      <c r="MO707" s="1"/>
      <c r="MP707" s="1"/>
      <c r="MQ707" s="1"/>
      <c r="MR707" s="1"/>
      <c r="MS707" s="1"/>
      <c r="MT707" s="1"/>
      <c r="MU707" s="1"/>
      <c r="MV707" s="1"/>
      <c r="MW707" s="1"/>
      <c r="MX707" s="1"/>
      <c r="MY707" s="1"/>
      <c r="MZ707" s="1"/>
      <c r="NA707" s="1"/>
      <c r="NB707" s="1"/>
      <c r="NC707" s="1"/>
      <c r="ND707" s="1"/>
      <c r="NE707" s="1"/>
      <c r="NF707" s="1"/>
      <c r="NG707" s="1"/>
      <c r="NH707" s="1"/>
      <c r="NI707" s="1"/>
      <c r="NJ707" s="1"/>
      <c r="NK707" s="1"/>
      <c r="NL707" s="1"/>
      <c r="NM707" s="1"/>
      <c r="NN707" s="1"/>
      <c r="NO707" s="1"/>
      <c r="NP707" s="1"/>
      <c r="NQ707" s="1"/>
      <c r="NR707" s="1"/>
      <c r="NS707" s="1"/>
      <c r="NT707" s="1"/>
      <c r="NU707" s="1"/>
      <c r="NV707" s="1"/>
      <c r="NW707" s="1"/>
      <c r="NX707" s="1"/>
      <c r="NY707" s="1"/>
      <c r="NZ707" s="1"/>
      <c r="OA707" s="1"/>
      <c r="OB707" s="1"/>
      <c r="OC707" s="1"/>
      <c r="OD707" s="1"/>
      <c r="OE707" s="1"/>
      <c r="OF707" s="1"/>
      <c r="OG707" s="1"/>
      <c r="OH707" s="1"/>
      <c r="OI707" s="1"/>
      <c r="OJ707" s="1"/>
      <c r="OK707" s="1"/>
      <c r="OL707" s="1"/>
      <c r="OM707" s="1"/>
      <c r="ON707" s="1"/>
      <c r="OO707" s="1"/>
      <c r="OP707" s="1"/>
      <c r="OQ707" s="1"/>
      <c r="OR707" s="1"/>
      <c r="OS707" s="1"/>
      <c r="OT707" s="1"/>
      <c r="OU707" s="1"/>
      <c r="OV707" s="1"/>
      <c r="OW707" s="1"/>
      <c r="OX707" s="1"/>
      <c r="OY707" s="1"/>
      <c r="OZ707" s="1"/>
      <c r="PA707" s="1"/>
      <c r="PB707" s="1"/>
      <c r="PC707" s="1"/>
      <c r="PD707" s="1"/>
      <c r="PE707" s="1"/>
      <c r="PF707" s="1"/>
      <c r="PG707" s="1"/>
      <c r="PH707" s="1"/>
      <c r="PI707" s="1"/>
      <c r="PJ707" s="1"/>
      <c r="PK707" s="1"/>
      <c r="PL707" s="1"/>
      <c r="PM707" s="1"/>
      <c r="PN707" s="1"/>
      <c r="PO707" s="1"/>
      <c r="PP707" s="1"/>
      <c r="PQ707" s="1"/>
      <c r="PR707" s="1"/>
      <c r="PS707" s="1"/>
      <c r="PT707" s="1"/>
      <c r="PU707" s="1"/>
      <c r="PV707" s="1"/>
      <c r="PW707" s="1"/>
      <c r="PX707" s="1"/>
      <c r="PY707" s="1"/>
      <c r="PZ707" s="1"/>
    </row>
    <row r="708" spans="1:442" s="96" customFormat="1" ht="89.25" x14ac:dyDescent="0.2">
      <c r="A708" s="36"/>
      <c r="B708" s="204" t="s">
        <v>582</v>
      </c>
      <c r="C708" s="204" t="s">
        <v>579</v>
      </c>
      <c r="D708" s="204" t="s">
        <v>106</v>
      </c>
      <c r="E708" s="199" t="s">
        <v>67</v>
      </c>
      <c r="F708" s="199" t="s">
        <v>134</v>
      </c>
      <c r="G708" s="199" t="s">
        <v>147</v>
      </c>
      <c r="H708" s="204" t="s">
        <v>70</v>
      </c>
      <c r="I708" s="204" t="s">
        <v>79</v>
      </c>
      <c r="J708" s="11" t="s">
        <v>208</v>
      </c>
      <c r="K708" s="7" t="s">
        <v>107</v>
      </c>
      <c r="L708" s="7" t="s">
        <v>86</v>
      </c>
      <c r="M708" s="7">
        <v>40</v>
      </c>
      <c r="N708" s="190" t="s">
        <v>108</v>
      </c>
      <c r="O708" s="204" t="s">
        <v>583</v>
      </c>
      <c r="P708" s="204" t="s">
        <v>75</v>
      </c>
      <c r="Q708" s="204" t="s">
        <v>76</v>
      </c>
      <c r="R708" s="251" t="s">
        <v>77</v>
      </c>
      <c r="S708" s="251" t="s">
        <v>109</v>
      </c>
      <c r="T708" s="191">
        <f>V708+Y708</f>
        <v>57158.049999999996</v>
      </c>
      <c r="U708" s="191" t="s">
        <v>79</v>
      </c>
      <c r="V708" s="189">
        <v>48584.34</v>
      </c>
      <c r="W708" s="189" t="s">
        <v>98</v>
      </c>
      <c r="X708" s="189" t="s">
        <v>79</v>
      </c>
      <c r="Y708" s="189">
        <v>8573.7099999999991</v>
      </c>
      <c r="Z708" s="189" t="s">
        <v>98</v>
      </c>
      <c r="AA708" s="189" t="s">
        <v>79</v>
      </c>
      <c r="AB708" s="189">
        <v>18923.02</v>
      </c>
      <c r="AC708" s="190" t="s">
        <v>149</v>
      </c>
      <c r="AD708" s="250" t="s">
        <v>79</v>
      </c>
      <c r="AE708" s="250">
        <f>V708+Y708</f>
        <v>57158.049999999996</v>
      </c>
      <c r="AF708" s="204" t="s">
        <v>79</v>
      </c>
      <c r="AG708" s="190" t="s">
        <v>33</v>
      </c>
      <c r="AH708" s="190" t="s">
        <v>160</v>
      </c>
      <c r="AI708" s="190" t="s">
        <v>297</v>
      </c>
      <c r="AJ708" s="204"/>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c r="JY708" s="1"/>
      <c r="JZ708" s="1"/>
      <c r="KA708" s="1"/>
      <c r="KB708" s="1"/>
      <c r="KC708" s="1"/>
      <c r="KD708" s="1"/>
      <c r="KE708" s="1"/>
      <c r="KF708" s="1"/>
      <c r="KG708" s="1"/>
      <c r="KH708" s="1"/>
      <c r="KI708" s="1"/>
      <c r="KJ708" s="1"/>
      <c r="KK708" s="1"/>
      <c r="KL708" s="1"/>
      <c r="KM708" s="1"/>
      <c r="KN708" s="1"/>
      <c r="KO708" s="1"/>
      <c r="KP708" s="1"/>
      <c r="KQ708" s="1"/>
      <c r="KR708" s="1"/>
      <c r="KS708" s="1"/>
      <c r="KT708" s="1"/>
      <c r="KU708" s="1"/>
      <c r="KV708" s="1"/>
      <c r="KW708" s="1"/>
      <c r="KX708" s="1"/>
      <c r="KY708" s="1"/>
      <c r="KZ708" s="1"/>
      <c r="LA708" s="1"/>
      <c r="LB708" s="1"/>
      <c r="LC708" s="1"/>
      <c r="LD708" s="1"/>
      <c r="LE708" s="1"/>
      <c r="LF708" s="1"/>
      <c r="LG708" s="1"/>
      <c r="LH708" s="1"/>
      <c r="LI708" s="1"/>
      <c r="LJ708" s="1"/>
      <c r="LK708" s="1"/>
      <c r="LL708" s="1"/>
      <c r="LM708" s="1"/>
      <c r="LN708" s="1"/>
      <c r="LO708" s="1"/>
      <c r="LP708" s="1"/>
      <c r="LQ708" s="1"/>
      <c r="LR708" s="1"/>
      <c r="LS708" s="1"/>
      <c r="LT708" s="1"/>
      <c r="LU708" s="1"/>
      <c r="LV708" s="1"/>
      <c r="LW708" s="1"/>
      <c r="LX708" s="1"/>
      <c r="LY708" s="1"/>
      <c r="LZ708" s="1"/>
      <c r="MA708" s="1"/>
      <c r="MB708" s="1"/>
      <c r="MC708" s="1"/>
      <c r="MD708" s="1"/>
      <c r="ME708" s="1"/>
      <c r="MF708" s="1"/>
      <c r="MG708" s="1"/>
      <c r="MH708" s="1"/>
      <c r="MI708" s="1"/>
      <c r="MJ708" s="1"/>
      <c r="MK708" s="1"/>
      <c r="ML708" s="1"/>
      <c r="MM708" s="1"/>
      <c r="MN708" s="1"/>
      <c r="MO708" s="1"/>
      <c r="MP708" s="1"/>
      <c r="MQ708" s="1"/>
      <c r="MR708" s="1"/>
      <c r="MS708" s="1"/>
      <c r="MT708" s="1"/>
      <c r="MU708" s="1"/>
      <c r="MV708" s="1"/>
      <c r="MW708" s="1"/>
      <c r="MX708" s="1"/>
      <c r="MY708" s="1"/>
      <c r="MZ708" s="1"/>
      <c r="NA708" s="1"/>
      <c r="NB708" s="1"/>
      <c r="NC708" s="1"/>
      <c r="ND708" s="1"/>
      <c r="NE708" s="1"/>
      <c r="NF708" s="1"/>
      <c r="NG708" s="1"/>
      <c r="NH708" s="1"/>
      <c r="NI708" s="1"/>
      <c r="NJ708" s="1"/>
      <c r="NK708" s="1"/>
      <c r="NL708" s="1"/>
      <c r="NM708" s="1"/>
      <c r="NN708" s="1"/>
      <c r="NO708" s="1"/>
      <c r="NP708" s="1"/>
      <c r="NQ708" s="1"/>
      <c r="NR708" s="1"/>
      <c r="NS708" s="1"/>
      <c r="NT708" s="1"/>
      <c r="NU708" s="1"/>
      <c r="NV708" s="1"/>
      <c r="NW708" s="1"/>
      <c r="NX708" s="1"/>
      <c r="NY708" s="1"/>
      <c r="NZ708" s="1"/>
      <c r="OA708" s="1"/>
      <c r="OB708" s="1"/>
      <c r="OC708" s="1"/>
      <c r="OD708" s="1"/>
      <c r="OE708" s="1"/>
      <c r="OF708" s="1"/>
      <c r="OG708" s="1"/>
      <c r="OH708" s="1"/>
      <c r="OI708" s="1"/>
      <c r="OJ708" s="1"/>
      <c r="OK708" s="1"/>
      <c r="OL708" s="1"/>
      <c r="OM708" s="1"/>
      <c r="ON708" s="1"/>
      <c r="OO708" s="1"/>
      <c r="OP708" s="1"/>
      <c r="OQ708" s="1"/>
      <c r="OR708" s="1"/>
      <c r="OS708" s="1"/>
      <c r="OT708" s="1"/>
      <c r="OU708" s="1"/>
      <c r="OV708" s="1"/>
      <c r="OW708" s="1"/>
      <c r="OX708" s="1"/>
      <c r="OY708" s="1"/>
      <c r="OZ708" s="1"/>
      <c r="PA708" s="1"/>
      <c r="PB708" s="1"/>
      <c r="PC708" s="1"/>
      <c r="PD708" s="1"/>
      <c r="PE708" s="1"/>
      <c r="PF708" s="1"/>
      <c r="PG708" s="1"/>
      <c r="PH708" s="1"/>
      <c r="PI708" s="1"/>
      <c r="PJ708" s="1"/>
      <c r="PK708" s="1"/>
      <c r="PL708" s="1"/>
      <c r="PM708" s="1"/>
      <c r="PN708" s="1"/>
      <c r="PO708" s="1"/>
      <c r="PP708" s="1"/>
      <c r="PQ708" s="1"/>
      <c r="PR708" s="1"/>
      <c r="PS708" s="1"/>
      <c r="PT708" s="1"/>
      <c r="PU708" s="1"/>
      <c r="PV708" s="1"/>
      <c r="PW708" s="1"/>
      <c r="PX708" s="1"/>
      <c r="PY708" s="1"/>
      <c r="PZ708" s="1"/>
    </row>
    <row r="709" spans="1:442" s="96" customFormat="1" ht="56.65" customHeight="1" x14ac:dyDescent="0.2">
      <c r="A709" s="36"/>
      <c r="B709" s="204"/>
      <c r="C709" s="204"/>
      <c r="D709" s="204"/>
      <c r="E709" s="199"/>
      <c r="F709" s="199"/>
      <c r="G709" s="199"/>
      <c r="H709" s="204"/>
      <c r="I709" s="204"/>
      <c r="J709" s="11" t="s">
        <v>111</v>
      </c>
      <c r="K709" s="7" t="s">
        <v>112</v>
      </c>
      <c r="L709" s="7" t="s">
        <v>85</v>
      </c>
      <c r="M709" s="7">
        <v>3</v>
      </c>
      <c r="N709" s="190"/>
      <c r="O709" s="204"/>
      <c r="P709" s="204"/>
      <c r="Q709" s="204"/>
      <c r="R709" s="251"/>
      <c r="S709" s="251"/>
      <c r="T709" s="191"/>
      <c r="U709" s="191"/>
      <c r="V709" s="189"/>
      <c r="W709" s="189"/>
      <c r="X709" s="189"/>
      <c r="Y709" s="189"/>
      <c r="Z709" s="189"/>
      <c r="AA709" s="189"/>
      <c r="AB709" s="189"/>
      <c r="AC709" s="190"/>
      <c r="AD709" s="250"/>
      <c r="AE709" s="250"/>
      <c r="AF709" s="204"/>
      <c r="AG709" s="190"/>
      <c r="AH709" s="190"/>
      <c r="AI709" s="190"/>
      <c r="AJ709" s="204"/>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c r="JY709" s="1"/>
      <c r="JZ709" s="1"/>
      <c r="KA709" s="1"/>
      <c r="KB709" s="1"/>
      <c r="KC709" s="1"/>
      <c r="KD709" s="1"/>
      <c r="KE709" s="1"/>
      <c r="KF709" s="1"/>
      <c r="KG709" s="1"/>
      <c r="KH709" s="1"/>
      <c r="KI709" s="1"/>
      <c r="KJ709" s="1"/>
      <c r="KK709" s="1"/>
      <c r="KL709" s="1"/>
      <c r="KM709" s="1"/>
      <c r="KN709" s="1"/>
      <c r="KO709" s="1"/>
      <c r="KP709" s="1"/>
      <c r="KQ709" s="1"/>
      <c r="KR709" s="1"/>
      <c r="KS709" s="1"/>
      <c r="KT709" s="1"/>
      <c r="KU709" s="1"/>
      <c r="KV709" s="1"/>
      <c r="KW709" s="1"/>
      <c r="KX709" s="1"/>
      <c r="KY709" s="1"/>
      <c r="KZ709" s="1"/>
      <c r="LA709" s="1"/>
      <c r="LB709" s="1"/>
      <c r="LC709" s="1"/>
      <c r="LD709" s="1"/>
      <c r="LE709" s="1"/>
      <c r="LF709" s="1"/>
      <c r="LG709" s="1"/>
      <c r="LH709" s="1"/>
      <c r="LI709" s="1"/>
      <c r="LJ709" s="1"/>
      <c r="LK709" s="1"/>
      <c r="LL709" s="1"/>
      <c r="LM709" s="1"/>
      <c r="LN709" s="1"/>
      <c r="LO709" s="1"/>
      <c r="LP709" s="1"/>
      <c r="LQ709" s="1"/>
      <c r="LR709" s="1"/>
      <c r="LS709" s="1"/>
      <c r="LT709" s="1"/>
      <c r="LU709" s="1"/>
      <c r="LV709" s="1"/>
      <c r="LW709" s="1"/>
      <c r="LX709" s="1"/>
      <c r="LY709" s="1"/>
      <c r="LZ709" s="1"/>
      <c r="MA709" s="1"/>
      <c r="MB709" s="1"/>
      <c r="MC709" s="1"/>
      <c r="MD709" s="1"/>
      <c r="ME709" s="1"/>
      <c r="MF709" s="1"/>
      <c r="MG709" s="1"/>
      <c r="MH709" s="1"/>
      <c r="MI709" s="1"/>
      <c r="MJ709" s="1"/>
      <c r="MK709" s="1"/>
      <c r="ML709" s="1"/>
      <c r="MM709" s="1"/>
      <c r="MN709" s="1"/>
      <c r="MO709" s="1"/>
      <c r="MP709" s="1"/>
      <c r="MQ709" s="1"/>
      <c r="MR709" s="1"/>
      <c r="MS709" s="1"/>
      <c r="MT709" s="1"/>
      <c r="MU709" s="1"/>
      <c r="MV709" s="1"/>
      <c r="MW709" s="1"/>
      <c r="MX709" s="1"/>
      <c r="MY709" s="1"/>
      <c r="MZ709" s="1"/>
      <c r="NA709" s="1"/>
      <c r="NB709" s="1"/>
      <c r="NC709" s="1"/>
      <c r="ND709" s="1"/>
      <c r="NE709" s="1"/>
      <c r="NF709" s="1"/>
      <c r="NG709" s="1"/>
      <c r="NH709" s="1"/>
      <c r="NI709" s="1"/>
      <c r="NJ709" s="1"/>
      <c r="NK709" s="1"/>
      <c r="NL709" s="1"/>
      <c r="NM709" s="1"/>
      <c r="NN709" s="1"/>
      <c r="NO709" s="1"/>
      <c r="NP709" s="1"/>
      <c r="NQ709" s="1"/>
      <c r="NR709" s="1"/>
      <c r="NS709" s="1"/>
      <c r="NT709" s="1"/>
      <c r="NU709" s="1"/>
      <c r="NV709" s="1"/>
      <c r="NW709" s="1"/>
      <c r="NX709" s="1"/>
      <c r="NY709" s="1"/>
      <c r="NZ709" s="1"/>
      <c r="OA709" s="1"/>
      <c r="OB709" s="1"/>
      <c r="OC709" s="1"/>
      <c r="OD709" s="1"/>
      <c r="OE709" s="1"/>
      <c r="OF709" s="1"/>
      <c r="OG709" s="1"/>
      <c r="OH709" s="1"/>
      <c r="OI709" s="1"/>
      <c r="OJ709" s="1"/>
      <c r="OK709" s="1"/>
      <c r="OL709" s="1"/>
      <c r="OM709" s="1"/>
      <c r="ON709" s="1"/>
      <c r="OO709" s="1"/>
      <c r="OP709" s="1"/>
      <c r="OQ709" s="1"/>
      <c r="OR709" s="1"/>
      <c r="OS709" s="1"/>
      <c r="OT709" s="1"/>
      <c r="OU709" s="1"/>
      <c r="OV709" s="1"/>
      <c r="OW709" s="1"/>
      <c r="OX709" s="1"/>
      <c r="OY709" s="1"/>
      <c r="OZ709" s="1"/>
      <c r="PA709" s="1"/>
      <c r="PB709" s="1"/>
      <c r="PC709" s="1"/>
      <c r="PD709" s="1"/>
      <c r="PE709" s="1"/>
      <c r="PF709" s="1"/>
      <c r="PG709" s="1"/>
      <c r="PH709" s="1"/>
      <c r="PI709" s="1"/>
      <c r="PJ709" s="1"/>
      <c r="PK709" s="1"/>
      <c r="PL709" s="1"/>
      <c r="PM709" s="1"/>
      <c r="PN709" s="1"/>
      <c r="PO709" s="1"/>
      <c r="PP709" s="1"/>
      <c r="PQ709" s="1"/>
      <c r="PR709" s="1"/>
      <c r="PS709" s="1"/>
      <c r="PT709" s="1"/>
      <c r="PU709" s="1"/>
      <c r="PV709" s="1"/>
      <c r="PW709" s="1"/>
      <c r="PX709" s="1"/>
      <c r="PY709" s="1"/>
      <c r="PZ709" s="1"/>
    </row>
    <row r="710" spans="1:442" s="96" customFormat="1" ht="64.5" customHeight="1" x14ac:dyDescent="0.2">
      <c r="A710" s="36"/>
      <c r="B710" s="204"/>
      <c r="C710" s="204"/>
      <c r="D710" s="204"/>
      <c r="E710" s="199"/>
      <c r="F710" s="199"/>
      <c r="G710" s="199"/>
      <c r="H710" s="204"/>
      <c r="I710" s="204"/>
      <c r="J710" s="11" t="s">
        <v>127</v>
      </c>
      <c r="K710" s="7" t="s">
        <v>128</v>
      </c>
      <c r="L710" s="7" t="s">
        <v>85</v>
      </c>
      <c r="M710" s="66">
        <v>66</v>
      </c>
      <c r="N710" s="190"/>
      <c r="O710" s="204"/>
      <c r="P710" s="204"/>
      <c r="Q710" s="204"/>
      <c r="R710" s="251"/>
      <c r="S710" s="251"/>
      <c r="T710" s="191"/>
      <c r="U710" s="191"/>
      <c r="V710" s="189"/>
      <c r="W710" s="189"/>
      <c r="X710" s="189"/>
      <c r="Y710" s="189"/>
      <c r="Z710" s="189"/>
      <c r="AA710" s="189"/>
      <c r="AB710" s="189"/>
      <c r="AC710" s="190"/>
      <c r="AD710" s="250"/>
      <c r="AE710" s="250"/>
      <c r="AF710" s="204"/>
      <c r="AG710" s="190"/>
      <c r="AH710" s="190"/>
      <c r="AI710" s="190"/>
      <c r="AJ710" s="204"/>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c r="JY710" s="1"/>
      <c r="JZ710" s="1"/>
      <c r="KA710" s="1"/>
      <c r="KB710" s="1"/>
      <c r="KC710" s="1"/>
      <c r="KD710" s="1"/>
      <c r="KE710" s="1"/>
      <c r="KF710" s="1"/>
      <c r="KG710" s="1"/>
      <c r="KH710" s="1"/>
      <c r="KI710" s="1"/>
      <c r="KJ710" s="1"/>
      <c r="KK710" s="1"/>
      <c r="KL710" s="1"/>
      <c r="KM710" s="1"/>
      <c r="KN710" s="1"/>
      <c r="KO710" s="1"/>
      <c r="KP710" s="1"/>
      <c r="KQ710" s="1"/>
      <c r="KR710" s="1"/>
      <c r="KS710" s="1"/>
      <c r="KT710" s="1"/>
      <c r="KU710" s="1"/>
      <c r="KV710" s="1"/>
      <c r="KW710" s="1"/>
      <c r="KX710" s="1"/>
      <c r="KY710" s="1"/>
      <c r="KZ710" s="1"/>
      <c r="LA710" s="1"/>
      <c r="LB710" s="1"/>
      <c r="LC710" s="1"/>
      <c r="LD710" s="1"/>
      <c r="LE710" s="1"/>
      <c r="LF710" s="1"/>
      <c r="LG710" s="1"/>
      <c r="LH710" s="1"/>
      <c r="LI710" s="1"/>
      <c r="LJ710" s="1"/>
      <c r="LK710" s="1"/>
      <c r="LL710" s="1"/>
      <c r="LM710" s="1"/>
      <c r="LN710" s="1"/>
      <c r="LO710" s="1"/>
      <c r="LP710" s="1"/>
      <c r="LQ710" s="1"/>
      <c r="LR710" s="1"/>
      <c r="LS710" s="1"/>
      <c r="LT710" s="1"/>
      <c r="LU710" s="1"/>
      <c r="LV710" s="1"/>
      <c r="LW710" s="1"/>
      <c r="LX710" s="1"/>
      <c r="LY710" s="1"/>
      <c r="LZ710" s="1"/>
      <c r="MA710" s="1"/>
      <c r="MB710" s="1"/>
      <c r="MC710" s="1"/>
      <c r="MD710" s="1"/>
      <c r="ME710" s="1"/>
      <c r="MF710" s="1"/>
      <c r="MG710" s="1"/>
      <c r="MH710" s="1"/>
      <c r="MI710" s="1"/>
      <c r="MJ710" s="1"/>
      <c r="MK710" s="1"/>
      <c r="ML710" s="1"/>
      <c r="MM710" s="1"/>
      <c r="MN710" s="1"/>
      <c r="MO710" s="1"/>
      <c r="MP710" s="1"/>
      <c r="MQ710" s="1"/>
      <c r="MR710" s="1"/>
      <c r="MS710" s="1"/>
      <c r="MT710" s="1"/>
      <c r="MU710" s="1"/>
      <c r="MV710" s="1"/>
      <c r="MW710" s="1"/>
      <c r="MX710" s="1"/>
      <c r="MY710" s="1"/>
      <c r="MZ710" s="1"/>
      <c r="NA710" s="1"/>
      <c r="NB710" s="1"/>
      <c r="NC710" s="1"/>
      <c r="ND710" s="1"/>
      <c r="NE710" s="1"/>
      <c r="NF710" s="1"/>
      <c r="NG710" s="1"/>
      <c r="NH710" s="1"/>
      <c r="NI710" s="1"/>
      <c r="NJ710" s="1"/>
      <c r="NK710" s="1"/>
      <c r="NL710" s="1"/>
      <c r="NM710" s="1"/>
      <c r="NN710" s="1"/>
      <c r="NO710" s="1"/>
      <c r="NP710" s="1"/>
      <c r="NQ710" s="1"/>
      <c r="NR710" s="1"/>
      <c r="NS710" s="1"/>
      <c r="NT710" s="1"/>
      <c r="NU710" s="1"/>
      <c r="NV710" s="1"/>
      <c r="NW710" s="1"/>
      <c r="NX710" s="1"/>
      <c r="NY710" s="1"/>
      <c r="NZ710" s="1"/>
      <c r="OA710" s="1"/>
      <c r="OB710" s="1"/>
      <c r="OC710" s="1"/>
      <c r="OD710" s="1"/>
      <c r="OE710" s="1"/>
      <c r="OF710" s="1"/>
      <c r="OG710" s="1"/>
      <c r="OH710" s="1"/>
      <c r="OI710" s="1"/>
      <c r="OJ710" s="1"/>
      <c r="OK710" s="1"/>
      <c r="OL710" s="1"/>
      <c r="OM710" s="1"/>
      <c r="ON710" s="1"/>
      <c r="OO710" s="1"/>
      <c r="OP710" s="1"/>
      <c r="OQ710" s="1"/>
      <c r="OR710" s="1"/>
      <c r="OS710" s="1"/>
      <c r="OT710" s="1"/>
      <c r="OU710" s="1"/>
      <c r="OV710" s="1"/>
      <c r="OW710" s="1"/>
      <c r="OX710" s="1"/>
      <c r="OY710" s="1"/>
      <c r="OZ710" s="1"/>
      <c r="PA710" s="1"/>
      <c r="PB710" s="1"/>
      <c r="PC710" s="1"/>
      <c r="PD710" s="1"/>
      <c r="PE710" s="1"/>
      <c r="PF710" s="1"/>
      <c r="PG710" s="1"/>
      <c r="PH710" s="1"/>
      <c r="PI710" s="1"/>
      <c r="PJ710" s="1"/>
      <c r="PK710" s="1"/>
      <c r="PL710" s="1"/>
      <c r="PM710" s="1"/>
      <c r="PN710" s="1"/>
      <c r="PO710" s="1"/>
      <c r="PP710" s="1"/>
      <c r="PQ710" s="1"/>
      <c r="PR710" s="1"/>
      <c r="PS710" s="1"/>
      <c r="PT710" s="1"/>
      <c r="PU710" s="1"/>
      <c r="PV710" s="1"/>
      <c r="PW710" s="1"/>
      <c r="PX710" s="1"/>
      <c r="PY710" s="1"/>
      <c r="PZ710" s="1"/>
    </row>
    <row r="711" spans="1:442" s="96" customFormat="1" ht="89.25" x14ac:dyDescent="0.2">
      <c r="A711" s="36"/>
      <c r="B711" s="204" t="s">
        <v>584</v>
      </c>
      <c r="C711" s="204" t="s">
        <v>585</v>
      </c>
      <c r="D711" s="204" t="s">
        <v>106</v>
      </c>
      <c r="E711" s="199" t="s">
        <v>67</v>
      </c>
      <c r="F711" s="199" t="s">
        <v>134</v>
      </c>
      <c r="G711" s="199" t="s">
        <v>147</v>
      </c>
      <c r="H711" s="204" t="s">
        <v>70</v>
      </c>
      <c r="I711" s="204" t="s">
        <v>79</v>
      </c>
      <c r="J711" s="11" t="s">
        <v>208</v>
      </c>
      <c r="K711" s="7" t="s">
        <v>107</v>
      </c>
      <c r="L711" s="7" t="s">
        <v>86</v>
      </c>
      <c r="M711" s="7">
        <v>40</v>
      </c>
      <c r="N711" s="190" t="s">
        <v>108</v>
      </c>
      <c r="O711" s="204" t="s">
        <v>583</v>
      </c>
      <c r="P711" s="204" t="s">
        <v>75</v>
      </c>
      <c r="Q711" s="204" t="s">
        <v>76</v>
      </c>
      <c r="R711" s="251" t="s">
        <v>77</v>
      </c>
      <c r="S711" s="251" t="s">
        <v>109</v>
      </c>
      <c r="T711" s="191">
        <f>V711+Y711</f>
        <v>26163.43</v>
      </c>
      <c r="U711" s="191" t="s">
        <v>79</v>
      </c>
      <c r="V711" s="189">
        <v>22238.91</v>
      </c>
      <c r="W711" s="189" t="s">
        <v>98</v>
      </c>
      <c r="X711" s="189" t="s">
        <v>79</v>
      </c>
      <c r="Y711" s="189">
        <v>3924.52</v>
      </c>
      <c r="Z711" s="189" t="s">
        <v>98</v>
      </c>
      <c r="AA711" s="189" t="s">
        <v>79</v>
      </c>
      <c r="AB711" s="189">
        <v>8693.5400000000009</v>
      </c>
      <c r="AC711" s="190" t="s">
        <v>149</v>
      </c>
      <c r="AD711" s="250" t="s">
        <v>79</v>
      </c>
      <c r="AE711" s="250">
        <f>V711+Y711</f>
        <v>26163.43</v>
      </c>
      <c r="AF711" s="204" t="s">
        <v>79</v>
      </c>
      <c r="AG711" s="190" t="s">
        <v>33</v>
      </c>
      <c r="AH711" s="190" t="s">
        <v>160</v>
      </c>
      <c r="AI711" s="190" t="s">
        <v>297</v>
      </c>
      <c r="AJ711" s="204"/>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c r="JY711" s="1"/>
      <c r="JZ711" s="1"/>
      <c r="KA711" s="1"/>
      <c r="KB711" s="1"/>
      <c r="KC711" s="1"/>
      <c r="KD711" s="1"/>
      <c r="KE711" s="1"/>
      <c r="KF711" s="1"/>
      <c r="KG711" s="1"/>
      <c r="KH711" s="1"/>
      <c r="KI711" s="1"/>
      <c r="KJ711" s="1"/>
      <c r="KK711" s="1"/>
      <c r="KL711" s="1"/>
      <c r="KM711" s="1"/>
      <c r="KN711" s="1"/>
      <c r="KO711" s="1"/>
      <c r="KP711" s="1"/>
      <c r="KQ711" s="1"/>
      <c r="KR711" s="1"/>
      <c r="KS711" s="1"/>
      <c r="KT711" s="1"/>
      <c r="KU711" s="1"/>
      <c r="KV711" s="1"/>
      <c r="KW711" s="1"/>
      <c r="KX711" s="1"/>
      <c r="KY711" s="1"/>
      <c r="KZ711" s="1"/>
      <c r="LA711" s="1"/>
      <c r="LB711" s="1"/>
      <c r="LC711" s="1"/>
      <c r="LD711" s="1"/>
      <c r="LE711" s="1"/>
      <c r="LF711" s="1"/>
      <c r="LG711" s="1"/>
      <c r="LH711" s="1"/>
      <c r="LI711" s="1"/>
      <c r="LJ711" s="1"/>
      <c r="LK711" s="1"/>
      <c r="LL711" s="1"/>
      <c r="LM711" s="1"/>
      <c r="LN711" s="1"/>
      <c r="LO711" s="1"/>
      <c r="LP711" s="1"/>
      <c r="LQ711" s="1"/>
      <c r="LR711" s="1"/>
      <c r="LS711" s="1"/>
      <c r="LT711" s="1"/>
      <c r="LU711" s="1"/>
      <c r="LV711" s="1"/>
      <c r="LW711" s="1"/>
      <c r="LX711" s="1"/>
      <c r="LY711" s="1"/>
      <c r="LZ711" s="1"/>
      <c r="MA711" s="1"/>
      <c r="MB711" s="1"/>
      <c r="MC711" s="1"/>
      <c r="MD711" s="1"/>
      <c r="ME711" s="1"/>
      <c r="MF711" s="1"/>
      <c r="MG711" s="1"/>
      <c r="MH711" s="1"/>
      <c r="MI711" s="1"/>
      <c r="MJ711" s="1"/>
      <c r="MK711" s="1"/>
      <c r="ML711" s="1"/>
      <c r="MM711" s="1"/>
      <c r="MN711" s="1"/>
      <c r="MO711" s="1"/>
      <c r="MP711" s="1"/>
      <c r="MQ711" s="1"/>
      <c r="MR711" s="1"/>
      <c r="MS711" s="1"/>
      <c r="MT711" s="1"/>
      <c r="MU711" s="1"/>
      <c r="MV711" s="1"/>
      <c r="MW711" s="1"/>
      <c r="MX711" s="1"/>
      <c r="MY711" s="1"/>
      <c r="MZ711" s="1"/>
      <c r="NA711" s="1"/>
      <c r="NB711" s="1"/>
      <c r="NC711" s="1"/>
      <c r="ND711" s="1"/>
      <c r="NE711" s="1"/>
      <c r="NF711" s="1"/>
      <c r="NG711" s="1"/>
      <c r="NH711" s="1"/>
      <c r="NI711" s="1"/>
      <c r="NJ711" s="1"/>
      <c r="NK711" s="1"/>
      <c r="NL711" s="1"/>
      <c r="NM711" s="1"/>
      <c r="NN711" s="1"/>
      <c r="NO711" s="1"/>
      <c r="NP711" s="1"/>
      <c r="NQ711" s="1"/>
      <c r="NR711" s="1"/>
      <c r="NS711" s="1"/>
      <c r="NT711" s="1"/>
      <c r="NU711" s="1"/>
      <c r="NV711" s="1"/>
      <c r="NW711" s="1"/>
      <c r="NX711" s="1"/>
      <c r="NY711" s="1"/>
      <c r="NZ711" s="1"/>
      <c r="OA711" s="1"/>
      <c r="OB711" s="1"/>
      <c r="OC711" s="1"/>
      <c r="OD711" s="1"/>
      <c r="OE711" s="1"/>
      <c r="OF711" s="1"/>
      <c r="OG711" s="1"/>
      <c r="OH711" s="1"/>
      <c r="OI711" s="1"/>
      <c r="OJ711" s="1"/>
      <c r="OK711" s="1"/>
      <c r="OL711" s="1"/>
      <c r="OM711" s="1"/>
      <c r="ON711" s="1"/>
      <c r="OO711" s="1"/>
      <c r="OP711" s="1"/>
      <c r="OQ711" s="1"/>
      <c r="OR711" s="1"/>
      <c r="OS711" s="1"/>
      <c r="OT711" s="1"/>
      <c r="OU711" s="1"/>
      <c r="OV711" s="1"/>
      <c r="OW711" s="1"/>
      <c r="OX711" s="1"/>
      <c r="OY711" s="1"/>
      <c r="OZ711" s="1"/>
      <c r="PA711" s="1"/>
      <c r="PB711" s="1"/>
      <c r="PC711" s="1"/>
      <c r="PD711" s="1"/>
      <c r="PE711" s="1"/>
      <c r="PF711" s="1"/>
      <c r="PG711" s="1"/>
      <c r="PH711" s="1"/>
      <c r="PI711" s="1"/>
      <c r="PJ711" s="1"/>
      <c r="PK711" s="1"/>
      <c r="PL711" s="1"/>
      <c r="PM711" s="1"/>
      <c r="PN711" s="1"/>
      <c r="PO711" s="1"/>
      <c r="PP711" s="1"/>
      <c r="PQ711" s="1"/>
      <c r="PR711" s="1"/>
      <c r="PS711" s="1"/>
      <c r="PT711" s="1"/>
      <c r="PU711" s="1"/>
      <c r="PV711" s="1"/>
      <c r="PW711" s="1"/>
      <c r="PX711" s="1"/>
      <c r="PY711" s="1"/>
      <c r="PZ711" s="1"/>
    </row>
    <row r="712" spans="1:442" s="96" customFormat="1" ht="56.65" customHeight="1" x14ac:dyDescent="0.2">
      <c r="A712" s="36"/>
      <c r="B712" s="204"/>
      <c r="C712" s="204"/>
      <c r="D712" s="204"/>
      <c r="E712" s="199"/>
      <c r="F712" s="199"/>
      <c r="G712" s="199"/>
      <c r="H712" s="204"/>
      <c r="I712" s="204"/>
      <c r="J712" s="11" t="s">
        <v>111</v>
      </c>
      <c r="K712" s="7" t="s">
        <v>112</v>
      </c>
      <c r="L712" s="7" t="s">
        <v>85</v>
      </c>
      <c r="M712" s="7">
        <v>4</v>
      </c>
      <c r="N712" s="190"/>
      <c r="O712" s="204"/>
      <c r="P712" s="204"/>
      <c r="Q712" s="204"/>
      <c r="R712" s="251"/>
      <c r="S712" s="251"/>
      <c r="T712" s="191"/>
      <c r="U712" s="191"/>
      <c r="V712" s="189"/>
      <c r="W712" s="189"/>
      <c r="X712" s="189"/>
      <c r="Y712" s="189"/>
      <c r="Z712" s="189"/>
      <c r="AA712" s="189"/>
      <c r="AB712" s="189"/>
      <c r="AC712" s="190"/>
      <c r="AD712" s="250"/>
      <c r="AE712" s="250"/>
      <c r="AF712" s="204"/>
      <c r="AG712" s="190"/>
      <c r="AH712" s="190"/>
      <c r="AI712" s="190"/>
      <c r="AJ712" s="204"/>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c r="JY712" s="1"/>
      <c r="JZ712" s="1"/>
      <c r="KA712" s="1"/>
      <c r="KB712" s="1"/>
      <c r="KC712" s="1"/>
      <c r="KD712" s="1"/>
      <c r="KE712" s="1"/>
      <c r="KF712" s="1"/>
      <c r="KG712" s="1"/>
      <c r="KH712" s="1"/>
      <c r="KI712" s="1"/>
      <c r="KJ712" s="1"/>
      <c r="KK712" s="1"/>
      <c r="KL712" s="1"/>
      <c r="KM712" s="1"/>
      <c r="KN712" s="1"/>
      <c r="KO712" s="1"/>
      <c r="KP712" s="1"/>
      <c r="KQ712" s="1"/>
      <c r="KR712" s="1"/>
      <c r="KS712" s="1"/>
      <c r="KT712" s="1"/>
      <c r="KU712" s="1"/>
      <c r="KV712" s="1"/>
      <c r="KW712" s="1"/>
      <c r="KX712" s="1"/>
      <c r="KY712" s="1"/>
      <c r="KZ712" s="1"/>
      <c r="LA712" s="1"/>
      <c r="LB712" s="1"/>
      <c r="LC712" s="1"/>
      <c r="LD712" s="1"/>
      <c r="LE712" s="1"/>
      <c r="LF712" s="1"/>
      <c r="LG712" s="1"/>
      <c r="LH712" s="1"/>
      <c r="LI712" s="1"/>
      <c r="LJ712" s="1"/>
      <c r="LK712" s="1"/>
      <c r="LL712" s="1"/>
      <c r="LM712" s="1"/>
      <c r="LN712" s="1"/>
      <c r="LO712" s="1"/>
      <c r="LP712" s="1"/>
      <c r="LQ712" s="1"/>
      <c r="LR712" s="1"/>
      <c r="LS712" s="1"/>
      <c r="LT712" s="1"/>
      <c r="LU712" s="1"/>
      <c r="LV712" s="1"/>
      <c r="LW712" s="1"/>
      <c r="LX712" s="1"/>
      <c r="LY712" s="1"/>
      <c r="LZ712" s="1"/>
      <c r="MA712" s="1"/>
      <c r="MB712" s="1"/>
      <c r="MC712" s="1"/>
      <c r="MD712" s="1"/>
      <c r="ME712" s="1"/>
      <c r="MF712" s="1"/>
      <c r="MG712" s="1"/>
      <c r="MH712" s="1"/>
      <c r="MI712" s="1"/>
      <c r="MJ712" s="1"/>
      <c r="MK712" s="1"/>
      <c r="ML712" s="1"/>
      <c r="MM712" s="1"/>
      <c r="MN712" s="1"/>
      <c r="MO712" s="1"/>
      <c r="MP712" s="1"/>
      <c r="MQ712" s="1"/>
      <c r="MR712" s="1"/>
      <c r="MS712" s="1"/>
      <c r="MT712" s="1"/>
      <c r="MU712" s="1"/>
      <c r="MV712" s="1"/>
      <c r="MW712" s="1"/>
      <c r="MX712" s="1"/>
      <c r="MY712" s="1"/>
      <c r="MZ712" s="1"/>
      <c r="NA712" s="1"/>
      <c r="NB712" s="1"/>
      <c r="NC712" s="1"/>
      <c r="ND712" s="1"/>
      <c r="NE712" s="1"/>
      <c r="NF712" s="1"/>
      <c r="NG712" s="1"/>
      <c r="NH712" s="1"/>
      <c r="NI712" s="1"/>
      <c r="NJ712" s="1"/>
      <c r="NK712" s="1"/>
      <c r="NL712" s="1"/>
      <c r="NM712" s="1"/>
      <c r="NN712" s="1"/>
      <c r="NO712" s="1"/>
      <c r="NP712" s="1"/>
      <c r="NQ712" s="1"/>
      <c r="NR712" s="1"/>
      <c r="NS712" s="1"/>
      <c r="NT712" s="1"/>
      <c r="NU712" s="1"/>
      <c r="NV712" s="1"/>
      <c r="NW712" s="1"/>
      <c r="NX712" s="1"/>
      <c r="NY712" s="1"/>
      <c r="NZ712" s="1"/>
      <c r="OA712" s="1"/>
      <c r="OB712" s="1"/>
      <c r="OC712" s="1"/>
      <c r="OD712" s="1"/>
      <c r="OE712" s="1"/>
      <c r="OF712" s="1"/>
      <c r="OG712" s="1"/>
      <c r="OH712" s="1"/>
      <c r="OI712" s="1"/>
      <c r="OJ712" s="1"/>
      <c r="OK712" s="1"/>
      <c r="OL712" s="1"/>
      <c r="OM712" s="1"/>
      <c r="ON712" s="1"/>
      <c r="OO712" s="1"/>
      <c r="OP712" s="1"/>
      <c r="OQ712" s="1"/>
      <c r="OR712" s="1"/>
      <c r="OS712" s="1"/>
      <c r="OT712" s="1"/>
      <c r="OU712" s="1"/>
      <c r="OV712" s="1"/>
      <c r="OW712" s="1"/>
      <c r="OX712" s="1"/>
      <c r="OY712" s="1"/>
      <c r="OZ712" s="1"/>
      <c r="PA712" s="1"/>
      <c r="PB712" s="1"/>
      <c r="PC712" s="1"/>
      <c r="PD712" s="1"/>
      <c r="PE712" s="1"/>
      <c r="PF712" s="1"/>
      <c r="PG712" s="1"/>
      <c r="PH712" s="1"/>
      <c r="PI712" s="1"/>
      <c r="PJ712" s="1"/>
      <c r="PK712" s="1"/>
      <c r="PL712" s="1"/>
      <c r="PM712" s="1"/>
      <c r="PN712" s="1"/>
      <c r="PO712" s="1"/>
      <c r="PP712" s="1"/>
      <c r="PQ712" s="1"/>
      <c r="PR712" s="1"/>
      <c r="PS712" s="1"/>
      <c r="PT712" s="1"/>
      <c r="PU712" s="1"/>
      <c r="PV712" s="1"/>
      <c r="PW712" s="1"/>
      <c r="PX712" s="1"/>
      <c r="PY712" s="1"/>
      <c r="PZ712" s="1"/>
    </row>
    <row r="713" spans="1:442" s="96" customFormat="1" ht="64.5" customHeight="1" x14ac:dyDescent="0.2">
      <c r="A713" s="36"/>
      <c r="B713" s="204"/>
      <c r="C713" s="204"/>
      <c r="D713" s="204"/>
      <c r="E713" s="199"/>
      <c r="F713" s="199"/>
      <c r="G713" s="199"/>
      <c r="H713" s="204"/>
      <c r="I713" s="204"/>
      <c r="J713" s="11" t="s">
        <v>127</v>
      </c>
      <c r="K713" s="7" t="s">
        <v>128</v>
      </c>
      <c r="L713" s="7" t="s">
        <v>85</v>
      </c>
      <c r="M713" s="66">
        <v>4</v>
      </c>
      <c r="N713" s="190"/>
      <c r="O713" s="204"/>
      <c r="P713" s="204"/>
      <c r="Q713" s="204"/>
      <c r="R713" s="251"/>
      <c r="S713" s="251"/>
      <c r="T713" s="191"/>
      <c r="U713" s="191"/>
      <c r="V713" s="189"/>
      <c r="W713" s="189"/>
      <c r="X713" s="189"/>
      <c r="Y713" s="189"/>
      <c r="Z713" s="189"/>
      <c r="AA713" s="189"/>
      <c r="AB713" s="189"/>
      <c r="AC713" s="190"/>
      <c r="AD713" s="250"/>
      <c r="AE713" s="250"/>
      <c r="AF713" s="204"/>
      <c r="AG713" s="190"/>
      <c r="AH713" s="190"/>
      <c r="AI713" s="190"/>
      <c r="AJ713" s="204"/>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c r="JZ713" s="1"/>
      <c r="KA713" s="1"/>
      <c r="KB713" s="1"/>
      <c r="KC713" s="1"/>
      <c r="KD713" s="1"/>
      <c r="KE713" s="1"/>
      <c r="KF713" s="1"/>
      <c r="KG713" s="1"/>
      <c r="KH713" s="1"/>
      <c r="KI713" s="1"/>
      <c r="KJ713" s="1"/>
      <c r="KK713" s="1"/>
      <c r="KL713" s="1"/>
      <c r="KM713" s="1"/>
      <c r="KN713" s="1"/>
      <c r="KO713" s="1"/>
      <c r="KP713" s="1"/>
      <c r="KQ713" s="1"/>
      <c r="KR713" s="1"/>
      <c r="KS713" s="1"/>
      <c r="KT713" s="1"/>
      <c r="KU713" s="1"/>
      <c r="KV713" s="1"/>
      <c r="KW713" s="1"/>
      <c r="KX713" s="1"/>
      <c r="KY713" s="1"/>
      <c r="KZ713" s="1"/>
      <c r="LA713" s="1"/>
      <c r="LB713" s="1"/>
      <c r="LC713" s="1"/>
      <c r="LD713" s="1"/>
      <c r="LE713" s="1"/>
      <c r="LF713" s="1"/>
      <c r="LG713" s="1"/>
      <c r="LH713" s="1"/>
      <c r="LI713" s="1"/>
      <c r="LJ713" s="1"/>
      <c r="LK713" s="1"/>
      <c r="LL713" s="1"/>
      <c r="LM713" s="1"/>
      <c r="LN713" s="1"/>
      <c r="LO713" s="1"/>
      <c r="LP713" s="1"/>
      <c r="LQ713" s="1"/>
      <c r="LR713" s="1"/>
      <c r="LS713" s="1"/>
      <c r="LT713" s="1"/>
      <c r="LU713" s="1"/>
      <c r="LV713" s="1"/>
      <c r="LW713" s="1"/>
      <c r="LX713" s="1"/>
      <c r="LY713" s="1"/>
      <c r="LZ713" s="1"/>
      <c r="MA713" s="1"/>
      <c r="MB713" s="1"/>
      <c r="MC713" s="1"/>
      <c r="MD713" s="1"/>
      <c r="ME713" s="1"/>
      <c r="MF713" s="1"/>
      <c r="MG713" s="1"/>
      <c r="MH713" s="1"/>
      <c r="MI713" s="1"/>
      <c r="MJ713" s="1"/>
      <c r="MK713" s="1"/>
      <c r="ML713" s="1"/>
      <c r="MM713" s="1"/>
      <c r="MN713" s="1"/>
      <c r="MO713" s="1"/>
      <c r="MP713" s="1"/>
      <c r="MQ713" s="1"/>
      <c r="MR713" s="1"/>
      <c r="MS713" s="1"/>
      <c r="MT713" s="1"/>
      <c r="MU713" s="1"/>
      <c r="MV713" s="1"/>
      <c r="MW713" s="1"/>
      <c r="MX713" s="1"/>
      <c r="MY713" s="1"/>
      <c r="MZ713" s="1"/>
      <c r="NA713" s="1"/>
      <c r="NB713" s="1"/>
      <c r="NC713" s="1"/>
      <c r="ND713" s="1"/>
      <c r="NE713" s="1"/>
      <c r="NF713" s="1"/>
      <c r="NG713" s="1"/>
      <c r="NH713" s="1"/>
      <c r="NI713" s="1"/>
      <c r="NJ713" s="1"/>
      <c r="NK713" s="1"/>
      <c r="NL713" s="1"/>
      <c r="NM713" s="1"/>
      <c r="NN713" s="1"/>
      <c r="NO713" s="1"/>
      <c r="NP713" s="1"/>
      <c r="NQ713" s="1"/>
      <c r="NR713" s="1"/>
      <c r="NS713" s="1"/>
      <c r="NT713" s="1"/>
      <c r="NU713" s="1"/>
      <c r="NV713" s="1"/>
      <c r="NW713" s="1"/>
      <c r="NX713" s="1"/>
      <c r="NY713" s="1"/>
      <c r="NZ713" s="1"/>
      <c r="OA713" s="1"/>
      <c r="OB713" s="1"/>
      <c r="OC713" s="1"/>
      <c r="OD713" s="1"/>
      <c r="OE713" s="1"/>
      <c r="OF713" s="1"/>
      <c r="OG713" s="1"/>
      <c r="OH713" s="1"/>
      <c r="OI713" s="1"/>
      <c r="OJ713" s="1"/>
      <c r="OK713" s="1"/>
      <c r="OL713" s="1"/>
      <c r="OM713" s="1"/>
      <c r="ON713" s="1"/>
      <c r="OO713" s="1"/>
      <c r="OP713" s="1"/>
      <c r="OQ713" s="1"/>
      <c r="OR713" s="1"/>
      <c r="OS713" s="1"/>
      <c r="OT713" s="1"/>
      <c r="OU713" s="1"/>
      <c r="OV713" s="1"/>
      <c r="OW713" s="1"/>
      <c r="OX713" s="1"/>
      <c r="OY713" s="1"/>
      <c r="OZ713" s="1"/>
      <c r="PA713" s="1"/>
      <c r="PB713" s="1"/>
      <c r="PC713" s="1"/>
      <c r="PD713" s="1"/>
      <c r="PE713" s="1"/>
      <c r="PF713" s="1"/>
      <c r="PG713" s="1"/>
      <c r="PH713" s="1"/>
      <c r="PI713" s="1"/>
      <c r="PJ713" s="1"/>
      <c r="PK713" s="1"/>
      <c r="PL713" s="1"/>
      <c r="PM713" s="1"/>
      <c r="PN713" s="1"/>
      <c r="PO713" s="1"/>
      <c r="PP713" s="1"/>
      <c r="PQ713" s="1"/>
      <c r="PR713" s="1"/>
      <c r="PS713" s="1"/>
      <c r="PT713" s="1"/>
      <c r="PU713" s="1"/>
      <c r="PV713" s="1"/>
      <c r="PW713" s="1"/>
      <c r="PX713" s="1"/>
      <c r="PY713" s="1"/>
      <c r="PZ713" s="1"/>
    </row>
    <row r="714" spans="1:442" s="97" customFormat="1" ht="66.599999999999994" customHeight="1" x14ac:dyDescent="0.2">
      <c r="A714" s="36"/>
      <c r="B714" s="204" t="s">
        <v>586</v>
      </c>
      <c r="C714" s="204" t="s">
        <v>588</v>
      </c>
      <c r="D714" s="204" t="s">
        <v>66</v>
      </c>
      <c r="E714" s="199" t="s">
        <v>67</v>
      </c>
      <c r="F714" s="199" t="s">
        <v>132</v>
      </c>
      <c r="G714" s="199" t="s">
        <v>69</v>
      </c>
      <c r="H714" s="204" t="s">
        <v>70</v>
      </c>
      <c r="I714" s="204" t="s">
        <v>79</v>
      </c>
      <c r="J714" s="11" t="s">
        <v>113</v>
      </c>
      <c r="K714" s="7" t="s">
        <v>114</v>
      </c>
      <c r="L714" s="7" t="s">
        <v>115</v>
      </c>
      <c r="M714" s="7">
        <v>2</v>
      </c>
      <c r="N714" s="190" t="s">
        <v>108</v>
      </c>
      <c r="O714" s="211" t="s">
        <v>587</v>
      </c>
      <c r="P714" s="204" t="s">
        <v>75</v>
      </c>
      <c r="Q714" s="204" t="s">
        <v>76</v>
      </c>
      <c r="R714" s="251" t="s">
        <v>77</v>
      </c>
      <c r="S714" s="251" t="s">
        <v>109</v>
      </c>
      <c r="T714" s="191">
        <f>V714+Y714</f>
        <v>106465.01</v>
      </c>
      <c r="U714" s="191" t="s">
        <v>79</v>
      </c>
      <c r="V714" s="189">
        <v>90495.25</v>
      </c>
      <c r="W714" s="189" t="s">
        <v>79</v>
      </c>
      <c r="X714" s="189" t="s">
        <v>79</v>
      </c>
      <c r="Y714" s="189">
        <v>15969.76</v>
      </c>
      <c r="Z714" s="189" t="s">
        <v>79</v>
      </c>
      <c r="AA714" s="189" t="s">
        <v>79</v>
      </c>
      <c r="AB714" s="189">
        <v>35376.019999999997</v>
      </c>
      <c r="AC714" s="190" t="s">
        <v>80</v>
      </c>
      <c r="AD714" s="250" t="s">
        <v>79</v>
      </c>
      <c r="AE714" s="250">
        <f>V714+Y714</f>
        <v>106465.01</v>
      </c>
      <c r="AF714" s="204" t="s">
        <v>79</v>
      </c>
      <c r="AG714" s="190" t="s">
        <v>33</v>
      </c>
      <c r="AH714" s="190" t="s">
        <v>248</v>
      </c>
      <c r="AI714" s="190" t="s">
        <v>253</v>
      </c>
      <c r="AJ714" s="204"/>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c r="JY714" s="1"/>
      <c r="JZ714" s="1"/>
      <c r="KA714" s="1"/>
      <c r="KB714" s="1"/>
      <c r="KC714" s="1"/>
      <c r="KD714" s="1"/>
      <c r="KE714" s="1"/>
      <c r="KF714" s="1"/>
      <c r="KG714" s="1"/>
      <c r="KH714" s="1"/>
      <c r="KI714" s="1"/>
      <c r="KJ714" s="1"/>
      <c r="KK714" s="1"/>
      <c r="KL714" s="1"/>
      <c r="KM714" s="1"/>
      <c r="KN714" s="1"/>
      <c r="KO714" s="1"/>
      <c r="KP714" s="1"/>
      <c r="KQ714" s="1"/>
      <c r="KR714" s="1"/>
      <c r="KS714" s="1"/>
      <c r="KT714" s="1"/>
      <c r="KU714" s="1"/>
      <c r="KV714" s="1"/>
      <c r="KW714" s="1"/>
      <c r="KX714" s="1"/>
      <c r="KY714" s="1"/>
      <c r="KZ714" s="1"/>
      <c r="LA714" s="1"/>
      <c r="LB714" s="1"/>
      <c r="LC714" s="1"/>
      <c r="LD714" s="1"/>
      <c r="LE714" s="1"/>
      <c r="LF714" s="1"/>
      <c r="LG714" s="1"/>
      <c r="LH714" s="1"/>
      <c r="LI714" s="1"/>
      <c r="LJ714" s="1"/>
      <c r="LK714" s="1"/>
      <c r="LL714" s="1"/>
      <c r="LM714" s="1"/>
      <c r="LN714" s="1"/>
      <c r="LO714" s="1"/>
      <c r="LP714" s="1"/>
      <c r="LQ714" s="1"/>
      <c r="LR714" s="1"/>
      <c r="LS714" s="1"/>
      <c r="LT714" s="1"/>
      <c r="LU714" s="1"/>
      <c r="LV714" s="1"/>
      <c r="LW714" s="1"/>
      <c r="LX714" s="1"/>
      <c r="LY714" s="1"/>
      <c r="LZ714" s="1"/>
      <c r="MA714" s="1"/>
      <c r="MB714" s="1"/>
      <c r="MC714" s="1"/>
      <c r="MD714" s="1"/>
      <c r="ME714" s="1"/>
      <c r="MF714" s="1"/>
      <c r="MG714" s="1"/>
      <c r="MH714" s="1"/>
      <c r="MI714" s="1"/>
      <c r="MJ714" s="1"/>
      <c r="MK714" s="1"/>
      <c r="ML714" s="1"/>
      <c r="MM714" s="1"/>
      <c r="MN714" s="1"/>
      <c r="MO714" s="1"/>
      <c r="MP714" s="1"/>
      <c r="MQ714" s="1"/>
      <c r="MR714" s="1"/>
      <c r="MS714" s="1"/>
      <c r="MT714" s="1"/>
      <c r="MU714" s="1"/>
      <c r="MV714" s="1"/>
      <c r="MW714" s="1"/>
      <c r="MX714" s="1"/>
      <c r="MY714" s="1"/>
      <c r="MZ714" s="1"/>
      <c r="NA714" s="1"/>
      <c r="NB714" s="1"/>
      <c r="NC714" s="1"/>
      <c r="ND714" s="1"/>
      <c r="NE714" s="1"/>
      <c r="NF714" s="1"/>
      <c r="NG714" s="1"/>
      <c r="NH714" s="1"/>
      <c r="NI714" s="1"/>
      <c r="NJ714" s="1"/>
      <c r="NK714" s="1"/>
      <c r="NL714" s="1"/>
      <c r="NM714" s="1"/>
      <c r="NN714" s="1"/>
      <c r="NO714" s="1"/>
      <c r="NP714" s="1"/>
      <c r="NQ714" s="1"/>
      <c r="NR714" s="1"/>
      <c r="NS714" s="1"/>
      <c r="NT714" s="1"/>
      <c r="NU714" s="1"/>
      <c r="NV714" s="1"/>
      <c r="NW714" s="1"/>
      <c r="NX714" s="1"/>
      <c r="NY714" s="1"/>
      <c r="NZ714" s="1"/>
      <c r="OA714" s="1"/>
      <c r="OB714" s="1"/>
      <c r="OC714" s="1"/>
      <c r="OD714" s="1"/>
      <c r="OE714" s="1"/>
      <c r="OF714" s="1"/>
      <c r="OG714" s="1"/>
      <c r="OH714" s="1"/>
      <c r="OI714" s="1"/>
      <c r="OJ714" s="1"/>
      <c r="OK714" s="1"/>
      <c r="OL714" s="1"/>
      <c r="OM714" s="1"/>
      <c r="ON714" s="1"/>
      <c r="OO714" s="1"/>
      <c r="OP714" s="1"/>
      <c r="OQ714" s="1"/>
      <c r="OR714" s="1"/>
      <c r="OS714" s="1"/>
      <c r="OT714" s="1"/>
      <c r="OU714" s="1"/>
      <c r="OV714" s="1"/>
      <c r="OW714" s="1"/>
      <c r="OX714" s="1"/>
      <c r="OY714" s="1"/>
      <c r="OZ714" s="1"/>
      <c r="PA714" s="1"/>
      <c r="PB714" s="1"/>
      <c r="PC714" s="1"/>
      <c r="PD714" s="1"/>
      <c r="PE714" s="1"/>
      <c r="PF714" s="1"/>
      <c r="PG714" s="1"/>
      <c r="PH714" s="1"/>
      <c r="PI714" s="1"/>
      <c r="PJ714" s="1"/>
      <c r="PK714" s="1"/>
      <c r="PL714" s="1"/>
      <c r="PM714" s="1"/>
      <c r="PN714" s="1"/>
      <c r="PO714" s="1"/>
      <c r="PP714" s="1"/>
      <c r="PQ714" s="1"/>
      <c r="PR714" s="1"/>
      <c r="PS714" s="1"/>
      <c r="PT714" s="1"/>
      <c r="PU714" s="1"/>
      <c r="PV714" s="1"/>
      <c r="PW714" s="1"/>
      <c r="PX714" s="1"/>
      <c r="PY714" s="1"/>
      <c r="PZ714" s="1"/>
    </row>
    <row r="715" spans="1:442" s="97" customFormat="1" ht="73.150000000000006" customHeight="1" x14ac:dyDescent="0.2">
      <c r="A715" s="36"/>
      <c r="B715" s="204"/>
      <c r="C715" s="204"/>
      <c r="D715" s="204"/>
      <c r="E715" s="199"/>
      <c r="F715" s="199"/>
      <c r="G715" s="199"/>
      <c r="H715" s="204"/>
      <c r="I715" s="204"/>
      <c r="J715" s="11" t="s">
        <v>116</v>
      </c>
      <c r="K715" s="7" t="s">
        <v>117</v>
      </c>
      <c r="L715" s="7" t="s">
        <v>85</v>
      </c>
      <c r="M715" s="7">
        <v>2</v>
      </c>
      <c r="N715" s="190"/>
      <c r="O715" s="211"/>
      <c r="P715" s="204"/>
      <c r="Q715" s="204"/>
      <c r="R715" s="251"/>
      <c r="S715" s="251"/>
      <c r="T715" s="191"/>
      <c r="U715" s="191"/>
      <c r="V715" s="189"/>
      <c r="W715" s="189"/>
      <c r="X715" s="189"/>
      <c r="Y715" s="189"/>
      <c r="Z715" s="189"/>
      <c r="AA715" s="189"/>
      <c r="AB715" s="189"/>
      <c r="AC715" s="190"/>
      <c r="AD715" s="250"/>
      <c r="AE715" s="250"/>
      <c r="AF715" s="204"/>
      <c r="AG715" s="190"/>
      <c r="AH715" s="190"/>
      <c r="AI715" s="190"/>
      <c r="AJ715" s="204"/>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c r="JY715" s="1"/>
      <c r="JZ715" s="1"/>
      <c r="KA715" s="1"/>
      <c r="KB715" s="1"/>
      <c r="KC715" s="1"/>
      <c r="KD715" s="1"/>
      <c r="KE715" s="1"/>
      <c r="KF715" s="1"/>
      <c r="KG715" s="1"/>
      <c r="KH715" s="1"/>
      <c r="KI715" s="1"/>
      <c r="KJ715" s="1"/>
      <c r="KK715" s="1"/>
      <c r="KL715" s="1"/>
      <c r="KM715" s="1"/>
      <c r="KN715" s="1"/>
      <c r="KO715" s="1"/>
      <c r="KP715" s="1"/>
      <c r="KQ715" s="1"/>
      <c r="KR715" s="1"/>
      <c r="KS715" s="1"/>
      <c r="KT715" s="1"/>
      <c r="KU715" s="1"/>
      <c r="KV715" s="1"/>
      <c r="KW715" s="1"/>
      <c r="KX715" s="1"/>
      <c r="KY715" s="1"/>
      <c r="KZ715" s="1"/>
      <c r="LA715" s="1"/>
      <c r="LB715" s="1"/>
      <c r="LC715" s="1"/>
      <c r="LD715" s="1"/>
      <c r="LE715" s="1"/>
      <c r="LF715" s="1"/>
      <c r="LG715" s="1"/>
      <c r="LH715" s="1"/>
      <c r="LI715" s="1"/>
      <c r="LJ715" s="1"/>
      <c r="LK715" s="1"/>
      <c r="LL715" s="1"/>
      <c r="LM715" s="1"/>
      <c r="LN715" s="1"/>
      <c r="LO715" s="1"/>
      <c r="LP715" s="1"/>
      <c r="LQ715" s="1"/>
      <c r="LR715" s="1"/>
      <c r="LS715" s="1"/>
      <c r="LT715" s="1"/>
      <c r="LU715" s="1"/>
      <c r="LV715" s="1"/>
      <c r="LW715" s="1"/>
      <c r="LX715" s="1"/>
      <c r="LY715" s="1"/>
      <c r="LZ715" s="1"/>
      <c r="MA715" s="1"/>
      <c r="MB715" s="1"/>
      <c r="MC715" s="1"/>
      <c r="MD715" s="1"/>
      <c r="ME715" s="1"/>
      <c r="MF715" s="1"/>
      <c r="MG715" s="1"/>
      <c r="MH715" s="1"/>
      <c r="MI715" s="1"/>
      <c r="MJ715" s="1"/>
      <c r="MK715" s="1"/>
      <c r="ML715" s="1"/>
      <c r="MM715" s="1"/>
      <c r="MN715" s="1"/>
      <c r="MO715" s="1"/>
      <c r="MP715" s="1"/>
      <c r="MQ715" s="1"/>
      <c r="MR715" s="1"/>
      <c r="MS715" s="1"/>
      <c r="MT715" s="1"/>
      <c r="MU715" s="1"/>
      <c r="MV715" s="1"/>
      <c r="MW715" s="1"/>
      <c r="MX715" s="1"/>
      <c r="MY715" s="1"/>
      <c r="MZ715" s="1"/>
      <c r="NA715" s="1"/>
      <c r="NB715" s="1"/>
      <c r="NC715" s="1"/>
      <c r="ND715" s="1"/>
      <c r="NE715" s="1"/>
      <c r="NF715" s="1"/>
      <c r="NG715" s="1"/>
      <c r="NH715" s="1"/>
      <c r="NI715" s="1"/>
      <c r="NJ715" s="1"/>
      <c r="NK715" s="1"/>
      <c r="NL715" s="1"/>
      <c r="NM715" s="1"/>
      <c r="NN715" s="1"/>
      <c r="NO715" s="1"/>
      <c r="NP715" s="1"/>
      <c r="NQ715" s="1"/>
      <c r="NR715" s="1"/>
      <c r="NS715" s="1"/>
      <c r="NT715" s="1"/>
      <c r="NU715" s="1"/>
      <c r="NV715" s="1"/>
      <c r="NW715" s="1"/>
      <c r="NX715" s="1"/>
      <c r="NY715" s="1"/>
      <c r="NZ715" s="1"/>
      <c r="OA715" s="1"/>
      <c r="OB715" s="1"/>
      <c r="OC715" s="1"/>
      <c r="OD715" s="1"/>
      <c r="OE715" s="1"/>
      <c r="OF715" s="1"/>
      <c r="OG715" s="1"/>
      <c r="OH715" s="1"/>
      <c r="OI715" s="1"/>
      <c r="OJ715" s="1"/>
      <c r="OK715" s="1"/>
      <c r="OL715" s="1"/>
      <c r="OM715" s="1"/>
      <c r="ON715" s="1"/>
      <c r="OO715" s="1"/>
      <c r="OP715" s="1"/>
      <c r="OQ715" s="1"/>
      <c r="OR715" s="1"/>
      <c r="OS715" s="1"/>
      <c r="OT715" s="1"/>
      <c r="OU715" s="1"/>
      <c r="OV715" s="1"/>
      <c r="OW715" s="1"/>
      <c r="OX715" s="1"/>
      <c r="OY715" s="1"/>
      <c r="OZ715" s="1"/>
      <c r="PA715" s="1"/>
      <c r="PB715" s="1"/>
      <c r="PC715" s="1"/>
      <c r="PD715" s="1"/>
      <c r="PE715" s="1"/>
      <c r="PF715" s="1"/>
      <c r="PG715" s="1"/>
      <c r="PH715" s="1"/>
      <c r="PI715" s="1"/>
      <c r="PJ715" s="1"/>
      <c r="PK715" s="1"/>
      <c r="PL715" s="1"/>
      <c r="PM715" s="1"/>
      <c r="PN715" s="1"/>
      <c r="PO715" s="1"/>
      <c r="PP715" s="1"/>
      <c r="PQ715" s="1"/>
      <c r="PR715" s="1"/>
      <c r="PS715" s="1"/>
      <c r="PT715" s="1"/>
      <c r="PU715" s="1"/>
      <c r="PV715" s="1"/>
      <c r="PW715" s="1"/>
      <c r="PX715" s="1"/>
      <c r="PY715" s="1"/>
      <c r="PZ715" s="1"/>
    </row>
    <row r="716" spans="1:442" s="97" customFormat="1" ht="67.5" customHeight="1" x14ac:dyDescent="0.2">
      <c r="A716" s="36"/>
      <c r="B716" s="204"/>
      <c r="C716" s="204"/>
      <c r="D716" s="204"/>
      <c r="E716" s="199"/>
      <c r="F716" s="199"/>
      <c r="G716" s="199"/>
      <c r="H716" s="204"/>
      <c r="I716" s="204"/>
      <c r="J716" s="11" t="s">
        <v>209</v>
      </c>
      <c r="K716" s="7" t="s">
        <v>118</v>
      </c>
      <c r="L716" s="7" t="s">
        <v>119</v>
      </c>
      <c r="M716" s="7">
        <v>2</v>
      </c>
      <c r="N716" s="190"/>
      <c r="O716" s="211"/>
      <c r="P716" s="204"/>
      <c r="Q716" s="204"/>
      <c r="R716" s="251"/>
      <c r="S716" s="251"/>
      <c r="T716" s="191"/>
      <c r="U716" s="191"/>
      <c r="V716" s="189"/>
      <c r="W716" s="189"/>
      <c r="X716" s="189"/>
      <c r="Y716" s="189"/>
      <c r="Z716" s="189"/>
      <c r="AA716" s="189"/>
      <c r="AB716" s="189"/>
      <c r="AC716" s="190"/>
      <c r="AD716" s="250"/>
      <c r="AE716" s="250"/>
      <c r="AF716" s="204"/>
      <c r="AG716" s="190"/>
      <c r="AH716" s="190"/>
      <c r="AI716" s="190"/>
      <c r="AJ716" s="204"/>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c r="JZ716" s="1"/>
      <c r="KA716" s="1"/>
      <c r="KB716" s="1"/>
      <c r="KC716" s="1"/>
      <c r="KD716" s="1"/>
      <c r="KE716" s="1"/>
      <c r="KF716" s="1"/>
      <c r="KG716" s="1"/>
      <c r="KH716" s="1"/>
      <c r="KI716" s="1"/>
      <c r="KJ716" s="1"/>
      <c r="KK716" s="1"/>
      <c r="KL716" s="1"/>
      <c r="KM716" s="1"/>
      <c r="KN716" s="1"/>
      <c r="KO716" s="1"/>
      <c r="KP716" s="1"/>
      <c r="KQ716" s="1"/>
      <c r="KR716" s="1"/>
      <c r="KS716" s="1"/>
      <c r="KT716" s="1"/>
      <c r="KU716" s="1"/>
      <c r="KV716" s="1"/>
      <c r="KW716" s="1"/>
      <c r="KX716" s="1"/>
      <c r="KY716" s="1"/>
      <c r="KZ716" s="1"/>
      <c r="LA716" s="1"/>
      <c r="LB716" s="1"/>
      <c r="LC716" s="1"/>
      <c r="LD716" s="1"/>
      <c r="LE716" s="1"/>
      <c r="LF716" s="1"/>
      <c r="LG716" s="1"/>
      <c r="LH716" s="1"/>
      <c r="LI716" s="1"/>
      <c r="LJ716" s="1"/>
      <c r="LK716" s="1"/>
      <c r="LL716" s="1"/>
      <c r="LM716" s="1"/>
      <c r="LN716" s="1"/>
      <c r="LO716" s="1"/>
      <c r="LP716" s="1"/>
      <c r="LQ716" s="1"/>
      <c r="LR716" s="1"/>
      <c r="LS716" s="1"/>
      <c r="LT716" s="1"/>
      <c r="LU716" s="1"/>
      <c r="LV716" s="1"/>
      <c r="LW716" s="1"/>
      <c r="LX716" s="1"/>
      <c r="LY716" s="1"/>
      <c r="LZ716" s="1"/>
      <c r="MA716" s="1"/>
      <c r="MB716" s="1"/>
      <c r="MC716" s="1"/>
      <c r="MD716" s="1"/>
      <c r="ME716" s="1"/>
      <c r="MF716" s="1"/>
      <c r="MG716" s="1"/>
      <c r="MH716" s="1"/>
      <c r="MI716" s="1"/>
      <c r="MJ716" s="1"/>
      <c r="MK716" s="1"/>
      <c r="ML716" s="1"/>
      <c r="MM716" s="1"/>
      <c r="MN716" s="1"/>
      <c r="MO716" s="1"/>
      <c r="MP716" s="1"/>
      <c r="MQ716" s="1"/>
      <c r="MR716" s="1"/>
      <c r="MS716" s="1"/>
      <c r="MT716" s="1"/>
      <c r="MU716" s="1"/>
      <c r="MV716" s="1"/>
      <c r="MW716" s="1"/>
      <c r="MX716" s="1"/>
      <c r="MY716" s="1"/>
      <c r="MZ716" s="1"/>
      <c r="NA716" s="1"/>
      <c r="NB716" s="1"/>
      <c r="NC716" s="1"/>
      <c r="ND716" s="1"/>
      <c r="NE716" s="1"/>
      <c r="NF716" s="1"/>
      <c r="NG716" s="1"/>
      <c r="NH716" s="1"/>
      <c r="NI716" s="1"/>
      <c r="NJ716" s="1"/>
      <c r="NK716" s="1"/>
      <c r="NL716" s="1"/>
      <c r="NM716" s="1"/>
      <c r="NN716" s="1"/>
      <c r="NO716" s="1"/>
      <c r="NP716" s="1"/>
      <c r="NQ716" s="1"/>
      <c r="NR716" s="1"/>
      <c r="NS716" s="1"/>
      <c r="NT716" s="1"/>
      <c r="NU716" s="1"/>
      <c r="NV716" s="1"/>
      <c r="NW716" s="1"/>
      <c r="NX716" s="1"/>
      <c r="NY716" s="1"/>
      <c r="NZ716" s="1"/>
      <c r="OA716" s="1"/>
      <c r="OB716" s="1"/>
      <c r="OC716" s="1"/>
      <c r="OD716" s="1"/>
      <c r="OE716" s="1"/>
      <c r="OF716" s="1"/>
      <c r="OG716" s="1"/>
      <c r="OH716" s="1"/>
      <c r="OI716" s="1"/>
      <c r="OJ716" s="1"/>
      <c r="OK716" s="1"/>
      <c r="OL716" s="1"/>
      <c r="OM716" s="1"/>
      <c r="ON716" s="1"/>
      <c r="OO716" s="1"/>
      <c r="OP716" s="1"/>
      <c r="OQ716" s="1"/>
      <c r="OR716" s="1"/>
      <c r="OS716" s="1"/>
      <c r="OT716" s="1"/>
      <c r="OU716" s="1"/>
      <c r="OV716" s="1"/>
      <c r="OW716" s="1"/>
      <c r="OX716" s="1"/>
      <c r="OY716" s="1"/>
      <c r="OZ716" s="1"/>
      <c r="PA716" s="1"/>
      <c r="PB716" s="1"/>
      <c r="PC716" s="1"/>
      <c r="PD716" s="1"/>
      <c r="PE716" s="1"/>
      <c r="PF716" s="1"/>
      <c r="PG716" s="1"/>
      <c r="PH716" s="1"/>
      <c r="PI716" s="1"/>
      <c r="PJ716" s="1"/>
      <c r="PK716" s="1"/>
      <c r="PL716" s="1"/>
      <c r="PM716" s="1"/>
      <c r="PN716" s="1"/>
      <c r="PO716" s="1"/>
      <c r="PP716" s="1"/>
      <c r="PQ716" s="1"/>
      <c r="PR716" s="1"/>
      <c r="PS716" s="1"/>
      <c r="PT716" s="1"/>
      <c r="PU716" s="1"/>
      <c r="PV716" s="1"/>
      <c r="PW716" s="1"/>
      <c r="PX716" s="1"/>
      <c r="PY716" s="1"/>
      <c r="PZ716" s="1"/>
    </row>
    <row r="717" spans="1:442" s="97" customFormat="1" ht="25.5" x14ac:dyDescent="0.2">
      <c r="A717" s="36"/>
      <c r="B717" s="204"/>
      <c r="C717" s="204"/>
      <c r="D717" s="204"/>
      <c r="E717" s="199"/>
      <c r="F717" s="199"/>
      <c r="G717" s="199"/>
      <c r="H717" s="204"/>
      <c r="I717" s="204"/>
      <c r="J717" s="11" t="s">
        <v>120</v>
      </c>
      <c r="K717" s="7" t="s">
        <v>121</v>
      </c>
      <c r="L717" s="7" t="s">
        <v>119</v>
      </c>
      <c r="M717" s="66">
        <v>2</v>
      </c>
      <c r="N717" s="190"/>
      <c r="O717" s="211"/>
      <c r="P717" s="204"/>
      <c r="Q717" s="204"/>
      <c r="R717" s="251"/>
      <c r="S717" s="251"/>
      <c r="T717" s="191"/>
      <c r="U717" s="191"/>
      <c r="V717" s="189"/>
      <c r="W717" s="189"/>
      <c r="X717" s="189"/>
      <c r="Y717" s="189"/>
      <c r="Z717" s="189"/>
      <c r="AA717" s="189"/>
      <c r="AB717" s="189"/>
      <c r="AC717" s="190"/>
      <c r="AD717" s="250"/>
      <c r="AE717" s="250"/>
      <c r="AF717" s="204"/>
      <c r="AG717" s="190"/>
      <c r="AH717" s="190"/>
      <c r="AI717" s="190"/>
      <c r="AJ717" s="204"/>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c r="JY717" s="1"/>
      <c r="JZ717" s="1"/>
      <c r="KA717" s="1"/>
      <c r="KB717" s="1"/>
      <c r="KC717" s="1"/>
      <c r="KD717" s="1"/>
      <c r="KE717" s="1"/>
      <c r="KF717" s="1"/>
      <c r="KG717" s="1"/>
      <c r="KH717" s="1"/>
      <c r="KI717" s="1"/>
      <c r="KJ717" s="1"/>
      <c r="KK717" s="1"/>
      <c r="KL717" s="1"/>
      <c r="KM717" s="1"/>
      <c r="KN717" s="1"/>
      <c r="KO717" s="1"/>
      <c r="KP717" s="1"/>
      <c r="KQ717" s="1"/>
      <c r="KR717" s="1"/>
      <c r="KS717" s="1"/>
      <c r="KT717" s="1"/>
      <c r="KU717" s="1"/>
      <c r="KV717" s="1"/>
      <c r="KW717" s="1"/>
      <c r="KX717" s="1"/>
      <c r="KY717" s="1"/>
      <c r="KZ717" s="1"/>
      <c r="LA717" s="1"/>
      <c r="LB717" s="1"/>
      <c r="LC717" s="1"/>
      <c r="LD717" s="1"/>
      <c r="LE717" s="1"/>
      <c r="LF717" s="1"/>
      <c r="LG717" s="1"/>
      <c r="LH717" s="1"/>
      <c r="LI717" s="1"/>
      <c r="LJ717" s="1"/>
      <c r="LK717" s="1"/>
      <c r="LL717" s="1"/>
      <c r="LM717" s="1"/>
      <c r="LN717" s="1"/>
      <c r="LO717" s="1"/>
      <c r="LP717" s="1"/>
      <c r="LQ717" s="1"/>
      <c r="LR717" s="1"/>
      <c r="LS717" s="1"/>
      <c r="LT717" s="1"/>
      <c r="LU717" s="1"/>
      <c r="LV717" s="1"/>
      <c r="LW717" s="1"/>
      <c r="LX717" s="1"/>
      <c r="LY717" s="1"/>
      <c r="LZ717" s="1"/>
      <c r="MA717" s="1"/>
      <c r="MB717" s="1"/>
      <c r="MC717" s="1"/>
      <c r="MD717" s="1"/>
      <c r="ME717" s="1"/>
      <c r="MF717" s="1"/>
      <c r="MG717" s="1"/>
      <c r="MH717" s="1"/>
      <c r="MI717" s="1"/>
      <c r="MJ717" s="1"/>
      <c r="MK717" s="1"/>
      <c r="ML717" s="1"/>
      <c r="MM717" s="1"/>
      <c r="MN717" s="1"/>
      <c r="MO717" s="1"/>
      <c r="MP717" s="1"/>
      <c r="MQ717" s="1"/>
      <c r="MR717" s="1"/>
      <c r="MS717" s="1"/>
      <c r="MT717" s="1"/>
      <c r="MU717" s="1"/>
      <c r="MV717" s="1"/>
      <c r="MW717" s="1"/>
      <c r="MX717" s="1"/>
      <c r="MY717" s="1"/>
      <c r="MZ717" s="1"/>
      <c r="NA717" s="1"/>
      <c r="NB717" s="1"/>
      <c r="NC717" s="1"/>
      <c r="ND717" s="1"/>
      <c r="NE717" s="1"/>
      <c r="NF717" s="1"/>
      <c r="NG717" s="1"/>
      <c r="NH717" s="1"/>
      <c r="NI717" s="1"/>
      <c r="NJ717" s="1"/>
      <c r="NK717" s="1"/>
      <c r="NL717" s="1"/>
      <c r="NM717" s="1"/>
      <c r="NN717" s="1"/>
      <c r="NO717" s="1"/>
      <c r="NP717" s="1"/>
      <c r="NQ717" s="1"/>
      <c r="NR717" s="1"/>
      <c r="NS717" s="1"/>
      <c r="NT717" s="1"/>
      <c r="NU717" s="1"/>
      <c r="NV717" s="1"/>
      <c r="NW717" s="1"/>
      <c r="NX717" s="1"/>
      <c r="NY717" s="1"/>
      <c r="NZ717" s="1"/>
      <c r="OA717" s="1"/>
      <c r="OB717" s="1"/>
      <c r="OC717" s="1"/>
      <c r="OD717" s="1"/>
      <c r="OE717" s="1"/>
      <c r="OF717" s="1"/>
      <c r="OG717" s="1"/>
      <c r="OH717" s="1"/>
      <c r="OI717" s="1"/>
      <c r="OJ717" s="1"/>
      <c r="OK717" s="1"/>
      <c r="OL717" s="1"/>
      <c r="OM717" s="1"/>
      <c r="ON717" s="1"/>
      <c r="OO717" s="1"/>
      <c r="OP717" s="1"/>
      <c r="OQ717" s="1"/>
      <c r="OR717" s="1"/>
      <c r="OS717" s="1"/>
      <c r="OT717" s="1"/>
      <c r="OU717" s="1"/>
      <c r="OV717" s="1"/>
      <c r="OW717" s="1"/>
      <c r="OX717" s="1"/>
      <c r="OY717" s="1"/>
      <c r="OZ717" s="1"/>
      <c r="PA717" s="1"/>
      <c r="PB717" s="1"/>
      <c r="PC717" s="1"/>
      <c r="PD717" s="1"/>
      <c r="PE717" s="1"/>
      <c r="PF717" s="1"/>
      <c r="PG717" s="1"/>
      <c r="PH717" s="1"/>
      <c r="PI717" s="1"/>
      <c r="PJ717" s="1"/>
      <c r="PK717" s="1"/>
      <c r="PL717" s="1"/>
      <c r="PM717" s="1"/>
      <c r="PN717" s="1"/>
      <c r="PO717" s="1"/>
      <c r="PP717" s="1"/>
      <c r="PQ717" s="1"/>
      <c r="PR717" s="1"/>
      <c r="PS717" s="1"/>
      <c r="PT717" s="1"/>
      <c r="PU717" s="1"/>
      <c r="PV717" s="1"/>
      <c r="PW717" s="1"/>
      <c r="PX717" s="1"/>
      <c r="PY717" s="1"/>
      <c r="PZ717" s="1"/>
    </row>
    <row r="718" spans="1:442" s="96" customFormat="1" ht="89.25" x14ac:dyDescent="0.2">
      <c r="A718" s="36"/>
      <c r="B718" s="204" t="s">
        <v>589</v>
      </c>
      <c r="C718" s="204" t="s">
        <v>579</v>
      </c>
      <c r="D718" s="204" t="s">
        <v>106</v>
      </c>
      <c r="E718" s="199" t="s">
        <v>67</v>
      </c>
      <c r="F718" s="199" t="s">
        <v>134</v>
      </c>
      <c r="G718" s="199" t="s">
        <v>147</v>
      </c>
      <c r="H718" s="204" t="s">
        <v>70</v>
      </c>
      <c r="I718" s="204" t="s">
        <v>79</v>
      </c>
      <c r="J718" s="11" t="s">
        <v>208</v>
      </c>
      <c r="K718" s="7" t="s">
        <v>107</v>
      </c>
      <c r="L718" s="7" t="s">
        <v>86</v>
      </c>
      <c r="M718" s="7">
        <v>40</v>
      </c>
      <c r="N718" s="190" t="s">
        <v>108</v>
      </c>
      <c r="O718" s="204" t="s">
        <v>583</v>
      </c>
      <c r="P718" s="204" t="s">
        <v>75</v>
      </c>
      <c r="Q718" s="204" t="s">
        <v>76</v>
      </c>
      <c r="R718" s="251" t="s">
        <v>77</v>
      </c>
      <c r="S718" s="251" t="s">
        <v>109</v>
      </c>
      <c r="T718" s="191">
        <f>V718+Y718</f>
        <v>114319.92</v>
      </c>
      <c r="U718" s="191" t="s">
        <v>79</v>
      </c>
      <c r="V718" s="189">
        <v>97171.94</v>
      </c>
      <c r="W718" s="189" t="s">
        <v>98</v>
      </c>
      <c r="X718" s="189" t="s">
        <v>98</v>
      </c>
      <c r="Y718" s="189">
        <v>17147.98</v>
      </c>
      <c r="Z718" s="189" t="s">
        <v>98</v>
      </c>
      <c r="AA718" s="189" t="s">
        <v>79</v>
      </c>
      <c r="AB718" s="189">
        <v>37986.44</v>
      </c>
      <c r="AC718" s="190" t="s">
        <v>149</v>
      </c>
      <c r="AD718" s="250" t="s">
        <v>79</v>
      </c>
      <c r="AE718" s="250">
        <f>V718+Y718</f>
        <v>114319.92</v>
      </c>
      <c r="AF718" s="204" t="s">
        <v>79</v>
      </c>
      <c r="AG718" s="190" t="s">
        <v>33</v>
      </c>
      <c r="AH718" s="190" t="s">
        <v>256</v>
      </c>
      <c r="AI718" s="190" t="s">
        <v>166</v>
      </c>
      <c r="AJ718" s="204"/>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c r="JY718" s="1"/>
      <c r="JZ718" s="1"/>
      <c r="KA718" s="1"/>
      <c r="KB718" s="1"/>
      <c r="KC718" s="1"/>
      <c r="KD718" s="1"/>
      <c r="KE718" s="1"/>
      <c r="KF718" s="1"/>
      <c r="KG718" s="1"/>
      <c r="KH718" s="1"/>
      <c r="KI718" s="1"/>
      <c r="KJ718" s="1"/>
      <c r="KK718" s="1"/>
      <c r="KL718" s="1"/>
      <c r="KM718" s="1"/>
      <c r="KN718" s="1"/>
      <c r="KO718" s="1"/>
      <c r="KP718" s="1"/>
      <c r="KQ718" s="1"/>
      <c r="KR718" s="1"/>
      <c r="KS718" s="1"/>
      <c r="KT718" s="1"/>
      <c r="KU718" s="1"/>
      <c r="KV718" s="1"/>
      <c r="KW718" s="1"/>
      <c r="KX718" s="1"/>
      <c r="KY718" s="1"/>
      <c r="KZ718" s="1"/>
      <c r="LA718" s="1"/>
      <c r="LB718" s="1"/>
      <c r="LC718" s="1"/>
      <c r="LD718" s="1"/>
      <c r="LE718" s="1"/>
      <c r="LF718" s="1"/>
      <c r="LG718" s="1"/>
      <c r="LH718" s="1"/>
      <c r="LI718" s="1"/>
      <c r="LJ718" s="1"/>
      <c r="LK718" s="1"/>
      <c r="LL718" s="1"/>
      <c r="LM718" s="1"/>
      <c r="LN718" s="1"/>
      <c r="LO718" s="1"/>
      <c r="LP718" s="1"/>
      <c r="LQ718" s="1"/>
      <c r="LR718" s="1"/>
      <c r="LS718" s="1"/>
      <c r="LT718" s="1"/>
      <c r="LU718" s="1"/>
      <c r="LV718" s="1"/>
      <c r="LW718" s="1"/>
      <c r="LX718" s="1"/>
      <c r="LY718" s="1"/>
      <c r="LZ718" s="1"/>
      <c r="MA718" s="1"/>
      <c r="MB718" s="1"/>
      <c r="MC718" s="1"/>
      <c r="MD718" s="1"/>
      <c r="ME718" s="1"/>
      <c r="MF718" s="1"/>
      <c r="MG718" s="1"/>
      <c r="MH718" s="1"/>
      <c r="MI718" s="1"/>
      <c r="MJ718" s="1"/>
      <c r="MK718" s="1"/>
      <c r="ML718" s="1"/>
      <c r="MM718" s="1"/>
      <c r="MN718" s="1"/>
      <c r="MO718" s="1"/>
      <c r="MP718" s="1"/>
      <c r="MQ718" s="1"/>
      <c r="MR718" s="1"/>
      <c r="MS718" s="1"/>
      <c r="MT718" s="1"/>
      <c r="MU718" s="1"/>
      <c r="MV718" s="1"/>
      <c r="MW718" s="1"/>
      <c r="MX718" s="1"/>
      <c r="MY718" s="1"/>
      <c r="MZ718" s="1"/>
      <c r="NA718" s="1"/>
      <c r="NB718" s="1"/>
      <c r="NC718" s="1"/>
      <c r="ND718" s="1"/>
      <c r="NE718" s="1"/>
      <c r="NF718" s="1"/>
      <c r="NG718" s="1"/>
      <c r="NH718" s="1"/>
      <c r="NI718" s="1"/>
      <c r="NJ718" s="1"/>
      <c r="NK718" s="1"/>
      <c r="NL718" s="1"/>
      <c r="NM718" s="1"/>
      <c r="NN718" s="1"/>
      <c r="NO718" s="1"/>
      <c r="NP718" s="1"/>
      <c r="NQ718" s="1"/>
      <c r="NR718" s="1"/>
      <c r="NS718" s="1"/>
      <c r="NT718" s="1"/>
      <c r="NU718" s="1"/>
      <c r="NV718" s="1"/>
      <c r="NW718" s="1"/>
      <c r="NX718" s="1"/>
      <c r="NY718" s="1"/>
      <c r="NZ718" s="1"/>
      <c r="OA718" s="1"/>
      <c r="OB718" s="1"/>
      <c r="OC718" s="1"/>
      <c r="OD718" s="1"/>
      <c r="OE718" s="1"/>
      <c r="OF718" s="1"/>
      <c r="OG718" s="1"/>
      <c r="OH718" s="1"/>
      <c r="OI718" s="1"/>
      <c r="OJ718" s="1"/>
      <c r="OK718" s="1"/>
      <c r="OL718" s="1"/>
      <c r="OM718" s="1"/>
      <c r="ON718" s="1"/>
      <c r="OO718" s="1"/>
      <c r="OP718" s="1"/>
      <c r="OQ718" s="1"/>
      <c r="OR718" s="1"/>
      <c r="OS718" s="1"/>
      <c r="OT718" s="1"/>
      <c r="OU718" s="1"/>
      <c r="OV718" s="1"/>
      <c r="OW718" s="1"/>
      <c r="OX718" s="1"/>
      <c r="OY718" s="1"/>
      <c r="OZ718" s="1"/>
      <c r="PA718" s="1"/>
      <c r="PB718" s="1"/>
      <c r="PC718" s="1"/>
      <c r="PD718" s="1"/>
      <c r="PE718" s="1"/>
      <c r="PF718" s="1"/>
      <c r="PG718" s="1"/>
      <c r="PH718" s="1"/>
      <c r="PI718" s="1"/>
      <c r="PJ718" s="1"/>
      <c r="PK718" s="1"/>
      <c r="PL718" s="1"/>
      <c r="PM718" s="1"/>
      <c r="PN718" s="1"/>
      <c r="PO718" s="1"/>
      <c r="PP718" s="1"/>
      <c r="PQ718" s="1"/>
      <c r="PR718" s="1"/>
      <c r="PS718" s="1"/>
      <c r="PT718" s="1"/>
      <c r="PU718" s="1"/>
      <c r="PV718" s="1"/>
      <c r="PW718" s="1"/>
      <c r="PX718" s="1"/>
      <c r="PY718" s="1"/>
      <c r="PZ718" s="1"/>
    </row>
    <row r="719" spans="1:442" s="96" customFormat="1" ht="38.25" x14ac:dyDescent="0.2">
      <c r="A719" s="36"/>
      <c r="B719" s="204"/>
      <c r="C719" s="204"/>
      <c r="D719" s="204"/>
      <c r="E719" s="199"/>
      <c r="F719" s="199"/>
      <c r="G719" s="199"/>
      <c r="H719" s="204"/>
      <c r="I719" s="204"/>
      <c r="J719" s="11" t="s">
        <v>111</v>
      </c>
      <c r="K719" s="7" t="s">
        <v>112</v>
      </c>
      <c r="L719" s="7" t="s">
        <v>85</v>
      </c>
      <c r="M719" s="7">
        <v>6</v>
      </c>
      <c r="N719" s="190"/>
      <c r="O719" s="204"/>
      <c r="P719" s="204"/>
      <c r="Q719" s="204"/>
      <c r="R719" s="251"/>
      <c r="S719" s="251"/>
      <c r="T719" s="191"/>
      <c r="U719" s="191"/>
      <c r="V719" s="189"/>
      <c r="W719" s="189"/>
      <c r="X719" s="189"/>
      <c r="Y719" s="189"/>
      <c r="Z719" s="189"/>
      <c r="AA719" s="189"/>
      <c r="AB719" s="189"/>
      <c r="AC719" s="190"/>
      <c r="AD719" s="250"/>
      <c r="AE719" s="250"/>
      <c r="AF719" s="204"/>
      <c r="AG719" s="190"/>
      <c r="AH719" s="190"/>
      <c r="AI719" s="190"/>
      <c r="AJ719" s="204"/>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c r="JY719" s="1"/>
      <c r="JZ719" s="1"/>
      <c r="KA719" s="1"/>
      <c r="KB719" s="1"/>
      <c r="KC719" s="1"/>
      <c r="KD719" s="1"/>
      <c r="KE719" s="1"/>
      <c r="KF719" s="1"/>
      <c r="KG719" s="1"/>
      <c r="KH719" s="1"/>
      <c r="KI719" s="1"/>
      <c r="KJ719" s="1"/>
      <c r="KK719" s="1"/>
      <c r="KL719" s="1"/>
      <c r="KM719" s="1"/>
      <c r="KN719" s="1"/>
      <c r="KO719" s="1"/>
      <c r="KP719" s="1"/>
      <c r="KQ719" s="1"/>
      <c r="KR719" s="1"/>
      <c r="KS719" s="1"/>
      <c r="KT719" s="1"/>
      <c r="KU719" s="1"/>
      <c r="KV719" s="1"/>
      <c r="KW719" s="1"/>
      <c r="KX719" s="1"/>
      <c r="KY719" s="1"/>
      <c r="KZ719" s="1"/>
      <c r="LA719" s="1"/>
      <c r="LB719" s="1"/>
      <c r="LC719" s="1"/>
      <c r="LD719" s="1"/>
      <c r="LE719" s="1"/>
      <c r="LF719" s="1"/>
      <c r="LG719" s="1"/>
      <c r="LH719" s="1"/>
      <c r="LI719" s="1"/>
      <c r="LJ719" s="1"/>
      <c r="LK719" s="1"/>
      <c r="LL719" s="1"/>
      <c r="LM719" s="1"/>
      <c r="LN719" s="1"/>
      <c r="LO719" s="1"/>
      <c r="LP719" s="1"/>
      <c r="LQ719" s="1"/>
      <c r="LR719" s="1"/>
      <c r="LS719" s="1"/>
      <c r="LT719" s="1"/>
      <c r="LU719" s="1"/>
      <c r="LV719" s="1"/>
      <c r="LW719" s="1"/>
      <c r="LX719" s="1"/>
      <c r="LY719" s="1"/>
      <c r="LZ719" s="1"/>
      <c r="MA719" s="1"/>
      <c r="MB719" s="1"/>
      <c r="MC719" s="1"/>
      <c r="MD719" s="1"/>
      <c r="ME719" s="1"/>
      <c r="MF719" s="1"/>
      <c r="MG719" s="1"/>
      <c r="MH719" s="1"/>
      <c r="MI719" s="1"/>
      <c r="MJ719" s="1"/>
      <c r="MK719" s="1"/>
      <c r="ML719" s="1"/>
      <c r="MM719" s="1"/>
      <c r="MN719" s="1"/>
      <c r="MO719" s="1"/>
      <c r="MP719" s="1"/>
      <c r="MQ719" s="1"/>
      <c r="MR719" s="1"/>
      <c r="MS719" s="1"/>
      <c r="MT719" s="1"/>
      <c r="MU719" s="1"/>
      <c r="MV719" s="1"/>
      <c r="MW719" s="1"/>
      <c r="MX719" s="1"/>
      <c r="MY719" s="1"/>
      <c r="MZ719" s="1"/>
      <c r="NA719" s="1"/>
      <c r="NB719" s="1"/>
      <c r="NC719" s="1"/>
      <c r="ND719" s="1"/>
      <c r="NE719" s="1"/>
      <c r="NF719" s="1"/>
      <c r="NG719" s="1"/>
      <c r="NH719" s="1"/>
      <c r="NI719" s="1"/>
      <c r="NJ719" s="1"/>
      <c r="NK719" s="1"/>
      <c r="NL719" s="1"/>
      <c r="NM719" s="1"/>
      <c r="NN719" s="1"/>
      <c r="NO719" s="1"/>
      <c r="NP719" s="1"/>
      <c r="NQ719" s="1"/>
      <c r="NR719" s="1"/>
      <c r="NS719" s="1"/>
      <c r="NT719" s="1"/>
      <c r="NU719" s="1"/>
      <c r="NV719" s="1"/>
      <c r="NW719" s="1"/>
      <c r="NX719" s="1"/>
      <c r="NY719" s="1"/>
      <c r="NZ719" s="1"/>
      <c r="OA719" s="1"/>
      <c r="OB719" s="1"/>
      <c r="OC719" s="1"/>
      <c r="OD719" s="1"/>
      <c r="OE719" s="1"/>
      <c r="OF719" s="1"/>
      <c r="OG719" s="1"/>
      <c r="OH719" s="1"/>
      <c r="OI719" s="1"/>
      <c r="OJ719" s="1"/>
      <c r="OK719" s="1"/>
      <c r="OL719" s="1"/>
      <c r="OM719" s="1"/>
      <c r="ON719" s="1"/>
      <c r="OO719" s="1"/>
      <c r="OP719" s="1"/>
      <c r="OQ719" s="1"/>
      <c r="OR719" s="1"/>
      <c r="OS719" s="1"/>
      <c r="OT719" s="1"/>
      <c r="OU719" s="1"/>
      <c r="OV719" s="1"/>
      <c r="OW719" s="1"/>
      <c r="OX719" s="1"/>
      <c r="OY719" s="1"/>
      <c r="OZ719" s="1"/>
      <c r="PA719" s="1"/>
      <c r="PB719" s="1"/>
      <c r="PC719" s="1"/>
      <c r="PD719" s="1"/>
      <c r="PE719" s="1"/>
      <c r="PF719" s="1"/>
      <c r="PG719" s="1"/>
      <c r="PH719" s="1"/>
      <c r="PI719" s="1"/>
      <c r="PJ719" s="1"/>
      <c r="PK719" s="1"/>
      <c r="PL719" s="1"/>
      <c r="PM719" s="1"/>
      <c r="PN719" s="1"/>
      <c r="PO719" s="1"/>
      <c r="PP719" s="1"/>
      <c r="PQ719" s="1"/>
      <c r="PR719" s="1"/>
      <c r="PS719" s="1"/>
      <c r="PT719" s="1"/>
      <c r="PU719" s="1"/>
      <c r="PV719" s="1"/>
      <c r="PW719" s="1"/>
      <c r="PX719" s="1"/>
      <c r="PY719" s="1"/>
      <c r="PZ719" s="1"/>
    </row>
    <row r="720" spans="1:442" s="96" customFormat="1" ht="25.5" x14ac:dyDescent="0.2">
      <c r="A720" s="36"/>
      <c r="B720" s="204"/>
      <c r="C720" s="204"/>
      <c r="D720" s="204"/>
      <c r="E720" s="199"/>
      <c r="F720" s="199"/>
      <c r="G720" s="199"/>
      <c r="H720" s="204"/>
      <c r="I720" s="204"/>
      <c r="J720" s="11" t="s">
        <v>127</v>
      </c>
      <c r="K720" s="7" t="s">
        <v>128</v>
      </c>
      <c r="L720" s="7" t="s">
        <v>85</v>
      </c>
      <c r="M720" s="66">
        <v>133</v>
      </c>
      <c r="N720" s="190"/>
      <c r="O720" s="204"/>
      <c r="P720" s="204"/>
      <c r="Q720" s="204"/>
      <c r="R720" s="251"/>
      <c r="S720" s="251"/>
      <c r="T720" s="191"/>
      <c r="U720" s="191"/>
      <c r="V720" s="189"/>
      <c r="W720" s="189"/>
      <c r="X720" s="189"/>
      <c r="Y720" s="189"/>
      <c r="Z720" s="189"/>
      <c r="AA720" s="189"/>
      <c r="AB720" s="189"/>
      <c r="AC720" s="190"/>
      <c r="AD720" s="250"/>
      <c r="AE720" s="250"/>
      <c r="AF720" s="204"/>
      <c r="AG720" s="190"/>
      <c r="AH720" s="190"/>
      <c r="AI720" s="190"/>
      <c r="AJ720" s="204"/>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c r="JZ720" s="1"/>
      <c r="KA720" s="1"/>
      <c r="KB720" s="1"/>
      <c r="KC720" s="1"/>
      <c r="KD720" s="1"/>
      <c r="KE720" s="1"/>
      <c r="KF720" s="1"/>
      <c r="KG720" s="1"/>
      <c r="KH720" s="1"/>
      <c r="KI720" s="1"/>
      <c r="KJ720" s="1"/>
      <c r="KK720" s="1"/>
      <c r="KL720" s="1"/>
      <c r="KM720" s="1"/>
      <c r="KN720" s="1"/>
      <c r="KO720" s="1"/>
      <c r="KP720" s="1"/>
      <c r="KQ720" s="1"/>
      <c r="KR720" s="1"/>
      <c r="KS720" s="1"/>
      <c r="KT720" s="1"/>
      <c r="KU720" s="1"/>
      <c r="KV720" s="1"/>
      <c r="KW720" s="1"/>
      <c r="KX720" s="1"/>
      <c r="KY720" s="1"/>
      <c r="KZ720" s="1"/>
      <c r="LA720" s="1"/>
      <c r="LB720" s="1"/>
      <c r="LC720" s="1"/>
      <c r="LD720" s="1"/>
      <c r="LE720" s="1"/>
      <c r="LF720" s="1"/>
      <c r="LG720" s="1"/>
      <c r="LH720" s="1"/>
      <c r="LI720" s="1"/>
      <c r="LJ720" s="1"/>
      <c r="LK720" s="1"/>
      <c r="LL720" s="1"/>
      <c r="LM720" s="1"/>
      <c r="LN720" s="1"/>
      <c r="LO720" s="1"/>
      <c r="LP720" s="1"/>
      <c r="LQ720" s="1"/>
      <c r="LR720" s="1"/>
      <c r="LS720" s="1"/>
      <c r="LT720" s="1"/>
      <c r="LU720" s="1"/>
      <c r="LV720" s="1"/>
      <c r="LW720" s="1"/>
      <c r="LX720" s="1"/>
      <c r="LY720" s="1"/>
      <c r="LZ720" s="1"/>
      <c r="MA720" s="1"/>
      <c r="MB720" s="1"/>
      <c r="MC720" s="1"/>
      <c r="MD720" s="1"/>
      <c r="ME720" s="1"/>
      <c r="MF720" s="1"/>
      <c r="MG720" s="1"/>
      <c r="MH720" s="1"/>
      <c r="MI720" s="1"/>
      <c r="MJ720" s="1"/>
      <c r="MK720" s="1"/>
      <c r="ML720" s="1"/>
      <c r="MM720" s="1"/>
      <c r="MN720" s="1"/>
      <c r="MO720" s="1"/>
      <c r="MP720" s="1"/>
      <c r="MQ720" s="1"/>
      <c r="MR720" s="1"/>
      <c r="MS720" s="1"/>
      <c r="MT720" s="1"/>
      <c r="MU720" s="1"/>
      <c r="MV720" s="1"/>
      <c r="MW720" s="1"/>
      <c r="MX720" s="1"/>
      <c r="MY720" s="1"/>
      <c r="MZ720" s="1"/>
      <c r="NA720" s="1"/>
      <c r="NB720" s="1"/>
      <c r="NC720" s="1"/>
      <c r="ND720" s="1"/>
      <c r="NE720" s="1"/>
      <c r="NF720" s="1"/>
      <c r="NG720" s="1"/>
      <c r="NH720" s="1"/>
      <c r="NI720" s="1"/>
      <c r="NJ720" s="1"/>
      <c r="NK720" s="1"/>
      <c r="NL720" s="1"/>
      <c r="NM720" s="1"/>
      <c r="NN720" s="1"/>
      <c r="NO720" s="1"/>
      <c r="NP720" s="1"/>
      <c r="NQ720" s="1"/>
      <c r="NR720" s="1"/>
      <c r="NS720" s="1"/>
      <c r="NT720" s="1"/>
      <c r="NU720" s="1"/>
      <c r="NV720" s="1"/>
      <c r="NW720" s="1"/>
      <c r="NX720" s="1"/>
      <c r="NY720" s="1"/>
      <c r="NZ720" s="1"/>
      <c r="OA720" s="1"/>
      <c r="OB720" s="1"/>
      <c r="OC720" s="1"/>
      <c r="OD720" s="1"/>
      <c r="OE720" s="1"/>
      <c r="OF720" s="1"/>
      <c r="OG720" s="1"/>
      <c r="OH720" s="1"/>
      <c r="OI720" s="1"/>
      <c r="OJ720" s="1"/>
      <c r="OK720" s="1"/>
      <c r="OL720" s="1"/>
      <c r="OM720" s="1"/>
      <c r="ON720" s="1"/>
      <c r="OO720" s="1"/>
      <c r="OP720" s="1"/>
      <c r="OQ720" s="1"/>
      <c r="OR720" s="1"/>
      <c r="OS720" s="1"/>
      <c r="OT720" s="1"/>
      <c r="OU720" s="1"/>
      <c r="OV720" s="1"/>
      <c r="OW720" s="1"/>
      <c r="OX720" s="1"/>
      <c r="OY720" s="1"/>
      <c r="OZ720" s="1"/>
      <c r="PA720" s="1"/>
      <c r="PB720" s="1"/>
      <c r="PC720" s="1"/>
      <c r="PD720" s="1"/>
      <c r="PE720" s="1"/>
      <c r="PF720" s="1"/>
      <c r="PG720" s="1"/>
      <c r="PH720" s="1"/>
      <c r="PI720" s="1"/>
      <c r="PJ720" s="1"/>
      <c r="PK720" s="1"/>
      <c r="PL720" s="1"/>
      <c r="PM720" s="1"/>
      <c r="PN720" s="1"/>
      <c r="PO720" s="1"/>
      <c r="PP720" s="1"/>
      <c r="PQ720" s="1"/>
      <c r="PR720" s="1"/>
      <c r="PS720" s="1"/>
      <c r="PT720" s="1"/>
      <c r="PU720" s="1"/>
      <c r="PV720" s="1"/>
      <c r="PW720" s="1"/>
      <c r="PX720" s="1"/>
      <c r="PY720" s="1"/>
      <c r="PZ720" s="1"/>
    </row>
    <row r="721" spans="2:442" s="36" customFormat="1" ht="52.15" customHeight="1" x14ac:dyDescent="0.2">
      <c r="B721" s="201" t="s">
        <v>414</v>
      </c>
      <c r="C721" s="201" t="s">
        <v>415</v>
      </c>
      <c r="D721" s="201" t="s">
        <v>106</v>
      </c>
      <c r="E721" s="218" t="s">
        <v>67</v>
      </c>
      <c r="F721" s="254" t="s">
        <v>134</v>
      </c>
      <c r="G721" s="218" t="s">
        <v>147</v>
      </c>
      <c r="H721" s="255" t="s">
        <v>70</v>
      </c>
      <c r="I721" s="255" t="s">
        <v>79</v>
      </c>
      <c r="J721" s="75" t="s">
        <v>208</v>
      </c>
      <c r="K721" s="22" t="s">
        <v>107</v>
      </c>
      <c r="L721" s="16" t="s">
        <v>86</v>
      </c>
      <c r="M721" s="16">
        <v>40</v>
      </c>
      <c r="N721" s="256" t="s">
        <v>108</v>
      </c>
      <c r="O721" s="201" t="s">
        <v>347</v>
      </c>
      <c r="P721" s="201" t="s">
        <v>75</v>
      </c>
      <c r="Q721" s="201" t="s">
        <v>76</v>
      </c>
      <c r="R721" s="192" t="s">
        <v>77</v>
      </c>
      <c r="S721" s="192" t="s">
        <v>109</v>
      </c>
      <c r="T721" s="240">
        <f>V721+Y721</f>
        <v>179955.7</v>
      </c>
      <c r="U721" s="240" t="s">
        <v>79</v>
      </c>
      <c r="V721" s="243">
        <v>152962.34</v>
      </c>
      <c r="W721" s="243" t="s">
        <v>79</v>
      </c>
      <c r="X721" s="243" t="s">
        <v>79</v>
      </c>
      <c r="Y721" s="243">
        <v>26993.360000000001</v>
      </c>
      <c r="Z721" s="243" t="s">
        <v>98</v>
      </c>
      <c r="AA721" s="243" t="s">
        <v>79</v>
      </c>
      <c r="AB721" s="243">
        <v>31756.89</v>
      </c>
      <c r="AC721" s="228" t="s">
        <v>149</v>
      </c>
      <c r="AD721" s="246" t="s">
        <v>79</v>
      </c>
      <c r="AE721" s="246">
        <f>V721+Y721</f>
        <v>179955.7</v>
      </c>
      <c r="AF721" s="201" t="s">
        <v>79</v>
      </c>
      <c r="AG721" s="228" t="s">
        <v>33</v>
      </c>
      <c r="AH721" s="228" t="s">
        <v>157</v>
      </c>
      <c r="AI721" s="228" t="s">
        <v>158</v>
      </c>
      <c r="AJ721" s="20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c r="JY721" s="1"/>
      <c r="JZ721" s="1"/>
      <c r="KA721" s="1"/>
      <c r="KB721" s="1"/>
      <c r="KC721" s="1"/>
      <c r="KD721" s="1"/>
      <c r="KE721" s="1"/>
      <c r="KF721" s="1"/>
      <c r="KG721" s="1"/>
      <c r="KH721" s="1"/>
      <c r="KI721" s="1"/>
      <c r="KJ721" s="1"/>
      <c r="KK721" s="1"/>
      <c r="KL721" s="1"/>
      <c r="KM721" s="1"/>
      <c r="KN721" s="1"/>
      <c r="KO721" s="1"/>
      <c r="KP721" s="1"/>
      <c r="KQ721" s="1"/>
      <c r="KR721" s="1"/>
      <c r="KS721" s="1"/>
      <c r="KT721" s="1"/>
      <c r="KU721" s="1"/>
      <c r="KV721" s="1"/>
      <c r="KW721" s="1"/>
      <c r="KX721" s="1"/>
      <c r="KY721" s="1"/>
      <c r="KZ721" s="1"/>
      <c r="LA721" s="1"/>
      <c r="LB721" s="1"/>
      <c r="LC721" s="1"/>
      <c r="LD721" s="1"/>
      <c r="LE721" s="1"/>
      <c r="LF721" s="1"/>
      <c r="LG721" s="1"/>
      <c r="LH721" s="1"/>
      <c r="LI721" s="1"/>
      <c r="LJ721" s="1"/>
      <c r="LK721" s="1"/>
      <c r="LL721" s="1"/>
      <c r="LM721" s="1"/>
      <c r="LN721" s="1"/>
      <c r="LO721" s="1"/>
      <c r="LP721" s="1"/>
      <c r="LQ721" s="1"/>
      <c r="LR721" s="1"/>
      <c r="LS721" s="1"/>
      <c r="LT721" s="1"/>
      <c r="LU721" s="1"/>
      <c r="LV721" s="1"/>
      <c r="LW721" s="1"/>
      <c r="LX721" s="1"/>
      <c r="LY721" s="1"/>
      <c r="LZ721" s="1"/>
      <c r="MA721" s="1"/>
      <c r="MB721" s="1"/>
      <c r="MC721" s="1"/>
      <c r="MD721" s="1"/>
      <c r="ME721" s="1"/>
      <c r="MF721" s="1"/>
      <c r="MG721" s="1"/>
      <c r="MH721" s="1"/>
      <c r="MI721" s="1"/>
      <c r="MJ721" s="1"/>
      <c r="MK721" s="1"/>
      <c r="ML721" s="1"/>
      <c r="MM721" s="1"/>
      <c r="MN721" s="1"/>
      <c r="MO721" s="1"/>
      <c r="MP721" s="1"/>
      <c r="MQ721" s="1"/>
      <c r="MR721" s="1"/>
      <c r="MS721" s="1"/>
      <c r="MT721" s="1"/>
      <c r="MU721" s="1"/>
      <c r="MV721" s="1"/>
      <c r="MW721" s="1"/>
      <c r="MX721" s="1"/>
      <c r="MY721" s="1"/>
      <c r="MZ721" s="1"/>
      <c r="NA721" s="1"/>
      <c r="NB721" s="1"/>
      <c r="NC721" s="1"/>
      <c r="ND721" s="1"/>
      <c r="NE721" s="1"/>
      <c r="NF721" s="1"/>
      <c r="NG721" s="1"/>
      <c r="NH721" s="1"/>
      <c r="NI721" s="1"/>
      <c r="NJ721" s="1"/>
      <c r="NK721" s="1"/>
      <c r="NL721" s="1"/>
      <c r="NM721" s="1"/>
      <c r="NN721" s="1"/>
      <c r="NO721" s="1"/>
      <c r="NP721" s="1"/>
      <c r="NQ721" s="1"/>
      <c r="NR721" s="1"/>
      <c r="NS721" s="1"/>
      <c r="NT721" s="1"/>
      <c r="NU721" s="1"/>
      <c r="NV721" s="1"/>
      <c r="NW721" s="1"/>
      <c r="NX721" s="1"/>
      <c r="NY721" s="1"/>
      <c r="NZ721" s="1"/>
      <c r="OA721" s="1"/>
      <c r="OB721" s="1"/>
      <c r="OC721" s="1"/>
      <c r="OD721" s="1"/>
      <c r="OE721" s="1"/>
      <c r="OF721" s="1"/>
      <c r="OG721" s="1"/>
      <c r="OH721" s="1"/>
      <c r="OI721" s="1"/>
      <c r="OJ721" s="1"/>
      <c r="OK721" s="1"/>
      <c r="OL721" s="1"/>
      <c r="OM721" s="1"/>
      <c r="ON721" s="1"/>
      <c r="OO721" s="1"/>
      <c r="OP721" s="1"/>
      <c r="OQ721" s="1"/>
      <c r="OR721" s="1"/>
      <c r="OS721" s="1"/>
      <c r="OT721" s="1"/>
      <c r="OU721" s="1"/>
      <c r="OV721" s="1"/>
      <c r="OW721" s="1"/>
      <c r="OX721" s="1"/>
      <c r="OY721" s="1"/>
      <c r="OZ721" s="1"/>
      <c r="PA721" s="1"/>
      <c r="PB721" s="1"/>
      <c r="PC721" s="1"/>
      <c r="PD721" s="1"/>
      <c r="PE721" s="1"/>
      <c r="PF721" s="1"/>
      <c r="PG721" s="1"/>
      <c r="PH721" s="1"/>
      <c r="PI721" s="1"/>
      <c r="PJ721" s="1"/>
      <c r="PK721" s="1"/>
      <c r="PL721" s="1"/>
      <c r="PM721" s="1"/>
      <c r="PN721" s="1"/>
      <c r="PO721" s="1"/>
      <c r="PP721" s="1"/>
      <c r="PQ721" s="1"/>
      <c r="PR721" s="1"/>
      <c r="PS721" s="1"/>
      <c r="PT721" s="1"/>
      <c r="PU721" s="1"/>
      <c r="PV721" s="1"/>
      <c r="PW721" s="1"/>
      <c r="PX721" s="1"/>
      <c r="PY721" s="1"/>
      <c r="PZ721" s="1"/>
    </row>
    <row r="722" spans="2:442" s="36" customFormat="1" ht="86.1" customHeight="1" x14ac:dyDescent="0.2">
      <c r="B722" s="202"/>
      <c r="C722" s="202"/>
      <c r="D722" s="202"/>
      <c r="E722" s="219"/>
      <c r="F722" s="219"/>
      <c r="G722" s="219"/>
      <c r="H722" s="202"/>
      <c r="I722" s="202"/>
      <c r="J722" s="11" t="s">
        <v>111</v>
      </c>
      <c r="K722" s="7" t="s">
        <v>112</v>
      </c>
      <c r="L722" s="7" t="s">
        <v>85</v>
      </c>
      <c r="M722" s="7">
        <v>2</v>
      </c>
      <c r="N722" s="230"/>
      <c r="O722" s="202"/>
      <c r="P722" s="202"/>
      <c r="Q722" s="202"/>
      <c r="R722" s="193"/>
      <c r="S722" s="193"/>
      <c r="T722" s="241"/>
      <c r="U722" s="241"/>
      <c r="V722" s="244"/>
      <c r="W722" s="244"/>
      <c r="X722" s="244"/>
      <c r="Y722" s="244"/>
      <c r="Z722" s="244"/>
      <c r="AA722" s="244"/>
      <c r="AB722" s="244"/>
      <c r="AC722" s="230"/>
      <c r="AD722" s="247"/>
      <c r="AE722" s="247"/>
      <c r="AF722" s="202"/>
      <c r="AG722" s="230"/>
      <c r="AH722" s="230"/>
      <c r="AI722" s="230"/>
      <c r="AJ722" s="202"/>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c r="JY722" s="1"/>
      <c r="JZ722" s="1"/>
      <c r="KA722" s="1"/>
      <c r="KB722" s="1"/>
      <c r="KC722" s="1"/>
      <c r="KD722" s="1"/>
      <c r="KE722" s="1"/>
      <c r="KF722" s="1"/>
      <c r="KG722" s="1"/>
      <c r="KH722" s="1"/>
      <c r="KI722" s="1"/>
      <c r="KJ722" s="1"/>
      <c r="KK722" s="1"/>
      <c r="KL722" s="1"/>
      <c r="KM722" s="1"/>
      <c r="KN722" s="1"/>
      <c r="KO722" s="1"/>
      <c r="KP722" s="1"/>
      <c r="KQ722" s="1"/>
      <c r="KR722" s="1"/>
      <c r="KS722" s="1"/>
      <c r="KT722" s="1"/>
      <c r="KU722" s="1"/>
      <c r="KV722" s="1"/>
      <c r="KW722" s="1"/>
      <c r="KX722" s="1"/>
      <c r="KY722" s="1"/>
      <c r="KZ722" s="1"/>
      <c r="LA722" s="1"/>
      <c r="LB722" s="1"/>
      <c r="LC722" s="1"/>
      <c r="LD722" s="1"/>
      <c r="LE722" s="1"/>
      <c r="LF722" s="1"/>
      <c r="LG722" s="1"/>
      <c r="LH722" s="1"/>
      <c r="LI722" s="1"/>
      <c r="LJ722" s="1"/>
      <c r="LK722" s="1"/>
      <c r="LL722" s="1"/>
      <c r="LM722" s="1"/>
      <c r="LN722" s="1"/>
      <c r="LO722" s="1"/>
      <c r="LP722" s="1"/>
      <c r="LQ722" s="1"/>
      <c r="LR722" s="1"/>
      <c r="LS722" s="1"/>
      <c r="LT722" s="1"/>
      <c r="LU722" s="1"/>
      <c r="LV722" s="1"/>
      <c r="LW722" s="1"/>
      <c r="LX722" s="1"/>
      <c r="LY722" s="1"/>
      <c r="LZ722" s="1"/>
      <c r="MA722" s="1"/>
      <c r="MB722" s="1"/>
      <c r="MC722" s="1"/>
      <c r="MD722" s="1"/>
      <c r="ME722" s="1"/>
      <c r="MF722" s="1"/>
      <c r="MG722" s="1"/>
      <c r="MH722" s="1"/>
      <c r="MI722" s="1"/>
      <c r="MJ722" s="1"/>
      <c r="MK722" s="1"/>
      <c r="ML722" s="1"/>
      <c r="MM722" s="1"/>
      <c r="MN722" s="1"/>
      <c r="MO722" s="1"/>
      <c r="MP722" s="1"/>
      <c r="MQ722" s="1"/>
      <c r="MR722" s="1"/>
      <c r="MS722" s="1"/>
      <c r="MT722" s="1"/>
      <c r="MU722" s="1"/>
      <c r="MV722" s="1"/>
      <c r="MW722" s="1"/>
      <c r="MX722" s="1"/>
      <c r="MY722" s="1"/>
      <c r="MZ722" s="1"/>
      <c r="NA722" s="1"/>
      <c r="NB722" s="1"/>
      <c r="NC722" s="1"/>
      <c r="ND722" s="1"/>
      <c r="NE722" s="1"/>
      <c r="NF722" s="1"/>
      <c r="NG722" s="1"/>
      <c r="NH722" s="1"/>
      <c r="NI722" s="1"/>
      <c r="NJ722" s="1"/>
      <c r="NK722" s="1"/>
      <c r="NL722" s="1"/>
      <c r="NM722" s="1"/>
      <c r="NN722" s="1"/>
      <c r="NO722" s="1"/>
      <c r="NP722" s="1"/>
      <c r="NQ722" s="1"/>
      <c r="NR722" s="1"/>
      <c r="NS722" s="1"/>
      <c r="NT722" s="1"/>
      <c r="NU722" s="1"/>
      <c r="NV722" s="1"/>
      <c r="NW722" s="1"/>
      <c r="NX722" s="1"/>
      <c r="NY722" s="1"/>
      <c r="NZ722" s="1"/>
      <c r="OA722" s="1"/>
      <c r="OB722" s="1"/>
      <c r="OC722" s="1"/>
      <c r="OD722" s="1"/>
      <c r="OE722" s="1"/>
      <c r="OF722" s="1"/>
      <c r="OG722" s="1"/>
      <c r="OH722" s="1"/>
      <c r="OI722" s="1"/>
      <c r="OJ722" s="1"/>
      <c r="OK722" s="1"/>
      <c r="OL722" s="1"/>
      <c r="OM722" s="1"/>
      <c r="ON722" s="1"/>
      <c r="OO722" s="1"/>
      <c r="OP722" s="1"/>
      <c r="OQ722" s="1"/>
      <c r="OR722" s="1"/>
      <c r="OS722" s="1"/>
      <c r="OT722" s="1"/>
      <c r="OU722" s="1"/>
      <c r="OV722" s="1"/>
      <c r="OW722" s="1"/>
      <c r="OX722" s="1"/>
      <c r="OY722" s="1"/>
      <c r="OZ722" s="1"/>
      <c r="PA722" s="1"/>
      <c r="PB722" s="1"/>
      <c r="PC722" s="1"/>
      <c r="PD722" s="1"/>
      <c r="PE722" s="1"/>
      <c r="PF722" s="1"/>
      <c r="PG722" s="1"/>
      <c r="PH722" s="1"/>
      <c r="PI722" s="1"/>
      <c r="PJ722" s="1"/>
      <c r="PK722" s="1"/>
      <c r="PL722" s="1"/>
      <c r="PM722" s="1"/>
      <c r="PN722" s="1"/>
      <c r="PO722" s="1"/>
      <c r="PP722" s="1"/>
      <c r="PQ722" s="1"/>
      <c r="PR722" s="1"/>
      <c r="PS722" s="1"/>
      <c r="PT722" s="1"/>
      <c r="PU722" s="1"/>
      <c r="PV722" s="1"/>
      <c r="PW722" s="1"/>
      <c r="PX722" s="1"/>
      <c r="PY722" s="1"/>
      <c r="PZ722" s="1"/>
    </row>
    <row r="723" spans="2:442" s="36" customFormat="1" ht="51.6" customHeight="1" x14ac:dyDescent="0.2">
      <c r="B723" s="203"/>
      <c r="C723" s="203"/>
      <c r="D723" s="203"/>
      <c r="E723" s="234"/>
      <c r="F723" s="234"/>
      <c r="G723" s="234"/>
      <c r="H723" s="203"/>
      <c r="I723" s="203"/>
      <c r="J723" s="11" t="s">
        <v>127</v>
      </c>
      <c r="K723" s="7" t="s">
        <v>128</v>
      </c>
      <c r="L723" s="7" t="s">
        <v>85</v>
      </c>
      <c r="M723" s="66">
        <v>100</v>
      </c>
      <c r="N723" s="231"/>
      <c r="O723" s="203"/>
      <c r="P723" s="203"/>
      <c r="Q723" s="203"/>
      <c r="R723" s="239"/>
      <c r="S723" s="239"/>
      <c r="T723" s="242"/>
      <c r="U723" s="242"/>
      <c r="V723" s="245"/>
      <c r="W723" s="245"/>
      <c r="X723" s="245"/>
      <c r="Y723" s="245"/>
      <c r="Z723" s="245"/>
      <c r="AA723" s="245"/>
      <c r="AB723" s="245"/>
      <c r="AC723" s="231"/>
      <c r="AD723" s="248"/>
      <c r="AE723" s="248"/>
      <c r="AF723" s="203"/>
      <c r="AG723" s="231"/>
      <c r="AH723" s="231"/>
      <c r="AI723" s="231"/>
      <c r="AJ723" s="203"/>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c r="JY723" s="1"/>
      <c r="JZ723" s="1"/>
      <c r="KA723" s="1"/>
      <c r="KB723" s="1"/>
      <c r="KC723" s="1"/>
      <c r="KD723" s="1"/>
      <c r="KE723" s="1"/>
      <c r="KF723" s="1"/>
      <c r="KG723" s="1"/>
      <c r="KH723" s="1"/>
      <c r="KI723" s="1"/>
      <c r="KJ723" s="1"/>
      <c r="KK723" s="1"/>
      <c r="KL723" s="1"/>
      <c r="KM723" s="1"/>
      <c r="KN723" s="1"/>
      <c r="KO723" s="1"/>
      <c r="KP723" s="1"/>
      <c r="KQ723" s="1"/>
      <c r="KR723" s="1"/>
      <c r="KS723" s="1"/>
      <c r="KT723" s="1"/>
      <c r="KU723" s="1"/>
      <c r="KV723" s="1"/>
      <c r="KW723" s="1"/>
      <c r="KX723" s="1"/>
      <c r="KY723" s="1"/>
      <c r="KZ723" s="1"/>
      <c r="LA723" s="1"/>
      <c r="LB723" s="1"/>
      <c r="LC723" s="1"/>
      <c r="LD723" s="1"/>
      <c r="LE723" s="1"/>
      <c r="LF723" s="1"/>
      <c r="LG723" s="1"/>
      <c r="LH723" s="1"/>
      <c r="LI723" s="1"/>
      <c r="LJ723" s="1"/>
      <c r="LK723" s="1"/>
      <c r="LL723" s="1"/>
      <c r="LM723" s="1"/>
      <c r="LN723" s="1"/>
      <c r="LO723" s="1"/>
      <c r="LP723" s="1"/>
      <c r="LQ723" s="1"/>
      <c r="LR723" s="1"/>
      <c r="LS723" s="1"/>
      <c r="LT723" s="1"/>
      <c r="LU723" s="1"/>
      <c r="LV723" s="1"/>
      <c r="LW723" s="1"/>
      <c r="LX723" s="1"/>
      <c r="LY723" s="1"/>
      <c r="LZ723" s="1"/>
      <c r="MA723" s="1"/>
      <c r="MB723" s="1"/>
      <c r="MC723" s="1"/>
      <c r="MD723" s="1"/>
      <c r="ME723" s="1"/>
      <c r="MF723" s="1"/>
      <c r="MG723" s="1"/>
      <c r="MH723" s="1"/>
      <c r="MI723" s="1"/>
      <c r="MJ723" s="1"/>
      <c r="MK723" s="1"/>
      <c r="ML723" s="1"/>
      <c r="MM723" s="1"/>
      <c r="MN723" s="1"/>
      <c r="MO723" s="1"/>
      <c r="MP723" s="1"/>
      <c r="MQ723" s="1"/>
      <c r="MR723" s="1"/>
      <c r="MS723" s="1"/>
      <c r="MT723" s="1"/>
      <c r="MU723" s="1"/>
      <c r="MV723" s="1"/>
      <c r="MW723" s="1"/>
      <c r="MX723" s="1"/>
      <c r="MY723" s="1"/>
      <c r="MZ723" s="1"/>
      <c r="NA723" s="1"/>
      <c r="NB723" s="1"/>
      <c r="NC723" s="1"/>
      <c r="ND723" s="1"/>
      <c r="NE723" s="1"/>
      <c r="NF723" s="1"/>
      <c r="NG723" s="1"/>
      <c r="NH723" s="1"/>
      <c r="NI723" s="1"/>
      <c r="NJ723" s="1"/>
      <c r="NK723" s="1"/>
      <c r="NL723" s="1"/>
      <c r="NM723" s="1"/>
      <c r="NN723" s="1"/>
      <c r="NO723" s="1"/>
      <c r="NP723" s="1"/>
      <c r="NQ723" s="1"/>
      <c r="NR723" s="1"/>
      <c r="NS723" s="1"/>
      <c r="NT723" s="1"/>
      <c r="NU723" s="1"/>
      <c r="NV723" s="1"/>
      <c r="NW723" s="1"/>
      <c r="NX723" s="1"/>
      <c r="NY723" s="1"/>
      <c r="NZ723" s="1"/>
      <c r="OA723" s="1"/>
      <c r="OB723" s="1"/>
      <c r="OC723" s="1"/>
      <c r="OD723" s="1"/>
      <c r="OE723" s="1"/>
      <c r="OF723" s="1"/>
      <c r="OG723" s="1"/>
      <c r="OH723" s="1"/>
      <c r="OI723" s="1"/>
      <c r="OJ723" s="1"/>
      <c r="OK723" s="1"/>
      <c r="OL723" s="1"/>
      <c r="OM723" s="1"/>
      <c r="ON723" s="1"/>
      <c r="OO723" s="1"/>
      <c r="OP723" s="1"/>
      <c r="OQ723" s="1"/>
      <c r="OR723" s="1"/>
      <c r="OS723" s="1"/>
      <c r="OT723" s="1"/>
      <c r="OU723" s="1"/>
      <c r="OV723" s="1"/>
      <c r="OW723" s="1"/>
      <c r="OX723" s="1"/>
      <c r="OY723" s="1"/>
      <c r="OZ723" s="1"/>
      <c r="PA723" s="1"/>
      <c r="PB723" s="1"/>
      <c r="PC723" s="1"/>
      <c r="PD723" s="1"/>
      <c r="PE723" s="1"/>
      <c r="PF723" s="1"/>
      <c r="PG723" s="1"/>
      <c r="PH723" s="1"/>
      <c r="PI723" s="1"/>
      <c r="PJ723" s="1"/>
      <c r="PK723" s="1"/>
      <c r="PL723" s="1"/>
      <c r="PM723" s="1"/>
      <c r="PN723" s="1"/>
      <c r="PO723" s="1"/>
      <c r="PP723" s="1"/>
      <c r="PQ723" s="1"/>
      <c r="PR723" s="1"/>
      <c r="PS723" s="1"/>
      <c r="PT723" s="1"/>
      <c r="PU723" s="1"/>
      <c r="PV723" s="1"/>
      <c r="PW723" s="1"/>
      <c r="PX723" s="1"/>
      <c r="PY723" s="1"/>
      <c r="PZ723" s="1"/>
    </row>
    <row r="724" spans="2:442" s="36" customFormat="1" ht="105.6" customHeight="1" x14ac:dyDescent="0.2">
      <c r="B724" s="201" t="s">
        <v>417</v>
      </c>
      <c r="C724" s="201" t="s">
        <v>416</v>
      </c>
      <c r="D724" s="201" t="s">
        <v>106</v>
      </c>
      <c r="E724" s="218" t="s">
        <v>67</v>
      </c>
      <c r="F724" s="254" t="s">
        <v>134</v>
      </c>
      <c r="G724" s="218" t="s">
        <v>147</v>
      </c>
      <c r="H724" s="255" t="s">
        <v>70</v>
      </c>
      <c r="I724" s="255" t="s">
        <v>79</v>
      </c>
      <c r="J724" s="11" t="s">
        <v>208</v>
      </c>
      <c r="K724" s="7" t="s">
        <v>107</v>
      </c>
      <c r="L724" s="14" t="s">
        <v>86</v>
      </c>
      <c r="M724" s="14">
        <v>40</v>
      </c>
      <c r="N724" s="256" t="s">
        <v>108</v>
      </c>
      <c r="O724" s="201" t="s">
        <v>347</v>
      </c>
      <c r="P724" s="201" t="s">
        <v>75</v>
      </c>
      <c r="Q724" s="201" t="s">
        <v>76</v>
      </c>
      <c r="R724" s="192" t="s">
        <v>77</v>
      </c>
      <c r="S724" s="192" t="s">
        <v>109</v>
      </c>
      <c r="T724" s="240">
        <f>V724+Y724</f>
        <v>187000</v>
      </c>
      <c r="U724" s="240" t="s">
        <v>79</v>
      </c>
      <c r="V724" s="243">
        <v>158950</v>
      </c>
      <c r="W724" s="243" t="s">
        <v>79</v>
      </c>
      <c r="X724" s="243" t="s">
        <v>79</v>
      </c>
      <c r="Y724" s="243">
        <v>28050</v>
      </c>
      <c r="Z724" s="243" t="s">
        <v>98</v>
      </c>
      <c r="AA724" s="243" t="s">
        <v>79</v>
      </c>
      <c r="AB724" s="243">
        <v>33000</v>
      </c>
      <c r="AC724" s="228" t="s">
        <v>149</v>
      </c>
      <c r="AD724" s="246" t="s">
        <v>79</v>
      </c>
      <c r="AE724" s="246">
        <f>V724+Y724</f>
        <v>187000</v>
      </c>
      <c r="AF724" s="228" t="s">
        <v>79</v>
      </c>
      <c r="AG724" s="228" t="s">
        <v>33</v>
      </c>
      <c r="AH724" s="228" t="s">
        <v>157</v>
      </c>
      <c r="AI724" s="228" t="s">
        <v>158</v>
      </c>
      <c r="AJ724" s="228"/>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c r="KJ724" s="1"/>
      <c r="KK724" s="1"/>
      <c r="KL724" s="1"/>
      <c r="KM724" s="1"/>
      <c r="KN724" s="1"/>
      <c r="KO724" s="1"/>
      <c r="KP724" s="1"/>
      <c r="KQ724" s="1"/>
      <c r="KR724" s="1"/>
      <c r="KS724" s="1"/>
      <c r="KT724" s="1"/>
      <c r="KU724" s="1"/>
      <c r="KV724" s="1"/>
      <c r="KW724" s="1"/>
      <c r="KX724" s="1"/>
      <c r="KY724" s="1"/>
      <c r="KZ724" s="1"/>
      <c r="LA724" s="1"/>
      <c r="LB724" s="1"/>
      <c r="LC724" s="1"/>
      <c r="LD724" s="1"/>
      <c r="LE724" s="1"/>
      <c r="LF724" s="1"/>
      <c r="LG724" s="1"/>
      <c r="LH724" s="1"/>
      <c r="LI724" s="1"/>
      <c r="LJ724" s="1"/>
      <c r="LK724" s="1"/>
      <c r="LL724" s="1"/>
      <c r="LM724" s="1"/>
      <c r="LN724" s="1"/>
      <c r="LO724" s="1"/>
      <c r="LP724" s="1"/>
      <c r="LQ724" s="1"/>
      <c r="LR724" s="1"/>
      <c r="LS724" s="1"/>
      <c r="LT724" s="1"/>
      <c r="LU724" s="1"/>
      <c r="LV724" s="1"/>
      <c r="LW724" s="1"/>
      <c r="LX724" s="1"/>
      <c r="LY724" s="1"/>
      <c r="LZ724" s="1"/>
      <c r="MA724" s="1"/>
      <c r="MB724" s="1"/>
      <c r="MC724" s="1"/>
      <c r="MD724" s="1"/>
      <c r="ME724" s="1"/>
      <c r="MF724" s="1"/>
      <c r="MG724" s="1"/>
      <c r="MH724" s="1"/>
      <c r="MI724" s="1"/>
      <c r="MJ724" s="1"/>
      <c r="MK724" s="1"/>
      <c r="ML724" s="1"/>
      <c r="MM724" s="1"/>
      <c r="MN724" s="1"/>
      <c r="MO724" s="1"/>
      <c r="MP724" s="1"/>
      <c r="MQ724" s="1"/>
      <c r="MR724" s="1"/>
      <c r="MS724" s="1"/>
      <c r="MT724" s="1"/>
      <c r="MU724" s="1"/>
      <c r="MV724" s="1"/>
      <c r="MW724" s="1"/>
      <c r="MX724" s="1"/>
      <c r="MY724" s="1"/>
      <c r="MZ724" s="1"/>
      <c r="NA724" s="1"/>
      <c r="NB724" s="1"/>
      <c r="NC724" s="1"/>
      <c r="ND724" s="1"/>
      <c r="NE724" s="1"/>
      <c r="NF724" s="1"/>
      <c r="NG724" s="1"/>
      <c r="NH724" s="1"/>
      <c r="NI724" s="1"/>
      <c r="NJ724" s="1"/>
      <c r="NK724" s="1"/>
      <c r="NL724" s="1"/>
      <c r="NM724" s="1"/>
      <c r="NN724" s="1"/>
      <c r="NO724" s="1"/>
      <c r="NP724" s="1"/>
      <c r="NQ724" s="1"/>
      <c r="NR724" s="1"/>
      <c r="NS724" s="1"/>
      <c r="NT724" s="1"/>
      <c r="NU724" s="1"/>
      <c r="NV724" s="1"/>
      <c r="NW724" s="1"/>
      <c r="NX724" s="1"/>
      <c r="NY724" s="1"/>
      <c r="NZ724" s="1"/>
      <c r="OA724" s="1"/>
      <c r="OB724" s="1"/>
      <c r="OC724" s="1"/>
      <c r="OD724" s="1"/>
      <c r="OE724" s="1"/>
      <c r="OF724" s="1"/>
      <c r="OG724" s="1"/>
      <c r="OH724" s="1"/>
      <c r="OI724" s="1"/>
      <c r="OJ724" s="1"/>
      <c r="OK724" s="1"/>
      <c r="OL724" s="1"/>
      <c r="OM724" s="1"/>
      <c r="ON724" s="1"/>
      <c r="OO724" s="1"/>
      <c r="OP724" s="1"/>
      <c r="OQ724" s="1"/>
      <c r="OR724" s="1"/>
      <c r="OS724" s="1"/>
      <c r="OT724" s="1"/>
      <c r="OU724" s="1"/>
      <c r="OV724" s="1"/>
      <c r="OW724" s="1"/>
      <c r="OX724" s="1"/>
      <c r="OY724" s="1"/>
      <c r="OZ724" s="1"/>
      <c r="PA724" s="1"/>
      <c r="PB724" s="1"/>
      <c r="PC724" s="1"/>
      <c r="PD724" s="1"/>
      <c r="PE724" s="1"/>
      <c r="PF724" s="1"/>
      <c r="PG724" s="1"/>
      <c r="PH724" s="1"/>
      <c r="PI724" s="1"/>
      <c r="PJ724" s="1"/>
      <c r="PK724" s="1"/>
      <c r="PL724" s="1"/>
      <c r="PM724" s="1"/>
      <c r="PN724" s="1"/>
      <c r="PO724" s="1"/>
      <c r="PP724" s="1"/>
      <c r="PQ724" s="1"/>
      <c r="PR724" s="1"/>
      <c r="PS724" s="1"/>
      <c r="PT724" s="1"/>
      <c r="PU724" s="1"/>
      <c r="PV724" s="1"/>
      <c r="PW724" s="1"/>
      <c r="PX724" s="1"/>
      <c r="PY724" s="1"/>
      <c r="PZ724" s="1"/>
    </row>
    <row r="725" spans="2:442" s="36" customFormat="1" ht="86.1" customHeight="1" x14ac:dyDescent="0.2">
      <c r="B725" s="202"/>
      <c r="C725" s="202"/>
      <c r="D725" s="202"/>
      <c r="E725" s="219"/>
      <c r="F725" s="219"/>
      <c r="G725" s="219"/>
      <c r="H725" s="202"/>
      <c r="I725" s="202"/>
      <c r="J725" s="11" t="s">
        <v>111</v>
      </c>
      <c r="K725" s="7" t="s">
        <v>112</v>
      </c>
      <c r="L725" s="7" t="s">
        <v>85</v>
      </c>
      <c r="M725" s="7">
        <v>1</v>
      </c>
      <c r="N725" s="230"/>
      <c r="O725" s="202"/>
      <c r="P725" s="202"/>
      <c r="Q725" s="202"/>
      <c r="R725" s="193"/>
      <c r="S725" s="193"/>
      <c r="T725" s="241"/>
      <c r="U725" s="241"/>
      <c r="V725" s="244"/>
      <c r="W725" s="244"/>
      <c r="X725" s="244"/>
      <c r="Y725" s="244"/>
      <c r="Z725" s="244"/>
      <c r="AA725" s="244"/>
      <c r="AB725" s="244"/>
      <c r="AC725" s="230"/>
      <c r="AD725" s="247"/>
      <c r="AE725" s="247"/>
      <c r="AF725" s="202"/>
      <c r="AG725" s="230"/>
      <c r="AH725" s="230"/>
      <c r="AI725" s="230"/>
      <c r="AJ725" s="202"/>
      <c r="AK725" s="1"/>
      <c r="AL725" s="1"/>
    </row>
    <row r="726" spans="2:442" s="36" customFormat="1" ht="51.6" customHeight="1" x14ac:dyDescent="0.25">
      <c r="B726" s="203"/>
      <c r="C726" s="203"/>
      <c r="D726" s="203"/>
      <c r="E726" s="234"/>
      <c r="F726" s="234"/>
      <c r="G726" s="234"/>
      <c r="H726" s="203"/>
      <c r="I726" s="203"/>
      <c r="J726" s="11" t="s">
        <v>127</v>
      </c>
      <c r="K726" s="7" t="s">
        <v>128</v>
      </c>
      <c r="L726" s="7" t="s">
        <v>85</v>
      </c>
      <c r="M726" s="66">
        <v>136</v>
      </c>
      <c r="N726" s="231"/>
      <c r="O726" s="203"/>
      <c r="P726" s="203"/>
      <c r="Q726" s="203"/>
      <c r="R726" s="239"/>
      <c r="S726" s="239"/>
      <c r="T726" s="242"/>
      <c r="U726" s="242"/>
      <c r="V726" s="245"/>
      <c r="W726" s="245"/>
      <c r="X726" s="245"/>
      <c r="Y726" s="245"/>
      <c r="Z726" s="245"/>
      <c r="AA726" s="245"/>
      <c r="AB726" s="245"/>
      <c r="AC726" s="231"/>
      <c r="AD726" s="248"/>
      <c r="AE726" s="248"/>
      <c r="AF726" s="203"/>
      <c r="AG726" s="231"/>
      <c r="AH726" s="231"/>
      <c r="AI726" s="231"/>
      <c r="AJ726" s="203"/>
    </row>
    <row r="727" spans="2:442" s="36" customFormat="1" ht="105.6" customHeight="1" x14ac:dyDescent="0.25">
      <c r="B727" s="298" t="s">
        <v>1048</v>
      </c>
      <c r="C727" s="298" t="s">
        <v>418</v>
      </c>
      <c r="D727" s="298" t="s">
        <v>106</v>
      </c>
      <c r="E727" s="306" t="s">
        <v>67</v>
      </c>
      <c r="F727" s="309" t="s">
        <v>134</v>
      </c>
      <c r="G727" s="306" t="s">
        <v>147</v>
      </c>
      <c r="H727" s="344" t="s">
        <v>70</v>
      </c>
      <c r="I727" s="344" t="s">
        <v>79</v>
      </c>
      <c r="J727" s="20" t="s">
        <v>208</v>
      </c>
      <c r="K727" s="27" t="s">
        <v>107</v>
      </c>
      <c r="L727" s="60" t="s">
        <v>86</v>
      </c>
      <c r="M727" s="60">
        <v>40</v>
      </c>
      <c r="N727" s="340" t="s">
        <v>108</v>
      </c>
      <c r="O727" s="298" t="s">
        <v>347</v>
      </c>
      <c r="P727" s="298" t="s">
        <v>75</v>
      </c>
      <c r="Q727" s="298" t="s">
        <v>76</v>
      </c>
      <c r="R727" s="331" t="s">
        <v>77</v>
      </c>
      <c r="S727" s="331" t="s">
        <v>109</v>
      </c>
      <c r="T727" s="304">
        <f>V727+Y727</f>
        <v>80792.5</v>
      </c>
      <c r="U727" s="304" t="s">
        <v>79</v>
      </c>
      <c r="V727" s="293">
        <v>68673.63</v>
      </c>
      <c r="W727" s="293" t="s">
        <v>79</v>
      </c>
      <c r="X727" s="293" t="s">
        <v>79</v>
      </c>
      <c r="Y727" s="293">
        <v>12118.87</v>
      </c>
      <c r="Z727" s="293" t="s">
        <v>98</v>
      </c>
      <c r="AA727" s="293" t="s">
        <v>79</v>
      </c>
      <c r="AB727" s="293">
        <v>14257.5</v>
      </c>
      <c r="AC727" s="287" t="s">
        <v>149</v>
      </c>
      <c r="AD727" s="423" t="s">
        <v>79</v>
      </c>
      <c r="AE727" s="423">
        <f>V727+Y727</f>
        <v>80792.5</v>
      </c>
      <c r="AF727" s="287" t="s">
        <v>79</v>
      </c>
      <c r="AG727" s="287" t="s">
        <v>33</v>
      </c>
      <c r="AH727" s="340" t="s">
        <v>157</v>
      </c>
      <c r="AI727" s="287" t="s">
        <v>158</v>
      </c>
      <c r="AJ727" s="287"/>
    </row>
    <row r="728" spans="2:442" s="36" customFormat="1" ht="86.1" customHeight="1" x14ac:dyDescent="0.25">
      <c r="B728" s="289"/>
      <c r="C728" s="289"/>
      <c r="D728" s="289"/>
      <c r="E728" s="307"/>
      <c r="F728" s="307"/>
      <c r="G728" s="307"/>
      <c r="H728" s="289"/>
      <c r="I728" s="289"/>
      <c r="J728" s="20" t="s">
        <v>111</v>
      </c>
      <c r="K728" s="27" t="s">
        <v>112</v>
      </c>
      <c r="L728" s="27" t="s">
        <v>85</v>
      </c>
      <c r="M728" s="27">
        <v>2</v>
      </c>
      <c r="N728" s="288"/>
      <c r="O728" s="289"/>
      <c r="P728" s="289"/>
      <c r="Q728" s="289"/>
      <c r="R728" s="332"/>
      <c r="S728" s="332"/>
      <c r="T728" s="305"/>
      <c r="U728" s="305"/>
      <c r="V728" s="294"/>
      <c r="W728" s="294"/>
      <c r="X728" s="294"/>
      <c r="Y728" s="294"/>
      <c r="Z728" s="294"/>
      <c r="AA728" s="294"/>
      <c r="AB728" s="294"/>
      <c r="AC728" s="288"/>
      <c r="AD728" s="409"/>
      <c r="AE728" s="409"/>
      <c r="AF728" s="289"/>
      <c r="AG728" s="288"/>
      <c r="AH728" s="288"/>
      <c r="AI728" s="288"/>
      <c r="AJ728" s="289"/>
    </row>
    <row r="729" spans="2:442" s="36" customFormat="1" ht="51.6" customHeight="1" x14ac:dyDescent="0.25">
      <c r="B729" s="220"/>
      <c r="C729" s="220"/>
      <c r="D729" s="220"/>
      <c r="E729" s="308"/>
      <c r="F729" s="308"/>
      <c r="G729" s="308"/>
      <c r="H729" s="220"/>
      <c r="I729" s="220"/>
      <c r="J729" s="20" t="s">
        <v>127</v>
      </c>
      <c r="K729" s="27" t="s">
        <v>128</v>
      </c>
      <c r="L729" s="27" t="s">
        <v>85</v>
      </c>
      <c r="M729" s="64">
        <v>38</v>
      </c>
      <c r="N729" s="222"/>
      <c r="O729" s="220"/>
      <c r="P729" s="220"/>
      <c r="Q729" s="220"/>
      <c r="R729" s="333"/>
      <c r="S729" s="333"/>
      <c r="T729" s="277"/>
      <c r="U729" s="277"/>
      <c r="V729" s="295"/>
      <c r="W729" s="295"/>
      <c r="X729" s="295"/>
      <c r="Y729" s="295"/>
      <c r="Z729" s="295"/>
      <c r="AA729" s="295"/>
      <c r="AB729" s="295"/>
      <c r="AC729" s="222"/>
      <c r="AD729" s="392"/>
      <c r="AE729" s="392"/>
      <c r="AF729" s="220"/>
      <c r="AG729" s="222"/>
      <c r="AH729" s="222"/>
      <c r="AI729" s="222"/>
      <c r="AJ729" s="220"/>
    </row>
    <row r="730" spans="2:442" s="36" customFormat="1" ht="105.6" customHeight="1" x14ac:dyDescent="0.25">
      <c r="B730" s="298" t="s">
        <v>1049</v>
      </c>
      <c r="C730" s="298" t="s">
        <v>419</v>
      </c>
      <c r="D730" s="298" t="s">
        <v>106</v>
      </c>
      <c r="E730" s="306" t="s">
        <v>67</v>
      </c>
      <c r="F730" s="309" t="s">
        <v>134</v>
      </c>
      <c r="G730" s="306" t="s">
        <v>147</v>
      </c>
      <c r="H730" s="344" t="s">
        <v>70</v>
      </c>
      <c r="I730" s="344" t="s">
        <v>79</v>
      </c>
      <c r="J730" s="20" t="s">
        <v>208</v>
      </c>
      <c r="K730" s="27" t="s">
        <v>107</v>
      </c>
      <c r="L730" s="60" t="s">
        <v>86</v>
      </c>
      <c r="M730" s="60">
        <v>40</v>
      </c>
      <c r="N730" s="340" t="s">
        <v>108</v>
      </c>
      <c r="O730" s="298" t="s">
        <v>347</v>
      </c>
      <c r="P730" s="298" t="s">
        <v>75</v>
      </c>
      <c r="Q730" s="298" t="s">
        <v>76</v>
      </c>
      <c r="R730" s="331" t="s">
        <v>77</v>
      </c>
      <c r="S730" s="331" t="s">
        <v>109</v>
      </c>
      <c r="T730" s="304">
        <f>V730+Y730</f>
        <v>127500</v>
      </c>
      <c r="U730" s="304" t="s">
        <v>79</v>
      </c>
      <c r="V730" s="293">
        <v>108375</v>
      </c>
      <c r="W730" s="293" t="s">
        <v>79</v>
      </c>
      <c r="X730" s="293" t="s">
        <v>79</v>
      </c>
      <c r="Y730" s="293">
        <v>19125</v>
      </c>
      <c r="Z730" s="293" t="s">
        <v>98</v>
      </c>
      <c r="AA730" s="293" t="s">
        <v>79</v>
      </c>
      <c r="AB730" s="293">
        <v>22500</v>
      </c>
      <c r="AC730" s="287" t="s">
        <v>149</v>
      </c>
      <c r="AD730" s="423" t="s">
        <v>79</v>
      </c>
      <c r="AE730" s="423">
        <f>V730+Y730</f>
        <v>127500</v>
      </c>
      <c r="AF730" s="287" t="s">
        <v>79</v>
      </c>
      <c r="AG730" s="287" t="s">
        <v>33</v>
      </c>
      <c r="AH730" s="340" t="s">
        <v>157</v>
      </c>
      <c r="AI730" s="287" t="s">
        <v>158</v>
      </c>
      <c r="AJ730" s="287"/>
    </row>
    <row r="731" spans="2:442" s="36" customFormat="1" ht="86.1" customHeight="1" x14ac:dyDescent="0.25">
      <c r="B731" s="289"/>
      <c r="C731" s="289"/>
      <c r="D731" s="289"/>
      <c r="E731" s="307"/>
      <c r="F731" s="307"/>
      <c r="G731" s="307"/>
      <c r="H731" s="289"/>
      <c r="I731" s="289"/>
      <c r="J731" s="20" t="s">
        <v>111</v>
      </c>
      <c r="K731" s="27" t="s">
        <v>112</v>
      </c>
      <c r="L731" s="27" t="s">
        <v>85</v>
      </c>
      <c r="M731" s="27">
        <v>2</v>
      </c>
      <c r="N731" s="288"/>
      <c r="O731" s="289"/>
      <c r="P731" s="289"/>
      <c r="Q731" s="289"/>
      <c r="R731" s="332"/>
      <c r="S731" s="332"/>
      <c r="T731" s="305"/>
      <c r="U731" s="305"/>
      <c r="V731" s="294"/>
      <c r="W731" s="294"/>
      <c r="X731" s="294"/>
      <c r="Y731" s="294"/>
      <c r="Z731" s="294"/>
      <c r="AA731" s="294"/>
      <c r="AB731" s="294"/>
      <c r="AC731" s="288"/>
      <c r="AD731" s="409"/>
      <c r="AE731" s="409"/>
      <c r="AF731" s="289"/>
      <c r="AG731" s="288"/>
      <c r="AH731" s="288"/>
      <c r="AI731" s="288"/>
      <c r="AJ731" s="289"/>
    </row>
    <row r="732" spans="2:442" s="36" customFormat="1" ht="51.6" customHeight="1" x14ac:dyDescent="0.25">
      <c r="B732" s="220"/>
      <c r="C732" s="220"/>
      <c r="D732" s="220"/>
      <c r="E732" s="308"/>
      <c r="F732" s="308"/>
      <c r="G732" s="308"/>
      <c r="H732" s="220"/>
      <c r="I732" s="220"/>
      <c r="J732" s="20" t="s">
        <v>127</v>
      </c>
      <c r="K732" s="27" t="s">
        <v>128</v>
      </c>
      <c r="L732" s="27" t="s">
        <v>85</v>
      </c>
      <c r="M732" s="64">
        <v>10</v>
      </c>
      <c r="N732" s="222"/>
      <c r="O732" s="220"/>
      <c r="P732" s="220"/>
      <c r="Q732" s="220"/>
      <c r="R732" s="333"/>
      <c r="S732" s="333"/>
      <c r="T732" s="277"/>
      <c r="U732" s="277"/>
      <c r="V732" s="295"/>
      <c r="W732" s="295"/>
      <c r="X732" s="295"/>
      <c r="Y732" s="295"/>
      <c r="Z732" s="295"/>
      <c r="AA732" s="295"/>
      <c r="AB732" s="295"/>
      <c r="AC732" s="222"/>
      <c r="AD732" s="392"/>
      <c r="AE732" s="392"/>
      <c r="AF732" s="220"/>
      <c r="AG732" s="222"/>
      <c r="AH732" s="222"/>
      <c r="AI732" s="222"/>
      <c r="AJ732" s="220"/>
    </row>
    <row r="733" spans="2:442" s="36" customFormat="1" ht="105.6" customHeight="1" x14ac:dyDescent="0.25">
      <c r="B733" s="201" t="s">
        <v>420</v>
      </c>
      <c r="C733" s="201" t="s">
        <v>421</v>
      </c>
      <c r="D733" s="201" t="s">
        <v>106</v>
      </c>
      <c r="E733" s="218" t="s">
        <v>67</v>
      </c>
      <c r="F733" s="254" t="s">
        <v>134</v>
      </c>
      <c r="G733" s="218" t="s">
        <v>147</v>
      </c>
      <c r="H733" s="255" t="s">
        <v>70</v>
      </c>
      <c r="I733" s="255" t="s">
        <v>79</v>
      </c>
      <c r="J733" s="11" t="s">
        <v>208</v>
      </c>
      <c r="K733" s="7" t="s">
        <v>107</v>
      </c>
      <c r="L733" s="14" t="s">
        <v>86</v>
      </c>
      <c r="M733" s="14">
        <v>40</v>
      </c>
      <c r="N733" s="256" t="s">
        <v>108</v>
      </c>
      <c r="O733" s="201" t="s">
        <v>347</v>
      </c>
      <c r="P733" s="201" t="s">
        <v>75</v>
      </c>
      <c r="Q733" s="201" t="s">
        <v>76</v>
      </c>
      <c r="R733" s="192" t="s">
        <v>77</v>
      </c>
      <c r="S733" s="192" t="s">
        <v>109</v>
      </c>
      <c r="T733" s="240">
        <f>V733+Y733</f>
        <v>51000</v>
      </c>
      <c r="U733" s="240" t="s">
        <v>79</v>
      </c>
      <c r="V733" s="243">
        <v>43350</v>
      </c>
      <c r="W733" s="243" t="s">
        <v>79</v>
      </c>
      <c r="X733" s="243" t="s">
        <v>79</v>
      </c>
      <c r="Y733" s="243">
        <v>7650</v>
      </c>
      <c r="Z733" s="243" t="s">
        <v>98</v>
      </c>
      <c r="AA733" s="243" t="s">
        <v>79</v>
      </c>
      <c r="AB733" s="243">
        <v>9000</v>
      </c>
      <c r="AC733" s="228" t="s">
        <v>149</v>
      </c>
      <c r="AD733" s="246" t="s">
        <v>79</v>
      </c>
      <c r="AE733" s="246">
        <f>V733+Y733</f>
        <v>51000</v>
      </c>
      <c r="AF733" s="228" t="s">
        <v>79</v>
      </c>
      <c r="AG733" s="228" t="s">
        <v>33</v>
      </c>
      <c r="AH733" s="256" t="s">
        <v>158</v>
      </c>
      <c r="AI733" s="228" t="s">
        <v>176</v>
      </c>
      <c r="AJ733" s="228"/>
    </row>
    <row r="734" spans="2:442" s="36" customFormat="1" ht="86.1" customHeight="1" x14ac:dyDescent="0.25">
      <c r="B734" s="202"/>
      <c r="C734" s="202"/>
      <c r="D734" s="202"/>
      <c r="E734" s="219"/>
      <c r="F734" s="219"/>
      <c r="G734" s="219"/>
      <c r="H734" s="202"/>
      <c r="I734" s="202"/>
      <c r="J734" s="11" t="s">
        <v>111</v>
      </c>
      <c r="K734" s="7" t="s">
        <v>112</v>
      </c>
      <c r="L734" s="7" t="s">
        <v>85</v>
      </c>
      <c r="M734" s="7">
        <v>1</v>
      </c>
      <c r="N734" s="230"/>
      <c r="O734" s="202"/>
      <c r="P734" s="202"/>
      <c r="Q734" s="202"/>
      <c r="R734" s="193"/>
      <c r="S734" s="193"/>
      <c r="T734" s="241"/>
      <c r="U734" s="241"/>
      <c r="V734" s="244"/>
      <c r="W734" s="244"/>
      <c r="X734" s="244"/>
      <c r="Y734" s="244"/>
      <c r="Z734" s="244"/>
      <c r="AA734" s="244"/>
      <c r="AB734" s="244"/>
      <c r="AC734" s="230"/>
      <c r="AD734" s="247"/>
      <c r="AE734" s="247"/>
      <c r="AF734" s="202"/>
      <c r="AG734" s="230"/>
      <c r="AH734" s="230"/>
      <c r="AI734" s="230"/>
      <c r="AJ734" s="202"/>
    </row>
    <row r="735" spans="2:442" s="36" customFormat="1" ht="51.6" customHeight="1" x14ac:dyDescent="0.25">
      <c r="B735" s="203"/>
      <c r="C735" s="203"/>
      <c r="D735" s="203"/>
      <c r="E735" s="234"/>
      <c r="F735" s="234"/>
      <c r="G735" s="234"/>
      <c r="H735" s="203"/>
      <c r="I735" s="203"/>
      <c r="J735" s="11" t="s">
        <v>127</v>
      </c>
      <c r="K735" s="7" t="s">
        <v>128</v>
      </c>
      <c r="L735" s="7" t="s">
        <v>85</v>
      </c>
      <c r="M735" s="66">
        <v>30</v>
      </c>
      <c r="N735" s="231"/>
      <c r="O735" s="203"/>
      <c r="P735" s="203"/>
      <c r="Q735" s="203"/>
      <c r="R735" s="239"/>
      <c r="S735" s="239"/>
      <c r="T735" s="242"/>
      <c r="U735" s="242"/>
      <c r="V735" s="245"/>
      <c r="W735" s="245"/>
      <c r="X735" s="245"/>
      <c r="Y735" s="245"/>
      <c r="Z735" s="245"/>
      <c r="AA735" s="245"/>
      <c r="AB735" s="245"/>
      <c r="AC735" s="231"/>
      <c r="AD735" s="248"/>
      <c r="AE735" s="248"/>
      <c r="AF735" s="203"/>
      <c r="AG735" s="231"/>
      <c r="AH735" s="231"/>
      <c r="AI735" s="231"/>
      <c r="AJ735" s="203"/>
    </row>
    <row r="736" spans="2:442" s="36" customFormat="1" ht="105.6" customHeight="1" x14ac:dyDescent="0.25">
      <c r="B736" s="201" t="s">
        <v>422</v>
      </c>
      <c r="C736" s="201" t="s">
        <v>423</v>
      </c>
      <c r="D736" s="201" t="s">
        <v>106</v>
      </c>
      <c r="E736" s="218" t="s">
        <v>67</v>
      </c>
      <c r="F736" s="254" t="s">
        <v>134</v>
      </c>
      <c r="G736" s="218" t="s">
        <v>147</v>
      </c>
      <c r="H736" s="255" t="s">
        <v>70</v>
      </c>
      <c r="I736" s="255" t="s">
        <v>79</v>
      </c>
      <c r="J736" s="11" t="s">
        <v>208</v>
      </c>
      <c r="K736" s="7" t="s">
        <v>107</v>
      </c>
      <c r="L736" s="14" t="s">
        <v>86</v>
      </c>
      <c r="M736" s="14">
        <v>40</v>
      </c>
      <c r="N736" s="256" t="s">
        <v>108</v>
      </c>
      <c r="O736" s="201" t="s">
        <v>347</v>
      </c>
      <c r="P736" s="201" t="s">
        <v>75</v>
      </c>
      <c r="Q736" s="201" t="s">
        <v>76</v>
      </c>
      <c r="R736" s="192" t="s">
        <v>77</v>
      </c>
      <c r="S736" s="192" t="s">
        <v>109</v>
      </c>
      <c r="T736" s="240">
        <f>V736+Y736</f>
        <v>74041.8</v>
      </c>
      <c r="U736" s="240" t="s">
        <v>79</v>
      </c>
      <c r="V736" s="243">
        <v>62935.53</v>
      </c>
      <c r="W736" s="243" t="s">
        <v>79</v>
      </c>
      <c r="X736" s="243" t="s">
        <v>79</v>
      </c>
      <c r="Y736" s="243">
        <v>11106.27</v>
      </c>
      <c r="Z736" s="243" t="s">
        <v>98</v>
      </c>
      <c r="AA736" s="243" t="s">
        <v>79</v>
      </c>
      <c r="AB736" s="243">
        <v>13066.2</v>
      </c>
      <c r="AC736" s="228" t="s">
        <v>149</v>
      </c>
      <c r="AD736" s="246" t="s">
        <v>79</v>
      </c>
      <c r="AE736" s="246">
        <f>V736+Y736</f>
        <v>74041.8</v>
      </c>
      <c r="AF736" s="228" t="s">
        <v>79</v>
      </c>
      <c r="AG736" s="228" t="s">
        <v>33</v>
      </c>
      <c r="AH736" s="256" t="s">
        <v>249</v>
      </c>
      <c r="AI736" s="228" t="s">
        <v>253</v>
      </c>
      <c r="AJ736" s="228"/>
    </row>
    <row r="737" spans="2:442" s="36" customFormat="1" ht="86.1" customHeight="1" x14ac:dyDescent="0.25">
      <c r="B737" s="202"/>
      <c r="C737" s="202"/>
      <c r="D737" s="202"/>
      <c r="E737" s="219"/>
      <c r="F737" s="219"/>
      <c r="G737" s="219"/>
      <c r="H737" s="202"/>
      <c r="I737" s="202"/>
      <c r="J737" s="11" t="s">
        <v>111</v>
      </c>
      <c r="K737" s="7" t="s">
        <v>112</v>
      </c>
      <c r="L737" s="7" t="s">
        <v>85</v>
      </c>
      <c r="M737" s="7">
        <v>1</v>
      </c>
      <c r="N737" s="230"/>
      <c r="O737" s="202"/>
      <c r="P737" s="202"/>
      <c r="Q737" s="202"/>
      <c r="R737" s="193"/>
      <c r="S737" s="193"/>
      <c r="T737" s="241"/>
      <c r="U737" s="241"/>
      <c r="V737" s="244"/>
      <c r="W737" s="244"/>
      <c r="X737" s="244"/>
      <c r="Y737" s="244"/>
      <c r="Z737" s="244"/>
      <c r="AA737" s="244"/>
      <c r="AB737" s="244"/>
      <c r="AC737" s="230"/>
      <c r="AD737" s="247"/>
      <c r="AE737" s="247"/>
      <c r="AF737" s="202"/>
      <c r="AG737" s="230"/>
      <c r="AH737" s="230"/>
      <c r="AI737" s="230"/>
      <c r="AJ737" s="202"/>
    </row>
    <row r="738" spans="2:442" s="36" customFormat="1" ht="51.6" customHeight="1" x14ac:dyDescent="0.25">
      <c r="B738" s="203"/>
      <c r="C738" s="203"/>
      <c r="D738" s="203"/>
      <c r="E738" s="234"/>
      <c r="F738" s="234"/>
      <c r="G738" s="234"/>
      <c r="H738" s="203"/>
      <c r="I738" s="203"/>
      <c r="J738" s="11" t="s">
        <v>127</v>
      </c>
      <c r="K738" s="7" t="s">
        <v>128</v>
      </c>
      <c r="L738" s="7" t="s">
        <v>85</v>
      </c>
      <c r="M738" s="66">
        <v>36</v>
      </c>
      <c r="N738" s="231"/>
      <c r="O738" s="203"/>
      <c r="P738" s="203"/>
      <c r="Q738" s="203"/>
      <c r="R738" s="239"/>
      <c r="S738" s="239"/>
      <c r="T738" s="242"/>
      <c r="U738" s="242"/>
      <c r="V738" s="245"/>
      <c r="W738" s="245"/>
      <c r="X738" s="245"/>
      <c r="Y738" s="245"/>
      <c r="Z738" s="245"/>
      <c r="AA738" s="245"/>
      <c r="AB738" s="245"/>
      <c r="AC738" s="231"/>
      <c r="AD738" s="248"/>
      <c r="AE738" s="248"/>
      <c r="AF738" s="203"/>
      <c r="AG738" s="231"/>
      <c r="AH738" s="231"/>
      <c r="AI738" s="231"/>
      <c r="AJ738" s="203"/>
    </row>
    <row r="739" spans="2:442" ht="52.15" customHeight="1" x14ac:dyDescent="0.2">
      <c r="B739" s="204" t="s">
        <v>425</v>
      </c>
      <c r="C739" s="204" t="s">
        <v>424</v>
      </c>
      <c r="D739" s="204" t="s">
        <v>66</v>
      </c>
      <c r="E739" s="199" t="s">
        <v>67</v>
      </c>
      <c r="F739" s="199" t="s">
        <v>132</v>
      </c>
      <c r="G739" s="199" t="s">
        <v>69</v>
      </c>
      <c r="H739" s="204" t="s">
        <v>70</v>
      </c>
      <c r="I739" s="204" t="s">
        <v>79</v>
      </c>
      <c r="J739" s="11" t="s">
        <v>113</v>
      </c>
      <c r="K739" s="7" t="s">
        <v>114</v>
      </c>
      <c r="L739" s="7" t="s">
        <v>115</v>
      </c>
      <c r="M739" s="7">
        <v>4</v>
      </c>
      <c r="N739" s="190" t="s">
        <v>108</v>
      </c>
      <c r="O739" s="204" t="s">
        <v>347</v>
      </c>
      <c r="P739" s="204" t="s">
        <v>75</v>
      </c>
      <c r="Q739" s="204" t="s">
        <v>76</v>
      </c>
      <c r="R739" s="251" t="s">
        <v>77</v>
      </c>
      <c r="S739" s="251" t="s">
        <v>109</v>
      </c>
      <c r="T739" s="191">
        <f>V739+Y739</f>
        <v>299710</v>
      </c>
      <c r="U739" s="191" t="s">
        <v>79</v>
      </c>
      <c r="V739" s="189">
        <v>254753.5</v>
      </c>
      <c r="W739" s="189" t="s">
        <v>79</v>
      </c>
      <c r="X739" s="189" t="s">
        <v>79</v>
      </c>
      <c r="Y739" s="189">
        <v>44956.5</v>
      </c>
      <c r="Z739" s="189" t="s">
        <v>79</v>
      </c>
      <c r="AA739" s="189" t="s">
        <v>79</v>
      </c>
      <c r="AB739" s="189">
        <v>52890</v>
      </c>
      <c r="AC739" s="190" t="s">
        <v>80</v>
      </c>
      <c r="AD739" s="250" t="s">
        <v>79</v>
      </c>
      <c r="AE739" s="250">
        <f>V739+Y739</f>
        <v>299710</v>
      </c>
      <c r="AF739" s="190" t="s">
        <v>79</v>
      </c>
      <c r="AG739" s="190" t="s">
        <v>33</v>
      </c>
      <c r="AH739" s="190" t="s">
        <v>253</v>
      </c>
      <c r="AI739" s="190" t="s">
        <v>256</v>
      </c>
      <c r="AJ739" s="190"/>
    </row>
    <row r="740" spans="2:442" ht="51" x14ac:dyDescent="0.2">
      <c r="B740" s="204"/>
      <c r="C740" s="204"/>
      <c r="D740" s="204"/>
      <c r="E740" s="199"/>
      <c r="F740" s="199"/>
      <c r="G740" s="199"/>
      <c r="H740" s="204"/>
      <c r="I740" s="204"/>
      <c r="J740" s="11" t="s">
        <v>116</v>
      </c>
      <c r="K740" s="7" t="s">
        <v>117</v>
      </c>
      <c r="L740" s="7" t="s">
        <v>85</v>
      </c>
      <c r="M740" s="7">
        <v>2</v>
      </c>
      <c r="N740" s="190"/>
      <c r="O740" s="204"/>
      <c r="P740" s="204"/>
      <c r="Q740" s="204"/>
      <c r="R740" s="251"/>
      <c r="S740" s="251"/>
      <c r="T740" s="191"/>
      <c r="U740" s="191"/>
      <c r="V740" s="189"/>
      <c r="W740" s="189"/>
      <c r="X740" s="189"/>
      <c r="Y740" s="189"/>
      <c r="Z740" s="189"/>
      <c r="AA740" s="189"/>
      <c r="AB740" s="189"/>
      <c r="AC740" s="190"/>
      <c r="AD740" s="250"/>
      <c r="AE740" s="250"/>
      <c r="AF740" s="204"/>
      <c r="AG740" s="190"/>
      <c r="AH740" s="190"/>
      <c r="AI740" s="190"/>
      <c r="AJ740" s="204"/>
    </row>
    <row r="741" spans="2:442" ht="38.25" x14ac:dyDescent="0.2">
      <c r="B741" s="204"/>
      <c r="C741" s="204"/>
      <c r="D741" s="204"/>
      <c r="E741" s="199"/>
      <c r="F741" s="199"/>
      <c r="G741" s="199"/>
      <c r="H741" s="204"/>
      <c r="I741" s="204"/>
      <c r="J741" s="11" t="s">
        <v>209</v>
      </c>
      <c r="K741" s="7" t="s">
        <v>118</v>
      </c>
      <c r="L741" s="7" t="s">
        <v>119</v>
      </c>
      <c r="M741" s="7">
        <v>2</v>
      </c>
      <c r="N741" s="190"/>
      <c r="O741" s="204"/>
      <c r="P741" s="204"/>
      <c r="Q741" s="204"/>
      <c r="R741" s="251"/>
      <c r="S741" s="251"/>
      <c r="T741" s="191"/>
      <c r="U741" s="191"/>
      <c r="V741" s="189"/>
      <c r="W741" s="189"/>
      <c r="X741" s="189"/>
      <c r="Y741" s="189"/>
      <c r="Z741" s="189"/>
      <c r="AA741" s="189"/>
      <c r="AB741" s="189"/>
      <c r="AC741" s="190"/>
      <c r="AD741" s="250"/>
      <c r="AE741" s="250"/>
      <c r="AF741" s="204"/>
      <c r="AG741" s="190"/>
      <c r="AH741" s="190"/>
      <c r="AI741" s="190"/>
      <c r="AJ741" s="204"/>
    </row>
    <row r="742" spans="2:442" ht="25.5" x14ac:dyDescent="0.2">
      <c r="B742" s="204"/>
      <c r="C742" s="204"/>
      <c r="D742" s="204"/>
      <c r="E742" s="199"/>
      <c r="F742" s="199"/>
      <c r="G742" s="199"/>
      <c r="H742" s="204"/>
      <c r="I742" s="204"/>
      <c r="J742" s="11" t="s">
        <v>120</v>
      </c>
      <c r="K742" s="7" t="s">
        <v>121</v>
      </c>
      <c r="L742" s="7" t="s">
        <v>119</v>
      </c>
      <c r="M742" s="66">
        <v>2</v>
      </c>
      <c r="N742" s="190"/>
      <c r="O742" s="204"/>
      <c r="P742" s="204"/>
      <c r="Q742" s="204"/>
      <c r="R742" s="251"/>
      <c r="S742" s="251"/>
      <c r="T742" s="191"/>
      <c r="U742" s="191"/>
      <c r="V742" s="189"/>
      <c r="W742" s="189"/>
      <c r="X742" s="189"/>
      <c r="Y742" s="189"/>
      <c r="Z742" s="189"/>
      <c r="AA742" s="189"/>
      <c r="AB742" s="189"/>
      <c r="AC742" s="190"/>
      <c r="AD742" s="250"/>
      <c r="AE742" s="250"/>
      <c r="AF742" s="204"/>
      <c r="AG742" s="190"/>
      <c r="AH742" s="190"/>
      <c r="AI742" s="190"/>
      <c r="AJ742" s="204"/>
    </row>
    <row r="743" spans="2:442" s="36" customFormat="1" ht="105.6" customHeight="1" x14ac:dyDescent="0.25">
      <c r="B743" s="201" t="s">
        <v>1004</v>
      </c>
      <c r="C743" s="201" t="s">
        <v>418</v>
      </c>
      <c r="D743" s="201" t="s">
        <v>106</v>
      </c>
      <c r="E743" s="218" t="s">
        <v>67</v>
      </c>
      <c r="F743" s="254" t="s">
        <v>134</v>
      </c>
      <c r="G743" s="218" t="s">
        <v>147</v>
      </c>
      <c r="H743" s="255" t="s">
        <v>70</v>
      </c>
      <c r="I743" s="255" t="s">
        <v>79</v>
      </c>
      <c r="J743" s="11" t="s">
        <v>208</v>
      </c>
      <c r="K743" s="7" t="s">
        <v>107</v>
      </c>
      <c r="L743" s="14" t="s">
        <v>86</v>
      </c>
      <c r="M743" s="14">
        <v>40</v>
      </c>
      <c r="N743" s="256" t="s">
        <v>108</v>
      </c>
      <c r="O743" s="201" t="s">
        <v>347</v>
      </c>
      <c r="P743" s="201" t="s">
        <v>75</v>
      </c>
      <c r="Q743" s="201" t="s">
        <v>76</v>
      </c>
      <c r="R743" s="192" t="s">
        <v>77</v>
      </c>
      <c r="S743" s="192" t="s">
        <v>109</v>
      </c>
      <c r="T743" s="240">
        <f>V743+Y743</f>
        <v>80792.5</v>
      </c>
      <c r="U743" s="240" t="s">
        <v>79</v>
      </c>
      <c r="V743" s="243">
        <v>68673.63</v>
      </c>
      <c r="W743" s="243" t="s">
        <v>79</v>
      </c>
      <c r="X743" s="243" t="s">
        <v>79</v>
      </c>
      <c r="Y743" s="243">
        <v>12118.87</v>
      </c>
      <c r="Z743" s="243" t="s">
        <v>98</v>
      </c>
      <c r="AA743" s="243" t="s">
        <v>79</v>
      </c>
      <c r="AB743" s="243">
        <v>14257.5</v>
      </c>
      <c r="AC743" s="228" t="s">
        <v>149</v>
      </c>
      <c r="AD743" s="246" t="s">
        <v>79</v>
      </c>
      <c r="AE743" s="246">
        <f>V743+Y743</f>
        <v>80792.5</v>
      </c>
      <c r="AF743" s="228" t="s">
        <v>79</v>
      </c>
      <c r="AG743" s="228" t="s">
        <v>33</v>
      </c>
      <c r="AH743" s="256" t="s">
        <v>249</v>
      </c>
      <c r="AI743" s="228" t="s">
        <v>253</v>
      </c>
      <c r="AJ743" s="228"/>
    </row>
    <row r="744" spans="2:442" s="36" customFormat="1" ht="86.1" customHeight="1" x14ac:dyDescent="0.25">
      <c r="B744" s="202"/>
      <c r="C744" s="202"/>
      <c r="D744" s="202"/>
      <c r="E744" s="219"/>
      <c r="F744" s="219"/>
      <c r="G744" s="219"/>
      <c r="H744" s="202"/>
      <c r="I744" s="202"/>
      <c r="J744" s="11" t="s">
        <v>111</v>
      </c>
      <c r="K744" s="7" t="s">
        <v>112</v>
      </c>
      <c r="L744" s="7" t="s">
        <v>85</v>
      </c>
      <c r="M744" s="7">
        <v>2</v>
      </c>
      <c r="N744" s="230"/>
      <c r="O744" s="202"/>
      <c r="P744" s="202"/>
      <c r="Q744" s="202"/>
      <c r="R744" s="193"/>
      <c r="S744" s="193"/>
      <c r="T744" s="241"/>
      <c r="U744" s="241"/>
      <c r="V744" s="244"/>
      <c r="W744" s="244"/>
      <c r="X744" s="244"/>
      <c r="Y744" s="244"/>
      <c r="Z744" s="244"/>
      <c r="AA744" s="244"/>
      <c r="AB744" s="244"/>
      <c r="AC744" s="230"/>
      <c r="AD744" s="247"/>
      <c r="AE744" s="247"/>
      <c r="AF744" s="202"/>
      <c r="AG744" s="230"/>
      <c r="AH744" s="230"/>
      <c r="AI744" s="230"/>
      <c r="AJ744" s="202"/>
    </row>
    <row r="745" spans="2:442" s="36" customFormat="1" ht="51.6" customHeight="1" x14ac:dyDescent="0.25">
      <c r="B745" s="203"/>
      <c r="C745" s="203"/>
      <c r="D745" s="203"/>
      <c r="E745" s="234"/>
      <c r="F745" s="234"/>
      <c r="G745" s="234"/>
      <c r="H745" s="203"/>
      <c r="I745" s="203"/>
      <c r="J745" s="11" t="s">
        <v>127</v>
      </c>
      <c r="K745" s="7" t="s">
        <v>128</v>
      </c>
      <c r="L745" s="7" t="s">
        <v>85</v>
      </c>
      <c r="M745" s="66">
        <v>38</v>
      </c>
      <c r="N745" s="231"/>
      <c r="O745" s="203"/>
      <c r="P745" s="203"/>
      <c r="Q745" s="203"/>
      <c r="R745" s="239"/>
      <c r="S745" s="239"/>
      <c r="T745" s="242"/>
      <c r="U745" s="242"/>
      <c r="V745" s="245"/>
      <c r="W745" s="245"/>
      <c r="X745" s="245"/>
      <c r="Y745" s="245"/>
      <c r="Z745" s="245"/>
      <c r="AA745" s="245"/>
      <c r="AB745" s="245"/>
      <c r="AC745" s="231"/>
      <c r="AD745" s="248"/>
      <c r="AE745" s="248"/>
      <c r="AF745" s="203"/>
      <c r="AG745" s="231"/>
      <c r="AH745" s="231"/>
      <c r="AI745" s="231"/>
      <c r="AJ745" s="203"/>
    </row>
    <row r="746" spans="2:442" s="36" customFormat="1" ht="105.6" customHeight="1" x14ac:dyDescent="0.25">
      <c r="B746" s="201" t="s">
        <v>1005</v>
      </c>
      <c r="C746" s="201" t="s">
        <v>419</v>
      </c>
      <c r="D746" s="201" t="s">
        <v>106</v>
      </c>
      <c r="E746" s="218" t="s">
        <v>67</v>
      </c>
      <c r="F746" s="254" t="s">
        <v>134</v>
      </c>
      <c r="G746" s="218" t="s">
        <v>147</v>
      </c>
      <c r="H746" s="255" t="s">
        <v>70</v>
      </c>
      <c r="I746" s="255" t="s">
        <v>79</v>
      </c>
      <c r="J746" s="11" t="s">
        <v>208</v>
      </c>
      <c r="K746" s="7" t="s">
        <v>107</v>
      </c>
      <c r="L746" s="14" t="s">
        <v>86</v>
      </c>
      <c r="M746" s="14">
        <v>40</v>
      </c>
      <c r="N746" s="256" t="s">
        <v>108</v>
      </c>
      <c r="O746" s="201" t="s">
        <v>347</v>
      </c>
      <c r="P746" s="201" t="s">
        <v>75</v>
      </c>
      <c r="Q746" s="201" t="s">
        <v>76</v>
      </c>
      <c r="R746" s="192" t="s">
        <v>77</v>
      </c>
      <c r="S746" s="192" t="s">
        <v>109</v>
      </c>
      <c r="T746" s="240">
        <f>V746+Y746</f>
        <v>127500</v>
      </c>
      <c r="U746" s="240" t="s">
        <v>79</v>
      </c>
      <c r="V746" s="243">
        <v>108375</v>
      </c>
      <c r="W746" s="243" t="s">
        <v>79</v>
      </c>
      <c r="X746" s="243" t="s">
        <v>79</v>
      </c>
      <c r="Y746" s="243">
        <v>19125</v>
      </c>
      <c r="Z746" s="243" t="s">
        <v>98</v>
      </c>
      <c r="AA746" s="243" t="s">
        <v>79</v>
      </c>
      <c r="AB746" s="243">
        <v>22500</v>
      </c>
      <c r="AC746" s="228" t="s">
        <v>149</v>
      </c>
      <c r="AD746" s="246" t="s">
        <v>79</v>
      </c>
      <c r="AE746" s="246">
        <f>V746+Y746</f>
        <v>127500</v>
      </c>
      <c r="AF746" s="228" t="s">
        <v>79</v>
      </c>
      <c r="AG746" s="228" t="s">
        <v>33</v>
      </c>
      <c r="AH746" s="256" t="s">
        <v>249</v>
      </c>
      <c r="AI746" s="228" t="s">
        <v>253</v>
      </c>
      <c r="AJ746" s="228"/>
    </row>
    <row r="747" spans="2:442" s="36" customFormat="1" ht="86.1" customHeight="1" x14ac:dyDescent="0.25">
      <c r="B747" s="202"/>
      <c r="C747" s="202"/>
      <c r="D747" s="202"/>
      <c r="E747" s="219"/>
      <c r="F747" s="219"/>
      <c r="G747" s="219"/>
      <c r="H747" s="202"/>
      <c r="I747" s="202"/>
      <c r="J747" s="11" t="s">
        <v>111</v>
      </c>
      <c r="K747" s="7" t="s">
        <v>112</v>
      </c>
      <c r="L747" s="7" t="s">
        <v>85</v>
      </c>
      <c r="M747" s="7">
        <v>2</v>
      </c>
      <c r="N747" s="230"/>
      <c r="O747" s="202"/>
      <c r="P747" s="202"/>
      <c r="Q747" s="202"/>
      <c r="R747" s="193"/>
      <c r="S747" s="193"/>
      <c r="T747" s="241"/>
      <c r="U747" s="241"/>
      <c r="V747" s="244"/>
      <c r="W747" s="244"/>
      <c r="X747" s="244"/>
      <c r="Y747" s="244"/>
      <c r="Z747" s="244"/>
      <c r="AA747" s="244"/>
      <c r="AB747" s="244"/>
      <c r="AC747" s="230"/>
      <c r="AD747" s="247"/>
      <c r="AE747" s="247"/>
      <c r="AF747" s="202"/>
      <c r="AG747" s="230"/>
      <c r="AH747" s="230"/>
      <c r="AI747" s="230"/>
      <c r="AJ747" s="202"/>
    </row>
    <row r="748" spans="2:442" s="36" customFormat="1" ht="51.6" customHeight="1" x14ac:dyDescent="0.25">
      <c r="B748" s="203"/>
      <c r="C748" s="203"/>
      <c r="D748" s="203"/>
      <c r="E748" s="234"/>
      <c r="F748" s="234"/>
      <c r="G748" s="234"/>
      <c r="H748" s="203"/>
      <c r="I748" s="203"/>
      <c r="J748" s="11" t="s">
        <v>127</v>
      </c>
      <c r="K748" s="7" t="s">
        <v>128</v>
      </c>
      <c r="L748" s="7" t="s">
        <v>85</v>
      </c>
      <c r="M748" s="66">
        <v>10</v>
      </c>
      <c r="N748" s="231"/>
      <c r="O748" s="203"/>
      <c r="P748" s="203"/>
      <c r="Q748" s="203"/>
      <c r="R748" s="239"/>
      <c r="S748" s="239"/>
      <c r="T748" s="242"/>
      <c r="U748" s="242"/>
      <c r="V748" s="245"/>
      <c r="W748" s="245"/>
      <c r="X748" s="245"/>
      <c r="Y748" s="245"/>
      <c r="Z748" s="245"/>
      <c r="AA748" s="245"/>
      <c r="AB748" s="245"/>
      <c r="AC748" s="231"/>
      <c r="AD748" s="248"/>
      <c r="AE748" s="248"/>
      <c r="AF748" s="203"/>
      <c r="AG748" s="231"/>
      <c r="AH748" s="231"/>
      <c r="AI748" s="231"/>
      <c r="AJ748" s="203"/>
    </row>
    <row r="749" spans="2:442" s="36" customFormat="1" ht="105.6" customHeight="1" x14ac:dyDescent="0.2">
      <c r="B749" s="201" t="s">
        <v>1097</v>
      </c>
      <c r="C749" s="201" t="s">
        <v>416</v>
      </c>
      <c r="D749" s="201" t="s">
        <v>106</v>
      </c>
      <c r="E749" s="218" t="s">
        <v>67</v>
      </c>
      <c r="F749" s="254" t="s">
        <v>134</v>
      </c>
      <c r="G749" s="218" t="s">
        <v>147</v>
      </c>
      <c r="H749" s="255" t="s">
        <v>70</v>
      </c>
      <c r="I749" s="255" t="s">
        <v>79</v>
      </c>
      <c r="J749" s="11" t="s">
        <v>208</v>
      </c>
      <c r="K749" s="7" t="s">
        <v>107</v>
      </c>
      <c r="L749" s="14" t="s">
        <v>86</v>
      </c>
      <c r="M749" s="14">
        <v>40</v>
      </c>
      <c r="N749" s="256" t="s">
        <v>108</v>
      </c>
      <c r="O749" s="201" t="s">
        <v>347</v>
      </c>
      <c r="P749" s="201" t="s">
        <v>75</v>
      </c>
      <c r="Q749" s="201" t="s">
        <v>76</v>
      </c>
      <c r="R749" s="192" t="s">
        <v>77</v>
      </c>
      <c r="S749" s="192" t="s">
        <v>109</v>
      </c>
      <c r="T749" s="240">
        <f>V749+Y749</f>
        <v>114515.79999999999</v>
      </c>
      <c r="U749" s="240" t="s">
        <v>79</v>
      </c>
      <c r="V749" s="243">
        <v>97338.43</v>
      </c>
      <c r="W749" s="243" t="s">
        <v>79</v>
      </c>
      <c r="X749" s="243" t="s">
        <v>79</v>
      </c>
      <c r="Y749" s="243">
        <v>17177.37</v>
      </c>
      <c r="Z749" s="243" t="s">
        <v>98</v>
      </c>
      <c r="AA749" s="243" t="s">
        <v>79</v>
      </c>
      <c r="AB749" s="243">
        <v>20209.849999999999</v>
      </c>
      <c r="AC749" s="228" t="s">
        <v>149</v>
      </c>
      <c r="AD749" s="246" t="s">
        <v>79</v>
      </c>
      <c r="AE749" s="246">
        <f>V749+Y749</f>
        <v>114515.79999999999</v>
      </c>
      <c r="AF749" s="228" t="s">
        <v>79</v>
      </c>
      <c r="AG749" s="228" t="s">
        <v>33</v>
      </c>
      <c r="AH749" s="228" t="s">
        <v>256</v>
      </c>
      <c r="AI749" s="228" t="s">
        <v>166</v>
      </c>
      <c r="AJ749" s="228"/>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c r="JZ749" s="1"/>
      <c r="KA749" s="1"/>
      <c r="KB749" s="1"/>
      <c r="KC749" s="1"/>
      <c r="KD749" s="1"/>
      <c r="KE749" s="1"/>
      <c r="KF749" s="1"/>
      <c r="KG749" s="1"/>
      <c r="KH749" s="1"/>
      <c r="KI749" s="1"/>
      <c r="KJ749" s="1"/>
      <c r="KK749" s="1"/>
      <c r="KL749" s="1"/>
      <c r="KM749" s="1"/>
      <c r="KN749" s="1"/>
      <c r="KO749" s="1"/>
      <c r="KP749" s="1"/>
      <c r="KQ749" s="1"/>
      <c r="KR749" s="1"/>
      <c r="KS749" s="1"/>
      <c r="KT749" s="1"/>
      <c r="KU749" s="1"/>
      <c r="KV749" s="1"/>
      <c r="KW749" s="1"/>
      <c r="KX749" s="1"/>
      <c r="KY749" s="1"/>
      <c r="KZ749" s="1"/>
      <c r="LA749" s="1"/>
      <c r="LB749" s="1"/>
      <c r="LC749" s="1"/>
      <c r="LD749" s="1"/>
      <c r="LE749" s="1"/>
      <c r="LF749" s="1"/>
      <c r="LG749" s="1"/>
      <c r="LH749" s="1"/>
      <c r="LI749" s="1"/>
      <c r="LJ749" s="1"/>
      <c r="LK749" s="1"/>
      <c r="LL749" s="1"/>
      <c r="LM749" s="1"/>
      <c r="LN749" s="1"/>
      <c r="LO749" s="1"/>
      <c r="LP749" s="1"/>
      <c r="LQ749" s="1"/>
      <c r="LR749" s="1"/>
      <c r="LS749" s="1"/>
      <c r="LT749" s="1"/>
      <c r="LU749" s="1"/>
      <c r="LV749" s="1"/>
      <c r="LW749" s="1"/>
      <c r="LX749" s="1"/>
      <c r="LY749" s="1"/>
      <c r="LZ749" s="1"/>
      <c r="MA749" s="1"/>
      <c r="MB749" s="1"/>
      <c r="MC749" s="1"/>
      <c r="MD749" s="1"/>
      <c r="ME749" s="1"/>
      <c r="MF749" s="1"/>
      <c r="MG749" s="1"/>
      <c r="MH749" s="1"/>
      <c r="MI749" s="1"/>
      <c r="MJ749" s="1"/>
      <c r="MK749" s="1"/>
      <c r="ML749" s="1"/>
      <c r="MM749" s="1"/>
      <c r="MN749" s="1"/>
      <c r="MO749" s="1"/>
      <c r="MP749" s="1"/>
      <c r="MQ749" s="1"/>
      <c r="MR749" s="1"/>
      <c r="MS749" s="1"/>
      <c r="MT749" s="1"/>
      <c r="MU749" s="1"/>
      <c r="MV749" s="1"/>
      <c r="MW749" s="1"/>
      <c r="MX749" s="1"/>
      <c r="MY749" s="1"/>
      <c r="MZ749" s="1"/>
      <c r="NA749" s="1"/>
      <c r="NB749" s="1"/>
      <c r="NC749" s="1"/>
      <c r="ND749" s="1"/>
      <c r="NE749" s="1"/>
      <c r="NF749" s="1"/>
      <c r="NG749" s="1"/>
      <c r="NH749" s="1"/>
      <c r="NI749" s="1"/>
      <c r="NJ749" s="1"/>
      <c r="NK749" s="1"/>
      <c r="NL749" s="1"/>
      <c r="NM749" s="1"/>
      <c r="NN749" s="1"/>
      <c r="NO749" s="1"/>
      <c r="NP749" s="1"/>
      <c r="NQ749" s="1"/>
      <c r="NR749" s="1"/>
      <c r="NS749" s="1"/>
      <c r="NT749" s="1"/>
      <c r="NU749" s="1"/>
      <c r="NV749" s="1"/>
      <c r="NW749" s="1"/>
      <c r="NX749" s="1"/>
      <c r="NY749" s="1"/>
      <c r="NZ749" s="1"/>
      <c r="OA749" s="1"/>
      <c r="OB749" s="1"/>
      <c r="OC749" s="1"/>
      <c r="OD749" s="1"/>
      <c r="OE749" s="1"/>
      <c r="OF749" s="1"/>
      <c r="OG749" s="1"/>
      <c r="OH749" s="1"/>
      <c r="OI749" s="1"/>
      <c r="OJ749" s="1"/>
      <c r="OK749" s="1"/>
      <c r="OL749" s="1"/>
      <c r="OM749" s="1"/>
      <c r="ON749" s="1"/>
      <c r="OO749" s="1"/>
      <c r="OP749" s="1"/>
      <c r="OQ749" s="1"/>
      <c r="OR749" s="1"/>
      <c r="OS749" s="1"/>
      <c r="OT749" s="1"/>
      <c r="OU749" s="1"/>
      <c r="OV749" s="1"/>
      <c r="OW749" s="1"/>
      <c r="OX749" s="1"/>
      <c r="OY749" s="1"/>
      <c r="OZ749" s="1"/>
      <c r="PA749" s="1"/>
      <c r="PB749" s="1"/>
      <c r="PC749" s="1"/>
      <c r="PD749" s="1"/>
      <c r="PE749" s="1"/>
      <c r="PF749" s="1"/>
      <c r="PG749" s="1"/>
      <c r="PH749" s="1"/>
      <c r="PI749" s="1"/>
      <c r="PJ749" s="1"/>
      <c r="PK749" s="1"/>
      <c r="PL749" s="1"/>
      <c r="PM749" s="1"/>
      <c r="PN749" s="1"/>
      <c r="PO749" s="1"/>
      <c r="PP749" s="1"/>
      <c r="PQ749" s="1"/>
      <c r="PR749" s="1"/>
      <c r="PS749" s="1"/>
      <c r="PT749" s="1"/>
      <c r="PU749" s="1"/>
      <c r="PV749" s="1"/>
      <c r="PW749" s="1"/>
      <c r="PX749" s="1"/>
      <c r="PY749" s="1"/>
      <c r="PZ749" s="1"/>
    </row>
    <row r="750" spans="2:442" s="36" customFormat="1" ht="86.1" customHeight="1" x14ac:dyDescent="0.2">
      <c r="B750" s="202"/>
      <c r="C750" s="202"/>
      <c r="D750" s="202"/>
      <c r="E750" s="219"/>
      <c r="F750" s="219"/>
      <c r="G750" s="219"/>
      <c r="H750" s="202"/>
      <c r="I750" s="202"/>
      <c r="J750" s="11" t="s">
        <v>111</v>
      </c>
      <c r="K750" s="7" t="s">
        <v>112</v>
      </c>
      <c r="L750" s="7" t="s">
        <v>85</v>
      </c>
      <c r="M750" s="7">
        <v>1</v>
      </c>
      <c r="N750" s="230"/>
      <c r="O750" s="202"/>
      <c r="P750" s="202"/>
      <c r="Q750" s="202"/>
      <c r="R750" s="193"/>
      <c r="S750" s="193"/>
      <c r="T750" s="241"/>
      <c r="U750" s="241"/>
      <c r="V750" s="244"/>
      <c r="W750" s="244"/>
      <c r="X750" s="244"/>
      <c r="Y750" s="244"/>
      <c r="Z750" s="244"/>
      <c r="AA750" s="244"/>
      <c r="AB750" s="244"/>
      <c r="AC750" s="230"/>
      <c r="AD750" s="247"/>
      <c r="AE750" s="247"/>
      <c r="AF750" s="202"/>
      <c r="AG750" s="230"/>
      <c r="AH750" s="230"/>
      <c r="AI750" s="230"/>
      <c r="AJ750" s="202"/>
      <c r="AK750" s="1"/>
      <c r="AL750" s="1"/>
    </row>
    <row r="751" spans="2:442" s="36" customFormat="1" ht="51.6" customHeight="1" x14ac:dyDescent="0.25">
      <c r="B751" s="203"/>
      <c r="C751" s="203"/>
      <c r="D751" s="203"/>
      <c r="E751" s="234"/>
      <c r="F751" s="234"/>
      <c r="G751" s="234"/>
      <c r="H751" s="203"/>
      <c r="I751" s="203"/>
      <c r="J751" s="11" t="s">
        <v>127</v>
      </c>
      <c r="K751" s="7" t="s">
        <v>128</v>
      </c>
      <c r="L751" s="7" t="s">
        <v>85</v>
      </c>
      <c r="M751" s="66">
        <v>58</v>
      </c>
      <c r="N751" s="231"/>
      <c r="O751" s="203"/>
      <c r="P751" s="203"/>
      <c r="Q751" s="203"/>
      <c r="R751" s="239"/>
      <c r="S751" s="239"/>
      <c r="T751" s="242"/>
      <c r="U751" s="242"/>
      <c r="V751" s="245"/>
      <c r="W751" s="245"/>
      <c r="X751" s="245"/>
      <c r="Y751" s="245"/>
      <c r="Z751" s="245"/>
      <c r="AA751" s="245"/>
      <c r="AB751" s="245"/>
      <c r="AC751" s="231"/>
      <c r="AD751" s="248"/>
      <c r="AE751" s="248"/>
      <c r="AF751" s="203"/>
      <c r="AG751" s="231"/>
      <c r="AH751" s="231"/>
      <c r="AI751" s="231"/>
      <c r="AJ751" s="203"/>
    </row>
    <row r="752" spans="2:442" s="36" customFormat="1" ht="76.150000000000006" customHeight="1" x14ac:dyDescent="0.25">
      <c r="B752" s="201" t="s">
        <v>333</v>
      </c>
      <c r="C752" s="201" t="s">
        <v>334</v>
      </c>
      <c r="D752" s="201" t="s">
        <v>106</v>
      </c>
      <c r="E752" s="218" t="s">
        <v>67</v>
      </c>
      <c r="F752" s="254" t="s">
        <v>134</v>
      </c>
      <c r="G752" s="218" t="s">
        <v>147</v>
      </c>
      <c r="H752" s="255" t="s">
        <v>70</v>
      </c>
      <c r="I752" s="255" t="s">
        <v>79</v>
      </c>
      <c r="J752" s="235" t="s">
        <v>111</v>
      </c>
      <c r="K752" s="201" t="s">
        <v>112</v>
      </c>
      <c r="L752" s="201" t="s">
        <v>85</v>
      </c>
      <c r="M752" s="201">
        <v>6</v>
      </c>
      <c r="N752" s="256" t="s">
        <v>108</v>
      </c>
      <c r="O752" s="201" t="s">
        <v>335</v>
      </c>
      <c r="P752" s="201" t="s">
        <v>75</v>
      </c>
      <c r="Q752" s="201" t="s">
        <v>76</v>
      </c>
      <c r="R752" s="192" t="s">
        <v>77</v>
      </c>
      <c r="S752" s="192" t="s">
        <v>109</v>
      </c>
      <c r="T752" s="240">
        <f>V752+Y752</f>
        <v>510378</v>
      </c>
      <c r="U752" s="240" t="s">
        <v>79</v>
      </c>
      <c r="V752" s="243">
        <v>433821.3</v>
      </c>
      <c r="W752" s="243" t="s">
        <v>79</v>
      </c>
      <c r="X752" s="243" t="s">
        <v>79</v>
      </c>
      <c r="Y752" s="243">
        <v>76556.7</v>
      </c>
      <c r="Z752" s="243" t="s">
        <v>98</v>
      </c>
      <c r="AA752" s="243" t="s">
        <v>79</v>
      </c>
      <c r="AB752" s="243">
        <v>41382</v>
      </c>
      <c r="AC752" s="228" t="s">
        <v>149</v>
      </c>
      <c r="AD752" s="246" t="s">
        <v>79</v>
      </c>
      <c r="AE752" s="246">
        <f>V752+Y752</f>
        <v>510378</v>
      </c>
      <c r="AF752" s="228" t="s">
        <v>79</v>
      </c>
      <c r="AG752" s="228" t="s">
        <v>33</v>
      </c>
      <c r="AH752" s="256" t="s">
        <v>174</v>
      </c>
      <c r="AI752" s="228" t="s">
        <v>157</v>
      </c>
      <c r="AJ752" s="228"/>
    </row>
    <row r="753" spans="2:36" s="36" customFormat="1" ht="86.1" customHeight="1" x14ac:dyDescent="0.25">
      <c r="B753" s="202"/>
      <c r="C753" s="202"/>
      <c r="D753" s="202"/>
      <c r="E753" s="219"/>
      <c r="F753" s="219"/>
      <c r="G753" s="219"/>
      <c r="H753" s="202"/>
      <c r="I753" s="202"/>
      <c r="J753" s="236"/>
      <c r="K753" s="203"/>
      <c r="L753" s="203"/>
      <c r="M753" s="203"/>
      <c r="N753" s="230"/>
      <c r="O753" s="202"/>
      <c r="P753" s="202"/>
      <c r="Q753" s="202"/>
      <c r="R753" s="193"/>
      <c r="S753" s="193"/>
      <c r="T753" s="241"/>
      <c r="U753" s="241"/>
      <c r="V753" s="244"/>
      <c r="W753" s="244"/>
      <c r="X753" s="244"/>
      <c r="Y753" s="244"/>
      <c r="Z753" s="244"/>
      <c r="AA753" s="244"/>
      <c r="AB753" s="244"/>
      <c r="AC753" s="230"/>
      <c r="AD753" s="247"/>
      <c r="AE753" s="247"/>
      <c r="AF753" s="202"/>
      <c r="AG753" s="230"/>
      <c r="AH753" s="230"/>
      <c r="AI753" s="230"/>
      <c r="AJ753" s="202"/>
    </row>
    <row r="754" spans="2:36" s="36" customFormat="1" ht="142.5" customHeight="1" x14ac:dyDescent="0.25">
      <c r="B754" s="203"/>
      <c r="C754" s="203"/>
      <c r="D754" s="203"/>
      <c r="E754" s="234"/>
      <c r="F754" s="234"/>
      <c r="G754" s="234"/>
      <c r="H754" s="203"/>
      <c r="I754" s="203"/>
      <c r="J754" s="11" t="s">
        <v>127</v>
      </c>
      <c r="K754" s="7" t="s">
        <v>128</v>
      </c>
      <c r="L754" s="7" t="s">
        <v>85</v>
      </c>
      <c r="M754" s="66">
        <v>270</v>
      </c>
      <c r="N754" s="231"/>
      <c r="O754" s="203"/>
      <c r="P754" s="203"/>
      <c r="Q754" s="203"/>
      <c r="R754" s="239"/>
      <c r="S754" s="239"/>
      <c r="T754" s="242"/>
      <c r="U754" s="242"/>
      <c r="V754" s="245"/>
      <c r="W754" s="245"/>
      <c r="X754" s="245"/>
      <c r="Y754" s="245"/>
      <c r="Z754" s="245"/>
      <c r="AA754" s="245"/>
      <c r="AB754" s="245"/>
      <c r="AC754" s="231"/>
      <c r="AD754" s="248"/>
      <c r="AE754" s="248"/>
      <c r="AF754" s="203"/>
      <c r="AG754" s="231"/>
      <c r="AH754" s="231"/>
      <c r="AI754" s="231"/>
      <c r="AJ754" s="203"/>
    </row>
    <row r="755" spans="2:36" ht="52.15" customHeight="1" x14ac:dyDescent="0.2">
      <c r="B755" s="204" t="s">
        <v>336</v>
      </c>
      <c r="C755" s="204" t="s">
        <v>337</v>
      </c>
      <c r="D755" s="204" t="s">
        <v>66</v>
      </c>
      <c r="E755" s="199" t="s">
        <v>67</v>
      </c>
      <c r="F755" s="199" t="s">
        <v>132</v>
      </c>
      <c r="G755" s="199" t="s">
        <v>69</v>
      </c>
      <c r="H755" s="204" t="s">
        <v>70</v>
      </c>
      <c r="I755" s="204" t="s">
        <v>79</v>
      </c>
      <c r="J755" s="11" t="s">
        <v>113</v>
      </c>
      <c r="K755" s="7" t="s">
        <v>114</v>
      </c>
      <c r="L755" s="7" t="s">
        <v>115</v>
      </c>
      <c r="M755" s="7">
        <v>2</v>
      </c>
      <c r="N755" s="190" t="s">
        <v>108</v>
      </c>
      <c r="O755" s="204" t="s">
        <v>338</v>
      </c>
      <c r="P755" s="204" t="s">
        <v>75</v>
      </c>
      <c r="Q755" s="204" t="s">
        <v>76</v>
      </c>
      <c r="R755" s="251" t="s">
        <v>77</v>
      </c>
      <c r="S755" s="251" t="s">
        <v>109</v>
      </c>
      <c r="T755" s="191">
        <f>V755+Y755</f>
        <v>140600</v>
      </c>
      <c r="U755" s="191" t="s">
        <v>79</v>
      </c>
      <c r="V755" s="189">
        <v>119510</v>
      </c>
      <c r="W755" s="189" t="s">
        <v>79</v>
      </c>
      <c r="X755" s="189" t="s">
        <v>79</v>
      </c>
      <c r="Y755" s="189">
        <v>21090</v>
      </c>
      <c r="Z755" s="189" t="s">
        <v>79</v>
      </c>
      <c r="AA755" s="189" t="s">
        <v>79</v>
      </c>
      <c r="AB755" s="189">
        <v>11400</v>
      </c>
      <c r="AC755" s="190" t="s">
        <v>80</v>
      </c>
      <c r="AD755" s="250" t="s">
        <v>79</v>
      </c>
      <c r="AE755" s="250">
        <f>V755+Y755</f>
        <v>140600</v>
      </c>
      <c r="AF755" s="190" t="s">
        <v>79</v>
      </c>
      <c r="AG755" s="190" t="s">
        <v>33</v>
      </c>
      <c r="AH755" s="190" t="s">
        <v>160</v>
      </c>
      <c r="AI755" s="190" t="s">
        <v>161</v>
      </c>
      <c r="AJ755" s="190"/>
    </row>
    <row r="756" spans="2:36" ht="51" x14ac:dyDescent="0.2">
      <c r="B756" s="204"/>
      <c r="C756" s="204"/>
      <c r="D756" s="204"/>
      <c r="E756" s="199"/>
      <c r="F756" s="199"/>
      <c r="G756" s="199"/>
      <c r="H756" s="204"/>
      <c r="I756" s="204"/>
      <c r="J756" s="11" t="s">
        <v>116</v>
      </c>
      <c r="K756" s="7" t="s">
        <v>117</v>
      </c>
      <c r="L756" s="7" t="s">
        <v>85</v>
      </c>
      <c r="M756" s="7">
        <v>1</v>
      </c>
      <c r="N756" s="190"/>
      <c r="O756" s="204"/>
      <c r="P756" s="204"/>
      <c r="Q756" s="204"/>
      <c r="R756" s="251"/>
      <c r="S756" s="251"/>
      <c r="T756" s="191"/>
      <c r="U756" s="191"/>
      <c r="V756" s="189"/>
      <c r="W756" s="189"/>
      <c r="X756" s="189"/>
      <c r="Y756" s="189"/>
      <c r="Z756" s="189"/>
      <c r="AA756" s="189"/>
      <c r="AB756" s="189"/>
      <c r="AC756" s="190"/>
      <c r="AD756" s="250"/>
      <c r="AE756" s="250"/>
      <c r="AF756" s="204"/>
      <c r="AG756" s="190"/>
      <c r="AH756" s="190"/>
      <c r="AI756" s="190"/>
      <c r="AJ756" s="204"/>
    </row>
    <row r="757" spans="2:36" ht="38.25" x14ac:dyDescent="0.2">
      <c r="B757" s="204"/>
      <c r="C757" s="204"/>
      <c r="D757" s="204"/>
      <c r="E757" s="199"/>
      <c r="F757" s="199"/>
      <c r="G757" s="199"/>
      <c r="H757" s="204"/>
      <c r="I757" s="204"/>
      <c r="J757" s="11" t="s">
        <v>209</v>
      </c>
      <c r="K757" s="7" t="s">
        <v>118</v>
      </c>
      <c r="L757" s="7" t="s">
        <v>119</v>
      </c>
      <c r="M757" s="7">
        <v>1</v>
      </c>
      <c r="N757" s="190"/>
      <c r="O757" s="204"/>
      <c r="P757" s="204"/>
      <c r="Q757" s="204"/>
      <c r="R757" s="251"/>
      <c r="S757" s="251"/>
      <c r="T757" s="191"/>
      <c r="U757" s="191"/>
      <c r="V757" s="189"/>
      <c r="W757" s="189"/>
      <c r="X757" s="189"/>
      <c r="Y757" s="189"/>
      <c r="Z757" s="189"/>
      <c r="AA757" s="189"/>
      <c r="AB757" s="189"/>
      <c r="AC757" s="190"/>
      <c r="AD757" s="250"/>
      <c r="AE757" s="250"/>
      <c r="AF757" s="204"/>
      <c r="AG757" s="190"/>
      <c r="AH757" s="190"/>
      <c r="AI757" s="190"/>
      <c r="AJ757" s="204"/>
    </row>
    <row r="758" spans="2:36" ht="47.25" customHeight="1" x14ac:dyDescent="0.2">
      <c r="B758" s="204"/>
      <c r="C758" s="204"/>
      <c r="D758" s="204"/>
      <c r="E758" s="199"/>
      <c r="F758" s="199"/>
      <c r="G758" s="199"/>
      <c r="H758" s="204"/>
      <c r="I758" s="204"/>
      <c r="J758" s="11" t="s">
        <v>120</v>
      </c>
      <c r="K758" s="7" t="s">
        <v>121</v>
      </c>
      <c r="L758" s="7" t="s">
        <v>119</v>
      </c>
      <c r="M758" s="66">
        <v>1</v>
      </c>
      <c r="N758" s="190"/>
      <c r="O758" s="204"/>
      <c r="P758" s="204"/>
      <c r="Q758" s="204"/>
      <c r="R758" s="251"/>
      <c r="S758" s="251"/>
      <c r="T758" s="191"/>
      <c r="U758" s="191"/>
      <c r="V758" s="189"/>
      <c r="W758" s="189"/>
      <c r="X758" s="189"/>
      <c r="Y758" s="189"/>
      <c r="Z758" s="189"/>
      <c r="AA758" s="189"/>
      <c r="AB758" s="189"/>
      <c r="AC758" s="190"/>
      <c r="AD758" s="250"/>
      <c r="AE758" s="250"/>
      <c r="AF758" s="204"/>
      <c r="AG758" s="190"/>
      <c r="AH758" s="190"/>
      <c r="AI758" s="190"/>
      <c r="AJ758" s="204"/>
    </row>
    <row r="759" spans="2:36" s="36" customFormat="1" ht="93" customHeight="1" x14ac:dyDescent="0.25">
      <c r="B759" s="204" t="s">
        <v>339</v>
      </c>
      <c r="C759" s="204" t="s">
        <v>340</v>
      </c>
      <c r="D759" s="204" t="s">
        <v>106</v>
      </c>
      <c r="E759" s="199" t="s">
        <v>67</v>
      </c>
      <c r="F759" s="199" t="s">
        <v>134</v>
      </c>
      <c r="G759" s="199" t="s">
        <v>147</v>
      </c>
      <c r="H759" s="204" t="s">
        <v>70</v>
      </c>
      <c r="I759" s="204" t="s">
        <v>79</v>
      </c>
      <c r="J759" s="235" t="s">
        <v>111</v>
      </c>
      <c r="K759" s="201" t="s">
        <v>112</v>
      </c>
      <c r="L759" s="201" t="s">
        <v>85</v>
      </c>
      <c r="M759" s="201">
        <v>1</v>
      </c>
      <c r="N759" s="190" t="s">
        <v>108</v>
      </c>
      <c r="O759" s="204" t="s">
        <v>335</v>
      </c>
      <c r="P759" s="204" t="s">
        <v>75</v>
      </c>
      <c r="Q759" s="204" t="s">
        <v>76</v>
      </c>
      <c r="R759" s="251" t="s">
        <v>77</v>
      </c>
      <c r="S759" s="251" t="s">
        <v>109</v>
      </c>
      <c r="T759" s="191">
        <f>V759+Y759</f>
        <v>29600</v>
      </c>
      <c r="U759" s="191" t="s">
        <v>79</v>
      </c>
      <c r="V759" s="243">
        <v>25160</v>
      </c>
      <c r="W759" s="189" t="s">
        <v>79</v>
      </c>
      <c r="X759" s="189" t="s">
        <v>79</v>
      </c>
      <c r="Y759" s="189">
        <v>4440</v>
      </c>
      <c r="Z759" s="189" t="s">
        <v>98</v>
      </c>
      <c r="AA759" s="189" t="s">
        <v>79</v>
      </c>
      <c r="AB759" s="189">
        <v>2400</v>
      </c>
      <c r="AC759" s="190" t="s">
        <v>149</v>
      </c>
      <c r="AD759" s="250" t="s">
        <v>79</v>
      </c>
      <c r="AE759" s="250">
        <f>V759+Y759</f>
        <v>29600</v>
      </c>
      <c r="AF759" s="190" t="s">
        <v>79</v>
      </c>
      <c r="AG759" s="190" t="s">
        <v>33</v>
      </c>
      <c r="AH759" s="190" t="s">
        <v>160</v>
      </c>
      <c r="AI759" s="190" t="s">
        <v>161</v>
      </c>
      <c r="AJ759" s="190"/>
    </row>
    <row r="760" spans="2:36" s="36" customFormat="1" ht="33.75" customHeight="1" x14ac:dyDescent="0.25">
      <c r="B760" s="204"/>
      <c r="C760" s="204"/>
      <c r="D760" s="204"/>
      <c r="E760" s="199"/>
      <c r="F760" s="199"/>
      <c r="G760" s="199"/>
      <c r="H760" s="204"/>
      <c r="I760" s="204"/>
      <c r="J760" s="236"/>
      <c r="K760" s="203"/>
      <c r="L760" s="203"/>
      <c r="M760" s="203"/>
      <c r="N760" s="190"/>
      <c r="O760" s="204"/>
      <c r="P760" s="204"/>
      <c r="Q760" s="204"/>
      <c r="R760" s="251"/>
      <c r="S760" s="251"/>
      <c r="T760" s="191"/>
      <c r="U760" s="191"/>
      <c r="V760" s="244"/>
      <c r="W760" s="189"/>
      <c r="X760" s="189"/>
      <c r="Y760" s="189"/>
      <c r="Z760" s="189"/>
      <c r="AA760" s="189"/>
      <c r="AB760" s="189"/>
      <c r="AC760" s="190"/>
      <c r="AD760" s="250"/>
      <c r="AE760" s="250"/>
      <c r="AF760" s="204"/>
      <c r="AG760" s="190"/>
      <c r="AH760" s="190"/>
      <c r="AI760" s="190"/>
      <c r="AJ760" s="204"/>
    </row>
    <row r="761" spans="2:36" s="36" customFormat="1" ht="155.25" customHeight="1" x14ac:dyDescent="0.25">
      <c r="B761" s="204"/>
      <c r="C761" s="204"/>
      <c r="D761" s="204"/>
      <c r="E761" s="199"/>
      <c r="F761" s="199"/>
      <c r="G761" s="199"/>
      <c r="H761" s="204"/>
      <c r="I761" s="204"/>
      <c r="J761" s="11" t="s">
        <v>127</v>
      </c>
      <c r="K761" s="7" t="s">
        <v>128</v>
      </c>
      <c r="L761" s="7" t="s">
        <v>85</v>
      </c>
      <c r="M761" s="66">
        <v>20</v>
      </c>
      <c r="N761" s="190"/>
      <c r="O761" s="204"/>
      <c r="P761" s="204"/>
      <c r="Q761" s="204"/>
      <c r="R761" s="251"/>
      <c r="S761" s="251"/>
      <c r="T761" s="191"/>
      <c r="U761" s="191"/>
      <c r="V761" s="245"/>
      <c r="W761" s="189"/>
      <c r="X761" s="189"/>
      <c r="Y761" s="189"/>
      <c r="Z761" s="189"/>
      <c r="AA761" s="189"/>
      <c r="AB761" s="189"/>
      <c r="AC761" s="190"/>
      <c r="AD761" s="250"/>
      <c r="AE761" s="250"/>
      <c r="AF761" s="204"/>
      <c r="AG761" s="190"/>
      <c r="AH761" s="190"/>
      <c r="AI761" s="190"/>
      <c r="AJ761" s="204"/>
    </row>
    <row r="762" spans="2:36" s="36" customFormat="1" ht="132" customHeight="1" x14ac:dyDescent="0.25">
      <c r="B762" s="204" t="s">
        <v>341</v>
      </c>
      <c r="C762" s="204" t="s">
        <v>342</v>
      </c>
      <c r="D762" s="204" t="s">
        <v>106</v>
      </c>
      <c r="E762" s="199" t="s">
        <v>67</v>
      </c>
      <c r="F762" s="199" t="s">
        <v>134</v>
      </c>
      <c r="G762" s="199" t="s">
        <v>147</v>
      </c>
      <c r="H762" s="204" t="s">
        <v>70</v>
      </c>
      <c r="I762" s="204" t="s">
        <v>79</v>
      </c>
      <c r="J762" s="235" t="s">
        <v>127</v>
      </c>
      <c r="K762" s="201" t="s">
        <v>128</v>
      </c>
      <c r="L762" s="201" t="s">
        <v>85</v>
      </c>
      <c r="M762" s="237">
        <v>20</v>
      </c>
      <c r="N762" s="190" t="s">
        <v>108</v>
      </c>
      <c r="O762" s="204" t="s">
        <v>335</v>
      </c>
      <c r="P762" s="204" t="s">
        <v>75</v>
      </c>
      <c r="Q762" s="204" t="s">
        <v>76</v>
      </c>
      <c r="R762" s="251" t="s">
        <v>77</v>
      </c>
      <c r="S762" s="251" t="s">
        <v>109</v>
      </c>
      <c r="T762" s="191">
        <f>V762+Y762</f>
        <v>78625</v>
      </c>
      <c r="U762" s="191" t="s">
        <v>79</v>
      </c>
      <c r="V762" s="243">
        <v>66831.25</v>
      </c>
      <c r="W762" s="189" t="s">
        <v>79</v>
      </c>
      <c r="X762" s="189" t="s">
        <v>79</v>
      </c>
      <c r="Y762" s="189">
        <v>11793.75</v>
      </c>
      <c r="Z762" s="189" t="s">
        <v>98</v>
      </c>
      <c r="AA762" s="189" t="s">
        <v>79</v>
      </c>
      <c r="AB762" s="189">
        <v>6375</v>
      </c>
      <c r="AC762" s="190" t="s">
        <v>149</v>
      </c>
      <c r="AD762" s="250" t="s">
        <v>79</v>
      </c>
      <c r="AE762" s="250">
        <f>V762+Y762</f>
        <v>78625</v>
      </c>
      <c r="AF762" s="190" t="s">
        <v>79</v>
      </c>
      <c r="AG762" s="190" t="s">
        <v>33</v>
      </c>
      <c r="AH762" s="190" t="s">
        <v>160</v>
      </c>
      <c r="AI762" s="190" t="s">
        <v>161</v>
      </c>
      <c r="AJ762" s="190"/>
    </row>
    <row r="763" spans="2:36" s="36" customFormat="1" ht="85.15" customHeight="1" x14ac:dyDescent="0.25">
      <c r="B763" s="204"/>
      <c r="C763" s="204"/>
      <c r="D763" s="204"/>
      <c r="E763" s="199"/>
      <c r="F763" s="199"/>
      <c r="G763" s="199"/>
      <c r="H763" s="204"/>
      <c r="I763" s="204"/>
      <c r="J763" s="360"/>
      <c r="K763" s="202"/>
      <c r="L763" s="202"/>
      <c r="M763" s="505"/>
      <c r="N763" s="190"/>
      <c r="O763" s="204"/>
      <c r="P763" s="204"/>
      <c r="Q763" s="204"/>
      <c r="R763" s="251"/>
      <c r="S763" s="251"/>
      <c r="T763" s="191"/>
      <c r="U763" s="191"/>
      <c r="V763" s="244"/>
      <c r="W763" s="189"/>
      <c r="X763" s="189"/>
      <c r="Y763" s="189"/>
      <c r="Z763" s="189"/>
      <c r="AA763" s="189"/>
      <c r="AB763" s="189"/>
      <c r="AC763" s="190"/>
      <c r="AD763" s="250"/>
      <c r="AE763" s="250"/>
      <c r="AF763" s="204"/>
      <c r="AG763" s="190"/>
      <c r="AH763" s="190"/>
      <c r="AI763" s="190"/>
      <c r="AJ763" s="204"/>
    </row>
    <row r="764" spans="2:36" s="36" customFormat="1" ht="59.1" customHeight="1" x14ac:dyDescent="0.25">
      <c r="B764" s="204"/>
      <c r="C764" s="204"/>
      <c r="D764" s="204"/>
      <c r="E764" s="199"/>
      <c r="F764" s="199"/>
      <c r="G764" s="199"/>
      <c r="H764" s="204"/>
      <c r="I764" s="204"/>
      <c r="J764" s="236"/>
      <c r="K764" s="203"/>
      <c r="L764" s="203"/>
      <c r="M764" s="238"/>
      <c r="N764" s="190"/>
      <c r="O764" s="204"/>
      <c r="P764" s="204"/>
      <c r="Q764" s="204"/>
      <c r="R764" s="251"/>
      <c r="S764" s="251"/>
      <c r="T764" s="191"/>
      <c r="U764" s="191"/>
      <c r="V764" s="245"/>
      <c r="W764" s="189"/>
      <c r="X764" s="189"/>
      <c r="Y764" s="189"/>
      <c r="Z764" s="189"/>
      <c r="AA764" s="189"/>
      <c r="AB764" s="189"/>
      <c r="AC764" s="190"/>
      <c r="AD764" s="250"/>
      <c r="AE764" s="250"/>
      <c r="AF764" s="204"/>
      <c r="AG764" s="190"/>
      <c r="AH764" s="190"/>
      <c r="AI764" s="190"/>
      <c r="AJ764" s="204"/>
    </row>
    <row r="765" spans="2:36" s="36" customFormat="1" ht="131.65" customHeight="1" x14ac:dyDescent="0.25">
      <c r="B765" s="204" t="s">
        <v>343</v>
      </c>
      <c r="C765" s="204" t="s">
        <v>344</v>
      </c>
      <c r="D765" s="204" t="s">
        <v>106</v>
      </c>
      <c r="E765" s="199" t="s">
        <v>67</v>
      </c>
      <c r="F765" s="199" t="s">
        <v>134</v>
      </c>
      <c r="G765" s="199" t="s">
        <v>147</v>
      </c>
      <c r="H765" s="204" t="s">
        <v>70</v>
      </c>
      <c r="I765" s="204" t="s">
        <v>79</v>
      </c>
      <c r="J765" s="28" t="s">
        <v>111</v>
      </c>
      <c r="K765" s="14" t="s">
        <v>112</v>
      </c>
      <c r="L765" s="14" t="s">
        <v>85</v>
      </c>
      <c r="M765" s="14">
        <v>2</v>
      </c>
      <c r="N765" s="190" t="s">
        <v>108</v>
      </c>
      <c r="O765" s="204" t="s">
        <v>335</v>
      </c>
      <c r="P765" s="204" t="s">
        <v>75</v>
      </c>
      <c r="Q765" s="204" t="s">
        <v>76</v>
      </c>
      <c r="R765" s="251" t="s">
        <v>77</v>
      </c>
      <c r="S765" s="251"/>
      <c r="T765" s="191">
        <f>V765+Y765</f>
        <v>65900.930000000008</v>
      </c>
      <c r="U765" s="191" t="s">
        <v>79</v>
      </c>
      <c r="V765" s="243">
        <v>56015.83</v>
      </c>
      <c r="W765" s="189" t="s">
        <v>79</v>
      </c>
      <c r="X765" s="189" t="s">
        <v>79</v>
      </c>
      <c r="Y765" s="189">
        <v>9885.1</v>
      </c>
      <c r="Z765" s="189" t="s">
        <v>98</v>
      </c>
      <c r="AA765" s="189" t="s">
        <v>79</v>
      </c>
      <c r="AB765" s="189">
        <v>5343.32</v>
      </c>
      <c r="AC765" s="190" t="s">
        <v>149</v>
      </c>
      <c r="AD765" s="250" t="s">
        <v>79</v>
      </c>
      <c r="AE765" s="250">
        <f>V765+Y765</f>
        <v>65900.930000000008</v>
      </c>
      <c r="AF765" s="190" t="s">
        <v>79</v>
      </c>
      <c r="AG765" s="190" t="s">
        <v>33</v>
      </c>
      <c r="AH765" s="190" t="s">
        <v>233</v>
      </c>
      <c r="AI765" s="190" t="s">
        <v>412</v>
      </c>
      <c r="AJ765" s="190"/>
    </row>
    <row r="766" spans="2:36" s="36" customFormat="1" ht="159.6" customHeight="1" x14ac:dyDescent="0.25">
      <c r="B766" s="201"/>
      <c r="C766" s="201"/>
      <c r="D766" s="201"/>
      <c r="E766" s="218"/>
      <c r="F766" s="218"/>
      <c r="G766" s="218"/>
      <c r="H766" s="201"/>
      <c r="I766" s="201"/>
      <c r="J766" s="28" t="s">
        <v>127</v>
      </c>
      <c r="K766" s="14" t="s">
        <v>128</v>
      </c>
      <c r="L766" s="14" t="s">
        <v>85</v>
      </c>
      <c r="M766" s="74">
        <v>40</v>
      </c>
      <c r="N766" s="228"/>
      <c r="O766" s="201"/>
      <c r="P766" s="201"/>
      <c r="Q766" s="201"/>
      <c r="R766" s="192"/>
      <c r="S766" s="192"/>
      <c r="T766" s="240"/>
      <c r="U766" s="240"/>
      <c r="V766" s="244"/>
      <c r="W766" s="189"/>
      <c r="X766" s="189"/>
      <c r="Y766" s="189"/>
      <c r="Z766" s="189"/>
      <c r="AA766" s="189"/>
      <c r="AB766" s="189"/>
      <c r="AC766" s="190"/>
      <c r="AD766" s="250"/>
      <c r="AE766" s="246"/>
      <c r="AF766" s="201"/>
      <c r="AG766" s="228"/>
      <c r="AH766" s="228"/>
      <c r="AI766" s="228"/>
      <c r="AJ766" s="204"/>
    </row>
    <row r="767" spans="2:36" s="36" customFormat="1" ht="79.5" customHeight="1" x14ac:dyDescent="0.25">
      <c r="B767" s="204" t="s">
        <v>675</v>
      </c>
      <c r="C767" s="204" t="s">
        <v>664</v>
      </c>
      <c r="D767" s="204" t="s">
        <v>88</v>
      </c>
      <c r="E767" s="200" t="s">
        <v>67</v>
      </c>
      <c r="F767" s="200" t="s">
        <v>132</v>
      </c>
      <c r="G767" s="199" t="s">
        <v>665</v>
      </c>
      <c r="H767" s="201" t="s">
        <v>70</v>
      </c>
      <c r="I767" s="201" t="s">
        <v>98</v>
      </c>
      <c r="J767" s="11" t="s">
        <v>113</v>
      </c>
      <c r="K767" s="7" t="s">
        <v>114</v>
      </c>
      <c r="L767" s="7" t="s">
        <v>115</v>
      </c>
      <c r="M767" s="7">
        <v>3</v>
      </c>
      <c r="N767" s="190" t="s">
        <v>108</v>
      </c>
      <c r="O767" s="204" t="s">
        <v>338</v>
      </c>
      <c r="P767" s="204" t="s">
        <v>75</v>
      </c>
      <c r="Q767" s="204" t="s">
        <v>76</v>
      </c>
      <c r="R767" s="251" t="s">
        <v>77</v>
      </c>
      <c r="S767" s="251" t="s">
        <v>109</v>
      </c>
      <c r="T767" s="191">
        <f>V767+Y767</f>
        <v>203300.75</v>
      </c>
      <c r="U767" s="191">
        <f>+T767/M768</f>
        <v>203300.75</v>
      </c>
      <c r="V767" s="189">
        <v>172805.64</v>
      </c>
      <c r="W767" s="189" t="s">
        <v>79</v>
      </c>
      <c r="X767" s="189" t="s">
        <v>79</v>
      </c>
      <c r="Y767" s="257">
        <v>30495.11</v>
      </c>
      <c r="Z767" s="189" t="s">
        <v>79</v>
      </c>
      <c r="AA767" s="189" t="s">
        <v>79</v>
      </c>
      <c r="AB767" s="257">
        <v>51143.24</v>
      </c>
      <c r="AC767" s="190" t="s">
        <v>80</v>
      </c>
      <c r="AD767" s="250" t="s">
        <v>79</v>
      </c>
      <c r="AE767" s="250">
        <f>V767+Y767</f>
        <v>203300.75</v>
      </c>
      <c r="AF767" s="190" t="s">
        <v>79</v>
      </c>
      <c r="AG767" s="190" t="s">
        <v>33</v>
      </c>
      <c r="AH767" s="190" t="s">
        <v>174</v>
      </c>
      <c r="AI767" s="190" t="s">
        <v>158</v>
      </c>
      <c r="AJ767" s="190"/>
    </row>
    <row r="768" spans="2:36" s="36" customFormat="1" ht="78" customHeight="1" x14ac:dyDescent="0.25">
      <c r="B768" s="211"/>
      <c r="C768" s="211"/>
      <c r="D768" s="211"/>
      <c r="E768" s="200"/>
      <c r="F768" s="200"/>
      <c r="G768" s="200"/>
      <c r="H768" s="202"/>
      <c r="I768" s="202"/>
      <c r="J768" s="11" t="s">
        <v>116</v>
      </c>
      <c r="K768" s="7" t="s">
        <v>117</v>
      </c>
      <c r="L768" s="7" t="s">
        <v>85</v>
      </c>
      <c r="M768" s="7">
        <v>1</v>
      </c>
      <c r="N768" s="190"/>
      <c r="O768" s="204"/>
      <c r="P768" s="204"/>
      <c r="Q768" s="204"/>
      <c r="R768" s="251"/>
      <c r="S768" s="251"/>
      <c r="T768" s="191"/>
      <c r="U768" s="191"/>
      <c r="V768" s="189"/>
      <c r="W768" s="189"/>
      <c r="X768" s="189"/>
      <c r="Y768" s="253"/>
      <c r="Z768" s="189"/>
      <c r="AA768" s="189"/>
      <c r="AB768" s="253"/>
      <c r="AC768" s="190"/>
      <c r="AD768" s="250"/>
      <c r="AE768" s="250"/>
      <c r="AF768" s="204"/>
      <c r="AG768" s="190"/>
      <c r="AH768" s="190"/>
      <c r="AI768" s="190"/>
      <c r="AJ768" s="204"/>
    </row>
    <row r="769" spans="2:36" s="36" customFormat="1" ht="57.6" customHeight="1" x14ac:dyDescent="0.25">
      <c r="B769" s="211"/>
      <c r="C769" s="211"/>
      <c r="D769" s="211"/>
      <c r="E769" s="200"/>
      <c r="F769" s="200"/>
      <c r="G769" s="200"/>
      <c r="H769" s="202"/>
      <c r="I769" s="202"/>
      <c r="J769" s="11" t="s">
        <v>209</v>
      </c>
      <c r="K769" s="7" t="s">
        <v>118</v>
      </c>
      <c r="L769" s="7" t="s">
        <v>119</v>
      </c>
      <c r="M769" s="7">
        <v>1</v>
      </c>
      <c r="N769" s="190"/>
      <c r="O769" s="204"/>
      <c r="P769" s="204"/>
      <c r="Q769" s="204"/>
      <c r="R769" s="251"/>
      <c r="S769" s="251"/>
      <c r="T769" s="191"/>
      <c r="U769" s="191"/>
      <c r="V769" s="189"/>
      <c r="W769" s="189"/>
      <c r="X769" s="189"/>
      <c r="Y769" s="253"/>
      <c r="Z769" s="189"/>
      <c r="AA769" s="189"/>
      <c r="AB769" s="253"/>
      <c r="AC769" s="190"/>
      <c r="AD769" s="250"/>
      <c r="AE769" s="250"/>
      <c r="AF769" s="204"/>
      <c r="AG769" s="190"/>
      <c r="AH769" s="190"/>
      <c r="AI769" s="190"/>
      <c r="AJ769" s="204"/>
    </row>
    <row r="770" spans="2:36" s="36" customFormat="1" ht="59.65" customHeight="1" thickBot="1" x14ac:dyDescent="0.3">
      <c r="B770" s="211"/>
      <c r="C770" s="211"/>
      <c r="D770" s="211"/>
      <c r="E770" s="200"/>
      <c r="F770" s="200"/>
      <c r="G770" s="200"/>
      <c r="H770" s="203"/>
      <c r="I770" s="203"/>
      <c r="J770" s="11" t="s">
        <v>120</v>
      </c>
      <c r="K770" s="7" t="s">
        <v>121</v>
      </c>
      <c r="L770" s="7" t="s">
        <v>119</v>
      </c>
      <c r="M770" s="66">
        <v>1</v>
      </c>
      <c r="N770" s="190"/>
      <c r="O770" s="204"/>
      <c r="P770" s="204"/>
      <c r="Q770" s="204"/>
      <c r="R770" s="251"/>
      <c r="S770" s="251"/>
      <c r="T770" s="191"/>
      <c r="U770" s="191"/>
      <c r="V770" s="189"/>
      <c r="W770" s="189"/>
      <c r="X770" s="189"/>
      <c r="Y770" s="253"/>
      <c r="Z770" s="189"/>
      <c r="AA770" s="189"/>
      <c r="AB770" s="253"/>
      <c r="AC770" s="190"/>
      <c r="AD770" s="250"/>
      <c r="AE770" s="250"/>
      <c r="AF770" s="204"/>
      <c r="AG770" s="190"/>
      <c r="AH770" s="190"/>
      <c r="AI770" s="190"/>
      <c r="AJ770" s="204"/>
    </row>
    <row r="771" spans="2:36" s="36" customFormat="1" ht="132.6" customHeight="1" x14ac:dyDescent="0.25">
      <c r="B771" s="204" t="s">
        <v>676</v>
      </c>
      <c r="C771" s="204" t="s">
        <v>666</v>
      </c>
      <c r="D771" s="204" t="s">
        <v>88</v>
      </c>
      <c r="E771" s="200" t="s">
        <v>67</v>
      </c>
      <c r="F771" s="200" t="s">
        <v>134</v>
      </c>
      <c r="G771" s="199" t="s">
        <v>651</v>
      </c>
      <c r="H771" s="201" t="s">
        <v>70</v>
      </c>
      <c r="I771" s="201" t="s">
        <v>98</v>
      </c>
      <c r="J771" s="98" t="s">
        <v>657</v>
      </c>
      <c r="K771" s="99" t="s">
        <v>107</v>
      </c>
      <c r="L771" s="100" t="s">
        <v>86</v>
      </c>
      <c r="M771" s="101">
        <v>40</v>
      </c>
      <c r="N771" s="370" t="s">
        <v>672</v>
      </c>
      <c r="O771" s="503" t="s">
        <v>673</v>
      </c>
      <c r="P771" s="201" t="s">
        <v>75</v>
      </c>
      <c r="Q771" s="201" t="s">
        <v>76</v>
      </c>
      <c r="R771" s="201" t="s">
        <v>77</v>
      </c>
      <c r="S771" s="192" t="s">
        <v>109</v>
      </c>
      <c r="T771" s="240">
        <f>V771+Y771</f>
        <v>141240.83000000002</v>
      </c>
      <c r="U771" s="241">
        <f>+T771/M772</f>
        <v>47080.276666666672</v>
      </c>
      <c r="V771" s="441">
        <v>120054.71</v>
      </c>
      <c r="W771" s="244" t="s">
        <v>98</v>
      </c>
      <c r="X771" s="244" t="s">
        <v>98</v>
      </c>
      <c r="Y771" s="441">
        <v>21186.12</v>
      </c>
      <c r="Z771" s="244" t="s">
        <v>98</v>
      </c>
      <c r="AA771" s="244" t="s">
        <v>98</v>
      </c>
      <c r="AB771" s="441">
        <v>35531.17</v>
      </c>
      <c r="AC771" s="230" t="s">
        <v>149</v>
      </c>
      <c r="AD771" s="247" t="s">
        <v>79</v>
      </c>
      <c r="AE771" s="247">
        <f>V771+Y771</f>
        <v>141240.83000000002</v>
      </c>
      <c r="AF771" s="228" t="s">
        <v>79</v>
      </c>
      <c r="AG771" s="228" t="s">
        <v>33</v>
      </c>
      <c r="AH771" s="256" t="s">
        <v>157</v>
      </c>
      <c r="AI771" s="228" t="s">
        <v>158</v>
      </c>
      <c r="AJ771" s="228"/>
    </row>
    <row r="772" spans="2:36" s="36" customFormat="1" ht="95.1" customHeight="1" x14ac:dyDescent="0.25">
      <c r="B772" s="211"/>
      <c r="C772" s="211"/>
      <c r="D772" s="211"/>
      <c r="E772" s="200"/>
      <c r="F772" s="200"/>
      <c r="G772" s="200"/>
      <c r="H772" s="202"/>
      <c r="I772" s="202"/>
      <c r="J772" s="28" t="s">
        <v>111</v>
      </c>
      <c r="K772" s="83" t="s">
        <v>112</v>
      </c>
      <c r="L772" s="102" t="s">
        <v>85</v>
      </c>
      <c r="M772" s="90">
        <v>3</v>
      </c>
      <c r="N772" s="207"/>
      <c r="O772" s="279"/>
      <c r="P772" s="202"/>
      <c r="Q772" s="202"/>
      <c r="R772" s="202"/>
      <c r="S772" s="193"/>
      <c r="T772" s="241"/>
      <c r="U772" s="241"/>
      <c r="V772" s="253"/>
      <c r="W772" s="244"/>
      <c r="X772" s="244"/>
      <c r="Y772" s="253"/>
      <c r="Z772" s="244"/>
      <c r="AA772" s="244"/>
      <c r="AB772" s="253"/>
      <c r="AC772" s="230"/>
      <c r="AD772" s="247"/>
      <c r="AE772" s="247"/>
      <c r="AF772" s="202"/>
      <c r="AG772" s="230"/>
      <c r="AH772" s="230"/>
      <c r="AI772" s="230"/>
      <c r="AJ772" s="202"/>
    </row>
    <row r="773" spans="2:36" s="36" customFormat="1" ht="196.5" customHeight="1" thickBot="1" x14ac:dyDescent="0.3">
      <c r="B773" s="211"/>
      <c r="C773" s="211"/>
      <c r="D773" s="211"/>
      <c r="E773" s="200"/>
      <c r="F773" s="200"/>
      <c r="G773" s="200"/>
      <c r="H773" s="203"/>
      <c r="I773" s="203"/>
      <c r="J773" s="103" t="s">
        <v>671</v>
      </c>
      <c r="K773" s="104" t="s">
        <v>658</v>
      </c>
      <c r="L773" s="105" t="s">
        <v>85</v>
      </c>
      <c r="M773" s="106">
        <v>69</v>
      </c>
      <c r="N773" s="371"/>
      <c r="O773" s="504"/>
      <c r="P773" s="203"/>
      <c r="Q773" s="203"/>
      <c r="R773" s="203"/>
      <c r="S773" s="239"/>
      <c r="T773" s="242"/>
      <c r="U773" s="242"/>
      <c r="V773" s="253"/>
      <c r="W773" s="245"/>
      <c r="X773" s="245"/>
      <c r="Y773" s="253"/>
      <c r="Z773" s="245"/>
      <c r="AA773" s="245"/>
      <c r="AB773" s="253"/>
      <c r="AC773" s="231"/>
      <c r="AD773" s="248"/>
      <c r="AE773" s="248"/>
      <c r="AF773" s="203"/>
      <c r="AG773" s="231"/>
      <c r="AH773" s="231"/>
      <c r="AI773" s="231"/>
      <c r="AJ773" s="203"/>
    </row>
    <row r="774" spans="2:36" s="36" customFormat="1" ht="132.6" customHeight="1" x14ac:dyDescent="0.25">
      <c r="B774" s="204" t="s">
        <v>677</v>
      </c>
      <c r="C774" s="204" t="s">
        <v>667</v>
      </c>
      <c r="D774" s="204" t="s">
        <v>88</v>
      </c>
      <c r="E774" s="200" t="s">
        <v>67</v>
      </c>
      <c r="F774" s="200" t="s">
        <v>134</v>
      </c>
      <c r="G774" s="199" t="s">
        <v>651</v>
      </c>
      <c r="H774" s="201" t="s">
        <v>70</v>
      </c>
      <c r="I774" s="201" t="s">
        <v>98</v>
      </c>
      <c r="J774" s="98" t="s">
        <v>657</v>
      </c>
      <c r="K774" s="99" t="s">
        <v>107</v>
      </c>
      <c r="L774" s="100" t="s">
        <v>86</v>
      </c>
      <c r="M774" s="101">
        <v>40</v>
      </c>
      <c r="N774" s="338" t="s">
        <v>672</v>
      </c>
      <c r="O774" s="336" t="s">
        <v>673</v>
      </c>
      <c r="P774" s="201" t="s">
        <v>75</v>
      </c>
      <c r="Q774" s="201" t="s">
        <v>76</v>
      </c>
      <c r="R774" s="201" t="s">
        <v>77</v>
      </c>
      <c r="S774" s="192" t="s">
        <v>109</v>
      </c>
      <c r="T774" s="241">
        <f>V774+Y774</f>
        <v>310306.32</v>
      </c>
      <c r="U774" s="241">
        <f>+T774/M775</f>
        <v>31030.632000000001</v>
      </c>
      <c r="V774" s="248">
        <v>263760.37</v>
      </c>
      <c r="W774" s="244" t="s">
        <v>98</v>
      </c>
      <c r="X774" s="244" t="s">
        <v>98</v>
      </c>
      <c r="Y774" s="248">
        <v>46545.95</v>
      </c>
      <c r="Z774" s="244" t="s">
        <v>98</v>
      </c>
      <c r="AA774" s="244" t="s">
        <v>98</v>
      </c>
      <c r="AB774" s="248">
        <v>78062.039999999994</v>
      </c>
      <c r="AC774" s="230" t="s">
        <v>149</v>
      </c>
      <c r="AD774" s="247" t="s">
        <v>79</v>
      </c>
      <c r="AE774" s="246">
        <f>V774+Y774</f>
        <v>310306.32</v>
      </c>
      <c r="AF774" s="228" t="s">
        <v>79</v>
      </c>
      <c r="AG774" s="228" t="s">
        <v>33</v>
      </c>
      <c r="AH774" s="256" t="s">
        <v>157</v>
      </c>
      <c r="AI774" s="228" t="s">
        <v>176</v>
      </c>
      <c r="AJ774" s="228"/>
    </row>
    <row r="775" spans="2:36" s="36" customFormat="1" ht="108.6" customHeight="1" x14ac:dyDescent="0.25">
      <c r="B775" s="211"/>
      <c r="C775" s="211"/>
      <c r="D775" s="211"/>
      <c r="E775" s="200"/>
      <c r="F775" s="200"/>
      <c r="G775" s="200"/>
      <c r="H775" s="202"/>
      <c r="I775" s="202"/>
      <c r="J775" s="28" t="s">
        <v>111</v>
      </c>
      <c r="K775" s="83" t="s">
        <v>112</v>
      </c>
      <c r="L775" s="102" t="s">
        <v>85</v>
      </c>
      <c r="M775" s="90">
        <v>10</v>
      </c>
      <c r="N775" s="273"/>
      <c r="O775" s="200"/>
      <c r="P775" s="202"/>
      <c r="Q775" s="202"/>
      <c r="R775" s="202"/>
      <c r="S775" s="193"/>
      <c r="T775" s="241"/>
      <c r="U775" s="241"/>
      <c r="V775" s="301"/>
      <c r="W775" s="244"/>
      <c r="X775" s="244"/>
      <c r="Y775" s="301"/>
      <c r="Z775" s="244"/>
      <c r="AA775" s="244"/>
      <c r="AB775" s="301"/>
      <c r="AC775" s="230"/>
      <c r="AD775" s="247"/>
      <c r="AE775" s="247"/>
      <c r="AF775" s="202"/>
      <c r="AG775" s="230"/>
      <c r="AH775" s="230"/>
      <c r="AI775" s="230"/>
      <c r="AJ775" s="202"/>
    </row>
    <row r="776" spans="2:36" s="36" customFormat="1" ht="90.6" customHeight="1" thickBot="1" x14ac:dyDescent="0.3">
      <c r="B776" s="211"/>
      <c r="C776" s="211"/>
      <c r="D776" s="211"/>
      <c r="E776" s="200"/>
      <c r="F776" s="200"/>
      <c r="G776" s="200"/>
      <c r="H776" s="203"/>
      <c r="I776" s="203"/>
      <c r="J776" s="103" t="s">
        <v>671</v>
      </c>
      <c r="K776" s="104" t="s">
        <v>658</v>
      </c>
      <c r="L776" s="105" t="s">
        <v>85</v>
      </c>
      <c r="M776" s="106">
        <v>230</v>
      </c>
      <c r="N776" s="372"/>
      <c r="O776" s="337"/>
      <c r="P776" s="203"/>
      <c r="Q776" s="203"/>
      <c r="R776" s="203"/>
      <c r="S776" s="239"/>
      <c r="T776" s="242"/>
      <c r="U776" s="242"/>
      <c r="V776" s="301"/>
      <c r="W776" s="245"/>
      <c r="X776" s="245"/>
      <c r="Y776" s="301"/>
      <c r="Z776" s="245"/>
      <c r="AA776" s="245"/>
      <c r="AB776" s="301"/>
      <c r="AC776" s="231"/>
      <c r="AD776" s="248"/>
      <c r="AE776" s="248"/>
      <c r="AF776" s="203"/>
      <c r="AG776" s="231"/>
      <c r="AH776" s="231"/>
      <c r="AI776" s="231"/>
      <c r="AJ776" s="203"/>
    </row>
    <row r="777" spans="2:36" s="36" customFormat="1" ht="152.1" customHeight="1" x14ac:dyDescent="0.25">
      <c r="B777" s="201" t="s">
        <v>678</v>
      </c>
      <c r="C777" s="201" t="s">
        <v>668</v>
      </c>
      <c r="D777" s="201" t="s">
        <v>66</v>
      </c>
      <c r="E777" s="201" t="s">
        <v>67</v>
      </c>
      <c r="F777" s="201" t="s">
        <v>134</v>
      </c>
      <c r="G777" s="201" t="s">
        <v>651</v>
      </c>
      <c r="H777" s="201" t="s">
        <v>70</v>
      </c>
      <c r="I777" s="201" t="s">
        <v>98</v>
      </c>
      <c r="J777" s="107" t="s">
        <v>671</v>
      </c>
      <c r="K777" s="108" t="s">
        <v>658</v>
      </c>
      <c r="L777" s="109" t="s">
        <v>85</v>
      </c>
      <c r="M777" s="109">
        <v>10</v>
      </c>
      <c r="N777" s="269" t="s">
        <v>672</v>
      </c>
      <c r="O777" s="271" t="s">
        <v>674</v>
      </c>
      <c r="P777" s="201" t="s">
        <v>75</v>
      </c>
      <c r="Q777" s="201" t="s">
        <v>76</v>
      </c>
      <c r="R777" s="192" t="s">
        <v>77</v>
      </c>
      <c r="S777" s="192" t="s">
        <v>109</v>
      </c>
      <c r="T777" s="25">
        <f>+V777+Y777</f>
        <v>117700.3</v>
      </c>
      <c r="U777" s="25">
        <f>+T777/1</f>
        <v>117700.3</v>
      </c>
      <c r="V777" s="89">
        <v>100045.25</v>
      </c>
      <c r="W777" s="26" t="s">
        <v>98</v>
      </c>
      <c r="X777" s="26" t="s">
        <v>98</v>
      </c>
      <c r="Y777" s="89">
        <v>17655.05</v>
      </c>
      <c r="Z777" s="26" t="s">
        <v>98</v>
      </c>
      <c r="AA777" s="26" t="s">
        <v>98</v>
      </c>
      <c r="AB777" s="89">
        <v>29609.21</v>
      </c>
      <c r="AC777" s="17"/>
      <c r="AD777" s="43"/>
      <c r="AE777" s="43">
        <f>+V777+Y777</f>
        <v>117700.3</v>
      </c>
      <c r="AF777" s="16"/>
      <c r="AG777" s="17" t="s">
        <v>33</v>
      </c>
      <c r="AH777" s="17" t="s">
        <v>249</v>
      </c>
      <c r="AI777" s="228" t="s">
        <v>253</v>
      </c>
      <c r="AJ777" s="201"/>
    </row>
    <row r="778" spans="2:36" s="36" customFormat="1" ht="95.1" customHeight="1" thickBot="1" x14ac:dyDescent="0.3">
      <c r="B778" s="203"/>
      <c r="C778" s="203"/>
      <c r="D778" s="203"/>
      <c r="E778" s="203"/>
      <c r="F778" s="203"/>
      <c r="G778" s="203"/>
      <c r="H778" s="203"/>
      <c r="I778" s="203"/>
      <c r="J778" s="28" t="s">
        <v>111</v>
      </c>
      <c r="K778" s="83" t="s">
        <v>112</v>
      </c>
      <c r="L778" s="102" t="s">
        <v>85</v>
      </c>
      <c r="M778" s="53">
        <v>0</v>
      </c>
      <c r="N778" s="270"/>
      <c r="O778" s="272"/>
      <c r="P778" s="203"/>
      <c r="Q778" s="203"/>
      <c r="R778" s="239"/>
      <c r="S778" s="239"/>
      <c r="T778" s="25"/>
      <c r="U778" s="25"/>
      <c r="V778" s="89"/>
      <c r="W778" s="26"/>
      <c r="X778" s="26"/>
      <c r="Y778" s="89"/>
      <c r="Z778" s="26"/>
      <c r="AA778" s="26"/>
      <c r="AB778" s="89"/>
      <c r="AC778" s="17"/>
      <c r="AD778" s="43"/>
      <c r="AE778" s="43"/>
      <c r="AF778" s="16"/>
      <c r="AG778" s="17"/>
      <c r="AH778" s="17"/>
      <c r="AI778" s="231"/>
      <c r="AJ778" s="203"/>
    </row>
    <row r="779" spans="2:36" s="36" customFormat="1" ht="111.6" customHeight="1" x14ac:dyDescent="0.25">
      <c r="B779" s="204" t="s">
        <v>679</v>
      </c>
      <c r="C779" s="204" t="s">
        <v>667</v>
      </c>
      <c r="D779" s="204" t="s">
        <v>88</v>
      </c>
      <c r="E779" s="200" t="s">
        <v>67</v>
      </c>
      <c r="F779" s="200" t="s">
        <v>134</v>
      </c>
      <c r="G779" s="199" t="s">
        <v>651</v>
      </c>
      <c r="H779" s="201" t="s">
        <v>70</v>
      </c>
      <c r="I779" s="201" t="s">
        <v>98</v>
      </c>
      <c r="J779" s="98" t="s">
        <v>657</v>
      </c>
      <c r="K779" s="99" t="s">
        <v>107</v>
      </c>
      <c r="L779" s="100" t="s">
        <v>86</v>
      </c>
      <c r="M779" s="101">
        <v>40</v>
      </c>
      <c r="N779" s="338" t="s">
        <v>672</v>
      </c>
      <c r="O779" s="336" t="s">
        <v>673</v>
      </c>
      <c r="P779" s="201" t="s">
        <v>75</v>
      </c>
      <c r="Q779" s="201" t="s">
        <v>76</v>
      </c>
      <c r="R779" s="204" t="s">
        <v>77</v>
      </c>
      <c r="S779" s="251" t="s">
        <v>109</v>
      </c>
      <c r="T779" s="191">
        <f>V779+Y779</f>
        <v>62061.26</v>
      </c>
      <c r="U779" s="191">
        <f>+T779/M780</f>
        <v>31030.63</v>
      </c>
      <c r="V779" s="250">
        <v>52752.07</v>
      </c>
      <c r="W779" s="189" t="s">
        <v>98</v>
      </c>
      <c r="X779" s="189" t="s">
        <v>98</v>
      </c>
      <c r="Y779" s="250">
        <v>9309.19</v>
      </c>
      <c r="Z779" s="189" t="s">
        <v>98</v>
      </c>
      <c r="AA779" s="189" t="s">
        <v>98</v>
      </c>
      <c r="AB779" s="250">
        <v>15612.41</v>
      </c>
      <c r="AC779" s="190" t="s">
        <v>149</v>
      </c>
      <c r="AD779" s="250" t="s">
        <v>79</v>
      </c>
      <c r="AE779" s="250">
        <f>V779+Y779</f>
        <v>62061.26</v>
      </c>
      <c r="AF779" s="190" t="s">
        <v>79</v>
      </c>
      <c r="AG779" s="190" t="s">
        <v>33</v>
      </c>
      <c r="AH779" s="190" t="s">
        <v>233</v>
      </c>
      <c r="AI779" s="228" t="s">
        <v>412</v>
      </c>
      <c r="AJ779" s="228"/>
    </row>
    <row r="780" spans="2:36" s="36" customFormat="1" ht="102" customHeight="1" x14ac:dyDescent="0.25">
      <c r="B780" s="211"/>
      <c r="C780" s="211"/>
      <c r="D780" s="211"/>
      <c r="E780" s="200"/>
      <c r="F780" s="200"/>
      <c r="G780" s="200"/>
      <c r="H780" s="202"/>
      <c r="I780" s="202"/>
      <c r="J780" s="28" t="s">
        <v>111</v>
      </c>
      <c r="K780" s="83" t="s">
        <v>112</v>
      </c>
      <c r="L780" s="102" t="s">
        <v>85</v>
      </c>
      <c r="M780" s="53">
        <v>2</v>
      </c>
      <c r="N780" s="273"/>
      <c r="O780" s="200"/>
      <c r="P780" s="202"/>
      <c r="Q780" s="202"/>
      <c r="R780" s="202"/>
      <c r="S780" s="193"/>
      <c r="T780" s="241"/>
      <c r="U780" s="241"/>
      <c r="V780" s="300"/>
      <c r="W780" s="244"/>
      <c r="X780" s="244"/>
      <c r="Y780" s="300"/>
      <c r="Z780" s="244"/>
      <c r="AA780" s="244"/>
      <c r="AB780" s="300"/>
      <c r="AC780" s="230"/>
      <c r="AD780" s="247"/>
      <c r="AE780" s="247"/>
      <c r="AF780" s="202"/>
      <c r="AG780" s="230"/>
      <c r="AH780" s="230"/>
      <c r="AI780" s="230"/>
      <c r="AJ780" s="202"/>
    </row>
    <row r="781" spans="2:36" s="36" customFormat="1" ht="117" customHeight="1" thickBot="1" x14ac:dyDescent="0.3">
      <c r="B781" s="194"/>
      <c r="C781" s="194"/>
      <c r="D781" s="194"/>
      <c r="E781" s="278"/>
      <c r="F781" s="278"/>
      <c r="G781" s="278"/>
      <c r="H781" s="203"/>
      <c r="I781" s="202"/>
      <c r="J781" s="28" t="s">
        <v>671</v>
      </c>
      <c r="K781" s="54" t="s">
        <v>658</v>
      </c>
      <c r="L781" s="110" t="s">
        <v>85</v>
      </c>
      <c r="M781" s="111">
        <v>46</v>
      </c>
      <c r="N781" s="339"/>
      <c r="O781" s="278"/>
      <c r="P781" s="202"/>
      <c r="Q781" s="203"/>
      <c r="R781" s="203"/>
      <c r="S781" s="239"/>
      <c r="T781" s="242"/>
      <c r="U781" s="242"/>
      <c r="V781" s="334"/>
      <c r="W781" s="245"/>
      <c r="X781" s="245"/>
      <c r="Y781" s="301"/>
      <c r="Z781" s="245"/>
      <c r="AA781" s="245"/>
      <c r="AB781" s="301"/>
      <c r="AC781" s="231"/>
      <c r="AD781" s="248"/>
      <c r="AE781" s="248"/>
      <c r="AF781" s="203"/>
      <c r="AG781" s="231"/>
      <c r="AH781" s="231"/>
      <c r="AI781" s="231"/>
      <c r="AJ781" s="203"/>
    </row>
    <row r="782" spans="2:36" s="36" customFormat="1" ht="166.5" customHeight="1" x14ac:dyDescent="0.25">
      <c r="B782" s="201" t="s">
        <v>669</v>
      </c>
      <c r="C782" s="201" t="s">
        <v>670</v>
      </c>
      <c r="D782" s="201" t="s">
        <v>66</v>
      </c>
      <c r="E782" s="201" t="s">
        <v>67</v>
      </c>
      <c r="F782" s="201" t="s">
        <v>134</v>
      </c>
      <c r="G782" s="201" t="s">
        <v>651</v>
      </c>
      <c r="H782" s="201" t="s">
        <v>70</v>
      </c>
      <c r="I782" s="201" t="s">
        <v>98</v>
      </c>
      <c r="J782" s="11" t="s">
        <v>671</v>
      </c>
      <c r="K782" s="83" t="s">
        <v>658</v>
      </c>
      <c r="L782" s="102" t="s">
        <v>85</v>
      </c>
      <c r="M782" s="53">
        <v>10</v>
      </c>
      <c r="N782" s="228" t="s">
        <v>672</v>
      </c>
      <c r="O782" s="201" t="s">
        <v>674</v>
      </c>
      <c r="P782" s="201" t="s">
        <v>75</v>
      </c>
      <c r="Q782" s="201" t="s">
        <v>76</v>
      </c>
      <c r="R782" s="192" t="s">
        <v>77</v>
      </c>
      <c r="S782" s="192" t="s">
        <v>109</v>
      </c>
      <c r="T782" s="240">
        <f>+V782+Y782</f>
        <v>117700.28</v>
      </c>
      <c r="U782" s="240">
        <f>+T782</f>
        <v>117700.28</v>
      </c>
      <c r="V782" s="112">
        <v>100045.24</v>
      </c>
      <c r="W782" s="243" t="s">
        <v>98</v>
      </c>
      <c r="X782" s="243" t="s">
        <v>98</v>
      </c>
      <c r="Y782" s="89">
        <v>17655.04</v>
      </c>
      <c r="Z782" s="244" t="s">
        <v>98</v>
      </c>
      <c r="AA782" s="244" t="s">
        <v>98</v>
      </c>
      <c r="AB782" s="213">
        <v>29609.21</v>
      </c>
      <c r="AC782" s="230"/>
      <c r="AD782" s="246"/>
      <c r="AE782" s="246">
        <f>+Y782+V782</f>
        <v>117700.28</v>
      </c>
      <c r="AF782" s="201"/>
      <c r="AG782" s="228" t="s">
        <v>33</v>
      </c>
      <c r="AH782" s="228" t="s">
        <v>233</v>
      </c>
      <c r="AI782" s="228" t="s">
        <v>412</v>
      </c>
      <c r="AJ782" s="201"/>
    </row>
    <row r="783" spans="2:36" s="36" customFormat="1" ht="105" customHeight="1" x14ac:dyDescent="0.25">
      <c r="B783" s="203"/>
      <c r="C783" s="203"/>
      <c r="D783" s="203"/>
      <c r="E783" s="203"/>
      <c r="F783" s="203"/>
      <c r="G783" s="203"/>
      <c r="H783" s="203"/>
      <c r="I783" s="203"/>
      <c r="J783" s="11" t="s">
        <v>111</v>
      </c>
      <c r="K783" s="83" t="s">
        <v>112</v>
      </c>
      <c r="L783" s="102" t="s">
        <v>85</v>
      </c>
      <c r="M783" s="53">
        <v>0</v>
      </c>
      <c r="N783" s="231"/>
      <c r="O783" s="203"/>
      <c r="P783" s="202"/>
      <c r="Q783" s="203"/>
      <c r="R783" s="239"/>
      <c r="S783" s="239"/>
      <c r="T783" s="242"/>
      <c r="U783" s="242"/>
      <c r="V783" s="89"/>
      <c r="W783" s="245"/>
      <c r="X783" s="245"/>
      <c r="Y783" s="89"/>
      <c r="Z783" s="245"/>
      <c r="AA783" s="245"/>
      <c r="AB783" s="214"/>
      <c r="AC783" s="231"/>
      <c r="AD783" s="248"/>
      <c r="AE783" s="248"/>
      <c r="AF783" s="203"/>
      <c r="AG783" s="231"/>
      <c r="AH783" s="231"/>
      <c r="AI783" s="231"/>
      <c r="AJ783" s="203"/>
    </row>
    <row r="784" spans="2:36" s="36" customFormat="1" ht="89.25" x14ac:dyDescent="0.25">
      <c r="B784" s="239" t="s">
        <v>650</v>
      </c>
      <c r="C784" s="203" t="s">
        <v>662</v>
      </c>
      <c r="D784" s="234" t="s">
        <v>66</v>
      </c>
      <c r="E784" s="234" t="s">
        <v>67</v>
      </c>
      <c r="F784" s="234" t="s">
        <v>134</v>
      </c>
      <c r="G784" s="234" t="s">
        <v>651</v>
      </c>
      <c r="H784" s="201" t="s">
        <v>70</v>
      </c>
      <c r="I784" s="196" t="s">
        <v>98</v>
      </c>
      <c r="J784" s="113" t="s">
        <v>657</v>
      </c>
      <c r="K784" s="58" t="s">
        <v>107</v>
      </c>
      <c r="L784" s="85" t="s">
        <v>86</v>
      </c>
      <c r="M784" s="91">
        <v>40</v>
      </c>
      <c r="N784" s="290" t="s">
        <v>661</v>
      </c>
      <c r="O784" s="280" t="s">
        <v>364</v>
      </c>
      <c r="P784" s="202" t="s">
        <v>75</v>
      </c>
      <c r="Q784" s="201" t="s">
        <v>76</v>
      </c>
      <c r="R784" s="201" t="s">
        <v>77</v>
      </c>
      <c r="S784" s="251" t="s">
        <v>109</v>
      </c>
      <c r="T784" s="191">
        <f>V784+Y784</f>
        <v>291040</v>
      </c>
      <c r="U784" s="191">
        <f>+T784/M785</f>
        <v>72760</v>
      </c>
      <c r="V784" s="250">
        <v>247384</v>
      </c>
      <c r="W784" s="189" t="s">
        <v>98</v>
      </c>
      <c r="X784" s="189" t="s">
        <v>98</v>
      </c>
      <c r="Y784" s="250">
        <v>43656</v>
      </c>
      <c r="Z784" s="189" t="s">
        <v>98</v>
      </c>
      <c r="AA784" s="189" t="s">
        <v>98</v>
      </c>
      <c r="AB784" s="291">
        <v>23597.84</v>
      </c>
      <c r="AC784" s="190" t="s">
        <v>149</v>
      </c>
      <c r="AD784" s="250" t="s">
        <v>79</v>
      </c>
      <c r="AE784" s="250">
        <f>V784+Y784</f>
        <v>291040</v>
      </c>
      <c r="AF784" s="190" t="s">
        <v>79</v>
      </c>
      <c r="AG784" s="190" t="s">
        <v>33</v>
      </c>
      <c r="AH784" s="190" t="s">
        <v>176</v>
      </c>
      <c r="AI784" s="190" t="s">
        <v>161</v>
      </c>
      <c r="AJ784" s="228"/>
    </row>
    <row r="785" spans="2:36" s="36" customFormat="1" ht="68.650000000000006" customHeight="1" x14ac:dyDescent="0.25">
      <c r="B785" s="251"/>
      <c r="C785" s="204"/>
      <c r="D785" s="199"/>
      <c r="E785" s="199"/>
      <c r="F785" s="199"/>
      <c r="G785" s="199"/>
      <c r="H785" s="202"/>
      <c r="I785" s="211"/>
      <c r="J785" s="28" t="s">
        <v>111</v>
      </c>
      <c r="K785" s="83" t="s">
        <v>112</v>
      </c>
      <c r="L785" s="102" t="s">
        <v>85</v>
      </c>
      <c r="M785" s="90">
        <v>4</v>
      </c>
      <c r="N785" s="273"/>
      <c r="O785" s="200"/>
      <c r="P785" s="202"/>
      <c r="Q785" s="202"/>
      <c r="R785" s="202"/>
      <c r="S785" s="251"/>
      <c r="T785" s="191"/>
      <c r="U785" s="191"/>
      <c r="V785" s="301"/>
      <c r="W785" s="189"/>
      <c r="X785" s="189"/>
      <c r="Y785" s="301"/>
      <c r="Z785" s="189"/>
      <c r="AA785" s="189"/>
      <c r="AB785" s="292"/>
      <c r="AC785" s="190"/>
      <c r="AD785" s="250"/>
      <c r="AE785" s="250"/>
      <c r="AF785" s="204"/>
      <c r="AG785" s="190"/>
      <c r="AH785" s="190"/>
      <c r="AI785" s="190"/>
      <c r="AJ785" s="202"/>
    </row>
    <row r="786" spans="2:36" s="36" customFormat="1" ht="87.6" customHeight="1" x14ac:dyDescent="0.25">
      <c r="B786" s="251"/>
      <c r="C786" s="204"/>
      <c r="D786" s="199"/>
      <c r="E786" s="199"/>
      <c r="F786" s="199"/>
      <c r="G786" s="199"/>
      <c r="H786" s="203"/>
      <c r="I786" s="211"/>
      <c r="J786" s="11" t="s">
        <v>127</v>
      </c>
      <c r="K786" s="83" t="s">
        <v>658</v>
      </c>
      <c r="L786" s="102" t="s">
        <v>85</v>
      </c>
      <c r="M786" s="90">
        <v>228</v>
      </c>
      <c r="N786" s="273"/>
      <c r="O786" s="200"/>
      <c r="P786" s="203"/>
      <c r="Q786" s="203"/>
      <c r="R786" s="203"/>
      <c r="S786" s="251"/>
      <c r="T786" s="191"/>
      <c r="U786" s="191"/>
      <c r="V786" s="301"/>
      <c r="W786" s="189"/>
      <c r="X786" s="189"/>
      <c r="Y786" s="301"/>
      <c r="Z786" s="189"/>
      <c r="AA786" s="189"/>
      <c r="AB786" s="292"/>
      <c r="AC786" s="190"/>
      <c r="AD786" s="250"/>
      <c r="AE786" s="250"/>
      <c r="AF786" s="204"/>
      <c r="AG786" s="190"/>
      <c r="AH786" s="190"/>
      <c r="AI786" s="190"/>
      <c r="AJ786" s="203"/>
    </row>
    <row r="787" spans="2:36" s="36" customFormat="1" ht="89.25" x14ac:dyDescent="0.25">
      <c r="B787" s="204" t="s">
        <v>652</v>
      </c>
      <c r="C787" s="204" t="s">
        <v>663</v>
      </c>
      <c r="D787" s="199" t="s">
        <v>66</v>
      </c>
      <c r="E787" s="199" t="s">
        <v>67</v>
      </c>
      <c r="F787" s="199" t="s">
        <v>134</v>
      </c>
      <c r="G787" s="199" t="s">
        <v>651</v>
      </c>
      <c r="H787" s="201" t="s">
        <v>70</v>
      </c>
      <c r="I787" s="211" t="s">
        <v>98</v>
      </c>
      <c r="J787" s="114" t="s">
        <v>657</v>
      </c>
      <c r="K787" s="83" t="s">
        <v>107</v>
      </c>
      <c r="L787" s="102" t="s">
        <v>86</v>
      </c>
      <c r="M787" s="90">
        <v>40</v>
      </c>
      <c r="N787" s="273" t="s">
        <v>661</v>
      </c>
      <c r="O787" s="200" t="s">
        <v>364</v>
      </c>
      <c r="P787" s="201" t="s">
        <v>75</v>
      </c>
      <c r="Q787" s="201" t="s">
        <v>76</v>
      </c>
      <c r="R787" s="201" t="s">
        <v>77</v>
      </c>
      <c r="S787" s="251" t="s">
        <v>623</v>
      </c>
      <c r="T787" s="191">
        <f>V787+Y787</f>
        <v>42799.99</v>
      </c>
      <c r="U787" s="191">
        <f>+T787/M788</f>
        <v>42799.99</v>
      </c>
      <c r="V787" s="252">
        <v>36379.99</v>
      </c>
      <c r="W787" s="189" t="s">
        <v>98</v>
      </c>
      <c r="X787" s="189" t="s">
        <v>98</v>
      </c>
      <c r="Y787" s="252">
        <v>6420</v>
      </c>
      <c r="Z787" s="189" t="s">
        <v>98</v>
      </c>
      <c r="AA787" s="189" t="s">
        <v>98</v>
      </c>
      <c r="AB787" s="302">
        <v>3470.27</v>
      </c>
      <c r="AC787" s="190" t="s">
        <v>149</v>
      </c>
      <c r="AD787" s="250" t="s">
        <v>79</v>
      </c>
      <c r="AE787" s="250">
        <f>V787+Y787</f>
        <v>42799.99</v>
      </c>
      <c r="AF787" s="190" t="s">
        <v>79</v>
      </c>
      <c r="AG787" s="190" t="s">
        <v>33</v>
      </c>
      <c r="AH787" s="190" t="s">
        <v>176</v>
      </c>
      <c r="AI787" s="190" t="s">
        <v>161</v>
      </c>
      <c r="AJ787" s="228"/>
    </row>
    <row r="788" spans="2:36" s="36" customFormat="1" ht="77.650000000000006" customHeight="1" x14ac:dyDescent="0.25">
      <c r="B788" s="411"/>
      <c r="C788" s="204"/>
      <c r="D788" s="200"/>
      <c r="E788" s="200"/>
      <c r="F788" s="199"/>
      <c r="G788" s="200"/>
      <c r="H788" s="202"/>
      <c r="I788" s="211"/>
      <c r="J788" s="28" t="s">
        <v>111</v>
      </c>
      <c r="K788" s="83" t="s">
        <v>112</v>
      </c>
      <c r="L788" s="102" t="s">
        <v>85</v>
      </c>
      <c r="M788" s="90">
        <v>1</v>
      </c>
      <c r="N788" s="273"/>
      <c r="O788" s="200"/>
      <c r="P788" s="202"/>
      <c r="Q788" s="202"/>
      <c r="R788" s="202"/>
      <c r="S788" s="251"/>
      <c r="T788" s="191"/>
      <c r="U788" s="191"/>
      <c r="V788" s="253"/>
      <c r="W788" s="189"/>
      <c r="X788" s="189"/>
      <c r="Y788" s="253"/>
      <c r="Z788" s="189"/>
      <c r="AA788" s="189"/>
      <c r="AB788" s="303"/>
      <c r="AC788" s="190"/>
      <c r="AD788" s="250"/>
      <c r="AE788" s="250"/>
      <c r="AF788" s="204"/>
      <c r="AG788" s="190"/>
      <c r="AH788" s="190"/>
      <c r="AI788" s="190"/>
      <c r="AJ788" s="202"/>
    </row>
    <row r="789" spans="2:36" s="36" customFormat="1" ht="87.6" customHeight="1" x14ac:dyDescent="0.25">
      <c r="B789" s="411"/>
      <c r="C789" s="204"/>
      <c r="D789" s="200"/>
      <c r="E789" s="200"/>
      <c r="F789" s="199"/>
      <c r="G789" s="200"/>
      <c r="H789" s="203"/>
      <c r="I789" s="211"/>
      <c r="J789" s="11" t="s">
        <v>127</v>
      </c>
      <c r="K789" s="83" t="s">
        <v>658</v>
      </c>
      <c r="L789" s="102" t="s">
        <v>85</v>
      </c>
      <c r="M789" s="90">
        <v>20</v>
      </c>
      <c r="N789" s="273"/>
      <c r="O789" s="200"/>
      <c r="P789" s="203"/>
      <c r="Q789" s="203"/>
      <c r="R789" s="203"/>
      <c r="S789" s="251"/>
      <c r="T789" s="191"/>
      <c r="U789" s="191"/>
      <c r="V789" s="253"/>
      <c r="W789" s="189"/>
      <c r="X789" s="189"/>
      <c r="Y789" s="253"/>
      <c r="Z789" s="189"/>
      <c r="AA789" s="189"/>
      <c r="AB789" s="303"/>
      <c r="AC789" s="190"/>
      <c r="AD789" s="250"/>
      <c r="AE789" s="250"/>
      <c r="AF789" s="204"/>
      <c r="AG789" s="190"/>
      <c r="AH789" s="190"/>
      <c r="AI789" s="190"/>
      <c r="AJ789" s="203"/>
    </row>
    <row r="790" spans="2:36" s="36" customFormat="1" ht="87.6" customHeight="1" x14ac:dyDescent="0.25">
      <c r="B790" s="204" t="s">
        <v>653</v>
      </c>
      <c r="C790" s="204" t="s">
        <v>654</v>
      </c>
      <c r="D790" s="199" t="s">
        <v>66</v>
      </c>
      <c r="E790" s="199" t="s">
        <v>67</v>
      </c>
      <c r="F790" s="199" t="s">
        <v>132</v>
      </c>
      <c r="G790" s="199" t="s">
        <v>655</v>
      </c>
      <c r="H790" s="201" t="s">
        <v>70</v>
      </c>
      <c r="I790" s="211" t="s">
        <v>98</v>
      </c>
      <c r="J790" s="114" t="s">
        <v>113</v>
      </c>
      <c r="K790" s="83" t="s">
        <v>114</v>
      </c>
      <c r="L790" s="7" t="s">
        <v>115</v>
      </c>
      <c r="M790" s="66">
        <v>1</v>
      </c>
      <c r="N790" s="273" t="s">
        <v>661</v>
      </c>
      <c r="O790" s="200" t="s">
        <v>364</v>
      </c>
      <c r="P790" s="201" t="s">
        <v>75</v>
      </c>
      <c r="Q790" s="201" t="s">
        <v>76</v>
      </c>
      <c r="R790" s="201" t="s">
        <v>77</v>
      </c>
      <c r="S790" s="251" t="s">
        <v>109</v>
      </c>
      <c r="T790" s="191">
        <f>V790+Y790</f>
        <v>75970</v>
      </c>
      <c r="U790" s="191">
        <f>+T790/M791</f>
        <v>75970</v>
      </c>
      <c r="V790" s="257">
        <v>64574.5</v>
      </c>
      <c r="W790" s="189" t="s">
        <v>98</v>
      </c>
      <c r="X790" s="189" t="s">
        <v>98</v>
      </c>
      <c r="Y790" s="257">
        <v>11395.5</v>
      </c>
      <c r="Z790" s="189" t="s">
        <v>98</v>
      </c>
      <c r="AA790" s="189" t="s">
        <v>98</v>
      </c>
      <c r="AB790" s="434">
        <v>6159.73</v>
      </c>
      <c r="AC790" s="190" t="s">
        <v>80</v>
      </c>
      <c r="AD790" s="250" t="s">
        <v>79</v>
      </c>
      <c r="AE790" s="250">
        <f>V790+Y790</f>
        <v>75970</v>
      </c>
      <c r="AF790" s="190" t="s">
        <v>79</v>
      </c>
      <c r="AG790" s="190" t="s">
        <v>33</v>
      </c>
      <c r="AH790" s="190" t="s">
        <v>255</v>
      </c>
      <c r="AI790" s="190" t="s">
        <v>256</v>
      </c>
      <c r="AJ790" s="190"/>
    </row>
    <row r="791" spans="2:36" s="36" customFormat="1" ht="106.5" customHeight="1" x14ac:dyDescent="0.25">
      <c r="B791" s="204"/>
      <c r="C791" s="204"/>
      <c r="D791" s="199"/>
      <c r="E791" s="199"/>
      <c r="F791" s="199"/>
      <c r="G791" s="199"/>
      <c r="H791" s="202"/>
      <c r="I791" s="211"/>
      <c r="J791" s="114" t="s">
        <v>659</v>
      </c>
      <c r="K791" s="83" t="s">
        <v>117</v>
      </c>
      <c r="L791" s="7" t="s">
        <v>85</v>
      </c>
      <c r="M791" s="66">
        <v>1</v>
      </c>
      <c r="N791" s="273"/>
      <c r="O791" s="200"/>
      <c r="P791" s="202"/>
      <c r="Q791" s="202"/>
      <c r="R791" s="202"/>
      <c r="S791" s="251"/>
      <c r="T791" s="191"/>
      <c r="U791" s="191"/>
      <c r="V791" s="257"/>
      <c r="W791" s="189"/>
      <c r="X791" s="189"/>
      <c r="Y791" s="257"/>
      <c r="Z791" s="189"/>
      <c r="AA791" s="189"/>
      <c r="AB791" s="434"/>
      <c r="AC791" s="190"/>
      <c r="AD791" s="250"/>
      <c r="AE791" s="250"/>
      <c r="AF791" s="204"/>
      <c r="AG791" s="190"/>
      <c r="AH791" s="190"/>
      <c r="AI791" s="190"/>
      <c r="AJ791" s="204"/>
    </row>
    <row r="792" spans="2:36" s="36" customFormat="1" ht="87.6" customHeight="1" x14ac:dyDescent="0.25">
      <c r="B792" s="204"/>
      <c r="C792" s="204"/>
      <c r="D792" s="199"/>
      <c r="E792" s="199"/>
      <c r="F792" s="199"/>
      <c r="G792" s="199"/>
      <c r="H792" s="202"/>
      <c r="I792" s="211"/>
      <c r="J792" s="114" t="s">
        <v>660</v>
      </c>
      <c r="K792" s="83" t="s">
        <v>118</v>
      </c>
      <c r="L792" s="7" t="s">
        <v>119</v>
      </c>
      <c r="M792" s="66">
        <v>1</v>
      </c>
      <c r="N792" s="273"/>
      <c r="O792" s="200"/>
      <c r="P792" s="202"/>
      <c r="Q792" s="202"/>
      <c r="R792" s="202"/>
      <c r="S792" s="251"/>
      <c r="T792" s="191"/>
      <c r="U792" s="191"/>
      <c r="V792" s="257"/>
      <c r="W792" s="189"/>
      <c r="X792" s="189"/>
      <c r="Y792" s="257"/>
      <c r="Z792" s="189"/>
      <c r="AA792" s="189"/>
      <c r="AB792" s="434"/>
      <c r="AC792" s="190"/>
      <c r="AD792" s="250"/>
      <c r="AE792" s="250"/>
      <c r="AF792" s="204"/>
      <c r="AG792" s="190"/>
      <c r="AH792" s="190"/>
      <c r="AI792" s="190"/>
      <c r="AJ792" s="204"/>
    </row>
    <row r="793" spans="2:36" s="36" customFormat="1" ht="87.6" customHeight="1" x14ac:dyDescent="0.25">
      <c r="B793" s="204"/>
      <c r="C793" s="204"/>
      <c r="D793" s="199"/>
      <c r="E793" s="199"/>
      <c r="F793" s="199"/>
      <c r="G793" s="199"/>
      <c r="H793" s="203"/>
      <c r="I793" s="211"/>
      <c r="J793" s="11" t="s">
        <v>120</v>
      </c>
      <c r="K793" s="83" t="s">
        <v>121</v>
      </c>
      <c r="L793" s="7" t="s">
        <v>119</v>
      </c>
      <c r="M793" s="66">
        <v>1</v>
      </c>
      <c r="N793" s="273"/>
      <c r="O793" s="200"/>
      <c r="P793" s="203"/>
      <c r="Q793" s="203"/>
      <c r="R793" s="203"/>
      <c r="S793" s="251"/>
      <c r="T793" s="191"/>
      <c r="U793" s="191"/>
      <c r="V793" s="257"/>
      <c r="W793" s="189"/>
      <c r="X793" s="189"/>
      <c r="Y793" s="257"/>
      <c r="Z793" s="189"/>
      <c r="AA793" s="189"/>
      <c r="AB793" s="434"/>
      <c r="AC793" s="190"/>
      <c r="AD793" s="250"/>
      <c r="AE793" s="250"/>
      <c r="AF793" s="204"/>
      <c r="AG793" s="190"/>
      <c r="AH793" s="190"/>
      <c r="AI793" s="190"/>
      <c r="AJ793" s="204"/>
    </row>
    <row r="794" spans="2:36" s="36" customFormat="1" ht="89.25" x14ac:dyDescent="0.25">
      <c r="B794" s="251" t="s">
        <v>656</v>
      </c>
      <c r="C794" s="204" t="s">
        <v>662</v>
      </c>
      <c r="D794" s="199" t="s">
        <v>66</v>
      </c>
      <c r="E794" s="199" t="s">
        <v>67</v>
      </c>
      <c r="F794" s="199" t="s">
        <v>134</v>
      </c>
      <c r="G794" s="199" t="s">
        <v>651</v>
      </c>
      <c r="H794" s="201" t="s">
        <v>70</v>
      </c>
      <c r="I794" s="211" t="s">
        <v>98</v>
      </c>
      <c r="J794" s="114" t="s">
        <v>657</v>
      </c>
      <c r="K794" s="83" t="s">
        <v>107</v>
      </c>
      <c r="L794" s="102" t="s">
        <v>86</v>
      </c>
      <c r="M794" s="90">
        <v>40</v>
      </c>
      <c r="N794" s="273" t="s">
        <v>661</v>
      </c>
      <c r="O794" s="200" t="s">
        <v>364</v>
      </c>
      <c r="P794" s="201" t="s">
        <v>75</v>
      </c>
      <c r="Q794" s="201" t="s">
        <v>76</v>
      </c>
      <c r="R794" s="201" t="s">
        <v>77</v>
      </c>
      <c r="S794" s="251" t="s">
        <v>109</v>
      </c>
      <c r="T794" s="191">
        <f>V794+Y794</f>
        <v>145520</v>
      </c>
      <c r="U794" s="191" t="s">
        <v>79</v>
      </c>
      <c r="V794" s="250">
        <v>123692</v>
      </c>
      <c r="W794" s="189" t="s">
        <v>98</v>
      </c>
      <c r="X794" s="189" t="s">
        <v>98</v>
      </c>
      <c r="Y794" s="250">
        <v>21828</v>
      </c>
      <c r="Z794" s="189" t="s">
        <v>98</v>
      </c>
      <c r="AA794" s="189" t="s">
        <v>98</v>
      </c>
      <c r="AB794" s="291">
        <v>11798.92</v>
      </c>
      <c r="AC794" s="190" t="s">
        <v>149</v>
      </c>
      <c r="AD794" s="250" t="s">
        <v>79</v>
      </c>
      <c r="AE794" s="250">
        <f>V794+Y794</f>
        <v>145520</v>
      </c>
      <c r="AF794" s="190" t="s">
        <v>79</v>
      </c>
      <c r="AG794" s="190" t="s">
        <v>33</v>
      </c>
      <c r="AH794" s="190" t="s">
        <v>255</v>
      </c>
      <c r="AI794" s="190" t="s">
        <v>256</v>
      </c>
      <c r="AJ794" s="228"/>
    </row>
    <row r="795" spans="2:36" s="36" customFormat="1" ht="69.599999999999994" customHeight="1" x14ac:dyDescent="0.25">
      <c r="B795" s="251"/>
      <c r="C795" s="204"/>
      <c r="D795" s="199"/>
      <c r="E795" s="199"/>
      <c r="F795" s="199"/>
      <c r="G795" s="199"/>
      <c r="H795" s="202"/>
      <c r="I795" s="211"/>
      <c r="J795" s="28" t="s">
        <v>111</v>
      </c>
      <c r="K795" s="83" t="s">
        <v>112</v>
      </c>
      <c r="L795" s="102" t="s">
        <v>85</v>
      </c>
      <c r="M795" s="90">
        <v>2</v>
      </c>
      <c r="N795" s="273"/>
      <c r="O795" s="200"/>
      <c r="P795" s="202"/>
      <c r="Q795" s="202"/>
      <c r="R795" s="202"/>
      <c r="S795" s="251"/>
      <c r="T795" s="191"/>
      <c r="U795" s="191"/>
      <c r="V795" s="301"/>
      <c r="W795" s="189"/>
      <c r="X795" s="189"/>
      <c r="Y795" s="301"/>
      <c r="Z795" s="189"/>
      <c r="AA795" s="189"/>
      <c r="AB795" s="292"/>
      <c r="AC795" s="190"/>
      <c r="AD795" s="250"/>
      <c r="AE795" s="250"/>
      <c r="AF795" s="204"/>
      <c r="AG795" s="190"/>
      <c r="AH795" s="190"/>
      <c r="AI795" s="190"/>
      <c r="AJ795" s="202"/>
    </row>
    <row r="796" spans="2:36" s="36" customFormat="1" ht="58.5" customHeight="1" x14ac:dyDescent="0.25">
      <c r="B796" s="251"/>
      <c r="C796" s="204"/>
      <c r="D796" s="199"/>
      <c r="E796" s="199"/>
      <c r="F796" s="199"/>
      <c r="G796" s="199"/>
      <c r="H796" s="203"/>
      <c r="I796" s="211"/>
      <c r="J796" s="11" t="s">
        <v>127</v>
      </c>
      <c r="K796" s="83" t="s">
        <v>658</v>
      </c>
      <c r="L796" s="102" t="s">
        <v>85</v>
      </c>
      <c r="M796" s="90">
        <v>112</v>
      </c>
      <c r="N796" s="273"/>
      <c r="O796" s="200"/>
      <c r="P796" s="203"/>
      <c r="Q796" s="203"/>
      <c r="R796" s="203"/>
      <c r="S796" s="251"/>
      <c r="T796" s="191"/>
      <c r="U796" s="191"/>
      <c r="V796" s="301"/>
      <c r="W796" s="189"/>
      <c r="X796" s="189"/>
      <c r="Y796" s="301"/>
      <c r="Z796" s="189"/>
      <c r="AA796" s="189"/>
      <c r="AB796" s="292"/>
      <c r="AC796" s="190"/>
      <c r="AD796" s="250"/>
      <c r="AE796" s="250"/>
      <c r="AF796" s="204"/>
      <c r="AG796" s="190"/>
      <c r="AH796" s="190"/>
      <c r="AI796" s="190"/>
      <c r="AJ796" s="203"/>
    </row>
    <row r="797" spans="2:36" s="36" customFormat="1" ht="132" customHeight="1" x14ac:dyDescent="0.25">
      <c r="B797" s="202" t="s">
        <v>168</v>
      </c>
      <c r="C797" s="202" t="s">
        <v>169</v>
      </c>
      <c r="D797" s="202" t="s">
        <v>106</v>
      </c>
      <c r="E797" s="219" t="s">
        <v>67</v>
      </c>
      <c r="F797" s="219" t="s">
        <v>134</v>
      </c>
      <c r="G797" s="219" t="s">
        <v>147</v>
      </c>
      <c r="H797" s="202" t="s">
        <v>70</v>
      </c>
      <c r="I797" s="202" t="s">
        <v>79</v>
      </c>
      <c r="J797" s="75" t="s">
        <v>208</v>
      </c>
      <c r="K797" s="22" t="s">
        <v>107</v>
      </c>
      <c r="L797" s="22" t="s">
        <v>86</v>
      </c>
      <c r="M797" s="22">
        <v>40</v>
      </c>
      <c r="N797" s="230" t="s">
        <v>108</v>
      </c>
      <c r="O797" s="202" t="s">
        <v>170</v>
      </c>
      <c r="P797" s="202" t="s">
        <v>75</v>
      </c>
      <c r="Q797" s="202" t="s">
        <v>76</v>
      </c>
      <c r="R797" s="193" t="s">
        <v>77</v>
      </c>
      <c r="S797" s="193" t="s">
        <v>109</v>
      </c>
      <c r="T797" s="241">
        <f>V797+Y797</f>
        <v>351052.49</v>
      </c>
      <c r="U797" s="241">
        <f>T797/M798</f>
        <v>70210.497999999992</v>
      </c>
      <c r="V797" s="244">
        <v>298394.62</v>
      </c>
      <c r="W797" s="244" t="s">
        <v>79</v>
      </c>
      <c r="X797" s="244" t="s">
        <v>79</v>
      </c>
      <c r="Y797" s="244">
        <v>52657.87</v>
      </c>
      <c r="Z797" s="244" t="s">
        <v>98</v>
      </c>
      <c r="AA797" s="244" t="s">
        <v>79</v>
      </c>
      <c r="AB797" s="244">
        <v>28463.72</v>
      </c>
      <c r="AC797" s="230" t="s">
        <v>149</v>
      </c>
      <c r="AD797" s="247" t="s">
        <v>79</v>
      </c>
      <c r="AE797" s="247">
        <f>V797+Y797</f>
        <v>351052.49</v>
      </c>
      <c r="AF797" s="230" t="s">
        <v>79</v>
      </c>
      <c r="AG797" s="230" t="s">
        <v>33</v>
      </c>
      <c r="AH797" s="230" t="s">
        <v>174</v>
      </c>
      <c r="AI797" s="230" t="s">
        <v>158</v>
      </c>
      <c r="AJ797" s="228"/>
    </row>
    <row r="798" spans="2:36" s="36" customFormat="1" ht="86.1" customHeight="1" x14ac:dyDescent="0.25">
      <c r="B798" s="202"/>
      <c r="C798" s="202"/>
      <c r="D798" s="202"/>
      <c r="E798" s="219"/>
      <c r="F798" s="219"/>
      <c r="G798" s="219"/>
      <c r="H798" s="202"/>
      <c r="I798" s="202"/>
      <c r="J798" s="11" t="s">
        <v>111</v>
      </c>
      <c r="K798" s="7" t="s">
        <v>112</v>
      </c>
      <c r="L798" s="7" t="s">
        <v>85</v>
      </c>
      <c r="M798" s="7">
        <v>5</v>
      </c>
      <c r="N798" s="230"/>
      <c r="O798" s="202"/>
      <c r="P798" s="202"/>
      <c r="Q798" s="202"/>
      <c r="R798" s="193"/>
      <c r="S798" s="193"/>
      <c r="T798" s="241"/>
      <c r="U798" s="241"/>
      <c r="V798" s="244"/>
      <c r="W798" s="244"/>
      <c r="X798" s="244"/>
      <c r="Y798" s="244"/>
      <c r="Z798" s="244"/>
      <c r="AA798" s="244"/>
      <c r="AB798" s="244"/>
      <c r="AC798" s="230"/>
      <c r="AD798" s="247"/>
      <c r="AE798" s="247"/>
      <c r="AF798" s="202"/>
      <c r="AG798" s="230"/>
      <c r="AH798" s="230"/>
      <c r="AI798" s="230"/>
      <c r="AJ798" s="202"/>
    </row>
    <row r="799" spans="2:36" s="36" customFormat="1" ht="59.1" customHeight="1" x14ac:dyDescent="0.25">
      <c r="B799" s="203"/>
      <c r="C799" s="203"/>
      <c r="D799" s="203"/>
      <c r="E799" s="234"/>
      <c r="F799" s="234"/>
      <c r="G799" s="234"/>
      <c r="H799" s="203"/>
      <c r="I799" s="203"/>
      <c r="J799" s="11" t="s">
        <v>127</v>
      </c>
      <c r="K799" s="7" t="s">
        <v>128</v>
      </c>
      <c r="L799" s="7" t="s">
        <v>85</v>
      </c>
      <c r="M799" s="66">
        <v>220</v>
      </c>
      <c r="N799" s="231"/>
      <c r="O799" s="203"/>
      <c r="P799" s="203"/>
      <c r="Q799" s="203"/>
      <c r="R799" s="239"/>
      <c r="S799" s="239"/>
      <c r="T799" s="242"/>
      <c r="U799" s="242"/>
      <c r="V799" s="245"/>
      <c r="W799" s="245"/>
      <c r="X799" s="245"/>
      <c r="Y799" s="245"/>
      <c r="Z799" s="245"/>
      <c r="AA799" s="245"/>
      <c r="AB799" s="245"/>
      <c r="AC799" s="231"/>
      <c r="AD799" s="248"/>
      <c r="AE799" s="248"/>
      <c r="AF799" s="203"/>
      <c r="AG799" s="231"/>
      <c r="AH799" s="231"/>
      <c r="AI799" s="231"/>
      <c r="AJ799" s="203"/>
    </row>
    <row r="800" spans="2:36" s="36" customFormat="1" ht="132" customHeight="1" x14ac:dyDescent="0.25">
      <c r="B800" s="204" t="s">
        <v>171</v>
      </c>
      <c r="C800" s="204" t="s">
        <v>172</v>
      </c>
      <c r="D800" s="204" t="s">
        <v>106</v>
      </c>
      <c r="E800" s="199" t="s">
        <v>67</v>
      </c>
      <c r="F800" s="199" t="s">
        <v>134</v>
      </c>
      <c r="G800" s="199" t="s">
        <v>147</v>
      </c>
      <c r="H800" s="204" t="s">
        <v>70</v>
      </c>
      <c r="I800" s="204" t="s">
        <v>79</v>
      </c>
      <c r="J800" s="11" t="s">
        <v>208</v>
      </c>
      <c r="K800" s="7" t="s">
        <v>107</v>
      </c>
      <c r="L800" s="7" t="s">
        <v>86</v>
      </c>
      <c r="M800" s="7">
        <v>40</v>
      </c>
      <c r="N800" s="190" t="s">
        <v>108</v>
      </c>
      <c r="O800" s="204" t="s">
        <v>170</v>
      </c>
      <c r="P800" s="204" t="s">
        <v>75</v>
      </c>
      <c r="Q800" s="204" t="s">
        <v>76</v>
      </c>
      <c r="R800" s="251" t="s">
        <v>77</v>
      </c>
      <c r="S800" s="251" t="s">
        <v>109</v>
      </c>
      <c r="T800" s="191">
        <f>V800+Y800</f>
        <v>59999.99</v>
      </c>
      <c r="U800" s="191">
        <f>T800</f>
        <v>59999.99</v>
      </c>
      <c r="V800" s="243">
        <v>51000</v>
      </c>
      <c r="W800" s="189" t="s">
        <v>79</v>
      </c>
      <c r="X800" s="189" t="s">
        <v>79</v>
      </c>
      <c r="Y800" s="189">
        <v>8999.99</v>
      </c>
      <c r="Z800" s="189" t="s">
        <v>98</v>
      </c>
      <c r="AA800" s="189" t="s">
        <v>79</v>
      </c>
      <c r="AB800" s="189">
        <v>4864.87</v>
      </c>
      <c r="AC800" s="190" t="s">
        <v>149</v>
      </c>
      <c r="AD800" s="250" t="s">
        <v>79</v>
      </c>
      <c r="AE800" s="250">
        <f>V800+Y800</f>
        <v>59999.99</v>
      </c>
      <c r="AF800" s="190" t="s">
        <v>79</v>
      </c>
      <c r="AG800" s="190" t="s">
        <v>33</v>
      </c>
      <c r="AH800" s="190" t="s">
        <v>157</v>
      </c>
      <c r="AI800" s="190" t="s">
        <v>158</v>
      </c>
      <c r="AJ800" s="190"/>
    </row>
    <row r="801" spans="2:36" s="36" customFormat="1" ht="86.1" customHeight="1" x14ac:dyDescent="0.25">
      <c r="B801" s="204"/>
      <c r="C801" s="204"/>
      <c r="D801" s="204"/>
      <c r="E801" s="199"/>
      <c r="F801" s="199"/>
      <c r="G801" s="199"/>
      <c r="H801" s="204"/>
      <c r="I801" s="204"/>
      <c r="J801" s="11" t="s">
        <v>111</v>
      </c>
      <c r="K801" s="7" t="s">
        <v>112</v>
      </c>
      <c r="L801" s="7" t="s">
        <v>85</v>
      </c>
      <c r="M801" s="7">
        <v>1</v>
      </c>
      <c r="N801" s="190"/>
      <c r="O801" s="204"/>
      <c r="P801" s="204"/>
      <c r="Q801" s="204"/>
      <c r="R801" s="251"/>
      <c r="S801" s="251"/>
      <c r="T801" s="191"/>
      <c r="U801" s="191"/>
      <c r="V801" s="244"/>
      <c r="W801" s="189"/>
      <c r="X801" s="189"/>
      <c r="Y801" s="189"/>
      <c r="Z801" s="189"/>
      <c r="AA801" s="189"/>
      <c r="AB801" s="189"/>
      <c r="AC801" s="190"/>
      <c r="AD801" s="250"/>
      <c r="AE801" s="250"/>
      <c r="AF801" s="204"/>
      <c r="AG801" s="190"/>
      <c r="AH801" s="190"/>
      <c r="AI801" s="190"/>
      <c r="AJ801" s="204"/>
    </row>
    <row r="802" spans="2:36" s="36" customFormat="1" ht="59.1" customHeight="1" x14ac:dyDescent="0.25">
      <c r="B802" s="204"/>
      <c r="C802" s="204"/>
      <c r="D802" s="204"/>
      <c r="E802" s="199"/>
      <c r="F802" s="199"/>
      <c r="G802" s="199"/>
      <c r="H802" s="204"/>
      <c r="I802" s="204"/>
      <c r="J802" s="11" t="s">
        <v>127</v>
      </c>
      <c r="K802" s="7" t="s">
        <v>128</v>
      </c>
      <c r="L802" s="7" t="s">
        <v>85</v>
      </c>
      <c r="M802" s="66">
        <v>30</v>
      </c>
      <c r="N802" s="190"/>
      <c r="O802" s="204"/>
      <c r="P802" s="204"/>
      <c r="Q802" s="204"/>
      <c r="R802" s="251"/>
      <c r="S802" s="251"/>
      <c r="T802" s="191"/>
      <c r="U802" s="191"/>
      <c r="V802" s="245"/>
      <c r="W802" s="189"/>
      <c r="X802" s="189"/>
      <c r="Y802" s="189"/>
      <c r="Z802" s="189"/>
      <c r="AA802" s="189"/>
      <c r="AB802" s="189"/>
      <c r="AC802" s="190"/>
      <c r="AD802" s="250"/>
      <c r="AE802" s="250"/>
      <c r="AF802" s="204"/>
      <c r="AG802" s="190"/>
      <c r="AH802" s="190"/>
      <c r="AI802" s="190"/>
      <c r="AJ802" s="204"/>
    </row>
    <row r="803" spans="2:36" s="36" customFormat="1" ht="132" customHeight="1" x14ac:dyDescent="0.25">
      <c r="B803" s="204" t="s">
        <v>173</v>
      </c>
      <c r="C803" s="204" t="s">
        <v>846</v>
      </c>
      <c r="D803" s="204" t="s">
        <v>106</v>
      </c>
      <c r="E803" s="199" t="s">
        <v>67</v>
      </c>
      <c r="F803" s="199" t="s">
        <v>134</v>
      </c>
      <c r="G803" s="199" t="s">
        <v>147</v>
      </c>
      <c r="H803" s="204" t="s">
        <v>70</v>
      </c>
      <c r="I803" s="204" t="s">
        <v>79</v>
      </c>
      <c r="J803" s="11" t="s">
        <v>208</v>
      </c>
      <c r="K803" s="7" t="s">
        <v>107</v>
      </c>
      <c r="L803" s="7" t="s">
        <v>86</v>
      </c>
      <c r="M803" s="7">
        <v>40</v>
      </c>
      <c r="N803" s="190" t="s">
        <v>108</v>
      </c>
      <c r="O803" s="204" t="s">
        <v>170</v>
      </c>
      <c r="P803" s="204" t="s">
        <v>75</v>
      </c>
      <c r="Q803" s="204" t="s">
        <v>76</v>
      </c>
      <c r="R803" s="251" t="s">
        <v>77</v>
      </c>
      <c r="S803" s="251" t="s">
        <v>109</v>
      </c>
      <c r="T803" s="191">
        <f>V803+Y803</f>
        <v>108000</v>
      </c>
      <c r="U803" s="191">
        <f>+T803/M804</f>
        <v>54000</v>
      </c>
      <c r="V803" s="243">
        <v>91800</v>
      </c>
      <c r="W803" s="189" t="s">
        <v>79</v>
      </c>
      <c r="X803" s="189" t="s">
        <v>79</v>
      </c>
      <c r="Y803" s="189">
        <v>16200</v>
      </c>
      <c r="Z803" s="189" t="s">
        <v>98</v>
      </c>
      <c r="AA803" s="189" t="s">
        <v>79</v>
      </c>
      <c r="AB803" s="189">
        <v>8756.76</v>
      </c>
      <c r="AC803" s="190" t="s">
        <v>149</v>
      </c>
      <c r="AD803" s="250" t="s">
        <v>79</v>
      </c>
      <c r="AE803" s="250">
        <f>V803+Y803</f>
        <v>108000</v>
      </c>
      <c r="AF803" s="190" t="s">
        <v>79</v>
      </c>
      <c r="AG803" s="190" t="s">
        <v>33</v>
      </c>
      <c r="AH803" s="190" t="s">
        <v>160</v>
      </c>
      <c r="AI803" s="190" t="s">
        <v>161</v>
      </c>
      <c r="AJ803" s="190"/>
    </row>
    <row r="804" spans="2:36" s="36" customFormat="1" ht="86.1" customHeight="1" x14ac:dyDescent="0.25">
      <c r="B804" s="204"/>
      <c r="C804" s="204"/>
      <c r="D804" s="204"/>
      <c r="E804" s="199"/>
      <c r="F804" s="199"/>
      <c r="G804" s="199"/>
      <c r="H804" s="204"/>
      <c r="I804" s="204"/>
      <c r="J804" s="11" t="s">
        <v>111</v>
      </c>
      <c r="K804" s="7" t="s">
        <v>112</v>
      </c>
      <c r="L804" s="7" t="s">
        <v>85</v>
      </c>
      <c r="M804" s="7">
        <v>2</v>
      </c>
      <c r="N804" s="190"/>
      <c r="O804" s="204"/>
      <c r="P804" s="204"/>
      <c r="Q804" s="204"/>
      <c r="R804" s="251"/>
      <c r="S804" s="251"/>
      <c r="T804" s="191"/>
      <c r="U804" s="191"/>
      <c r="V804" s="244"/>
      <c r="W804" s="189"/>
      <c r="X804" s="189"/>
      <c r="Y804" s="189"/>
      <c r="Z804" s="189"/>
      <c r="AA804" s="189"/>
      <c r="AB804" s="189"/>
      <c r="AC804" s="190"/>
      <c r="AD804" s="250"/>
      <c r="AE804" s="250"/>
      <c r="AF804" s="204"/>
      <c r="AG804" s="190"/>
      <c r="AH804" s="190"/>
      <c r="AI804" s="190"/>
      <c r="AJ804" s="204"/>
    </row>
    <row r="805" spans="2:36" s="36" customFormat="1" ht="59.1" customHeight="1" x14ac:dyDescent="0.25">
      <c r="B805" s="204"/>
      <c r="C805" s="204"/>
      <c r="D805" s="204"/>
      <c r="E805" s="199"/>
      <c r="F805" s="199"/>
      <c r="G805" s="199"/>
      <c r="H805" s="204"/>
      <c r="I805" s="204"/>
      <c r="J805" s="11" t="s">
        <v>127</v>
      </c>
      <c r="K805" s="7" t="s">
        <v>128</v>
      </c>
      <c r="L805" s="7" t="s">
        <v>85</v>
      </c>
      <c r="M805" s="66">
        <v>92</v>
      </c>
      <c r="N805" s="190"/>
      <c r="O805" s="204"/>
      <c r="P805" s="204"/>
      <c r="Q805" s="204"/>
      <c r="R805" s="251"/>
      <c r="S805" s="251"/>
      <c r="T805" s="191"/>
      <c r="U805" s="191"/>
      <c r="V805" s="245"/>
      <c r="W805" s="189"/>
      <c r="X805" s="189"/>
      <c r="Y805" s="189"/>
      <c r="Z805" s="189"/>
      <c r="AA805" s="189"/>
      <c r="AB805" s="189"/>
      <c r="AC805" s="190"/>
      <c r="AD805" s="250"/>
      <c r="AE805" s="250"/>
      <c r="AF805" s="204"/>
      <c r="AG805" s="190"/>
      <c r="AH805" s="190"/>
      <c r="AI805" s="190"/>
      <c r="AJ805" s="204"/>
    </row>
    <row r="806" spans="2:36" s="36" customFormat="1" ht="132" customHeight="1" x14ac:dyDescent="0.25">
      <c r="B806" s="204" t="s">
        <v>175</v>
      </c>
      <c r="C806" s="204" t="s">
        <v>847</v>
      </c>
      <c r="D806" s="204" t="s">
        <v>106</v>
      </c>
      <c r="E806" s="199" t="s">
        <v>67</v>
      </c>
      <c r="F806" s="199" t="s">
        <v>134</v>
      </c>
      <c r="G806" s="199" t="s">
        <v>147</v>
      </c>
      <c r="H806" s="204" t="s">
        <v>70</v>
      </c>
      <c r="I806" s="204" t="s">
        <v>79</v>
      </c>
      <c r="J806" s="11" t="s">
        <v>208</v>
      </c>
      <c r="K806" s="7" t="s">
        <v>107</v>
      </c>
      <c r="L806" s="7" t="s">
        <v>86</v>
      </c>
      <c r="M806" s="7">
        <v>40</v>
      </c>
      <c r="N806" s="190" t="s">
        <v>108</v>
      </c>
      <c r="O806" s="204" t="s">
        <v>170</v>
      </c>
      <c r="P806" s="204" t="s">
        <v>75</v>
      </c>
      <c r="Q806" s="204" t="s">
        <v>76</v>
      </c>
      <c r="R806" s="251" t="s">
        <v>77</v>
      </c>
      <c r="S806" s="251" t="s">
        <v>109</v>
      </c>
      <c r="T806" s="191">
        <f>V806+Y806</f>
        <v>99999.99</v>
      </c>
      <c r="U806" s="191">
        <f>T806/M807</f>
        <v>99999.99</v>
      </c>
      <c r="V806" s="243">
        <v>84999.99</v>
      </c>
      <c r="W806" s="189" t="s">
        <v>79</v>
      </c>
      <c r="X806" s="189" t="s">
        <v>79</v>
      </c>
      <c r="Y806" s="189">
        <v>15000</v>
      </c>
      <c r="Z806" s="189" t="s">
        <v>98</v>
      </c>
      <c r="AA806" s="189" t="s">
        <v>79</v>
      </c>
      <c r="AB806" s="189">
        <v>8108.11</v>
      </c>
      <c r="AC806" s="190" t="s">
        <v>149</v>
      </c>
      <c r="AD806" s="250" t="s">
        <v>79</v>
      </c>
      <c r="AE806" s="250">
        <f>V806+Y806</f>
        <v>99999.99</v>
      </c>
      <c r="AF806" s="190" t="s">
        <v>79</v>
      </c>
      <c r="AG806" s="190" t="s">
        <v>33</v>
      </c>
      <c r="AH806" s="190" t="s">
        <v>297</v>
      </c>
      <c r="AI806" s="190" t="s">
        <v>359</v>
      </c>
      <c r="AJ806" s="190"/>
    </row>
    <row r="807" spans="2:36" s="36" customFormat="1" ht="86.1" customHeight="1" x14ac:dyDescent="0.25">
      <c r="B807" s="204"/>
      <c r="C807" s="204"/>
      <c r="D807" s="204"/>
      <c r="E807" s="199"/>
      <c r="F807" s="199"/>
      <c r="G807" s="199"/>
      <c r="H807" s="204"/>
      <c r="I807" s="204"/>
      <c r="J807" s="11" t="s">
        <v>111</v>
      </c>
      <c r="K807" s="7" t="s">
        <v>112</v>
      </c>
      <c r="L807" s="7" t="s">
        <v>85</v>
      </c>
      <c r="M807" s="7">
        <v>1</v>
      </c>
      <c r="N807" s="190"/>
      <c r="O807" s="204"/>
      <c r="P807" s="204"/>
      <c r="Q807" s="204"/>
      <c r="R807" s="251"/>
      <c r="S807" s="251"/>
      <c r="T807" s="191"/>
      <c r="U807" s="191"/>
      <c r="V807" s="244"/>
      <c r="W807" s="189"/>
      <c r="X807" s="189"/>
      <c r="Y807" s="189"/>
      <c r="Z807" s="189"/>
      <c r="AA807" s="189"/>
      <c r="AB807" s="189"/>
      <c r="AC807" s="190"/>
      <c r="AD807" s="250"/>
      <c r="AE807" s="250"/>
      <c r="AF807" s="204"/>
      <c r="AG807" s="190"/>
      <c r="AH807" s="190"/>
      <c r="AI807" s="190"/>
      <c r="AJ807" s="204"/>
    </row>
    <row r="808" spans="2:36" s="36" customFormat="1" ht="59.1" customHeight="1" x14ac:dyDescent="0.25">
      <c r="B808" s="204"/>
      <c r="C808" s="204"/>
      <c r="D808" s="204"/>
      <c r="E808" s="199"/>
      <c r="F808" s="199"/>
      <c r="G808" s="199"/>
      <c r="H808" s="204"/>
      <c r="I808" s="204"/>
      <c r="J808" s="11" t="s">
        <v>127</v>
      </c>
      <c r="K808" s="7" t="s">
        <v>128</v>
      </c>
      <c r="L808" s="7" t="s">
        <v>85</v>
      </c>
      <c r="M808" s="66">
        <v>50</v>
      </c>
      <c r="N808" s="190"/>
      <c r="O808" s="204"/>
      <c r="P808" s="204"/>
      <c r="Q808" s="204"/>
      <c r="R808" s="251"/>
      <c r="S808" s="251"/>
      <c r="T808" s="191"/>
      <c r="U808" s="191"/>
      <c r="V808" s="245"/>
      <c r="W808" s="189"/>
      <c r="X808" s="189"/>
      <c r="Y808" s="189"/>
      <c r="Z808" s="189"/>
      <c r="AA808" s="189"/>
      <c r="AB808" s="189"/>
      <c r="AC808" s="190"/>
      <c r="AD808" s="250"/>
      <c r="AE808" s="250"/>
      <c r="AF808" s="204"/>
      <c r="AG808" s="190"/>
      <c r="AH808" s="190"/>
      <c r="AI808" s="190"/>
      <c r="AJ808" s="204"/>
    </row>
    <row r="809" spans="2:36" s="36" customFormat="1" ht="132" customHeight="1" x14ac:dyDescent="0.25">
      <c r="B809" s="204" t="s">
        <v>177</v>
      </c>
      <c r="C809" s="204" t="s">
        <v>178</v>
      </c>
      <c r="D809" s="204" t="s">
        <v>106</v>
      </c>
      <c r="E809" s="199" t="s">
        <v>67</v>
      </c>
      <c r="F809" s="199" t="s">
        <v>134</v>
      </c>
      <c r="G809" s="199" t="s">
        <v>147</v>
      </c>
      <c r="H809" s="204" t="s">
        <v>70</v>
      </c>
      <c r="I809" s="204" t="s">
        <v>79</v>
      </c>
      <c r="J809" s="11" t="s">
        <v>208</v>
      </c>
      <c r="K809" s="7" t="s">
        <v>107</v>
      </c>
      <c r="L809" s="7" t="s">
        <v>86</v>
      </c>
      <c r="M809" s="7">
        <v>40</v>
      </c>
      <c r="N809" s="190" t="s">
        <v>108</v>
      </c>
      <c r="O809" s="204" t="s">
        <v>170</v>
      </c>
      <c r="P809" s="204" t="s">
        <v>75</v>
      </c>
      <c r="Q809" s="204" t="s">
        <v>76</v>
      </c>
      <c r="R809" s="251" t="s">
        <v>77</v>
      </c>
      <c r="S809" s="251" t="s">
        <v>109</v>
      </c>
      <c r="T809" s="191">
        <f>V809+Y809</f>
        <v>247999.99</v>
      </c>
      <c r="U809" s="191">
        <v>123999.99</v>
      </c>
      <c r="V809" s="243">
        <v>210799.99</v>
      </c>
      <c r="W809" s="189" t="s">
        <v>79</v>
      </c>
      <c r="X809" s="189" t="s">
        <v>79</v>
      </c>
      <c r="Y809" s="189">
        <v>37200</v>
      </c>
      <c r="Z809" s="189" t="s">
        <v>98</v>
      </c>
      <c r="AA809" s="189" t="s">
        <v>79</v>
      </c>
      <c r="AB809" s="189">
        <v>20108.11</v>
      </c>
      <c r="AC809" s="190" t="s">
        <v>149</v>
      </c>
      <c r="AD809" s="250" t="s">
        <v>79</v>
      </c>
      <c r="AE809" s="250">
        <f>V809+Y809</f>
        <v>247999.99</v>
      </c>
      <c r="AF809" s="190" t="s">
        <v>79</v>
      </c>
      <c r="AG809" s="190" t="s">
        <v>33</v>
      </c>
      <c r="AH809" s="190" t="s">
        <v>249</v>
      </c>
      <c r="AI809" s="190" t="s">
        <v>255</v>
      </c>
      <c r="AJ809" s="190"/>
    </row>
    <row r="810" spans="2:36" s="36" customFormat="1" ht="86.1" customHeight="1" x14ac:dyDescent="0.25">
      <c r="B810" s="204"/>
      <c r="C810" s="204"/>
      <c r="D810" s="204"/>
      <c r="E810" s="199"/>
      <c r="F810" s="199"/>
      <c r="G810" s="199"/>
      <c r="H810" s="204"/>
      <c r="I810" s="204"/>
      <c r="J810" s="11" t="s">
        <v>111</v>
      </c>
      <c r="K810" s="7" t="s">
        <v>112</v>
      </c>
      <c r="L810" s="7" t="s">
        <v>85</v>
      </c>
      <c r="M810" s="7">
        <v>2</v>
      </c>
      <c r="N810" s="190"/>
      <c r="O810" s="204"/>
      <c r="P810" s="204"/>
      <c r="Q810" s="204"/>
      <c r="R810" s="251"/>
      <c r="S810" s="251"/>
      <c r="T810" s="191"/>
      <c r="U810" s="191"/>
      <c r="V810" s="244"/>
      <c r="W810" s="189"/>
      <c r="X810" s="189"/>
      <c r="Y810" s="189"/>
      <c r="Z810" s="189"/>
      <c r="AA810" s="189"/>
      <c r="AB810" s="189"/>
      <c r="AC810" s="190"/>
      <c r="AD810" s="250"/>
      <c r="AE810" s="250"/>
      <c r="AF810" s="204"/>
      <c r="AG810" s="190"/>
      <c r="AH810" s="190"/>
      <c r="AI810" s="190"/>
      <c r="AJ810" s="204"/>
    </row>
    <row r="811" spans="2:36" s="36" customFormat="1" ht="59.1" customHeight="1" x14ac:dyDescent="0.25">
      <c r="B811" s="204"/>
      <c r="C811" s="204"/>
      <c r="D811" s="204"/>
      <c r="E811" s="199"/>
      <c r="F811" s="199"/>
      <c r="G811" s="199"/>
      <c r="H811" s="204"/>
      <c r="I811" s="204"/>
      <c r="J811" s="11" t="s">
        <v>127</v>
      </c>
      <c r="K811" s="7" t="s">
        <v>128</v>
      </c>
      <c r="L811" s="7" t="s">
        <v>85</v>
      </c>
      <c r="M811" s="66">
        <v>116</v>
      </c>
      <c r="N811" s="190"/>
      <c r="O811" s="204"/>
      <c r="P811" s="204"/>
      <c r="Q811" s="204"/>
      <c r="R811" s="251"/>
      <c r="S811" s="251"/>
      <c r="T811" s="191"/>
      <c r="U811" s="191"/>
      <c r="V811" s="245"/>
      <c r="W811" s="189"/>
      <c r="X811" s="189"/>
      <c r="Y811" s="189"/>
      <c r="Z811" s="189"/>
      <c r="AA811" s="189"/>
      <c r="AB811" s="189"/>
      <c r="AC811" s="190"/>
      <c r="AD811" s="250"/>
      <c r="AE811" s="250"/>
      <c r="AF811" s="204"/>
      <c r="AG811" s="190"/>
      <c r="AH811" s="190"/>
      <c r="AI811" s="190"/>
      <c r="AJ811" s="204"/>
    </row>
    <row r="812" spans="2:36" ht="52.15" customHeight="1" x14ac:dyDescent="0.2">
      <c r="B812" s="204" t="s">
        <v>180</v>
      </c>
      <c r="C812" s="204" t="s">
        <v>181</v>
      </c>
      <c r="D812" s="204" t="s">
        <v>66</v>
      </c>
      <c r="E812" s="199" t="s">
        <v>67</v>
      </c>
      <c r="F812" s="199" t="s">
        <v>132</v>
      </c>
      <c r="G812" s="199" t="s">
        <v>69</v>
      </c>
      <c r="H812" s="204" t="s">
        <v>70</v>
      </c>
      <c r="I812" s="204" t="s">
        <v>79</v>
      </c>
      <c r="J812" s="11" t="s">
        <v>113</v>
      </c>
      <c r="K812" s="7" t="s">
        <v>114</v>
      </c>
      <c r="L812" s="7" t="s">
        <v>115</v>
      </c>
      <c r="M812" s="7">
        <v>2</v>
      </c>
      <c r="N812" s="190" t="s">
        <v>108</v>
      </c>
      <c r="O812" s="204" t="s">
        <v>170</v>
      </c>
      <c r="P812" s="204" t="s">
        <v>75</v>
      </c>
      <c r="Q812" s="204" t="s">
        <v>76</v>
      </c>
      <c r="R812" s="251" t="s">
        <v>77</v>
      </c>
      <c r="S812" s="251" t="s">
        <v>109</v>
      </c>
      <c r="T812" s="191">
        <f>V812+Y812</f>
        <v>132947.5</v>
      </c>
      <c r="U812" s="191">
        <f>T812/M813</f>
        <v>66473.75</v>
      </c>
      <c r="V812" s="189">
        <v>113005.38</v>
      </c>
      <c r="W812" s="189" t="s">
        <v>79</v>
      </c>
      <c r="X812" s="189" t="s">
        <v>79</v>
      </c>
      <c r="Y812" s="189">
        <v>19942.12</v>
      </c>
      <c r="Z812" s="189" t="s">
        <v>79</v>
      </c>
      <c r="AA812" s="189" t="s">
        <v>79</v>
      </c>
      <c r="AB812" s="189">
        <v>10779.53</v>
      </c>
      <c r="AC812" s="190" t="s">
        <v>80</v>
      </c>
      <c r="AD812" s="250" t="s">
        <v>79</v>
      </c>
      <c r="AE812" s="250">
        <f>V812+Y812</f>
        <v>132947.5</v>
      </c>
      <c r="AF812" s="190" t="s">
        <v>79</v>
      </c>
      <c r="AG812" s="190" t="s">
        <v>33</v>
      </c>
      <c r="AH812" s="190" t="s">
        <v>255</v>
      </c>
      <c r="AI812" s="190" t="s">
        <v>166</v>
      </c>
      <c r="AJ812" s="190"/>
    </row>
    <row r="813" spans="2:36" ht="51" x14ac:dyDescent="0.2">
      <c r="B813" s="204"/>
      <c r="C813" s="204"/>
      <c r="D813" s="204"/>
      <c r="E813" s="199"/>
      <c r="F813" s="199"/>
      <c r="G813" s="199"/>
      <c r="H813" s="204"/>
      <c r="I813" s="204"/>
      <c r="J813" s="11" t="s">
        <v>116</v>
      </c>
      <c r="K813" s="7" t="s">
        <v>117</v>
      </c>
      <c r="L813" s="7" t="s">
        <v>85</v>
      </c>
      <c r="M813" s="7">
        <v>2</v>
      </c>
      <c r="N813" s="190"/>
      <c r="O813" s="204"/>
      <c r="P813" s="204"/>
      <c r="Q813" s="204"/>
      <c r="R813" s="251"/>
      <c r="S813" s="251"/>
      <c r="T813" s="191"/>
      <c r="U813" s="191"/>
      <c r="V813" s="189"/>
      <c r="W813" s="189"/>
      <c r="X813" s="189"/>
      <c r="Y813" s="189"/>
      <c r="Z813" s="189"/>
      <c r="AA813" s="189"/>
      <c r="AB813" s="189"/>
      <c r="AC813" s="190"/>
      <c r="AD813" s="250"/>
      <c r="AE813" s="250"/>
      <c r="AF813" s="204"/>
      <c r="AG813" s="190"/>
      <c r="AH813" s="190"/>
      <c r="AI813" s="190"/>
      <c r="AJ813" s="204"/>
    </row>
    <row r="814" spans="2:36" ht="38.25" x14ac:dyDescent="0.2">
      <c r="B814" s="204"/>
      <c r="C814" s="204"/>
      <c r="D814" s="204"/>
      <c r="E814" s="199"/>
      <c r="F814" s="199"/>
      <c r="G814" s="199"/>
      <c r="H814" s="204"/>
      <c r="I814" s="204"/>
      <c r="J814" s="11" t="s">
        <v>209</v>
      </c>
      <c r="K814" s="7" t="s">
        <v>118</v>
      </c>
      <c r="L814" s="7" t="s">
        <v>119</v>
      </c>
      <c r="M814" s="7">
        <v>2</v>
      </c>
      <c r="N814" s="190"/>
      <c r="O814" s="204"/>
      <c r="P814" s="204"/>
      <c r="Q814" s="204"/>
      <c r="R814" s="251"/>
      <c r="S814" s="251"/>
      <c r="T814" s="191"/>
      <c r="U814" s="191"/>
      <c r="V814" s="189"/>
      <c r="W814" s="189"/>
      <c r="X814" s="189"/>
      <c r="Y814" s="189"/>
      <c r="Z814" s="189"/>
      <c r="AA814" s="189"/>
      <c r="AB814" s="189"/>
      <c r="AC814" s="190"/>
      <c r="AD814" s="250"/>
      <c r="AE814" s="250"/>
      <c r="AF814" s="204"/>
      <c r="AG814" s="190"/>
      <c r="AH814" s="190"/>
      <c r="AI814" s="190"/>
      <c r="AJ814" s="204"/>
    </row>
    <row r="815" spans="2:36" ht="47.65" customHeight="1" x14ac:dyDescent="0.2">
      <c r="B815" s="204"/>
      <c r="C815" s="204"/>
      <c r="D815" s="204"/>
      <c r="E815" s="199"/>
      <c r="F815" s="199"/>
      <c r="G815" s="199"/>
      <c r="H815" s="204"/>
      <c r="I815" s="204"/>
      <c r="J815" s="11" t="s">
        <v>120</v>
      </c>
      <c r="K815" s="7" t="s">
        <v>121</v>
      </c>
      <c r="L815" s="7" t="s">
        <v>119</v>
      </c>
      <c r="M815" s="66">
        <v>2</v>
      </c>
      <c r="N815" s="190"/>
      <c r="O815" s="204"/>
      <c r="P815" s="204"/>
      <c r="Q815" s="204"/>
      <c r="R815" s="251"/>
      <c r="S815" s="251"/>
      <c r="T815" s="191"/>
      <c r="U815" s="191"/>
      <c r="V815" s="189"/>
      <c r="W815" s="189"/>
      <c r="X815" s="189"/>
      <c r="Y815" s="189"/>
      <c r="Z815" s="189"/>
      <c r="AA815" s="189"/>
      <c r="AB815" s="189"/>
      <c r="AC815" s="190"/>
      <c r="AD815" s="250"/>
      <c r="AE815" s="250"/>
      <c r="AF815" s="204"/>
      <c r="AG815" s="190"/>
      <c r="AH815" s="190"/>
      <c r="AI815" s="190"/>
      <c r="AJ815" s="204"/>
    </row>
    <row r="816" spans="2:36" s="82" customFormat="1" ht="132" customHeight="1" x14ac:dyDescent="0.25">
      <c r="B816" s="201" t="s">
        <v>535</v>
      </c>
      <c r="C816" s="204" t="s">
        <v>550</v>
      </c>
      <c r="D816" s="201" t="s">
        <v>106</v>
      </c>
      <c r="E816" s="218" t="s">
        <v>67</v>
      </c>
      <c r="F816" s="254" t="s">
        <v>134</v>
      </c>
      <c r="G816" s="218" t="s">
        <v>147</v>
      </c>
      <c r="H816" s="255" t="s">
        <v>70</v>
      </c>
      <c r="I816" s="255" t="s">
        <v>79</v>
      </c>
      <c r="J816" s="11" t="s">
        <v>208</v>
      </c>
      <c r="K816" s="7" t="s">
        <v>107</v>
      </c>
      <c r="L816" s="7" t="s">
        <v>86</v>
      </c>
      <c r="M816" s="7">
        <v>40</v>
      </c>
      <c r="N816" s="256" t="s">
        <v>108</v>
      </c>
      <c r="O816" s="199" t="s">
        <v>536</v>
      </c>
      <c r="P816" s="201" t="s">
        <v>75</v>
      </c>
      <c r="Q816" s="201" t="s">
        <v>76</v>
      </c>
      <c r="R816" s="192" t="s">
        <v>77</v>
      </c>
      <c r="S816" s="192" t="s">
        <v>109</v>
      </c>
      <c r="T816" s="240">
        <f>V816+Y816</f>
        <v>119840.01</v>
      </c>
      <c r="U816" s="240" t="s">
        <v>79</v>
      </c>
      <c r="V816" s="212">
        <v>101864.01</v>
      </c>
      <c r="W816" s="435" t="s">
        <v>98</v>
      </c>
      <c r="X816" s="266" t="s">
        <v>98</v>
      </c>
      <c r="Y816" s="435">
        <v>17976</v>
      </c>
      <c r="Z816" s="435" t="s">
        <v>98</v>
      </c>
      <c r="AA816" s="266" t="s">
        <v>98</v>
      </c>
      <c r="AB816" s="266">
        <v>9716.76</v>
      </c>
      <c r="AC816" s="228" t="s">
        <v>149</v>
      </c>
      <c r="AD816" s="246" t="s">
        <v>79</v>
      </c>
      <c r="AE816" s="246">
        <f>V816+Y816</f>
        <v>119840.01</v>
      </c>
      <c r="AF816" s="228" t="s">
        <v>79</v>
      </c>
      <c r="AG816" s="228" t="s">
        <v>33</v>
      </c>
      <c r="AH816" s="228" t="s">
        <v>174</v>
      </c>
      <c r="AI816" s="228" t="s">
        <v>717</v>
      </c>
      <c r="AJ816" s="228"/>
    </row>
    <row r="817" spans="2:36" s="82" customFormat="1" ht="86.1" customHeight="1" x14ac:dyDescent="0.25">
      <c r="B817" s="202"/>
      <c r="C817" s="204"/>
      <c r="D817" s="202"/>
      <c r="E817" s="219"/>
      <c r="F817" s="219"/>
      <c r="G817" s="219"/>
      <c r="H817" s="202"/>
      <c r="I817" s="202"/>
      <c r="J817" s="11" t="s">
        <v>111</v>
      </c>
      <c r="K817" s="7" t="s">
        <v>112</v>
      </c>
      <c r="L817" s="7" t="s">
        <v>85</v>
      </c>
      <c r="M817" s="115">
        <v>1</v>
      </c>
      <c r="N817" s="230"/>
      <c r="O817" s="199"/>
      <c r="P817" s="202"/>
      <c r="Q817" s="202"/>
      <c r="R817" s="193"/>
      <c r="S817" s="193"/>
      <c r="T817" s="241"/>
      <c r="U817" s="241"/>
      <c r="V817" s="213"/>
      <c r="W817" s="436"/>
      <c r="X817" s="267"/>
      <c r="Y817" s="436"/>
      <c r="Z817" s="436"/>
      <c r="AA817" s="267"/>
      <c r="AB817" s="267"/>
      <c r="AC817" s="230"/>
      <c r="AD817" s="247"/>
      <c r="AE817" s="247"/>
      <c r="AF817" s="202"/>
      <c r="AG817" s="230"/>
      <c r="AH817" s="230"/>
      <c r="AI817" s="230"/>
      <c r="AJ817" s="202"/>
    </row>
    <row r="818" spans="2:36" s="82" customFormat="1" ht="59.1" customHeight="1" x14ac:dyDescent="0.25">
      <c r="B818" s="203"/>
      <c r="C818" s="204"/>
      <c r="D818" s="203"/>
      <c r="E818" s="234"/>
      <c r="F818" s="234"/>
      <c r="G818" s="234"/>
      <c r="H818" s="203"/>
      <c r="I818" s="203"/>
      <c r="J818" s="11" t="s">
        <v>127</v>
      </c>
      <c r="K818" s="7" t="s">
        <v>128</v>
      </c>
      <c r="L818" s="7" t="s">
        <v>85</v>
      </c>
      <c r="M818" s="7">
        <v>56</v>
      </c>
      <c r="N818" s="231"/>
      <c r="O818" s="199"/>
      <c r="P818" s="203"/>
      <c r="Q818" s="203"/>
      <c r="R818" s="239"/>
      <c r="S818" s="239"/>
      <c r="T818" s="242"/>
      <c r="U818" s="242"/>
      <c r="V818" s="214"/>
      <c r="W818" s="437"/>
      <c r="X818" s="268"/>
      <c r="Y818" s="437"/>
      <c r="Z818" s="437"/>
      <c r="AA818" s="268"/>
      <c r="AB818" s="268"/>
      <c r="AC818" s="231"/>
      <c r="AD818" s="248"/>
      <c r="AE818" s="248"/>
      <c r="AF818" s="203"/>
      <c r="AG818" s="231"/>
      <c r="AH818" s="231"/>
      <c r="AI818" s="231"/>
      <c r="AJ818" s="203"/>
    </row>
    <row r="819" spans="2:36" s="82" customFormat="1" ht="132" customHeight="1" x14ac:dyDescent="0.25">
      <c r="B819" s="201" t="s">
        <v>537</v>
      </c>
      <c r="C819" s="204" t="s">
        <v>551</v>
      </c>
      <c r="D819" s="201" t="s">
        <v>106</v>
      </c>
      <c r="E819" s="218" t="s">
        <v>67</v>
      </c>
      <c r="F819" s="254" t="s">
        <v>134</v>
      </c>
      <c r="G819" s="218" t="s">
        <v>147</v>
      </c>
      <c r="H819" s="255" t="s">
        <v>70</v>
      </c>
      <c r="I819" s="255" t="s">
        <v>79</v>
      </c>
      <c r="J819" s="11" t="s">
        <v>208</v>
      </c>
      <c r="K819" s="7" t="s">
        <v>107</v>
      </c>
      <c r="L819" s="7" t="s">
        <v>86</v>
      </c>
      <c r="M819" s="7">
        <v>40</v>
      </c>
      <c r="N819" s="256" t="s">
        <v>108</v>
      </c>
      <c r="O819" s="199" t="s">
        <v>536</v>
      </c>
      <c r="P819" s="201" t="s">
        <v>75</v>
      </c>
      <c r="Q819" s="201" t="s">
        <v>76</v>
      </c>
      <c r="R819" s="192" t="s">
        <v>77</v>
      </c>
      <c r="S819" s="192" t="s">
        <v>109</v>
      </c>
      <c r="T819" s="240">
        <f>V819+Y819</f>
        <v>47668.490000000005</v>
      </c>
      <c r="U819" s="240" t="s">
        <v>79</v>
      </c>
      <c r="V819" s="212">
        <v>40518.22</v>
      </c>
      <c r="W819" s="212" t="s">
        <v>98</v>
      </c>
      <c r="X819" s="266" t="s">
        <v>98</v>
      </c>
      <c r="Y819" s="212">
        <v>7150.27</v>
      </c>
      <c r="Z819" s="212" t="s">
        <v>98</v>
      </c>
      <c r="AA819" s="266" t="s">
        <v>98</v>
      </c>
      <c r="AB819" s="266">
        <v>3865.02</v>
      </c>
      <c r="AC819" s="228" t="s">
        <v>149</v>
      </c>
      <c r="AD819" s="246" t="s">
        <v>79</v>
      </c>
      <c r="AE819" s="246">
        <f>V819+Y819</f>
        <v>47668.490000000005</v>
      </c>
      <c r="AF819" s="228" t="s">
        <v>79</v>
      </c>
      <c r="AG819" s="228" t="s">
        <v>33</v>
      </c>
      <c r="AH819" s="228" t="s">
        <v>174</v>
      </c>
      <c r="AI819" s="228" t="s">
        <v>158</v>
      </c>
      <c r="AJ819" s="228"/>
    </row>
    <row r="820" spans="2:36" s="82" customFormat="1" ht="86.1" customHeight="1" x14ac:dyDescent="0.25">
      <c r="B820" s="202"/>
      <c r="C820" s="204"/>
      <c r="D820" s="202"/>
      <c r="E820" s="219"/>
      <c r="F820" s="219"/>
      <c r="G820" s="219"/>
      <c r="H820" s="202"/>
      <c r="I820" s="202"/>
      <c r="J820" s="11" t="s">
        <v>111</v>
      </c>
      <c r="K820" s="7" t="s">
        <v>112</v>
      </c>
      <c r="L820" s="7" t="s">
        <v>85</v>
      </c>
      <c r="M820" s="7">
        <v>1</v>
      </c>
      <c r="N820" s="230"/>
      <c r="O820" s="199"/>
      <c r="P820" s="202"/>
      <c r="Q820" s="202"/>
      <c r="R820" s="193"/>
      <c r="S820" s="193"/>
      <c r="T820" s="241"/>
      <c r="U820" s="241"/>
      <c r="V820" s="213"/>
      <c r="W820" s="213"/>
      <c r="X820" s="267"/>
      <c r="Y820" s="213"/>
      <c r="Z820" s="213"/>
      <c r="AA820" s="267"/>
      <c r="AB820" s="267"/>
      <c r="AC820" s="230"/>
      <c r="AD820" s="247"/>
      <c r="AE820" s="247"/>
      <c r="AF820" s="202"/>
      <c r="AG820" s="230"/>
      <c r="AH820" s="230"/>
      <c r="AI820" s="230"/>
      <c r="AJ820" s="202"/>
    </row>
    <row r="821" spans="2:36" s="82" customFormat="1" ht="59.1" customHeight="1" x14ac:dyDescent="0.25">
      <c r="B821" s="203"/>
      <c r="C821" s="204"/>
      <c r="D821" s="203"/>
      <c r="E821" s="234"/>
      <c r="F821" s="234"/>
      <c r="G821" s="234"/>
      <c r="H821" s="203"/>
      <c r="I821" s="203"/>
      <c r="J821" s="11" t="s">
        <v>127</v>
      </c>
      <c r="K821" s="7" t="s">
        <v>128</v>
      </c>
      <c r="L821" s="7" t="s">
        <v>85</v>
      </c>
      <c r="M821" s="7">
        <v>45</v>
      </c>
      <c r="N821" s="231"/>
      <c r="O821" s="199"/>
      <c r="P821" s="203"/>
      <c r="Q821" s="203"/>
      <c r="R821" s="239"/>
      <c r="S821" s="239"/>
      <c r="T821" s="242"/>
      <c r="U821" s="242"/>
      <c r="V821" s="214"/>
      <c r="W821" s="214"/>
      <c r="X821" s="268"/>
      <c r="Y821" s="214"/>
      <c r="Z821" s="214"/>
      <c r="AA821" s="268"/>
      <c r="AB821" s="268"/>
      <c r="AC821" s="231"/>
      <c r="AD821" s="248"/>
      <c r="AE821" s="248"/>
      <c r="AF821" s="203"/>
      <c r="AG821" s="231"/>
      <c r="AH821" s="231"/>
      <c r="AI821" s="231"/>
      <c r="AJ821" s="203"/>
    </row>
    <row r="822" spans="2:36" s="82" customFormat="1" ht="132" customHeight="1" x14ac:dyDescent="0.25">
      <c r="B822" s="201" t="s">
        <v>538</v>
      </c>
      <c r="C822" s="204" t="s">
        <v>552</v>
      </c>
      <c r="D822" s="201" t="s">
        <v>106</v>
      </c>
      <c r="E822" s="218" t="s">
        <v>67</v>
      </c>
      <c r="F822" s="254" t="s">
        <v>134</v>
      </c>
      <c r="G822" s="218" t="s">
        <v>147</v>
      </c>
      <c r="H822" s="255" t="s">
        <v>70</v>
      </c>
      <c r="I822" s="255" t="s">
        <v>79</v>
      </c>
      <c r="J822" s="11" t="s">
        <v>208</v>
      </c>
      <c r="K822" s="7" t="s">
        <v>107</v>
      </c>
      <c r="L822" s="7" t="s">
        <v>86</v>
      </c>
      <c r="M822" s="7">
        <v>40</v>
      </c>
      <c r="N822" s="256" t="s">
        <v>108</v>
      </c>
      <c r="O822" s="199" t="s">
        <v>536</v>
      </c>
      <c r="P822" s="201" t="s">
        <v>75</v>
      </c>
      <c r="Q822" s="201" t="s">
        <v>76</v>
      </c>
      <c r="R822" s="192" t="s">
        <v>77</v>
      </c>
      <c r="S822" s="192" t="s">
        <v>109</v>
      </c>
      <c r="T822" s="240">
        <f>V822+Y822</f>
        <v>54570</v>
      </c>
      <c r="U822" s="240" t="s">
        <v>79</v>
      </c>
      <c r="V822" s="212">
        <v>46384.5</v>
      </c>
      <c r="W822" s="212" t="s">
        <v>98</v>
      </c>
      <c r="X822" s="266" t="s">
        <v>98</v>
      </c>
      <c r="Y822" s="212">
        <v>8185.5</v>
      </c>
      <c r="Z822" s="212" t="s">
        <v>98</v>
      </c>
      <c r="AA822" s="266" t="s">
        <v>98</v>
      </c>
      <c r="AB822" s="266">
        <v>4424.59</v>
      </c>
      <c r="AC822" s="228" t="s">
        <v>149</v>
      </c>
      <c r="AD822" s="246" t="s">
        <v>79</v>
      </c>
      <c r="AE822" s="246">
        <f>V822+Y822</f>
        <v>54570</v>
      </c>
      <c r="AF822" s="228" t="s">
        <v>79</v>
      </c>
      <c r="AG822" s="228" t="s">
        <v>33</v>
      </c>
      <c r="AH822" s="228" t="s">
        <v>174</v>
      </c>
      <c r="AI822" s="228" t="s">
        <v>158</v>
      </c>
      <c r="AJ822" s="228"/>
    </row>
    <row r="823" spans="2:36" s="82" customFormat="1" ht="86.1" customHeight="1" x14ac:dyDescent="0.25">
      <c r="B823" s="202"/>
      <c r="C823" s="204"/>
      <c r="D823" s="202"/>
      <c r="E823" s="219"/>
      <c r="F823" s="219"/>
      <c r="G823" s="219"/>
      <c r="H823" s="202"/>
      <c r="I823" s="202"/>
      <c r="J823" s="11" t="s">
        <v>111</v>
      </c>
      <c r="K823" s="7" t="s">
        <v>112</v>
      </c>
      <c r="L823" s="7" t="s">
        <v>85</v>
      </c>
      <c r="M823" s="7">
        <v>1</v>
      </c>
      <c r="N823" s="230"/>
      <c r="O823" s="199"/>
      <c r="P823" s="202"/>
      <c r="Q823" s="202"/>
      <c r="R823" s="193"/>
      <c r="S823" s="193"/>
      <c r="T823" s="241"/>
      <c r="U823" s="241"/>
      <c r="V823" s="213"/>
      <c r="W823" s="213"/>
      <c r="X823" s="267"/>
      <c r="Y823" s="213"/>
      <c r="Z823" s="213"/>
      <c r="AA823" s="267"/>
      <c r="AB823" s="267"/>
      <c r="AC823" s="230"/>
      <c r="AD823" s="247"/>
      <c r="AE823" s="247"/>
      <c r="AF823" s="202"/>
      <c r="AG823" s="230"/>
      <c r="AH823" s="230"/>
      <c r="AI823" s="230"/>
      <c r="AJ823" s="202"/>
    </row>
    <row r="824" spans="2:36" s="82" customFormat="1" ht="59.1" customHeight="1" x14ac:dyDescent="0.25">
      <c r="B824" s="203"/>
      <c r="C824" s="204"/>
      <c r="D824" s="203"/>
      <c r="E824" s="234"/>
      <c r="F824" s="234"/>
      <c r="G824" s="234"/>
      <c r="H824" s="203"/>
      <c r="I824" s="203"/>
      <c r="J824" s="11" t="s">
        <v>127</v>
      </c>
      <c r="K824" s="7" t="s">
        <v>128</v>
      </c>
      <c r="L824" s="7" t="s">
        <v>85</v>
      </c>
      <c r="M824" s="7">
        <v>30</v>
      </c>
      <c r="N824" s="231"/>
      <c r="O824" s="199"/>
      <c r="P824" s="203"/>
      <c r="Q824" s="203"/>
      <c r="R824" s="239"/>
      <c r="S824" s="239"/>
      <c r="T824" s="242"/>
      <c r="U824" s="242"/>
      <c r="V824" s="214"/>
      <c r="W824" s="214"/>
      <c r="X824" s="268"/>
      <c r="Y824" s="214"/>
      <c r="Z824" s="214"/>
      <c r="AA824" s="268"/>
      <c r="AB824" s="268"/>
      <c r="AC824" s="231"/>
      <c r="AD824" s="248"/>
      <c r="AE824" s="248"/>
      <c r="AF824" s="203"/>
      <c r="AG824" s="231"/>
      <c r="AH824" s="231"/>
      <c r="AI824" s="231"/>
      <c r="AJ824" s="203"/>
    </row>
    <row r="825" spans="2:36" s="82" customFormat="1" ht="132" customHeight="1" x14ac:dyDescent="0.25">
      <c r="B825" s="201" t="s">
        <v>539</v>
      </c>
      <c r="C825" s="204" t="s">
        <v>553</v>
      </c>
      <c r="D825" s="201" t="s">
        <v>106</v>
      </c>
      <c r="E825" s="218" t="s">
        <v>67</v>
      </c>
      <c r="F825" s="254" t="s">
        <v>134</v>
      </c>
      <c r="G825" s="218" t="s">
        <v>147</v>
      </c>
      <c r="H825" s="255" t="s">
        <v>70</v>
      </c>
      <c r="I825" s="255" t="s">
        <v>79</v>
      </c>
      <c r="J825" s="11" t="s">
        <v>208</v>
      </c>
      <c r="K825" s="7" t="s">
        <v>107</v>
      </c>
      <c r="L825" s="7" t="s">
        <v>86</v>
      </c>
      <c r="M825" s="7">
        <v>40</v>
      </c>
      <c r="N825" s="256" t="s">
        <v>108</v>
      </c>
      <c r="O825" s="199" t="s">
        <v>536</v>
      </c>
      <c r="P825" s="201" t="s">
        <v>75</v>
      </c>
      <c r="Q825" s="201" t="s">
        <v>76</v>
      </c>
      <c r="R825" s="192" t="s">
        <v>77</v>
      </c>
      <c r="S825" s="192" t="s">
        <v>109</v>
      </c>
      <c r="T825" s="240">
        <f>V825+Y825</f>
        <v>109782</v>
      </c>
      <c r="U825" s="240" t="s">
        <v>79</v>
      </c>
      <c r="V825" s="212">
        <v>93314.7</v>
      </c>
      <c r="W825" s="212" t="s">
        <v>98</v>
      </c>
      <c r="X825" s="266" t="s">
        <v>98</v>
      </c>
      <c r="Y825" s="212">
        <v>16467.3</v>
      </c>
      <c r="Z825" s="212" t="s">
        <v>98</v>
      </c>
      <c r="AA825" s="266" t="s">
        <v>98</v>
      </c>
      <c r="AB825" s="266">
        <v>8901.24</v>
      </c>
      <c r="AC825" s="228" t="s">
        <v>149</v>
      </c>
      <c r="AD825" s="246" t="s">
        <v>79</v>
      </c>
      <c r="AE825" s="246">
        <f>V825+Y825</f>
        <v>109782</v>
      </c>
      <c r="AF825" s="228" t="s">
        <v>79</v>
      </c>
      <c r="AG825" s="228" t="s">
        <v>33</v>
      </c>
      <c r="AH825" s="228" t="s">
        <v>174</v>
      </c>
      <c r="AI825" s="228" t="s">
        <v>158</v>
      </c>
      <c r="AJ825" s="228"/>
    </row>
    <row r="826" spans="2:36" s="82" customFormat="1" ht="86.1" customHeight="1" x14ac:dyDescent="0.25">
      <c r="B826" s="202"/>
      <c r="C826" s="204"/>
      <c r="D826" s="202"/>
      <c r="E826" s="219"/>
      <c r="F826" s="219"/>
      <c r="G826" s="219"/>
      <c r="H826" s="202"/>
      <c r="I826" s="202"/>
      <c r="J826" s="11" t="s">
        <v>111</v>
      </c>
      <c r="K826" s="7" t="s">
        <v>112</v>
      </c>
      <c r="L826" s="7" t="s">
        <v>85</v>
      </c>
      <c r="M826" s="7">
        <v>1</v>
      </c>
      <c r="N826" s="230"/>
      <c r="O826" s="199"/>
      <c r="P826" s="202"/>
      <c r="Q826" s="202"/>
      <c r="R826" s="193"/>
      <c r="S826" s="193"/>
      <c r="T826" s="241"/>
      <c r="U826" s="241"/>
      <c r="V826" s="213"/>
      <c r="W826" s="213"/>
      <c r="X826" s="267"/>
      <c r="Y826" s="213"/>
      <c r="Z826" s="213"/>
      <c r="AA826" s="267"/>
      <c r="AB826" s="267"/>
      <c r="AC826" s="230"/>
      <c r="AD826" s="247"/>
      <c r="AE826" s="247"/>
      <c r="AF826" s="202"/>
      <c r="AG826" s="230"/>
      <c r="AH826" s="230"/>
      <c r="AI826" s="230"/>
      <c r="AJ826" s="202"/>
    </row>
    <row r="827" spans="2:36" s="82" customFormat="1" ht="59.1" customHeight="1" x14ac:dyDescent="0.25">
      <c r="B827" s="203"/>
      <c r="C827" s="204"/>
      <c r="D827" s="203"/>
      <c r="E827" s="234"/>
      <c r="F827" s="234"/>
      <c r="G827" s="234"/>
      <c r="H827" s="203"/>
      <c r="I827" s="203"/>
      <c r="J827" s="11" t="s">
        <v>127</v>
      </c>
      <c r="K827" s="7" t="s">
        <v>128</v>
      </c>
      <c r="L827" s="7" t="s">
        <v>85</v>
      </c>
      <c r="M827" s="7">
        <v>27</v>
      </c>
      <c r="N827" s="231"/>
      <c r="O827" s="199"/>
      <c r="P827" s="203"/>
      <c r="Q827" s="203"/>
      <c r="R827" s="239"/>
      <c r="S827" s="239"/>
      <c r="T827" s="242"/>
      <c r="U827" s="242"/>
      <c r="V827" s="214"/>
      <c r="W827" s="214"/>
      <c r="X827" s="268"/>
      <c r="Y827" s="214"/>
      <c r="Z827" s="214"/>
      <c r="AA827" s="268"/>
      <c r="AB827" s="268"/>
      <c r="AC827" s="231"/>
      <c r="AD827" s="248"/>
      <c r="AE827" s="248"/>
      <c r="AF827" s="203"/>
      <c r="AG827" s="231"/>
      <c r="AH827" s="231"/>
      <c r="AI827" s="231"/>
      <c r="AJ827" s="203"/>
    </row>
    <row r="828" spans="2:36" s="82" customFormat="1" ht="132" customHeight="1" x14ac:dyDescent="0.25">
      <c r="B828" s="201" t="s">
        <v>540</v>
      </c>
      <c r="C828" s="204" t="s">
        <v>554</v>
      </c>
      <c r="D828" s="201" t="s">
        <v>106</v>
      </c>
      <c r="E828" s="218" t="s">
        <v>67</v>
      </c>
      <c r="F828" s="254" t="s">
        <v>134</v>
      </c>
      <c r="G828" s="218" t="s">
        <v>147</v>
      </c>
      <c r="H828" s="255" t="s">
        <v>70</v>
      </c>
      <c r="I828" s="255" t="s">
        <v>79</v>
      </c>
      <c r="J828" s="11" t="s">
        <v>208</v>
      </c>
      <c r="K828" s="7" t="s">
        <v>107</v>
      </c>
      <c r="L828" s="7" t="s">
        <v>86</v>
      </c>
      <c r="M828" s="7">
        <v>40</v>
      </c>
      <c r="N828" s="256" t="s">
        <v>108</v>
      </c>
      <c r="O828" s="199" t="s">
        <v>536</v>
      </c>
      <c r="P828" s="201" t="s">
        <v>75</v>
      </c>
      <c r="Q828" s="201" t="s">
        <v>76</v>
      </c>
      <c r="R828" s="192" t="s">
        <v>77</v>
      </c>
      <c r="S828" s="192" t="s">
        <v>109</v>
      </c>
      <c r="T828" s="240">
        <f>V828+Y828</f>
        <v>72225</v>
      </c>
      <c r="U828" s="240" t="s">
        <v>79</v>
      </c>
      <c r="V828" s="212">
        <v>61391.25</v>
      </c>
      <c r="W828" s="212" t="s">
        <v>98</v>
      </c>
      <c r="X828" s="266" t="s">
        <v>98</v>
      </c>
      <c r="Y828" s="212">
        <v>10833.75</v>
      </c>
      <c r="Z828" s="212" t="s">
        <v>98</v>
      </c>
      <c r="AA828" s="266" t="s">
        <v>98</v>
      </c>
      <c r="AB828" s="266">
        <v>5856.08</v>
      </c>
      <c r="AC828" s="228" t="s">
        <v>149</v>
      </c>
      <c r="AD828" s="246" t="s">
        <v>79</v>
      </c>
      <c r="AE828" s="246">
        <f>V828+Y828</f>
        <v>72225</v>
      </c>
      <c r="AF828" s="228" t="s">
        <v>79</v>
      </c>
      <c r="AG828" s="228" t="s">
        <v>33</v>
      </c>
      <c r="AH828" s="228" t="s">
        <v>174</v>
      </c>
      <c r="AI828" s="228" t="s">
        <v>158</v>
      </c>
      <c r="AJ828" s="228"/>
    </row>
    <row r="829" spans="2:36" s="82" customFormat="1" ht="86.1" customHeight="1" x14ac:dyDescent="0.25">
      <c r="B829" s="202"/>
      <c r="C829" s="204"/>
      <c r="D829" s="202"/>
      <c r="E829" s="219"/>
      <c r="F829" s="219"/>
      <c r="G829" s="219"/>
      <c r="H829" s="202"/>
      <c r="I829" s="202"/>
      <c r="J829" s="11" t="s">
        <v>111</v>
      </c>
      <c r="K829" s="7" t="s">
        <v>112</v>
      </c>
      <c r="L829" s="7" t="s">
        <v>85</v>
      </c>
      <c r="M829" s="7">
        <v>1</v>
      </c>
      <c r="N829" s="230"/>
      <c r="O829" s="199"/>
      <c r="P829" s="202"/>
      <c r="Q829" s="202"/>
      <c r="R829" s="193"/>
      <c r="S829" s="193"/>
      <c r="T829" s="241"/>
      <c r="U829" s="241"/>
      <c r="V829" s="213"/>
      <c r="W829" s="213"/>
      <c r="X829" s="267"/>
      <c r="Y829" s="213"/>
      <c r="Z829" s="213"/>
      <c r="AA829" s="267"/>
      <c r="AB829" s="267"/>
      <c r="AC829" s="230"/>
      <c r="AD829" s="247"/>
      <c r="AE829" s="247"/>
      <c r="AF829" s="202"/>
      <c r="AG829" s="230"/>
      <c r="AH829" s="230"/>
      <c r="AI829" s="230"/>
      <c r="AJ829" s="202"/>
    </row>
    <row r="830" spans="2:36" s="82" customFormat="1" ht="59.1" customHeight="1" x14ac:dyDescent="0.25">
      <c r="B830" s="203"/>
      <c r="C830" s="204"/>
      <c r="D830" s="203"/>
      <c r="E830" s="234"/>
      <c r="F830" s="234"/>
      <c r="G830" s="234"/>
      <c r="H830" s="203"/>
      <c r="I830" s="203"/>
      <c r="J830" s="11" t="s">
        <v>127</v>
      </c>
      <c r="K830" s="7" t="s">
        <v>128</v>
      </c>
      <c r="L830" s="7" t="s">
        <v>85</v>
      </c>
      <c r="M830" s="7">
        <v>45</v>
      </c>
      <c r="N830" s="231"/>
      <c r="O830" s="199"/>
      <c r="P830" s="203"/>
      <c r="Q830" s="203"/>
      <c r="R830" s="239"/>
      <c r="S830" s="239"/>
      <c r="T830" s="242"/>
      <c r="U830" s="242"/>
      <c r="V830" s="214"/>
      <c r="W830" s="214"/>
      <c r="X830" s="268"/>
      <c r="Y830" s="214"/>
      <c r="Z830" s="214"/>
      <c r="AA830" s="268"/>
      <c r="AB830" s="268"/>
      <c r="AC830" s="231"/>
      <c r="AD830" s="248"/>
      <c r="AE830" s="248"/>
      <c r="AF830" s="203"/>
      <c r="AG830" s="231"/>
      <c r="AH830" s="231"/>
      <c r="AI830" s="231"/>
      <c r="AJ830" s="203"/>
    </row>
    <row r="831" spans="2:36" s="82" customFormat="1" ht="132" customHeight="1" x14ac:dyDescent="0.25">
      <c r="B831" s="201" t="s">
        <v>541</v>
      </c>
      <c r="C831" s="204" t="s">
        <v>555</v>
      </c>
      <c r="D831" s="201" t="s">
        <v>106</v>
      </c>
      <c r="E831" s="218" t="s">
        <v>67</v>
      </c>
      <c r="F831" s="254" t="s">
        <v>134</v>
      </c>
      <c r="G831" s="218" t="s">
        <v>147</v>
      </c>
      <c r="H831" s="255" t="s">
        <v>70</v>
      </c>
      <c r="I831" s="255" t="s">
        <v>79</v>
      </c>
      <c r="J831" s="11" t="s">
        <v>208</v>
      </c>
      <c r="K831" s="7" t="s">
        <v>107</v>
      </c>
      <c r="L831" s="7" t="s">
        <v>86</v>
      </c>
      <c r="M831" s="7">
        <v>40</v>
      </c>
      <c r="N831" s="256" t="s">
        <v>108</v>
      </c>
      <c r="O831" s="199" t="s">
        <v>536</v>
      </c>
      <c r="P831" s="201" t="s">
        <v>75</v>
      </c>
      <c r="Q831" s="201" t="s">
        <v>76</v>
      </c>
      <c r="R831" s="192" t="s">
        <v>77</v>
      </c>
      <c r="S831" s="192" t="s">
        <v>109</v>
      </c>
      <c r="T831" s="240">
        <f>V831+Y831</f>
        <v>38520</v>
      </c>
      <c r="U831" s="240" t="s">
        <v>79</v>
      </c>
      <c r="V831" s="212">
        <v>32742</v>
      </c>
      <c r="W831" s="212" t="s">
        <v>98</v>
      </c>
      <c r="X831" s="266" t="s">
        <v>98</v>
      </c>
      <c r="Y831" s="212">
        <v>5778</v>
      </c>
      <c r="Z831" s="212" t="s">
        <v>98</v>
      </c>
      <c r="AA831" s="266" t="s">
        <v>98</v>
      </c>
      <c r="AB831" s="266">
        <v>3123.24</v>
      </c>
      <c r="AC831" s="228" t="s">
        <v>149</v>
      </c>
      <c r="AD831" s="246" t="s">
        <v>79</v>
      </c>
      <c r="AE831" s="246">
        <f>V831+Y831</f>
        <v>38520</v>
      </c>
      <c r="AF831" s="228" t="s">
        <v>79</v>
      </c>
      <c r="AG831" s="228" t="s">
        <v>33</v>
      </c>
      <c r="AH831" s="190" t="s">
        <v>158</v>
      </c>
      <c r="AI831" s="190" t="s">
        <v>160</v>
      </c>
      <c r="AJ831" s="228"/>
    </row>
    <row r="832" spans="2:36" s="82" customFormat="1" ht="86.1" customHeight="1" x14ac:dyDescent="0.25">
      <c r="B832" s="202"/>
      <c r="C832" s="204"/>
      <c r="D832" s="202"/>
      <c r="E832" s="219"/>
      <c r="F832" s="219"/>
      <c r="G832" s="219"/>
      <c r="H832" s="202"/>
      <c r="I832" s="202"/>
      <c r="J832" s="11" t="s">
        <v>111</v>
      </c>
      <c r="K832" s="7" t="s">
        <v>112</v>
      </c>
      <c r="L832" s="7" t="s">
        <v>85</v>
      </c>
      <c r="M832" s="7">
        <v>1</v>
      </c>
      <c r="N832" s="230"/>
      <c r="O832" s="199"/>
      <c r="P832" s="202"/>
      <c r="Q832" s="202"/>
      <c r="R832" s="193"/>
      <c r="S832" s="193"/>
      <c r="T832" s="241"/>
      <c r="U832" s="241"/>
      <c r="V832" s="213"/>
      <c r="W832" s="213"/>
      <c r="X832" s="267"/>
      <c r="Y832" s="213"/>
      <c r="Z832" s="213"/>
      <c r="AA832" s="267"/>
      <c r="AB832" s="267"/>
      <c r="AC832" s="230"/>
      <c r="AD832" s="247"/>
      <c r="AE832" s="247"/>
      <c r="AF832" s="202"/>
      <c r="AG832" s="230"/>
      <c r="AH832" s="190"/>
      <c r="AI832" s="190"/>
      <c r="AJ832" s="202"/>
    </row>
    <row r="833" spans="2:36" s="82" customFormat="1" ht="59.1" customHeight="1" x14ac:dyDescent="0.25">
      <c r="B833" s="203"/>
      <c r="C833" s="204"/>
      <c r="D833" s="203"/>
      <c r="E833" s="234"/>
      <c r="F833" s="234"/>
      <c r="G833" s="234"/>
      <c r="H833" s="203"/>
      <c r="I833" s="203"/>
      <c r="J833" s="11" t="s">
        <v>127</v>
      </c>
      <c r="K833" s="7" t="s">
        <v>128</v>
      </c>
      <c r="L833" s="7" t="s">
        <v>85</v>
      </c>
      <c r="M833" s="7">
        <v>36</v>
      </c>
      <c r="N833" s="231"/>
      <c r="O833" s="199"/>
      <c r="P833" s="203"/>
      <c r="Q833" s="203"/>
      <c r="R833" s="239"/>
      <c r="S833" s="239"/>
      <c r="T833" s="242"/>
      <c r="U833" s="242"/>
      <c r="V833" s="214"/>
      <c r="W833" s="214"/>
      <c r="X833" s="268"/>
      <c r="Y833" s="214"/>
      <c r="Z833" s="214"/>
      <c r="AA833" s="268"/>
      <c r="AB833" s="268"/>
      <c r="AC833" s="231"/>
      <c r="AD833" s="248"/>
      <c r="AE833" s="248"/>
      <c r="AF833" s="203"/>
      <c r="AG833" s="231"/>
      <c r="AH833" s="190"/>
      <c r="AI833" s="190"/>
      <c r="AJ833" s="203"/>
    </row>
    <row r="834" spans="2:36" s="82" customFormat="1" ht="132" customHeight="1" x14ac:dyDescent="0.25">
      <c r="B834" s="201" t="s">
        <v>542</v>
      </c>
      <c r="C834" s="204" t="s">
        <v>556</v>
      </c>
      <c r="D834" s="201" t="s">
        <v>106</v>
      </c>
      <c r="E834" s="218" t="s">
        <v>67</v>
      </c>
      <c r="F834" s="254" t="s">
        <v>134</v>
      </c>
      <c r="G834" s="218" t="s">
        <v>147</v>
      </c>
      <c r="H834" s="255" t="s">
        <v>70</v>
      </c>
      <c r="I834" s="255" t="s">
        <v>79</v>
      </c>
      <c r="J834" s="11" t="s">
        <v>208</v>
      </c>
      <c r="K834" s="7" t="s">
        <v>107</v>
      </c>
      <c r="L834" s="7" t="s">
        <v>86</v>
      </c>
      <c r="M834" s="7">
        <v>40</v>
      </c>
      <c r="N834" s="256" t="s">
        <v>108</v>
      </c>
      <c r="O834" s="199" t="s">
        <v>536</v>
      </c>
      <c r="P834" s="201" t="s">
        <v>75</v>
      </c>
      <c r="Q834" s="201" t="s">
        <v>76</v>
      </c>
      <c r="R834" s="192" t="s">
        <v>77</v>
      </c>
      <c r="S834" s="192" t="s">
        <v>109</v>
      </c>
      <c r="T834" s="240">
        <f>V834+Y834</f>
        <v>68480.009999999995</v>
      </c>
      <c r="U834" s="240" t="s">
        <v>79</v>
      </c>
      <c r="V834" s="212">
        <v>58208</v>
      </c>
      <c r="W834" s="212" t="s">
        <v>98</v>
      </c>
      <c r="X834" s="266" t="s">
        <v>98</v>
      </c>
      <c r="Y834" s="212">
        <v>10272.01</v>
      </c>
      <c r="Z834" s="212" t="s">
        <v>98</v>
      </c>
      <c r="AA834" s="266" t="s">
        <v>98</v>
      </c>
      <c r="AB834" s="266">
        <v>5552.43</v>
      </c>
      <c r="AC834" s="228" t="s">
        <v>149</v>
      </c>
      <c r="AD834" s="246" t="s">
        <v>79</v>
      </c>
      <c r="AE834" s="246">
        <f>V834+Y834</f>
        <v>68480.009999999995</v>
      </c>
      <c r="AF834" s="228" t="s">
        <v>79</v>
      </c>
      <c r="AG834" s="228" t="s">
        <v>33</v>
      </c>
      <c r="AH834" s="190" t="s">
        <v>158</v>
      </c>
      <c r="AI834" s="190" t="s">
        <v>160</v>
      </c>
      <c r="AJ834" s="228"/>
    </row>
    <row r="835" spans="2:36" s="82" customFormat="1" ht="86.1" customHeight="1" x14ac:dyDescent="0.25">
      <c r="B835" s="202"/>
      <c r="C835" s="204"/>
      <c r="D835" s="202"/>
      <c r="E835" s="219"/>
      <c r="F835" s="219"/>
      <c r="G835" s="219"/>
      <c r="H835" s="202"/>
      <c r="I835" s="202"/>
      <c r="J835" s="11" t="s">
        <v>111</v>
      </c>
      <c r="K835" s="7" t="s">
        <v>112</v>
      </c>
      <c r="L835" s="7" t="s">
        <v>85</v>
      </c>
      <c r="M835" s="7">
        <v>1</v>
      </c>
      <c r="N835" s="230"/>
      <c r="O835" s="199"/>
      <c r="P835" s="202"/>
      <c r="Q835" s="202"/>
      <c r="R835" s="193"/>
      <c r="S835" s="193"/>
      <c r="T835" s="241"/>
      <c r="U835" s="241"/>
      <c r="V835" s="213"/>
      <c r="W835" s="213"/>
      <c r="X835" s="267"/>
      <c r="Y835" s="213"/>
      <c r="Z835" s="213"/>
      <c r="AA835" s="267"/>
      <c r="AB835" s="267"/>
      <c r="AC835" s="230"/>
      <c r="AD835" s="247"/>
      <c r="AE835" s="247"/>
      <c r="AF835" s="202"/>
      <c r="AG835" s="230"/>
      <c r="AH835" s="190"/>
      <c r="AI835" s="190"/>
      <c r="AJ835" s="202"/>
    </row>
    <row r="836" spans="2:36" s="82" customFormat="1" ht="59.1" customHeight="1" x14ac:dyDescent="0.25">
      <c r="B836" s="203"/>
      <c r="C836" s="204"/>
      <c r="D836" s="203"/>
      <c r="E836" s="234"/>
      <c r="F836" s="234"/>
      <c r="G836" s="234"/>
      <c r="H836" s="203"/>
      <c r="I836" s="203"/>
      <c r="J836" s="11" t="s">
        <v>127</v>
      </c>
      <c r="K836" s="7" t="s">
        <v>128</v>
      </c>
      <c r="L836" s="7" t="s">
        <v>85</v>
      </c>
      <c r="M836" s="7">
        <v>32</v>
      </c>
      <c r="N836" s="231"/>
      <c r="O836" s="199"/>
      <c r="P836" s="203"/>
      <c r="Q836" s="203"/>
      <c r="R836" s="239"/>
      <c r="S836" s="239"/>
      <c r="T836" s="242"/>
      <c r="U836" s="242"/>
      <c r="V836" s="214"/>
      <c r="W836" s="214"/>
      <c r="X836" s="268"/>
      <c r="Y836" s="214"/>
      <c r="Z836" s="214"/>
      <c r="AA836" s="268"/>
      <c r="AB836" s="268"/>
      <c r="AC836" s="231"/>
      <c r="AD836" s="248"/>
      <c r="AE836" s="248"/>
      <c r="AF836" s="203"/>
      <c r="AG836" s="231"/>
      <c r="AH836" s="190"/>
      <c r="AI836" s="190"/>
      <c r="AJ836" s="203"/>
    </row>
    <row r="837" spans="2:36" s="82" customFormat="1" ht="132" customHeight="1" x14ac:dyDescent="0.25">
      <c r="B837" s="201" t="s">
        <v>543</v>
      </c>
      <c r="C837" s="204" t="s">
        <v>557</v>
      </c>
      <c r="D837" s="201" t="s">
        <v>106</v>
      </c>
      <c r="E837" s="218" t="s">
        <v>67</v>
      </c>
      <c r="F837" s="254" t="s">
        <v>134</v>
      </c>
      <c r="G837" s="218" t="s">
        <v>147</v>
      </c>
      <c r="H837" s="255" t="s">
        <v>70</v>
      </c>
      <c r="I837" s="255" t="s">
        <v>79</v>
      </c>
      <c r="J837" s="11" t="s">
        <v>208</v>
      </c>
      <c r="K837" s="7" t="s">
        <v>107</v>
      </c>
      <c r="L837" s="7" t="s">
        <v>86</v>
      </c>
      <c r="M837" s="7">
        <v>40</v>
      </c>
      <c r="N837" s="256" t="s">
        <v>108</v>
      </c>
      <c r="O837" s="199" t="s">
        <v>536</v>
      </c>
      <c r="P837" s="201" t="s">
        <v>75</v>
      </c>
      <c r="Q837" s="201" t="s">
        <v>76</v>
      </c>
      <c r="R837" s="192" t="s">
        <v>77</v>
      </c>
      <c r="S837" s="192" t="s">
        <v>109</v>
      </c>
      <c r="T837" s="240">
        <f>V837+Y837</f>
        <v>27820</v>
      </c>
      <c r="U837" s="240" t="s">
        <v>79</v>
      </c>
      <c r="V837" s="212">
        <v>23647</v>
      </c>
      <c r="W837" s="212" t="s">
        <v>98</v>
      </c>
      <c r="X837" s="266" t="s">
        <v>98</v>
      </c>
      <c r="Y837" s="212">
        <v>4173</v>
      </c>
      <c r="Z837" s="212" t="s">
        <v>98</v>
      </c>
      <c r="AA837" s="266" t="s">
        <v>98</v>
      </c>
      <c r="AB837" s="266">
        <v>2255.6799999999998</v>
      </c>
      <c r="AC837" s="228" t="s">
        <v>149</v>
      </c>
      <c r="AD837" s="246" t="s">
        <v>79</v>
      </c>
      <c r="AE837" s="246">
        <f>V837+Y837</f>
        <v>27820</v>
      </c>
      <c r="AF837" s="228" t="s">
        <v>79</v>
      </c>
      <c r="AG837" s="228" t="s">
        <v>33</v>
      </c>
      <c r="AH837" s="190" t="s">
        <v>158</v>
      </c>
      <c r="AI837" s="190" t="s">
        <v>160</v>
      </c>
      <c r="AJ837" s="228"/>
    </row>
    <row r="838" spans="2:36" s="82" customFormat="1" ht="86.1" customHeight="1" x14ac:dyDescent="0.25">
      <c r="B838" s="202"/>
      <c r="C838" s="204"/>
      <c r="D838" s="202"/>
      <c r="E838" s="219"/>
      <c r="F838" s="219"/>
      <c r="G838" s="219"/>
      <c r="H838" s="202"/>
      <c r="I838" s="202"/>
      <c r="J838" s="11" t="s">
        <v>111</v>
      </c>
      <c r="K838" s="7" t="s">
        <v>112</v>
      </c>
      <c r="L838" s="7" t="s">
        <v>85</v>
      </c>
      <c r="M838" s="7">
        <v>1</v>
      </c>
      <c r="N838" s="230"/>
      <c r="O838" s="199"/>
      <c r="P838" s="202"/>
      <c r="Q838" s="202"/>
      <c r="R838" s="193"/>
      <c r="S838" s="193"/>
      <c r="T838" s="241"/>
      <c r="U838" s="241"/>
      <c r="V838" s="213"/>
      <c r="W838" s="213"/>
      <c r="X838" s="267"/>
      <c r="Y838" s="213"/>
      <c r="Z838" s="213"/>
      <c r="AA838" s="267"/>
      <c r="AB838" s="267"/>
      <c r="AC838" s="230"/>
      <c r="AD838" s="247"/>
      <c r="AE838" s="247"/>
      <c r="AF838" s="202"/>
      <c r="AG838" s="230"/>
      <c r="AH838" s="190"/>
      <c r="AI838" s="190"/>
      <c r="AJ838" s="202"/>
    </row>
    <row r="839" spans="2:36" s="82" customFormat="1" ht="59.1" customHeight="1" x14ac:dyDescent="0.25">
      <c r="B839" s="203"/>
      <c r="C839" s="204"/>
      <c r="D839" s="203"/>
      <c r="E839" s="234"/>
      <c r="F839" s="234"/>
      <c r="G839" s="234"/>
      <c r="H839" s="203"/>
      <c r="I839" s="203"/>
      <c r="J839" s="11" t="s">
        <v>127</v>
      </c>
      <c r="K839" s="7" t="s">
        <v>128</v>
      </c>
      <c r="L839" s="7" t="s">
        <v>85</v>
      </c>
      <c r="M839" s="7">
        <v>20</v>
      </c>
      <c r="N839" s="231"/>
      <c r="O839" s="199"/>
      <c r="P839" s="203"/>
      <c r="Q839" s="203"/>
      <c r="R839" s="239"/>
      <c r="S839" s="239"/>
      <c r="T839" s="242"/>
      <c r="U839" s="242"/>
      <c r="V839" s="214"/>
      <c r="W839" s="214"/>
      <c r="X839" s="268"/>
      <c r="Y839" s="214"/>
      <c r="Z839" s="214"/>
      <c r="AA839" s="268"/>
      <c r="AB839" s="268"/>
      <c r="AC839" s="231"/>
      <c r="AD839" s="248"/>
      <c r="AE839" s="248"/>
      <c r="AF839" s="203"/>
      <c r="AG839" s="231"/>
      <c r="AH839" s="190"/>
      <c r="AI839" s="190"/>
      <c r="AJ839" s="203"/>
    </row>
    <row r="840" spans="2:36" s="116" customFormat="1" ht="132" customHeight="1" x14ac:dyDescent="0.25">
      <c r="B840" s="298" t="s">
        <v>1110</v>
      </c>
      <c r="C840" s="221" t="s">
        <v>558</v>
      </c>
      <c r="D840" s="298" t="s">
        <v>106</v>
      </c>
      <c r="E840" s="306" t="s">
        <v>67</v>
      </c>
      <c r="F840" s="309" t="s">
        <v>134</v>
      </c>
      <c r="G840" s="306" t="s">
        <v>147</v>
      </c>
      <c r="H840" s="344" t="s">
        <v>70</v>
      </c>
      <c r="I840" s="344" t="s">
        <v>79</v>
      </c>
      <c r="J840" s="20" t="s">
        <v>208</v>
      </c>
      <c r="K840" s="27" t="s">
        <v>107</v>
      </c>
      <c r="L840" s="27" t="s">
        <v>86</v>
      </c>
      <c r="M840" s="27">
        <v>40</v>
      </c>
      <c r="N840" s="340" t="s">
        <v>108</v>
      </c>
      <c r="O840" s="249" t="s">
        <v>536</v>
      </c>
      <c r="P840" s="298" t="s">
        <v>75</v>
      </c>
      <c r="Q840" s="298" t="s">
        <v>76</v>
      </c>
      <c r="R840" s="331" t="s">
        <v>77</v>
      </c>
      <c r="S840" s="331" t="s">
        <v>109</v>
      </c>
      <c r="T840" s="304">
        <f>V840+Y840</f>
        <v>48792</v>
      </c>
      <c r="U840" s="304" t="s">
        <v>79</v>
      </c>
      <c r="V840" s="281">
        <v>41473.199999999997</v>
      </c>
      <c r="W840" s="281" t="s">
        <v>98</v>
      </c>
      <c r="X840" s="438" t="s">
        <v>98</v>
      </c>
      <c r="Y840" s="281">
        <v>7318.8</v>
      </c>
      <c r="Z840" s="281" t="s">
        <v>98</v>
      </c>
      <c r="AA840" s="438" t="s">
        <v>98</v>
      </c>
      <c r="AB840" s="438">
        <v>3956.11</v>
      </c>
      <c r="AC840" s="287" t="s">
        <v>149</v>
      </c>
      <c r="AD840" s="423" t="s">
        <v>79</v>
      </c>
      <c r="AE840" s="423">
        <f>V840+Y840</f>
        <v>48792</v>
      </c>
      <c r="AF840" s="287" t="s">
        <v>79</v>
      </c>
      <c r="AG840" s="287" t="s">
        <v>33</v>
      </c>
      <c r="AH840" s="223" t="s">
        <v>158</v>
      </c>
      <c r="AI840" s="223" t="s">
        <v>160</v>
      </c>
      <c r="AJ840" s="287"/>
    </row>
    <row r="841" spans="2:36" s="116" customFormat="1" ht="86.1" customHeight="1" x14ac:dyDescent="0.25">
      <c r="B841" s="289"/>
      <c r="C841" s="221"/>
      <c r="D841" s="289"/>
      <c r="E841" s="307"/>
      <c r="F841" s="307"/>
      <c r="G841" s="307"/>
      <c r="H841" s="289"/>
      <c r="I841" s="289"/>
      <c r="J841" s="20" t="s">
        <v>111</v>
      </c>
      <c r="K841" s="27" t="s">
        <v>112</v>
      </c>
      <c r="L841" s="27" t="s">
        <v>85</v>
      </c>
      <c r="M841" s="27">
        <v>1</v>
      </c>
      <c r="N841" s="288"/>
      <c r="O841" s="249"/>
      <c r="P841" s="289"/>
      <c r="Q841" s="289"/>
      <c r="R841" s="332"/>
      <c r="S841" s="332"/>
      <c r="T841" s="305"/>
      <c r="U841" s="305"/>
      <c r="V841" s="282"/>
      <c r="W841" s="282"/>
      <c r="X841" s="439"/>
      <c r="Y841" s="282"/>
      <c r="Z841" s="282"/>
      <c r="AA841" s="439"/>
      <c r="AB841" s="439"/>
      <c r="AC841" s="288"/>
      <c r="AD841" s="409"/>
      <c r="AE841" s="409"/>
      <c r="AF841" s="289"/>
      <c r="AG841" s="288"/>
      <c r="AH841" s="223"/>
      <c r="AI841" s="223"/>
      <c r="AJ841" s="289"/>
    </row>
    <row r="842" spans="2:36" s="116" customFormat="1" ht="59.1" customHeight="1" x14ac:dyDescent="0.25">
      <c r="B842" s="220"/>
      <c r="C842" s="221"/>
      <c r="D842" s="220"/>
      <c r="E842" s="308"/>
      <c r="F842" s="308"/>
      <c r="G842" s="308"/>
      <c r="H842" s="220"/>
      <c r="I842" s="220"/>
      <c r="J842" s="20" t="s">
        <v>127</v>
      </c>
      <c r="K842" s="27" t="s">
        <v>128</v>
      </c>
      <c r="L842" s="27" t="s">
        <v>85</v>
      </c>
      <c r="M842" s="27">
        <v>24</v>
      </c>
      <c r="N842" s="222"/>
      <c r="O842" s="249"/>
      <c r="P842" s="220"/>
      <c r="Q842" s="220"/>
      <c r="R842" s="333"/>
      <c r="S842" s="333"/>
      <c r="T842" s="277"/>
      <c r="U842" s="277"/>
      <c r="V842" s="283"/>
      <c r="W842" s="283"/>
      <c r="X842" s="440"/>
      <c r="Y842" s="283"/>
      <c r="Z842" s="283"/>
      <c r="AA842" s="440"/>
      <c r="AB842" s="440"/>
      <c r="AC842" s="222"/>
      <c r="AD842" s="392"/>
      <c r="AE842" s="392"/>
      <c r="AF842" s="220"/>
      <c r="AG842" s="222"/>
      <c r="AH842" s="223"/>
      <c r="AI842" s="223"/>
      <c r="AJ842" s="220"/>
    </row>
    <row r="843" spans="2:36" s="82" customFormat="1" ht="132" customHeight="1" x14ac:dyDescent="0.25">
      <c r="B843" s="201" t="s">
        <v>544</v>
      </c>
      <c r="C843" s="204" t="s">
        <v>552</v>
      </c>
      <c r="D843" s="201" t="s">
        <v>106</v>
      </c>
      <c r="E843" s="218" t="s">
        <v>67</v>
      </c>
      <c r="F843" s="254" t="s">
        <v>134</v>
      </c>
      <c r="G843" s="218" t="s">
        <v>147</v>
      </c>
      <c r="H843" s="255" t="s">
        <v>70</v>
      </c>
      <c r="I843" s="255" t="s">
        <v>79</v>
      </c>
      <c r="J843" s="11" t="s">
        <v>208</v>
      </c>
      <c r="K843" s="7" t="s">
        <v>107</v>
      </c>
      <c r="L843" s="7" t="s">
        <v>86</v>
      </c>
      <c r="M843" s="7">
        <v>40</v>
      </c>
      <c r="N843" s="256" t="s">
        <v>108</v>
      </c>
      <c r="O843" s="199" t="s">
        <v>536</v>
      </c>
      <c r="P843" s="201" t="s">
        <v>75</v>
      </c>
      <c r="Q843" s="201" t="s">
        <v>76</v>
      </c>
      <c r="R843" s="192" t="s">
        <v>77</v>
      </c>
      <c r="S843" s="192" t="s">
        <v>109</v>
      </c>
      <c r="T843" s="240">
        <f>V843+Y843</f>
        <v>226840</v>
      </c>
      <c r="U843" s="240" t="s">
        <v>79</v>
      </c>
      <c r="V843" s="212">
        <v>192814</v>
      </c>
      <c r="W843" s="212" t="s">
        <v>98</v>
      </c>
      <c r="X843" s="266" t="s">
        <v>98</v>
      </c>
      <c r="Y843" s="212">
        <v>34026</v>
      </c>
      <c r="Z843" s="212" t="s">
        <v>98</v>
      </c>
      <c r="AA843" s="266" t="s">
        <v>98</v>
      </c>
      <c r="AB843" s="266">
        <v>18392.439999999999</v>
      </c>
      <c r="AC843" s="228" t="s">
        <v>149</v>
      </c>
      <c r="AD843" s="246" t="s">
        <v>79</v>
      </c>
      <c r="AE843" s="246">
        <f>V843+Y843</f>
        <v>226840</v>
      </c>
      <c r="AF843" s="228" t="s">
        <v>79</v>
      </c>
      <c r="AG843" s="228" t="s">
        <v>33</v>
      </c>
      <c r="AH843" s="190" t="s">
        <v>890</v>
      </c>
      <c r="AI843" s="190" t="s">
        <v>160</v>
      </c>
      <c r="AJ843" s="228"/>
    </row>
    <row r="844" spans="2:36" s="82" customFormat="1" ht="86.1" customHeight="1" x14ac:dyDescent="0.25">
      <c r="B844" s="202"/>
      <c r="C844" s="204"/>
      <c r="D844" s="202"/>
      <c r="E844" s="219"/>
      <c r="F844" s="219"/>
      <c r="G844" s="219"/>
      <c r="H844" s="202"/>
      <c r="I844" s="202"/>
      <c r="J844" s="11" t="s">
        <v>111</v>
      </c>
      <c r="K844" s="7" t="s">
        <v>112</v>
      </c>
      <c r="L844" s="7" t="s">
        <v>85</v>
      </c>
      <c r="M844" s="115">
        <v>1</v>
      </c>
      <c r="N844" s="230"/>
      <c r="O844" s="199"/>
      <c r="P844" s="202"/>
      <c r="Q844" s="202"/>
      <c r="R844" s="193"/>
      <c r="S844" s="193"/>
      <c r="T844" s="241"/>
      <c r="U844" s="241"/>
      <c r="V844" s="213"/>
      <c r="W844" s="213"/>
      <c r="X844" s="267"/>
      <c r="Y844" s="213"/>
      <c r="Z844" s="213"/>
      <c r="AA844" s="267"/>
      <c r="AB844" s="267"/>
      <c r="AC844" s="230"/>
      <c r="AD844" s="247"/>
      <c r="AE844" s="247"/>
      <c r="AF844" s="202"/>
      <c r="AG844" s="230"/>
      <c r="AH844" s="190"/>
      <c r="AI844" s="190"/>
      <c r="AJ844" s="202"/>
    </row>
    <row r="845" spans="2:36" s="82" customFormat="1" ht="59.1" customHeight="1" x14ac:dyDescent="0.25">
      <c r="B845" s="203"/>
      <c r="C845" s="204"/>
      <c r="D845" s="203"/>
      <c r="E845" s="234"/>
      <c r="F845" s="234"/>
      <c r="G845" s="234"/>
      <c r="H845" s="203"/>
      <c r="I845" s="203"/>
      <c r="J845" s="11" t="s">
        <v>127</v>
      </c>
      <c r="K845" s="7" t="s">
        <v>128</v>
      </c>
      <c r="L845" s="7" t="s">
        <v>85</v>
      </c>
      <c r="M845" s="7" t="s">
        <v>545</v>
      </c>
      <c r="N845" s="231"/>
      <c r="O845" s="199"/>
      <c r="P845" s="203"/>
      <c r="Q845" s="203"/>
      <c r="R845" s="239"/>
      <c r="S845" s="239"/>
      <c r="T845" s="242"/>
      <c r="U845" s="242"/>
      <c r="V845" s="214"/>
      <c r="W845" s="214"/>
      <c r="X845" s="268"/>
      <c r="Y845" s="214"/>
      <c r="Z845" s="214"/>
      <c r="AA845" s="268"/>
      <c r="AB845" s="268"/>
      <c r="AC845" s="231"/>
      <c r="AD845" s="248"/>
      <c r="AE845" s="248"/>
      <c r="AF845" s="203"/>
      <c r="AG845" s="231"/>
      <c r="AH845" s="190"/>
      <c r="AI845" s="190"/>
      <c r="AJ845" s="203"/>
    </row>
    <row r="846" spans="2:36" s="82" customFormat="1" ht="132" customHeight="1" x14ac:dyDescent="0.25">
      <c r="B846" s="201" t="s">
        <v>546</v>
      </c>
      <c r="C846" s="204" t="s">
        <v>559</v>
      </c>
      <c r="D846" s="201" t="s">
        <v>106</v>
      </c>
      <c r="E846" s="218" t="s">
        <v>67</v>
      </c>
      <c r="F846" s="254" t="s">
        <v>134</v>
      </c>
      <c r="G846" s="218" t="s">
        <v>147</v>
      </c>
      <c r="H846" s="255" t="s">
        <v>70</v>
      </c>
      <c r="I846" s="255" t="s">
        <v>79</v>
      </c>
      <c r="J846" s="11" t="s">
        <v>208</v>
      </c>
      <c r="K846" s="7" t="s">
        <v>107</v>
      </c>
      <c r="L846" s="7" t="s">
        <v>86</v>
      </c>
      <c r="M846" s="7">
        <v>40</v>
      </c>
      <c r="N846" s="256" t="s">
        <v>108</v>
      </c>
      <c r="O846" s="199" t="s">
        <v>536</v>
      </c>
      <c r="P846" s="201" t="s">
        <v>75</v>
      </c>
      <c r="Q846" s="201" t="s">
        <v>76</v>
      </c>
      <c r="R846" s="192" t="s">
        <v>77</v>
      </c>
      <c r="S846" s="192" t="s">
        <v>109</v>
      </c>
      <c r="T846" s="240">
        <f>V846+Y846</f>
        <v>29960</v>
      </c>
      <c r="U846" s="240" t="s">
        <v>79</v>
      </c>
      <c r="V846" s="212">
        <v>25466</v>
      </c>
      <c r="W846" s="212" t="s">
        <v>98</v>
      </c>
      <c r="X846" s="266" t="s">
        <v>98</v>
      </c>
      <c r="Y846" s="212">
        <v>4494</v>
      </c>
      <c r="Z846" s="212" t="s">
        <v>98</v>
      </c>
      <c r="AA846" s="266" t="s">
        <v>98</v>
      </c>
      <c r="AB846" s="266">
        <v>2429.19</v>
      </c>
      <c r="AC846" s="228" t="s">
        <v>149</v>
      </c>
      <c r="AD846" s="246" t="s">
        <v>79</v>
      </c>
      <c r="AE846" s="246">
        <f>V846+Y846</f>
        <v>29960</v>
      </c>
      <c r="AF846" s="228" t="s">
        <v>79</v>
      </c>
      <c r="AG846" s="228" t="s">
        <v>33</v>
      </c>
      <c r="AH846" s="190" t="s">
        <v>179</v>
      </c>
      <c r="AI846" s="190" t="s">
        <v>948</v>
      </c>
      <c r="AJ846" s="228"/>
    </row>
    <row r="847" spans="2:36" s="82" customFormat="1" ht="86.1" customHeight="1" x14ac:dyDescent="0.25">
      <c r="B847" s="202"/>
      <c r="C847" s="204"/>
      <c r="D847" s="202"/>
      <c r="E847" s="219"/>
      <c r="F847" s="219"/>
      <c r="G847" s="219"/>
      <c r="H847" s="202"/>
      <c r="I847" s="202"/>
      <c r="J847" s="11" t="s">
        <v>111</v>
      </c>
      <c r="K847" s="7" t="s">
        <v>112</v>
      </c>
      <c r="L847" s="7" t="s">
        <v>85</v>
      </c>
      <c r="M847" s="115">
        <v>1</v>
      </c>
      <c r="N847" s="230"/>
      <c r="O847" s="199"/>
      <c r="P847" s="202"/>
      <c r="Q847" s="202"/>
      <c r="R847" s="193"/>
      <c r="S847" s="193"/>
      <c r="T847" s="241"/>
      <c r="U847" s="241"/>
      <c r="V847" s="213"/>
      <c r="W847" s="213"/>
      <c r="X847" s="267"/>
      <c r="Y847" s="213"/>
      <c r="Z847" s="213"/>
      <c r="AA847" s="267"/>
      <c r="AB847" s="267"/>
      <c r="AC847" s="230"/>
      <c r="AD847" s="247"/>
      <c r="AE847" s="247"/>
      <c r="AF847" s="202"/>
      <c r="AG847" s="230"/>
      <c r="AH847" s="190"/>
      <c r="AI847" s="190"/>
      <c r="AJ847" s="202"/>
    </row>
    <row r="848" spans="2:36" s="82" customFormat="1" ht="59.1" customHeight="1" x14ac:dyDescent="0.25">
      <c r="B848" s="203"/>
      <c r="C848" s="204"/>
      <c r="D848" s="203"/>
      <c r="E848" s="234"/>
      <c r="F848" s="234"/>
      <c r="G848" s="234"/>
      <c r="H848" s="203"/>
      <c r="I848" s="203"/>
      <c r="J848" s="11" t="s">
        <v>127</v>
      </c>
      <c r="K848" s="7" t="s">
        <v>128</v>
      </c>
      <c r="L848" s="7" t="s">
        <v>85</v>
      </c>
      <c r="M848" s="7">
        <v>20</v>
      </c>
      <c r="N848" s="231"/>
      <c r="O848" s="199"/>
      <c r="P848" s="203"/>
      <c r="Q848" s="203"/>
      <c r="R848" s="239"/>
      <c r="S848" s="239"/>
      <c r="T848" s="242"/>
      <c r="U848" s="242"/>
      <c r="V848" s="214"/>
      <c r="W848" s="214"/>
      <c r="X848" s="268"/>
      <c r="Y848" s="214"/>
      <c r="Z848" s="214"/>
      <c r="AA848" s="268"/>
      <c r="AB848" s="268"/>
      <c r="AC848" s="231"/>
      <c r="AD848" s="248"/>
      <c r="AE848" s="248"/>
      <c r="AF848" s="203"/>
      <c r="AG848" s="231"/>
      <c r="AH848" s="190"/>
      <c r="AI848" s="190"/>
      <c r="AJ848" s="203"/>
    </row>
    <row r="849" spans="2:36" s="82" customFormat="1" ht="132" customHeight="1" x14ac:dyDescent="0.25">
      <c r="B849" s="201" t="s">
        <v>547</v>
      </c>
      <c r="C849" s="204" t="s">
        <v>560</v>
      </c>
      <c r="D849" s="201" t="s">
        <v>106</v>
      </c>
      <c r="E849" s="218" t="s">
        <v>67</v>
      </c>
      <c r="F849" s="254" t="s">
        <v>134</v>
      </c>
      <c r="G849" s="218" t="s">
        <v>147</v>
      </c>
      <c r="H849" s="255" t="s">
        <v>70</v>
      </c>
      <c r="I849" s="255" t="s">
        <v>79</v>
      </c>
      <c r="J849" s="11" t="s">
        <v>208</v>
      </c>
      <c r="K849" s="7" t="s">
        <v>107</v>
      </c>
      <c r="L849" s="7" t="s">
        <v>86</v>
      </c>
      <c r="M849" s="7">
        <v>40</v>
      </c>
      <c r="N849" s="256" t="s">
        <v>108</v>
      </c>
      <c r="O849" s="199" t="s">
        <v>536</v>
      </c>
      <c r="P849" s="201" t="s">
        <v>75</v>
      </c>
      <c r="Q849" s="201" t="s">
        <v>76</v>
      </c>
      <c r="R849" s="192" t="s">
        <v>77</v>
      </c>
      <c r="S849" s="192" t="s">
        <v>109</v>
      </c>
      <c r="T849" s="240">
        <f>V849+Y849</f>
        <v>85600</v>
      </c>
      <c r="U849" s="240" t="s">
        <v>79</v>
      </c>
      <c r="V849" s="212">
        <v>72760</v>
      </c>
      <c r="W849" s="212" t="s">
        <v>98</v>
      </c>
      <c r="X849" s="266" t="s">
        <v>98</v>
      </c>
      <c r="Y849" s="212">
        <v>12840</v>
      </c>
      <c r="Z849" s="212" t="s">
        <v>98</v>
      </c>
      <c r="AA849" s="266" t="s">
        <v>98</v>
      </c>
      <c r="AB849" s="266">
        <v>6940.54</v>
      </c>
      <c r="AC849" s="228" t="s">
        <v>149</v>
      </c>
      <c r="AD849" s="246" t="s">
        <v>79</v>
      </c>
      <c r="AE849" s="246">
        <f>V849+Y849</f>
        <v>85600</v>
      </c>
      <c r="AF849" s="228" t="s">
        <v>79</v>
      </c>
      <c r="AG849" s="228" t="s">
        <v>33</v>
      </c>
      <c r="AH849" s="190" t="s">
        <v>179</v>
      </c>
      <c r="AI849" s="190" t="s">
        <v>948</v>
      </c>
      <c r="AJ849" s="228"/>
    </row>
    <row r="850" spans="2:36" s="82" customFormat="1" ht="86.1" customHeight="1" x14ac:dyDescent="0.25">
      <c r="B850" s="202"/>
      <c r="C850" s="204"/>
      <c r="D850" s="202"/>
      <c r="E850" s="219"/>
      <c r="F850" s="219"/>
      <c r="G850" s="219"/>
      <c r="H850" s="202"/>
      <c r="I850" s="202"/>
      <c r="J850" s="11" t="s">
        <v>111</v>
      </c>
      <c r="K850" s="7" t="s">
        <v>112</v>
      </c>
      <c r="L850" s="7" t="s">
        <v>85</v>
      </c>
      <c r="M850" s="115">
        <v>1</v>
      </c>
      <c r="N850" s="230"/>
      <c r="O850" s="199"/>
      <c r="P850" s="202"/>
      <c r="Q850" s="202"/>
      <c r="R850" s="193"/>
      <c r="S850" s="193"/>
      <c r="T850" s="241"/>
      <c r="U850" s="241"/>
      <c r="V850" s="213"/>
      <c r="W850" s="213"/>
      <c r="X850" s="267"/>
      <c r="Y850" s="213"/>
      <c r="Z850" s="213"/>
      <c r="AA850" s="267"/>
      <c r="AB850" s="267"/>
      <c r="AC850" s="230"/>
      <c r="AD850" s="247"/>
      <c r="AE850" s="247"/>
      <c r="AF850" s="202"/>
      <c r="AG850" s="230"/>
      <c r="AH850" s="190"/>
      <c r="AI850" s="190"/>
      <c r="AJ850" s="202"/>
    </row>
    <row r="851" spans="2:36" s="82" customFormat="1" ht="59.1" customHeight="1" x14ac:dyDescent="0.25">
      <c r="B851" s="203"/>
      <c r="C851" s="204"/>
      <c r="D851" s="203"/>
      <c r="E851" s="234"/>
      <c r="F851" s="234"/>
      <c r="G851" s="234"/>
      <c r="H851" s="203"/>
      <c r="I851" s="203"/>
      <c r="J851" s="11" t="s">
        <v>127</v>
      </c>
      <c r="K851" s="7" t="s">
        <v>128</v>
      </c>
      <c r="L851" s="7" t="s">
        <v>85</v>
      </c>
      <c r="M851" s="7">
        <v>40</v>
      </c>
      <c r="N851" s="231"/>
      <c r="O851" s="199"/>
      <c r="P851" s="203"/>
      <c r="Q851" s="203"/>
      <c r="R851" s="239"/>
      <c r="S851" s="239"/>
      <c r="T851" s="242"/>
      <c r="U851" s="242"/>
      <c r="V851" s="214"/>
      <c r="W851" s="214"/>
      <c r="X851" s="268"/>
      <c r="Y851" s="214"/>
      <c r="Z851" s="214"/>
      <c r="AA851" s="268"/>
      <c r="AB851" s="268"/>
      <c r="AC851" s="231"/>
      <c r="AD851" s="248"/>
      <c r="AE851" s="248"/>
      <c r="AF851" s="203"/>
      <c r="AG851" s="231"/>
      <c r="AH851" s="190"/>
      <c r="AI851" s="190"/>
      <c r="AJ851" s="203"/>
    </row>
    <row r="852" spans="2:36" s="94" customFormat="1" ht="52.15" customHeight="1" x14ac:dyDescent="0.2">
      <c r="B852" s="204" t="s">
        <v>548</v>
      </c>
      <c r="C852" s="204" t="s">
        <v>563</v>
      </c>
      <c r="D852" s="204" t="s">
        <v>66</v>
      </c>
      <c r="E852" s="199" t="s">
        <v>67</v>
      </c>
      <c r="F852" s="199" t="s">
        <v>132</v>
      </c>
      <c r="G852" s="199" t="s">
        <v>69</v>
      </c>
      <c r="H852" s="204" t="s">
        <v>70</v>
      </c>
      <c r="I852" s="204" t="s">
        <v>79</v>
      </c>
      <c r="J852" s="11" t="s">
        <v>113</v>
      </c>
      <c r="K852" s="7" t="s">
        <v>114</v>
      </c>
      <c r="L852" s="7" t="s">
        <v>115</v>
      </c>
      <c r="M852" s="7">
        <v>1</v>
      </c>
      <c r="N852" s="190" t="s">
        <v>108</v>
      </c>
      <c r="O852" s="218" t="s">
        <v>1050</v>
      </c>
      <c r="P852" s="204" t="s">
        <v>75</v>
      </c>
      <c r="Q852" s="204" t="s">
        <v>76</v>
      </c>
      <c r="R852" s="251" t="s">
        <v>77</v>
      </c>
      <c r="S852" s="251" t="s">
        <v>109</v>
      </c>
      <c r="T852" s="191">
        <f>V852+Y852</f>
        <v>37450</v>
      </c>
      <c r="U852" s="191" t="s">
        <v>79</v>
      </c>
      <c r="V852" s="212">
        <v>31832.5</v>
      </c>
      <c r="W852" s="189" t="s">
        <v>98</v>
      </c>
      <c r="X852" s="189" t="s">
        <v>98</v>
      </c>
      <c r="Y852" s="212">
        <v>5617.5</v>
      </c>
      <c r="Z852" s="189" t="s">
        <v>98</v>
      </c>
      <c r="AA852" s="189" t="s">
        <v>98</v>
      </c>
      <c r="AB852" s="212">
        <v>3036.49</v>
      </c>
      <c r="AC852" s="190" t="s">
        <v>80</v>
      </c>
      <c r="AD852" s="250" t="s">
        <v>79</v>
      </c>
      <c r="AE852" s="250">
        <f>V852+Y852</f>
        <v>37450</v>
      </c>
      <c r="AF852" s="190" t="s">
        <v>79</v>
      </c>
      <c r="AG852" s="190" t="s">
        <v>33</v>
      </c>
      <c r="AH852" s="190" t="s">
        <v>179</v>
      </c>
      <c r="AI852" s="190" t="s">
        <v>359</v>
      </c>
      <c r="AJ852" s="190"/>
    </row>
    <row r="853" spans="2:36" s="94" customFormat="1" ht="51" x14ac:dyDescent="0.2">
      <c r="B853" s="204"/>
      <c r="C853" s="204"/>
      <c r="D853" s="204"/>
      <c r="E853" s="199"/>
      <c r="F853" s="199"/>
      <c r="G853" s="199"/>
      <c r="H853" s="204"/>
      <c r="I853" s="204"/>
      <c r="J853" s="11" t="s">
        <v>116</v>
      </c>
      <c r="K853" s="7" t="s">
        <v>117</v>
      </c>
      <c r="L853" s="7" t="s">
        <v>85</v>
      </c>
      <c r="M853" s="7">
        <v>1</v>
      </c>
      <c r="N853" s="190"/>
      <c r="O853" s="219"/>
      <c r="P853" s="204"/>
      <c r="Q853" s="204"/>
      <c r="R853" s="251"/>
      <c r="S853" s="251"/>
      <c r="T853" s="191"/>
      <c r="U853" s="191"/>
      <c r="V853" s="213"/>
      <c r="W853" s="189"/>
      <c r="X853" s="189"/>
      <c r="Y853" s="213"/>
      <c r="Z853" s="189"/>
      <c r="AA853" s="189"/>
      <c r="AB853" s="213"/>
      <c r="AC853" s="190"/>
      <c r="AD853" s="250"/>
      <c r="AE853" s="250"/>
      <c r="AF853" s="204"/>
      <c r="AG853" s="190"/>
      <c r="AH853" s="190"/>
      <c r="AI853" s="190"/>
      <c r="AJ853" s="204"/>
    </row>
    <row r="854" spans="2:36" s="94" customFormat="1" ht="38.25" x14ac:dyDescent="0.2">
      <c r="B854" s="204"/>
      <c r="C854" s="204"/>
      <c r="D854" s="204"/>
      <c r="E854" s="199"/>
      <c r="F854" s="199"/>
      <c r="G854" s="199"/>
      <c r="H854" s="204"/>
      <c r="I854" s="204"/>
      <c r="J854" s="11" t="s">
        <v>209</v>
      </c>
      <c r="K854" s="7" t="s">
        <v>118</v>
      </c>
      <c r="L854" s="7" t="s">
        <v>119</v>
      </c>
      <c r="M854" s="7">
        <v>1</v>
      </c>
      <c r="N854" s="190"/>
      <c r="O854" s="219"/>
      <c r="P854" s="204"/>
      <c r="Q854" s="204"/>
      <c r="R854" s="251"/>
      <c r="S854" s="251"/>
      <c r="T854" s="191"/>
      <c r="U854" s="191"/>
      <c r="V854" s="213"/>
      <c r="W854" s="189"/>
      <c r="X854" s="189"/>
      <c r="Y854" s="213"/>
      <c r="Z854" s="189"/>
      <c r="AA854" s="189"/>
      <c r="AB854" s="213"/>
      <c r="AC854" s="190"/>
      <c r="AD854" s="250"/>
      <c r="AE854" s="250"/>
      <c r="AF854" s="204"/>
      <c r="AG854" s="190"/>
      <c r="AH854" s="190"/>
      <c r="AI854" s="190"/>
      <c r="AJ854" s="204"/>
    </row>
    <row r="855" spans="2:36" s="94" customFormat="1" ht="25.5" x14ac:dyDescent="0.2">
      <c r="B855" s="204"/>
      <c r="C855" s="204"/>
      <c r="D855" s="204"/>
      <c r="E855" s="199"/>
      <c r="F855" s="199"/>
      <c r="G855" s="199"/>
      <c r="H855" s="204"/>
      <c r="I855" s="204"/>
      <c r="J855" s="11" t="s">
        <v>120</v>
      </c>
      <c r="K855" s="7" t="s">
        <v>121</v>
      </c>
      <c r="L855" s="7" t="s">
        <v>119</v>
      </c>
      <c r="M855" s="66">
        <v>1</v>
      </c>
      <c r="N855" s="190"/>
      <c r="O855" s="234"/>
      <c r="P855" s="204"/>
      <c r="Q855" s="204"/>
      <c r="R855" s="251"/>
      <c r="S855" s="251"/>
      <c r="T855" s="191"/>
      <c r="U855" s="191"/>
      <c r="V855" s="214"/>
      <c r="W855" s="189"/>
      <c r="X855" s="189"/>
      <c r="Y855" s="214"/>
      <c r="Z855" s="189"/>
      <c r="AA855" s="189"/>
      <c r="AB855" s="214"/>
      <c r="AC855" s="190"/>
      <c r="AD855" s="250"/>
      <c r="AE855" s="250"/>
      <c r="AF855" s="204"/>
      <c r="AG855" s="190"/>
      <c r="AH855" s="190"/>
      <c r="AI855" s="190"/>
      <c r="AJ855" s="204"/>
    </row>
    <row r="856" spans="2:36" s="82" customFormat="1" ht="132" customHeight="1" x14ac:dyDescent="0.25">
      <c r="B856" s="201" t="s">
        <v>549</v>
      </c>
      <c r="C856" s="204" t="s">
        <v>556</v>
      </c>
      <c r="D856" s="201" t="s">
        <v>106</v>
      </c>
      <c r="E856" s="218" t="s">
        <v>67</v>
      </c>
      <c r="F856" s="254" t="s">
        <v>134</v>
      </c>
      <c r="G856" s="218" t="s">
        <v>147</v>
      </c>
      <c r="H856" s="255" t="s">
        <v>70</v>
      </c>
      <c r="I856" s="255" t="s">
        <v>79</v>
      </c>
      <c r="J856" s="11" t="s">
        <v>208</v>
      </c>
      <c r="K856" s="7" t="s">
        <v>107</v>
      </c>
      <c r="L856" s="7" t="s">
        <v>86</v>
      </c>
      <c r="M856" s="7">
        <v>40</v>
      </c>
      <c r="N856" s="256" t="s">
        <v>108</v>
      </c>
      <c r="O856" s="199" t="s">
        <v>536</v>
      </c>
      <c r="P856" s="201" t="s">
        <v>75</v>
      </c>
      <c r="Q856" s="201" t="s">
        <v>76</v>
      </c>
      <c r="R856" s="192" t="s">
        <v>77</v>
      </c>
      <c r="S856" s="192" t="s">
        <v>109</v>
      </c>
      <c r="T856" s="240">
        <f>V856+Y856</f>
        <v>32099.99</v>
      </c>
      <c r="U856" s="240" t="s">
        <v>79</v>
      </c>
      <c r="V856" s="212">
        <v>27284.99</v>
      </c>
      <c r="W856" s="212" t="s">
        <v>98</v>
      </c>
      <c r="X856" s="212" t="s">
        <v>98</v>
      </c>
      <c r="Y856" s="212">
        <v>4815</v>
      </c>
      <c r="Z856" s="212" t="s">
        <v>98</v>
      </c>
      <c r="AA856" s="212" t="s">
        <v>98</v>
      </c>
      <c r="AB856" s="266">
        <v>2602.6999999999998</v>
      </c>
      <c r="AC856" s="228" t="s">
        <v>149</v>
      </c>
      <c r="AD856" s="246" t="s">
        <v>79</v>
      </c>
      <c r="AE856" s="246">
        <f>V856+Y856</f>
        <v>32099.99</v>
      </c>
      <c r="AF856" s="228" t="s">
        <v>79</v>
      </c>
      <c r="AG856" s="228" t="s">
        <v>33</v>
      </c>
      <c r="AH856" s="190" t="s">
        <v>179</v>
      </c>
      <c r="AI856" s="190" t="s">
        <v>948</v>
      </c>
      <c r="AJ856" s="228"/>
    </row>
    <row r="857" spans="2:36" s="82" customFormat="1" ht="86.1" customHeight="1" x14ac:dyDescent="0.25">
      <c r="B857" s="202"/>
      <c r="C857" s="204"/>
      <c r="D857" s="202"/>
      <c r="E857" s="219"/>
      <c r="F857" s="219"/>
      <c r="G857" s="219"/>
      <c r="H857" s="202"/>
      <c r="I857" s="202"/>
      <c r="J857" s="11" t="s">
        <v>111</v>
      </c>
      <c r="K857" s="7" t="s">
        <v>112</v>
      </c>
      <c r="L857" s="7" t="s">
        <v>85</v>
      </c>
      <c r="M857" s="115">
        <v>1</v>
      </c>
      <c r="N857" s="230"/>
      <c r="O857" s="199"/>
      <c r="P857" s="202"/>
      <c r="Q857" s="202"/>
      <c r="R857" s="193"/>
      <c r="S857" s="193"/>
      <c r="T857" s="241"/>
      <c r="U857" s="241"/>
      <c r="V857" s="213"/>
      <c r="W857" s="213"/>
      <c r="X857" s="213"/>
      <c r="Y857" s="213"/>
      <c r="Z857" s="213"/>
      <c r="AA857" s="213"/>
      <c r="AB857" s="267"/>
      <c r="AC857" s="230"/>
      <c r="AD857" s="247"/>
      <c r="AE857" s="247"/>
      <c r="AF857" s="202"/>
      <c r="AG857" s="230"/>
      <c r="AH857" s="190"/>
      <c r="AI857" s="190"/>
      <c r="AJ857" s="202"/>
    </row>
    <row r="858" spans="2:36" s="82" customFormat="1" ht="59.1" customHeight="1" x14ac:dyDescent="0.25">
      <c r="B858" s="203"/>
      <c r="C858" s="204"/>
      <c r="D858" s="203"/>
      <c r="E858" s="234"/>
      <c r="F858" s="234"/>
      <c r="G858" s="234"/>
      <c r="H858" s="203"/>
      <c r="I858" s="203"/>
      <c r="J858" s="11" t="s">
        <v>127</v>
      </c>
      <c r="K858" s="7" t="s">
        <v>128</v>
      </c>
      <c r="L858" s="7" t="s">
        <v>85</v>
      </c>
      <c r="M858" s="7">
        <v>15</v>
      </c>
      <c r="N858" s="231"/>
      <c r="O858" s="199"/>
      <c r="P858" s="203"/>
      <c r="Q858" s="203"/>
      <c r="R858" s="239"/>
      <c r="S858" s="239"/>
      <c r="T858" s="242"/>
      <c r="U858" s="242"/>
      <c r="V858" s="214"/>
      <c r="W858" s="214"/>
      <c r="X858" s="214"/>
      <c r="Y858" s="214"/>
      <c r="Z858" s="214"/>
      <c r="AA858" s="214"/>
      <c r="AB858" s="268"/>
      <c r="AC858" s="231"/>
      <c r="AD858" s="248"/>
      <c r="AE858" s="248"/>
      <c r="AF858" s="203"/>
      <c r="AG858" s="231"/>
      <c r="AH858" s="190"/>
      <c r="AI858" s="190"/>
      <c r="AJ858" s="203"/>
    </row>
    <row r="859" spans="2:36" s="82" customFormat="1" ht="132" customHeight="1" x14ac:dyDescent="0.25">
      <c r="B859" s="201" t="s">
        <v>1109</v>
      </c>
      <c r="C859" s="204" t="s">
        <v>558</v>
      </c>
      <c r="D859" s="201" t="s">
        <v>106</v>
      </c>
      <c r="E859" s="218" t="s">
        <v>67</v>
      </c>
      <c r="F859" s="254" t="s">
        <v>134</v>
      </c>
      <c r="G859" s="218" t="s">
        <v>147</v>
      </c>
      <c r="H859" s="255" t="s">
        <v>70</v>
      </c>
      <c r="I859" s="255" t="s">
        <v>79</v>
      </c>
      <c r="J859" s="11" t="s">
        <v>208</v>
      </c>
      <c r="K859" s="7" t="s">
        <v>107</v>
      </c>
      <c r="L859" s="7" t="s">
        <v>86</v>
      </c>
      <c r="M859" s="7">
        <v>40</v>
      </c>
      <c r="N859" s="256" t="s">
        <v>108</v>
      </c>
      <c r="O859" s="199" t="s">
        <v>536</v>
      </c>
      <c r="P859" s="201" t="s">
        <v>75</v>
      </c>
      <c r="Q859" s="201" t="s">
        <v>76</v>
      </c>
      <c r="R859" s="192" t="s">
        <v>77</v>
      </c>
      <c r="S859" s="192" t="s">
        <v>109</v>
      </c>
      <c r="T859" s="240">
        <f>V859+Y859</f>
        <v>48792</v>
      </c>
      <c r="U859" s="240" t="s">
        <v>79</v>
      </c>
      <c r="V859" s="212">
        <v>41473.199999999997</v>
      </c>
      <c r="W859" s="212" t="s">
        <v>98</v>
      </c>
      <c r="X859" s="266" t="s">
        <v>98</v>
      </c>
      <c r="Y859" s="212">
        <v>7318.8</v>
      </c>
      <c r="Z859" s="212" t="s">
        <v>98</v>
      </c>
      <c r="AA859" s="266" t="s">
        <v>98</v>
      </c>
      <c r="AB859" s="266">
        <v>3956.11</v>
      </c>
      <c r="AC859" s="228" t="s">
        <v>149</v>
      </c>
      <c r="AD859" s="246" t="s">
        <v>79</v>
      </c>
      <c r="AE859" s="246">
        <f>V859+Y859</f>
        <v>48792</v>
      </c>
      <c r="AF859" s="228" t="s">
        <v>79</v>
      </c>
      <c r="AG859" s="228" t="s">
        <v>33</v>
      </c>
      <c r="AH859" s="190" t="s">
        <v>249</v>
      </c>
      <c r="AI859" s="190" t="s">
        <v>255</v>
      </c>
      <c r="AJ859" s="228"/>
    </row>
    <row r="860" spans="2:36" s="82" customFormat="1" ht="86.1" customHeight="1" x14ac:dyDescent="0.25">
      <c r="B860" s="202"/>
      <c r="C860" s="204"/>
      <c r="D860" s="202"/>
      <c r="E860" s="219"/>
      <c r="F860" s="219"/>
      <c r="G860" s="219"/>
      <c r="H860" s="202"/>
      <c r="I860" s="202"/>
      <c r="J860" s="11" t="s">
        <v>111</v>
      </c>
      <c r="K860" s="7" t="s">
        <v>112</v>
      </c>
      <c r="L860" s="7" t="s">
        <v>85</v>
      </c>
      <c r="M860" s="7">
        <v>1</v>
      </c>
      <c r="N860" s="230"/>
      <c r="O860" s="199"/>
      <c r="P860" s="202"/>
      <c r="Q860" s="202"/>
      <c r="R860" s="193"/>
      <c r="S860" s="193"/>
      <c r="T860" s="241"/>
      <c r="U860" s="241"/>
      <c r="V860" s="213"/>
      <c r="W860" s="213"/>
      <c r="X860" s="267"/>
      <c r="Y860" s="213"/>
      <c r="Z860" s="213"/>
      <c r="AA860" s="267"/>
      <c r="AB860" s="267"/>
      <c r="AC860" s="230"/>
      <c r="AD860" s="247"/>
      <c r="AE860" s="247"/>
      <c r="AF860" s="202"/>
      <c r="AG860" s="230"/>
      <c r="AH860" s="190"/>
      <c r="AI860" s="190"/>
      <c r="AJ860" s="202"/>
    </row>
    <row r="861" spans="2:36" s="82" customFormat="1" ht="59.1" customHeight="1" x14ac:dyDescent="0.25">
      <c r="B861" s="203"/>
      <c r="C861" s="204"/>
      <c r="D861" s="203"/>
      <c r="E861" s="234"/>
      <c r="F861" s="234"/>
      <c r="G861" s="234"/>
      <c r="H861" s="203"/>
      <c r="I861" s="203"/>
      <c r="J861" s="11" t="s">
        <v>127</v>
      </c>
      <c r="K861" s="7" t="s">
        <v>128</v>
      </c>
      <c r="L861" s="7" t="s">
        <v>85</v>
      </c>
      <c r="M861" s="7">
        <v>24</v>
      </c>
      <c r="N861" s="231"/>
      <c r="O861" s="199"/>
      <c r="P861" s="203"/>
      <c r="Q861" s="203"/>
      <c r="R861" s="239"/>
      <c r="S861" s="239"/>
      <c r="T861" s="242"/>
      <c r="U861" s="242"/>
      <c r="V861" s="214"/>
      <c r="W861" s="214"/>
      <c r="X861" s="268"/>
      <c r="Y861" s="214"/>
      <c r="Z861" s="214"/>
      <c r="AA861" s="268"/>
      <c r="AB861" s="268"/>
      <c r="AC861" s="231"/>
      <c r="AD861" s="248"/>
      <c r="AE861" s="248"/>
      <c r="AF861" s="203"/>
      <c r="AG861" s="231"/>
      <c r="AH861" s="190"/>
      <c r="AI861" s="190"/>
      <c r="AJ861" s="203"/>
    </row>
    <row r="862" spans="2:36" s="82" customFormat="1" ht="132" customHeight="1" x14ac:dyDescent="0.25">
      <c r="B862" s="201" t="s">
        <v>274</v>
      </c>
      <c r="C862" s="201" t="s">
        <v>275</v>
      </c>
      <c r="D862" s="201" t="s">
        <v>106</v>
      </c>
      <c r="E862" s="218" t="s">
        <v>67</v>
      </c>
      <c r="F862" s="254" t="s">
        <v>134</v>
      </c>
      <c r="G862" s="218" t="s">
        <v>147</v>
      </c>
      <c r="H862" s="255" t="s">
        <v>70</v>
      </c>
      <c r="I862" s="255" t="s">
        <v>79</v>
      </c>
      <c r="J862" s="11" t="s">
        <v>208</v>
      </c>
      <c r="K862" s="7" t="s">
        <v>107</v>
      </c>
      <c r="L862" s="7" t="s">
        <v>86</v>
      </c>
      <c r="M862" s="7">
        <v>40</v>
      </c>
      <c r="N862" s="256" t="s">
        <v>108</v>
      </c>
      <c r="O862" s="201" t="s">
        <v>302</v>
      </c>
      <c r="P862" s="201" t="s">
        <v>75</v>
      </c>
      <c r="Q862" s="201" t="s">
        <v>76</v>
      </c>
      <c r="R862" s="192" t="s">
        <v>77</v>
      </c>
      <c r="S862" s="192" t="s">
        <v>109</v>
      </c>
      <c r="T862" s="240">
        <f>V862+Y862</f>
        <v>428000</v>
      </c>
      <c r="U862" s="240" t="s">
        <v>79</v>
      </c>
      <c r="V862" s="243">
        <v>363800</v>
      </c>
      <c r="W862" s="243" t="s">
        <v>79</v>
      </c>
      <c r="X862" s="243" t="s">
        <v>79</v>
      </c>
      <c r="Y862" s="243">
        <v>64200</v>
      </c>
      <c r="Z862" s="243" t="s">
        <v>98</v>
      </c>
      <c r="AA862" s="243" t="s">
        <v>79</v>
      </c>
      <c r="AB862" s="243">
        <v>37217.4</v>
      </c>
      <c r="AC862" s="228" t="s">
        <v>149</v>
      </c>
      <c r="AD862" s="246" t="s">
        <v>79</v>
      </c>
      <c r="AE862" s="246">
        <f>V862+Y862</f>
        <v>428000</v>
      </c>
      <c r="AF862" s="228" t="s">
        <v>79</v>
      </c>
      <c r="AG862" s="228" t="s">
        <v>33</v>
      </c>
      <c r="AH862" s="256" t="s">
        <v>157</v>
      </c>
      <c r="AI862" s="228" t="s">
        <v>158</v>
      </c>
      <c r="AJ862" s="228"/>
    </row>
    <row r="863" spans="2:36" s="82" customFormat="1" ht="86.1" customHeight="1" x14ac:dyDescent="0.25">
      <c r="B863" s="202"/>
      <c r="C863" s="202"/>
      <c r="D863" s="202"/>
      <c r="E863" s="219"/>
      <c r="F863" s="219"/>
      <c r="G863" s="219"/>
      <c r="H863" s="202"/>
      <c r="I863" s="202"/>
      <c r="J863" s="11" t="s">
        <v>111</v>
      </c>
      <c r="K863" s="7" t="s">
        <v>112</v>
      </c>
      <c r="L863" s="7" t="s">
        <v>85</v>
      </c>
      <c r="M863" s="7">
        <v>2</v>
      </c>
      <c r="N863" s="230"/>
      <c r="O863" s="202"/>
      <c r="P863" s="202"/>
      <c r="Q863" s="202"/>
      <c r="R863" s="193"/>
      <c r="S863" s="193"/>
      <c r="T863" s="241"/>
      <c r="U863" s="241"/>
      <c r="V863" s="244"/>
      <c r="W863" s="244"/>
      <c r="X863" s="244"/>
      <c r="Y863" s="244"/>
      <c r="Z863" s="244"/>
      <c r="AA863" s="244"/>
      <c r="AB863" s="244"/>
      <c r="AC863" s="230"/>
      <c r="AD863" s="247"/>
      <c r="AE863" s="247"/>
      <c r="AF863" s="202"/>
      <c r="AG863" s="230"/>
      <c r="AH863" s="230"/>
      <c r="AI863" s="230"/>
      <c r="AJ863" s="202"/>
    </row>
    <row r="864" spans="2:36" s="82" customFormat="1" ht="59.1" customHeight="1" x14ac:dyDescent="0.25">
      <c r="B864" s="203"/>
      <c r="C864" s="203"/>
      <c r="D864" s="203"/>
      <c r="E864" s="234"/>
      <c r="F864" s="234"/>
      <c r="G864" s="234"/>
      <c r="H864" s="203"/>
      <c r="I864" s="203"/>
      <c r="J864" s="11" t="s">
        <v>127</v>
      </c>
      <c r="K864" s="7" t="s">
        <v>128</v>
      </c>
      <c r="L864" s="7" t="s">
        <v>85</v>
      </c>
      <c r="M864" s="66">
        <v>151</v>
      </c>
      <c r="N864" s="231"/>
      <c r="O864" s="203"/>
      <c r="P864" s="203"/>
      <c r="Q864" s="203"/>
      <c r="R864" s="239"/>
      <c r="S864" s="239"/>
      <c r="T864" s="242"/>
      <c r="U864" s="242"/>
      <c r="V864" s="245"/>
      <c r="W864" s="245"/>
      <c r="X864" s="245"/>
      <c r="Y864" s="245"/>
      <c r="Z864" s="245"/>
      <c r="AA864" s="245"/>
      <c r="AB864" s="245"/>
      <c r="AC864" s="231"/>
      <c r="AD864" s="248"/>
      <c r="AE864" s="248"/>
      <c r="AF864" s="203"/>
      <c r="AG864" s="231"/>
      <c r="AH864" s="231"/>
      <c r="AI864" s="231"/>
      <c r="AJ864" s="203"/>
    </row>
    <row r="865" spans="2:36" s="94" customFormat="1" ht="52.15" customHeight="1" x14ac:dyDescent="0.2">
      <c r="B865" s="204" t="s">
        <v>304</v>
      </c>
      <c r="C865" s="204" t="s">
        <v>305</v>
      </c>
      <c r="D865" s="204" t="s">
        <v>66</v>
      </c>
      <c r="E865" s="199" t="s">
        <v>67</v>
      </c>
      <c r="F865" s="199" t="s">
        <v>132</v>
      </c>
      <c r="G865" s="199" t="s">
        <v>69</v>
      </c>
      <c r="H865" s="204" t="s">
        <v>70</v>
      </c>
      <c r="I865" s="204" t="s">
        <v>79</v>
      </c>
      <c r="J865" s="11" t="s">
        <v>113</v>
      </c>
      <c r="K865" s="7" t="s">
        <v>114</v>
      </c>
      <c r="L865" s="7" t="s">
        <v>115</v>
      </c>
      <c r="M865" s="7">
        <v>4</v>
      </c>
      <c r="N865" s="190" t="s">
        <v>108</v>
      </c>
      <c r="O865" s="204" t="s">
        <v>306</v>
      </c>
      <c r="P865" s="204" t="s">
        <v>75</v>
      </c>
      <c r="Q865" s="204" t="s">
        <v>76</v>
      </c>
      <c r="R865" s="251" t="s">
        <v>77</v>
      </c>
      <c r="S865" s="251" t="s">
        <v>109</v>
      </c>
      <c r="T865" s="191">
        <f>V865+Y865</f>
        <v>299600</v>
      </c>
      <c r="U865" s="191" t="s">
        <v>79</v>
      </c>
      <c r="V865" s="189">
        <v>254660</v>
      </c>
      <c r="W865" s="189" t="s">
        <v>79</v>
      </c>
      <c r="X865" s="189" t="s">
        <v>79</v>
      </c>
      <c r="Y865" s="189">
        <v>44940</v>
      </c>
      <c r="Z865" s="189" t="s">
        <v>79</v>
      </c>
      <c r="AA865" s="189" t="s">
        <v>79</v>
      </c>
      <c r="AB865" s="189">
        <v>26052.17</v>
      </c>
      <c r="AC865" s="190" t="s">
        <v>80</v>
      </c>
      <c r="AD865" s="250" t="s">
        <v>79</v>
      </c>
      <c r="AE865" s="250">
        <f>V865+Y865</f>
        <v>299600</v>
      </c>
      <c r="AF865" s="190" t="s">
        <v>79</v>
      </c>
      <c r="AG865" s="190" t="s">
        <v>33</v>
      </c>
      <c r="AH865" s="190" t="s">
        <v>176</v>
      </c>
      <c r="AI865" s="190" t="s">
        <v>161</v>
      </c>
      <c r="AJ865" s="190"/>
    </row>
    <row r="866" spans="2:36" s="94" customFormat="1" ht="51" x14ac:dyDescent="0.2">
      <c r="B866" s="204"/>
      <c r="C866" s="204"/>
      <c r="D866" s="204"/>
      <c r="E866" s="199"/>
      <c r="F866" s="199"/>
      <c r="G866" s="199"/>
      <c r="H866" s="204"/>
      <c r="I866" s="204"/>
      <c r="J866" s="11" t="s">
        <v>116</v>
      </c>
      <c r="K866" s="7" t="s">
        <v>117</v>
      </c>
      <c r="L866" s="7" t="s">
        <v>85</v>
      </c>
      <c r="M866" s="7">
        <v>2</v>
      </c>
      <c r="N866" s="190"/>
      <c r="O866" s="204"/>
      <c r="P866" s="204"/>
      <c r="Q866" s="204"/>
      <c r="R866" s="251"/>
      <c r="S866" s="251"/>
      <c r="T866" s="191"/>
      <c r="U866" s="191"/>
      <c r="V866" s="189"/>
      <c r="W866" s="189"/>
      <c r="X866" s="189"/>
      <c r="Y866" s="189"/>
      <c r="Z866" s="189"/>
      <c r="AA866" s="189"/>
      <c r="AB866" s="189"/>
      <c r="AC866" s="190"/>
      <c r="AD866" s="250"/>
      <c r="AE866" s="250"/>
      <c r="AF866" s="204"/>
      <c r="AG866" s="190"/>
      <c r="AH866" s="190"/>
      <c r="AI866" s="190"/>
      <c r="AJ866" s="204"/>
    </row>
    <row r="867" spans="2:36" s="94" customFormat="1" ht="38.25" x14ac:dyDescent="0.2">
      <c r="B867" s="204"/>
      <c r="C867" s="204"/>
      <c r="D867" s="204"/>
      <c r="E867" s="199"/>
      <c r="F867" s="199"/>
      <c r="G867" s="199"/>
      <c r="H867" s="204"/>
      <c r="I867" s="204"/>
      <c r="J867" s="11" t="s">
        <v>209</v>
      </c>
      <c r="K867" s="7" t="s">
        <v>118</v>
      </c>
      <c r="L867" s="7" t="s">
        <v>119</v>
      </c>
      <c r="M867" s="7">
        <v>2</v>
      </c>
      <c r="N867" s="190"/>
      <c r="O867" s="204"/>
      <c r="P867" s="204"/>
      <c r="Q867" s="204"/>
      <c r="R867" s="251"/>
      <c r="S867" s="251"/>
      <c r="T867" s="191"/>
      <c r="U867" s="191"/>
      <c r="V867" s="189"/>
      <c r="W867" s="189"/>
      <c r="X867" s="189"/>
      <c r="Y867" s="189"/>
      <c r="Z867" s="189"/>
      <c r="AA867" s="189"/>
      <c r="AB867" s="189"/>
      <c r="AC867" s="190"/>
      <c r="AD867" s="250"/>
      <c r="AE867" s="250"/>
      <c r="AF867" s="204"/>
      <c r="AG867" s="190"/>
      <c r="AH867" s="190"/>
      <c r="AI867" s="190"/>
      <c r="AJ867" s="204"/>
    </row>
    <row r="868" spans="2:36" s="94" customFormat="1" ht="25.5" x14ac:dyDescent="0.2">
      <c r="B868" s="204"/>
      <c r="C868" s="204"/>
      <c r="D868" s="204"/>
      <c r="E868" s="199"/>
      <c r="F868" s="199"/>
      <c r="G868" s="199"/>
      <c r="H868" s="204"/>
      <c r="I868" s="204"/>
      <c r="J868" s="11" t="s">
        <v>120</v>
      </c>
      <c r="K868" s="7" t="s">
        <v>121</v>
      </c>
      <c r="L868" s="7" t="s">
        <v>119</v>
      </c>
      <c r="M868" s="66">
        <v>2</v>
      </c>
      <c r="N868" s="190"/>
      <c r="O868" s="204"/>
      <c r="P868" s="204"/>
      <c r="Q868" s="204"/>
      <c r="R868" s="251"/>
      <c r="S868" s="251"/>
      <c r="T868" s="191"/>
      <c r="U868" s="191"/>
      <c r="V868" s="189"/>
      <c r="W868" s="189"/>
      <c r="X868" s="189"/>
      <c r="Y868" s="189"/>
      <c r="Z868" s="189"/>
      <c r="AA868" s="189"/>
      <c r="AB868" s="189"/>
      <c r="AC868" s="190"/>
      <c r="AD868" s="250"/>
      <c r="AE868" s="250"/>
      <c r="AF868" s="204"/>
      <c r="AG868" s="190"/>
      <c r="AH868" s="190"/>
      <c r="AI868" s="190"/>
      <c r="AJ868" s="204"/>
    </row>
    <row r="869" spans="2:36" s="82" customFormat="1" ht="132" customHeight="1" x14ac:dyDescent="0.25">
      <c r="B869" s="204" t="s">
        <v>303</v>
      </c>
      <c r="C869" s="204" t="s">
        <v>307</v>
      </c>
      <c r="D869" s="204" t="s">
        <v>106</v>
      </c>
      <c r="E869" s="199" t="s">
        <v>67</v>
      </c>
      <c r="F869" s="199" t="s">
        <v>134</v>
      </c>
      <c r="G869" s="199" t="s">
        <v>147</v>
      </c>
      <c r="H869" s="204" t="s">
        <v>70</v>
      </c>
      <c r="I869" s="204" t="s">
        <v>79</v>
      </c>
      <c r="J869" s="11" t="s">
        <v>208</v>
      </c>
      <c r="K869" s="7" t="s">
        <v>107</v>
      </c>
      <c r="L869" s="7" t="s">
        <v>86</v>
      </c>
      <c r="M869" s="7">
        <v>40</v>
      </c>
      <c r="N869" s="190" t="s">
        <v>108</v>
      </c>
      <c r="O869" s="204" t="s">
        <v>308</v>
      </c>
      <c r="P869" s="204" t="s">
        <v>75</v>
      </c>
      <c r="Q869" s="204" t="s">
        <v>76</v>
      </c>
      <c r="R869" s="251" t="s">
        <v>77</v>
      </c>
      <c r="S869" s="251" t="s">
        <v>109</v>
      </c>
      <c r="T869" s="191">
        <f>V869+Y869</f>
        <v>271437.59999999998</v>
      </c>
      <c r="U869" s="191" t="s">
        <v>79</v>
      </c>
      <c r="V869" s="243">
        <v>230721.96</v>
      </c>
      <c r="W869" s="189" t="s">
        <v>79</v>
      </c>
      <c r="X869" s="189" t="s">
        <v>79</v>
      </c>
      <c r="Y869" s="189">
        <v>40715.64</v>
      </c>
      <c r="Z869" s="189" t="s">
        <v>98</v>
      </c>
      <c r="AA869" s="189" t="s">
        <v>79</v>
      </c>
      <c r="AB869" s="189">
        <v>23603.27</v>
      </c>
      <c r="AC869" s="190" t="s">
        <v>149</v>
      </c>
      <c r="AD869" s="250" t="s">
        <v>79</v>
      </c>
      <c r="AE869" s="250">
        <f>V869+Y869</f>
        <v>271437.59999999998</v>
      </c>
      <c r="AF869" s="190" t="s">
        <v>79</v>
      </c>
      <c r="AG869" s="190" t="s">
        <v>33</v>
      </c>
      <c r="AH869" s="190" t="s">
        <v>249</v>
      </c>
      <c r="AI869" s="190" t="s">
        <v>255</v>
      </c>
      <c r="AJ869" s="190"/>
    </row>
    <row r="870" spans="2:36" s="82" customFormat="1" ht="86.1" customHeight="1" x14ac:dyDescent="0.25">
      <c r="B870" s="204"/>
      <c r="C870" s="204"/>
      <c r="D870" s="204"/>
      <c r="E870" s="199"/>
      <c r="F870" s="199"/>
      <c r="G870" s="199"/>
      <c r="H870" s="204"/>
      <c r="I870" s="204"/>
      <c r="J870" s="11" t="s">
        <v>111</v>
      </c>
      <c r="K870" s="7" t="s">
        <v>112</v>
      </c>
      <c r="L870" s="7" t="s">
        <v>85</v>
      </c>
      <c r="M870" s="7">
        <v>3</v>
      </c>
      <c r="N870" s="190"/>
      <c r="O870" s="204"/>
      <c r="P870" s="204"/>
      <c r="Q870" s="204"/>
      <c r="R870" s="251"/>
      <c r="S870" s="251"/>
      <c r="T870" s="191"/>
      <c r="U870" s="191"/>
      <c r="V870" s="244"/>
      <c r="W870" s="189"/>
      <c r="X870" s="189"/>
      <c r="Y870" s="189"/>
      <c r="Z870" s="189"/>
      <c r="AA870" s="189"/>
      <c r="AB870" s="189"/>
      <c r="AC870" s="190"/>
      <c r="AD870" s="250"/>
      <c r="AE870" s="250"/>
      <c r="AF870" s="204"/>
      <c r="AG870" s="190"/>
      <c r="AH870" s="190"/>
      <c r="AI870" s="190"/>
      <c r="AJ870" s="204"/>
    </row>
    <row r="871" spans="2:36" s="82" customFormat="1" ht="59.1" customHeight="1" x14ac:dyDescent="0.25">
      <c r="B871" s="204"/>
      <c r="C871" s="204"/>
      <c r="D871" s="204"/>
      <c r="E871" s="199"/>
      <c r="F871" s="199"/>
      <c r="G871" s="199"/>
      <c r="H871" s="204"/>
      <c r="I871" s="204"/>
      <c r="J871" s="11" t="s">
        <v>127</v>
      </c>
      <c r="K871" s="7" t="s">
        <v>128</v>
      </c>
      <c r="L871" s="7" t="s">
        <v>85</v>
      </c>
      <c r="M871" s="66">
        <v>200</v>
      </c>
      <c r="N871" s="190"/>
      <c r="O871" s="204"/>
      <c r="P871" s="204"/>
      <c r="Q871" s="204"/>
      <c r="R871" s="251"/>
      <c r="S871" s="251"/>
      <c r="T871" s="191"/>
      <c r="U871" s="191"/>
      <c r="V871" s="245"/>
      <c r="W871" s="189"/>
      <c r="X871" s="189"/>
      <c r="Y871" s="189"/>
      <c r="Z871" s="189"/>
      <c r="AA871" s="189"/>
      <c r="AB871" s="189"/>
      <c r="AC871" s="190"/>
      <c r="AD871" s="250"/>
      <c r="AE871" s="250"/>
      <c r="AF871" s="204"/>
      <c r="AG871" s="190"/>
      <c r="AH871" s="190"/>
      <c r="AI871" s="190"/>
      <c r="AJ871" s="204"/>
    </row>
    <row r="872" spans="2:36" s="82" customFormat="1" ht="132" customHeight="1" x14ac:dyDescent="0.25">
      <c r="B872" s="201" t="s">
        <v>488</v>
      </c>
      <c r="C872" s="194" t="s">
        <v>494</v>
      </c>
      <c r="D872" s="201" t="s">
        <v>106</v>
      </c>
      <c r="E872" s="218" t="s">
        <v>67</v>
      </c>
      <c r="F872" s="254" t="s">
        <v>134</v>
      </c>
      <c r="G872" s="218" t="s">
        <v>147</v>
      </c>
      <c r="H872" s="255" t="s">
        <v>70</v>
      </c>
      <c r="I872" s="255" t="s">
        <v>79</v>
      </c>
      <c r="J872" s="11" t="s">
        <v>208</v>
      </c>
      <c r="K872" s="7" t="s">
        <v>107</v>
      </c>
      <c r="L872" s="7" t="s">
        <v>86</v>
      </c>
      <c r="M872" s="7">
        <v>40</v>
      </c>
      <c r="N872" s="256" t="s">
        <v>108</v>
      </c>
      <c r="O872" s="201" t="s">
        <v>364</v>
      </c>
      <c r="P872" s="201" t="s">
        <v>75</v>
      </c>
      <c r="Q872" s="201" t="s">
        <v>76</v>
      </c>
      <c r="R872" s="192" t="s">
        <v>77</v>
      </c>
      <c r="S872" s="192" t="s">
        <v>109</v>
      </c>
      <c r="T872" s="240">
        <f>V872+Y872</f>
        <v>352381.87</v>
      </c>
      <c r="U872" s="240" t="s">
        <v>79</v>
      </c>
      <c r="V872" s="382">
        <v>299524.59000000003</v>
      </c>
      <c r="W872" s="189" t="s">
        <v>79</v>
      </c>
      <c r="X872" s="189" t="s">
        <v>79</v>
      </c>
      <c r="Y872" s="382">
        <v>52857.279999999999</v>
      </c>
      <c r="Z872" s="189" t="s">
        <v>98</v>
      </c>
      <c r="AA872" s="189" t="s">
        <v>79</v>
      </c>
      <c r="AB872" s="382">
        <v>28571.51</v>
      </c>
      <c r="AC872" s="228" t="s">
        <v>149</v>
      </c>
      <c r="AD872" s="246" t="s">
        <v>79</v>
      </c>
      <c r="AE872" s="246">
        <f>V872+Y872</f>
        <v>352381.87</v>
      </c>
      <c r="AF872" s="228" t="s">
        <v>79</v>
      </c>
      <c r="AG872" s="228" t="s">
        <v>33</v>
      </c>
      <c r="AH872" s="256" t="s">
        <v>174</v>
      </c>
      <c r="AI872" s="228" t="s">
        <v>157</v>
      </c>
      <c r="AJ872" s="228"/>
    </row>
    <row r="873" spans="2:36" s="82" customFormat="1" ht="86.1" customHeight="1" x14ac:dyDescent="0.25">
      <c r="B873" s="202"/>
      <c r="C873" s="195"/>
      <c r="D873" s="202"/>
      <c r="E873" s="219"/>
      <c r="F873" s="219"/>
      <c r="G873" s="219"/>
      <c r="H873" s="202"/>
      <c r="I873" s="202"/>
      <c r="J873" s="11" t="s">
        <v>111</v>
      </c>
      <c r="K873" s="7" t="s">
        <v>112</v>
      </c>
      <c r="L873" s="7" t="s">
        <v>85</v>
      </c>
      <c r="M873" s="7">
        <v>4</v>
      </c>
      <c r="N873" s="230"/>
      <c r="O873" s="202"/>
      <c r="P873" s="202"/>
      <c r="Q873" s="202"/>
      <c r="R873" s="193"/>
      <c r="S873" s="193"/>
      <c r="T873" s="241"/>
      <c r="U873" s="241"/>
      <c r="V873" s="383"/>
      <c r="W873" s="189"/>
      <c r="X873" s="189"/>
      <c r="Y873" s="383"/>
      <c r="Z873" s="189"/>
      <c r="AA873" s="189"/>
      <c r="AB873" s="383"/>
      <c r="AC873" s="230"/>
      <c r="AD873" s="247"/>
      <c r="AE873" s="247"/>
      <c r="AF873" s="202"/>
      <c r="AG873" s="230"/>
      <c r="AH873" s="230"/>
      <c r="AI873" s="230"/>
      <c r="AJ873" s="202"/>
    </row>
    <row r="874" spans="2:36" s="82" customFormat="1" ht="59.1" customHeight="1" x14ac:dyDescent="0.25">
      <c r="B874" s="203"/>
      <c r="C874" s="196"/>
      <c r="D874" s="203"/>
      <c r="E874" s="234"/>
      <c r="F874" s="234"/>
      <c r="G874" s="234"/>
      <c r="H874" s="203"/>
      <c r="I874" s="203"/>
      <c r="J874" s="11" t="s">
        <v>127</v>
      </c>
      <c r="K874" s="7" t="s">
        <v>128</v>
      </c>
      <c r="L874" s="7" t="s">
        <v>85</v>
      </c>
      <c r="M874" s="66">
        <v>163</v>
      </c>
      <c r="N874" s="231"/>
      <c r="O874" s="203"/>
      <c r="P874" s="203"/>
      <c r="Q874" s="203"/>
      <c r="R874" s="239"/>
      <c r="S874" s="239"/>
      <c r="T874" s="242"/>
      <c r="U874" s="242"/>
      <c r="V874" s="384"/>
      <c r="W874" s="189"/>
      <c r="X874" s="189"/>
      <c r="Y874" s="384"/>
      <c r="Z874" s="189"/>
      <c r="AA874" s="189"/>
      <c r="AB874" s="384"/>
      <c r="AC874" s="231"/>
      <c r="AD874" s="248"/>
      <c r="AE874" s="248"/>
      <c r="AF874" s="203"/>
      <c r="AG874" s="231"/>
      <c r="AH874" s="231"/>
      <c r="AI874" s="231"/>
      <c r="AJ874" s="203"/>
    </row>
    <row r="875" spans="2:36" s="82" customFormat="1" ht="132" customHeight="1" x14ac:dyDescent="0.25">
      <c r="B875" s="201" t="s">
        <v>489</v>
      </c>
      <c r="C875" s="194" t="s">
        <v>493</v>
      </c>
      <c r="D875" s="201" t="s">
        <v>106</v>
      </c>
      <c r="E875" s="218" t="s">
        <v>67</v>
      </c>
      <c r="F875" s="254" t="s">
        <v>134</v>
      </c>
      <c r="G875" s="218" t="s">
        <v>147</v>
      </c>
      <c r="H875" s="255" t="s">
        <v>70</v>
      </c>
      <c r="I875" s="255" t="s">
        <v>79</v>
      </c>
      <c r="J875" s="11" t="s">
        <v>208</v>
      </c>
      <c r="K875" s="7" t="s">
        <v>107</v>
      </c>
      <c r="L875" s="7" t="s">
        <v>86</v>
      </c>
      <c r="M875" s="7">
        <v>40</v>
      </c>
      <c r="N875" s="256" t="s">
        <v>108</v>
      </c>
      <c r="O875" s="201" t="s">
        <v>364</v>
      </c>
      <c r="P875" s="201" t="s">
        <v>75</v>
      </c>
      <c r="Q875" s="201" t="s">
        <v>76</v>
      </c>
      <c r="R875" s="192" t="s">
        <v>77</v>
      </c>
      <c r="S875" s="192" t="s">
        <v>109</v>
      </c>
      <c r="T875" s="240">
        <f>V875+Y875</f>
        <v>201160</v>
      </c>
      <c r="U875" s="240" t="s">
        <v>79</v>
      </c>
      <c r="V875" s="382">
        <v>170986</v>
      </c>
      <c r="W875" s="189" t="s">
        <v>79</v>
      </c>
      <c r="X875" s="189" t="s">
        <v>79</v>
      </c>
      <c r="Y875" s="382">
        <v>30174</v>
      </c>
      <c r="Z875" s="189" t="s">
        <v>98</v>
      </c>
      <c r="AA875" s="189" t="s">
        <v>79</v>
      </c>
      <c r="AB875" s="382">
        <v>16310.27027027027</v>
      </c>
      <c r="AC875" s="228" t="s">
        <v>149</v>
      </c>
      <c r="AD875" s="246" t="s">
        <v>79</v>
      </c>
      <c r="AE875" s="246">
        <f>V875+Y875</f>
        <v>201160</v>
      </c>
      <c r="AF875" s="228" t="s">
        <v>79</v>
      </c>
      <c r="AG875" s="228" t="s">
        <v>33</v>
      </c>
      <c r="AH875" s="206" t="s">
        <v>490</v>
      </c>
      <c r="AI875" s="206" t="s">
        <v>160</v>
      </c>
      <c r="AJ875" s="228"/>
    </row>
    <row r="876" spans="2:36" s="82" customFormat="1" ht="86.1" customHeight="1" x14ac:dyDescent="0.25">
      <c r="B876" s="202"/>
      <c r="C876" s="195"/>
      <c r="D876" s="202"/>
      <c r="E876" s="219"/>
      <c r="F876" s="219"/>
      <c r="G876" s="219"/>
      <c r="H876" s="202"/>
      <c r="I876" s="202"/>
      <c r="J876" s="11" t="s">
        <v>111</v>
      </c>
      <c r="K876" s="7" t="s">
        <v>112</v>
      </c>
      <c r="L876" s="7" t="s">
        <v>85</v>
      </c>
      <c r="M876" s="83">
        <v>2</v>
      </c>
      <c r="N876" s="230"/>
      <c r="O876" s="202"/>
      <c r="P876" s="202"/>
      <c r="Q876" s="202"/>
      <c r="R876" s="193"/>
      <c r="S876" s="193"/>
      <c r="T876" s="241"/>
      <c r="U876" s="241"/>
      <c r="V876" s="383"/>
      <c r="W876" s="189"/>
      <c r="X876" s="189"/>
      <c r="Y876" s="383"/>
      <c r="Z876" s="189"/>
      <c r="AA876" s="189"/>
      <c r="AB876" s="383"/>
      <c r="AC876" s="230"/>
      <c r="AD876" s="247"/>
      <c r="AE876" s="247"/>
      <c r="AF876" s="202"/>
      <c r="AG876" s="230"/>
      <c r="AH876" s="207"/>
      <c r="AI876" s="207"/>
      <c r="AJ876" s="202"/>
    </row>
    <row r="877" spans="2:36" s="82" customFormat="1" ht="59.1" customHeight="1" x14ac:dyDescent="0.25">
      <c r="B877" s="203"/>
      <c r="C877" s="196"/>
      <c r="D877" s="203"/>
      <c r="E877" s="234"/>
      <c r="F877" s="234"/>
      <c r="G877" s="234"/>
      <c r="H877" s="203"/>
      <c r="I877" s="203"/>
      <c r="J877" s="11" t="s">
        <v>127</v>
      </c>
      <c r="K877" s="7" t="s">
        <v>128</v>
      </c>
      <c r="L877" s="7" t="s">
        <v>85</v>
      </c>
      <c r="M877" s="83">
        <v>94</v>
      </c>
      <c r="N877" s="231"/>
      <c r="O877" s="203"/>
      <c r="P877" s="203"/>
      <c r="Q877" s="203"/>
      <c r="R877" s="239"/>
      <c r="S877" s="239"/>
      <c r="T877" s="242"/>
      <c r="U877" s="242"/>
      <c r="V877" s="384"/>
      <c r="W877" s="189"/>
      <c r="X877" s="189"/>
      <c r="Y877" s="384"/>
      <c r="Z877" s="189"/>
      <c r="AA877" s="189"/>
      <c r="AB877" s="384"/>
      <c r="AC877" s="231"/>
      <c r="AD877" s="248"/>
      <c r="AE877" s="248"/>
      <c r="AF877" s="203"/>
      <c r="AG877" s="231"/>
      <c r="AH877" s="208"/>
      <c r="AI877" s="208"/>
      <c r="AJ877" s="203"/>
    </row>
    <row r="878" spans="2:36" s="94" customFormat="1" ht="52.15" customHeight="1" x14ac:dyDescent="0.2">
      <c r="B878" s="204" t="s">
        <v>491</v>
      </c>
      <c r="C878" s="194" t="s">
        <v>492</v>
      </c>
      <c r="D878" s="204" t="s">
        <v>66</v>
      </c>
      <c r="E878" s="199" t="s">
        <v>67</v>
      </c>
      <c r="F878" s="199" t="s">
        <v>132</v>
      </c>
      <c r="G878" s="199" t="s">
        <v>69</v>
      </c>
      <c r="H878" s="204" t="s">
        <v>70</v>
      </c>
      <c r="I878" s="204" t="s">
        <v>79</v>
      </c>
      <c r="J878" s="11" t="s">
        <v>113</v>
      </c>
      <c r="K878" s="7" t="s">
        <v>114</v>
      </c>
      <c r="L878" s="7" t="s">
        <v>115</v>
      </c>
      <c r="M878" s="7">
        <v>3</v>
      </c>
      <c r="N878" s="190" t="s">
        <v>108</v>
      </c>
      <c r="O878" s="194" t="s">
        <v>364</v>
      </c>
      <c r="P878" s="204" t="s">
        <v>75</v>
      </c>
      <c r="Q878" s="204" t="s">
        <v>76</v>
      </c>
      <c r="R878" s="251" t="s">
        <v>77</v>
      </c>
      <c r="S878" s="251" t="s">
        <v>109</v>
      </c>
      <c r="T878" s="191">
        <f>V878+Y878</f>
        <v>227459.98</v>
      </c>
      <c r="U878" s="191" t="s">
        <v>98</v>
      </c>
      <c r="V878" s="389">
        <v>193340.98300000001</v>
      </c>
      <c r="W878" s="389" t="s">
        <v>98</v>
      </c>
      <c r="X878" s="389" t="s">
        <v>98</v>
      </c>
      <c r="Y878" s="389">
        <v>34118.997000000003</v>
      </c>
      <c r="Z878" s="389" t="s">
        <v>98</v>
      </c>
      <c r="AA878" s="389" t="s">
        <v>98</v>
      </c>
      <c r="AB878" s="389">
        <v>18442.701081081079</v>
      </c>
      <c r="AC878" s="190" t="s">
        <v>80</v>
      </c>
      <c r="AD878" s="250" t="s">
        <v>79</v>
      </c>
      <c r="AE878" s="250">
        <f>V878+Y878</f>
        <v>227459.98</v>
      </c>
      <c r="AF878" s="190" t="s">
        <v>79</v>
      </c>
      <c r="AG878" s="190" t="s">
        <v>33</v>
      </c>
      <c r="AH878" s="206" t="s">
        <v>255</v>
      </c>
      <c r="AI878" s="206" t="s">
        <v>166</v>
      </c>
      <c r="AJ878" s="190"/>
    </row>
    <row r="879" spans="2:36" s="94" customFormat="1" ht="51" x14ac:dyDescent="0.2">
      <c r="B879" s="204"/>
      <c r="C879" s="195"/>
      <c r="D879" s="204"/>
      <c r="E879" s="199"/>
      <c r="F879" s="199"/>
      <c r="G879" s="199"/>
      <c r="H879" s="204"/>
      <c r="I879" s="204"/>
      <c r="J879" s="11" t="s">
        <v>116</v>
      </c>
      <c r="K879" s="7" t="s">
        <v>117</v>
      </c>
      <c r="L879" s="7" t="s">
        <v>85</v>
      </c>
      <c r="M879" s="7">
        <v>2</v>
      </c>
      <c r="N879" s="190"/>
      <c r="O879" s="195"/>
      <c r="P879" s="204"/>
      <c r="Q879" s="204"/>
      <c r="R879" s="251"/>
      <c r="S879" s="251"/>
      <c r="T879" s="191"/>
      <c r="U879" s="191"/>
      <c r="V879" s="390"/>
      <c r="W879" s="390"/>
      <c r="X879" s="390"/>
      <c r="Y879" s="390"/>
      <c r="Z879" s="390"/>
      <c r="AA879" s="390"/>
      <c r="AB879" s="390"/>
      <c r="AC879" s="190"/>
      <c r="AD879" s="250"/>
      <c r="AE879" s="250"/>
      <c r="AF879" s="204"/>
      <c r="AG879" s="190"/>
      <c r="AH879" s="207"/>
      <c r="AI879" s="207"/>
      <c r="AJ879" s="204"/>
    </row>
    <row r="880" spans="2:36" s="94" customFormat="1" ht="38.25" x14ac:dyDescent="0.2">
      <c r="B880" s="204"/>
      <c r="C880" s="195"/>
      <c r="D880" s="204"/>
      <c r="E880" s="199"/>
      <c r="F880" s="199"/>
      <c r="G880" s="199"/>
      <c r="H880" s="204"/>
      <c r="I880" s="204"/>
      <c r="J880" s="11" t="s">
        <v>209</v>
      </c>
      <c r="K880" s="7" t="s">
        <v>118</v>
      </c>
      <c r="L880" s="7" t="s">
        <v>119</v>
      </c>
      <c r="M880" s="7">
        <v>2</v>
      </c>
      <c r="N880" s="190"/>
      <c r="O880" s="195"/>
      <c r="P880" s="204"/>
      <c r="Q880" s="204"/>
      <c r="R880" s="251"/>
      <c r="S880" s="251"/>
      <c r="T880" s="191"/>
      <c r="U880" s="191"/>
      <c r="V880" s="390"/>
      <c r="W880" s="390"/>
      <c r="X880" s="390"/>
      <c r="Y880" s="390"/>
      <c r="Z880" s="390"/>
      <c r="AA880" s="390"/>
      <c r="AB880" s="390"/>
      <c r="AC880" s="190"/>
      <c r="AD880" s="250"/>
      <c r="AE880" s="250"/>
      <c r="AF880" s="204"/>
      <c r="AG880" s="190"/>
      <c r="AH880" s="207"/>
      <c r="AI880" s="207"/>
      <c r="AJ880" s="204"/>
    </row>
    <row r="881" spans="2:36" s="94" customFormat="1" ht="25.5" x14ac:dyDescent="0.2">
      <c r="B881" s="204"/>
      <c r="C881" s="196"/>
      <c r="D881" s="204"/>
      <c r="E881" s="199"/>
      <c r="F881" s="199"/>
      <c r="G881" s="199"/>
      <c r="H881" s="204"/>
      <c r="I881" s="204"/>
      <c r="J881" s="11" t="s">
        <v>120</v>
      </c>
      <c r="K881" s="7" t="s">
        <v>121</v>
      </c>
      <c r="L881" s="7" t="s">
        <v>119</v>
      </c>
      <c r="M881" s="66">
        <v>2</v>
      </c>
      <c r="N881" s="190"/>
      <c r="O881" s="196"/>
      <c r="P881" s="204"/>
      <c r="Q881" s="204"/>
      <c r="R881" s="251"/>
      <c r="S881" s="251"/>
      <c r="T881" s="191"/>
      <c r="U881" s="191"/>
      <c r="V881" s="391"/>
      <c r="W881" s="391"/>
      <c r="X881" s="391"/>
      <c r="Y881" s="391"/>
      <c r="Z881" s="391"/>
      <c r="AA881" s="391"/>
      <c r="AB881" s="391"/>
      <c r="AC881" s="190"/>
      <c r="AD881" s="250"/>
      <c r="AE881" s="250"/>
      <c r="AF881" s="204"/>
      <c r="AG881" s="190"/>
      <c r="AH881" s="208"/>
      <c r="AI881" s="208"/>
      <c r="AJ881" s="204"/>
    </row>
    <row r="882" spans="2:36" s="82" customFormat="1" ht="117" customHeight="1" x14ac:dyDescent="0.25">
      <c r="B882" s="201" t="s">
        <v>495</v>
      </c>
      <c r="C882" s="194" t="s">
        <v>1013</v>
      </c>
      <c r="D882" s="201" t="s">
        <v>106</v>
      </c>
      <c r="E882" s="218" t="s">
        <v>67</v>
      </c>
      <c r="F882" s="254" t="s">
        <v>134</v>
      </c>
      <c r="G882" s="218" t="s">
        <v>147</v>
      </c>
      <c r="H882" s="255" t="s">
        <v>70</v>
      </c>
      <c r="I882" s="255" t="s">
        <v>79</v>
      </c>
      <c r="J882" s="11" t="s">
        <v>208</v>
      </c>
      <c r="K882" s="7" t="s">
        <v>107</v>
      </c>
      <c r="L882" s="7" t="s">
        <v>86</v>
      </c>
      <c r="M882" s="7">
        <v>40</v>
      </c>
      <c r="N882" s="256" t="s">
        <v>108</v>
      </c>
      <c r="O882" s="201" t="s">
        <v>364</v>
      </c>
      <c r="P882" s="201" t="s">
        <v>75</v>
      </c>
      <c r="Q882" s="201" t="s">
        <v>76</v>
      </c>
      <c r="R882" s="192" t="s">
        <v>77</v>
      </c>
      <c r="S882" s="192" t="s">
        <v>109</v>
      </c>
      <c r="T882" s="240">
        <f>V882+Y882</f>
        <v>42800</v>
      </c>
      <c r="U882" s="240" t="s">
        <v>79</v>
      </c>
      <c r="V882" s="389">
        <v>36380</v>
      </c>
      <c r="W882" s="389" t="s">
        <v>98</v>
      </c>
      <c r="X882" s="389" t="s">
        <v>98</v>
      </c>
      <c r="Y882" s="389">
        <v>6420</v>
      </c>
      <c r="Z882" s="243" t="s">
        <v>98</v>
      </c>
      <c r="AA882" s="243" t="s">
        <v>98</v>
      </c>
      <c r="AB882" s="389">
        <v>3470.27027027027</v>
      </c>
      <c r="AC882" s="228" t="s">
        <v>149</v>
      </c>
      <c r="AD882" s="246" t="s">
        <v>79</v>
      </c>
      <c r="AE882" s="246">
        <f>V882+Y882</f>
        <v>42800</v>
      </c>
      <c r="AF882" s="228" t="s">
        <v>79</v>
      </c>
      <c r="AG882" s="228" t="s">
        <v>33</v>
      </c>
      <c r="AH882" s="206" t="s">
        <v>248</v>
      </c>
      <c r="AI882" s="206" t="s">
        <v>249</v>
      </c>
      <c r="AJ882" s="228"/>
    </row>
    <row r="883" spans="2:36" s="82" customFormat="1" ht="70.5" customHeight="1" x14ac:dyDescent="0.25">
      <c r="B883" s="202"/>
      <c r="C883" s="195"/>
      <c r="D883" s="202"/>
      <c r="E883" s="219"/>
      <c r="F883" s="219"/>
      <c r="G883" s="219"/>
      <c r="H883" s="202"/>
      <c r="I883" s="202"/>
      <c r="J883" s="11" t="s">
        <v>111</v>
      </c>
      <c r="K883" s="7" t="s">
        <v>112</v>
      </c>
      <c r="L883" s="7" t="s">
        <v>85</v>
      </c>
      <c r="M883" s="83">
        <v>1</v>
      </c>
      <c r="N883" s="230"/>
      <c r="O883" s="202"/>
      <c r="P883" s="202"/>
      <c r="Q883" s="202"/>
      <c r="R883" s="193"/>
      <c r="S883" s="193"/>
      <c r="T883" s="241"/>
      <c r="U883" s="241"/>
      <c r="V883" s="390"/>
      <c r="W883" s="390"/>
      <c r="X883" s="390"/>
      <c r="Y883" s="390"/>
      <c r="Z883" s="244"/>
      <c r="AA883" s="244"/>
      <c r="AB883" s="390"/>
      <c r="AC883" s="230"/>
      <c r="AD883" s="247"/>
      <c r="AE883" s="247"/>
      <c r="AF883" s="202"/>
      <c r="AG883" s="230"/>
      <c r="AH883" s="207"/>
      <c r="AI883" s="207"/>
      <c r="AJ883" s="202"/>
    </row>
    <row r="884" spans="2:36" s="82" customFormat="1" ht="59.1" customHeight="1" x14ac:dyDescent="0.25">
      <c r="B884" s="203"/>
      <c r="C884" s="196"/>
      <c r="D884" s="203"/>
      <c r="E884" s="234"/>
      <c r="F884" s="234"/>
      <c r="G884" s="234"/>
      <c r="H884" s="203"/>
      <c r="I884" s="203"/>
      <c r="J884" s="11" t="s">
        <v>127</v>
      </c>
      <c r="K884" s="7" t="s">
        <v>128</v>
      </c>
      <c r="L884" s="7" t="s">
        <v>85</v>
      </c>
      <c r="M884" s="83">
        <v>20</v>
      </c>
      <c r="N884" s="231"/>
      <c r="O884" s="203"/>
      <c r="P884" s="203"/>
      <c r="Q884" s="203"/>
      <c r="R884" s="239"/>
      <c r="S884" s="239"/>
      <c r="T884" s="242"/>
      <c r="U884" s="242"/>
      <c r="V884" s="391"/>
      <c r="W884" s="391"/>
      <c r="X884" s="391"/>
      <c r="Y884" s="391"/>
      <c r="Z884" s="245"/>
      <c r="AA884" s="245"/>
      <c r="AB884" s="391"/>
      <c r="AC884" s="231"/>
      <c r="AD884" s="248"/>
      <c r="AE884" s="248"/>
      <c r="AF884" s="203"/>
      <c r="AG884" s="231"/>
      <c r="AH884" s="208"/>
      <c r="AI884" s="208"/>
      <c r="AJ884" s="203"/>
    </row>
    <row r="885" spans="2:36" s="82" customFormat="1" ht="138.75" customHeight="1" x14ac:dyDescent="0.25">
      <c r="B885" s="201" t="s">
        <v>949</v>
      </c>
      <c r="C885" s="194" t="s">
        <v>950</v>
      </c>
      <c r="D885" s="201" t="s">
        <v>106</v>
      </c>
      <c r="E885" s="218" t="s">
        <v>67</v>
      </c>
      <c r="F885" s="254" t="s">
        <v>134</v>
      </c>
      <c r="G885" s="218" t="s">
        <v>147</v>
      </c>
      <c r="H885" s="255" t="s">
        <v>70</v>
      </c>
      <c r="I885" s="255" t="s">
        <v>79</v>
      </c>
      <c r="J885" s="11" t="s">
        <v>208</v>
      </c>
      <c r="K885" s="7" t="s">
        <v>107</v>
      </c>
      <c r="L885" s="7" t="s">
        <v>86</v>
      </c>
      <c r="M885" s="7">
        <v>40</v>
      </c>
      <c r="N885" s="256" t="s">
        <v>108</v>
      </c>
      <c r="O885" s="201" t="s">
        <v>364</v>
      </c>
      <c r="P885" s="201" t="s">
        <v>75</v>
      </c>
      <c r="Q885" s="201" t="s">
        <v>76</v>
      </c>
      <c r="R885" s="192" t="s">
        <v>77</v>
      </c>
      <c r="S885" s="192" t="s">
        <v>109</v>
      </c>
      <c r="T885" s="240">
        <f>V885+Y885</f>
        <v>176198.13</v>
      </c>
      <c r="U885" s="240" t="s">
        <v>79</v>
      </c>
      <c r="V885" s="382">
        <v>149768.41</v>
      </c>
      <c r="W885" s="189" t="s">
        <v>79</v>
      </c>
      <c r="X885" s="189" t="s">
        <v>79</v>
      </c>
      <c r="Y885" s="382">
        <v>26429.72</v>
      </c>
      <c r="Z885" s="189" t="s">
        <v>98</v>
      </c>
      <c r="AA885" s="189" t="s">
        <v>79</v>
      </c>
      <c r="AB885" s="382">
        <v>14286.34</v>
      </c>
      <c r="AC885" s="228" t="s">
        <v>149</v>
      </c>
      <c r="AD885" s="246" t="s">
        <v>79</v>
      </c>
      <c r="AE885" s="246">
        <f>V885+Y885</f>
        <v>176198.13</v>
      </c>
      <c r="AF885" s="228" t="s">
        <v>79</v>
      </c>
      <c r="AG885" s="228" t="s">
        <v>33</v>
      </c>
      <c r="AH885" s="314" t="s">
        <v>158</v>
      </c>
      <c r="AI885" s="314" t="s">
        <v>176</v>
      </c>
      <c r="AJ885" s="228"/>
    </row>
    <row r="886" spans="2:36" s="82" customFormat="1" ht="69" customHeight="1" x14ac:dyDescent="0.25">
      <c r="B886" s="202"/>
      <c r="C886" s="195"/>
      <c r="D886" s="202"/>
      <c r="E886" s="219"/>
      <c r="F886" s="219"/>
      <c r="G886" s="219"/>
      <c r="H886" s="202"/>
      <c r="I886" s="202"/>
      <c r="J886" s="11" t="s">
        <v>111</v>
      </c>
      <c r="K886" s="7" t="s">
        <v>112</v>
      </c>
      <c r="L886" s="7" t="s">
        <v>85</v>
      </c>
      <c r="M886" s="7">
        <v>2</v>
      </c>
      <c r="N886" s="230"/>
      <c r="O886" s="202"/>
      <c r="P886" s="202"/>
      <c r="Q886" s="202"/>
      <c r="R886" s="193"/>
      <c r="S886" s="193"/>
      <c r="T886" s="241"/>
      <c r="U886" s="241"/>
      <c r="V886" s="383"/>
      <c r="W886" s="189"/>
      <c r="X886" s="189"/>
      <c r="Y886" s="383"/>
      <c r="Z886" s="189"/>
      <c r="AA886" s="189"/>
      <c r="AB886" s="383"/>
      <c r="AC886" s="230"/>
      <c r="AD886" s="247"/>
      <c r="AE886" s="247"/>
      <c r="AF886" s="202"/>
      <c r="AG886" s="230"/>
      <c r="AH886" s="315"/>
      <c r="AI886" s="315"/>
      <c r="AJ886" s="202"/>
    </row>
    <row r="887" spans="2:36" s="82" customFormat="1" ht="59.1" customHeight="1" x14ac:dyDescent="0.25">
      <c r="B887" s="203"/>
      <c r="C887" s="196"/>
      <c r="D887" s="203"/>
      <c r="E887" s="234"/>
      <c r="F887" s="234"/>
      <c r="G887" s="234"/>
      <c r="H887" s="203"/>
      <c r="I887" s="203"/>
      <c r="J887" s="11" t="s">
        <v>127</v>
      </c>
      <c r="K887" s="7" t="s">
        <v>128</v>
      </c>
      <c r="L887" s="7" t="s">
        <v>85</v>
      </c>
      <c r="M887" s="66">
        <v>84</v>
      </c>
      <c r="N887" s="231"/>
      <c r="O887" s="203"/>
      <c r="P887" s="203"/>
      <c r="Q887" s="203"/>
      <c r="R887" s="239"/>
      <c r="S887" s="239"/>
      <c r="T887" s="242"/>
      <c r="U887" s="242"/>
      <c r="V887" s="384"/>
      <c r="W887" s="189"/>
      <c r="X887" s="189"/>
      <c r="Y887" s="384"/>
      <c r="Z887" s="189"/>
      <c r="AA887" s="189"/>
      <c r="AB887" s="384"/>
      <c r="AC887" s="231"/>
      <c r="AD887" s="248"/>
      <c r="AE887" s="248"/>
      <c r="AF887" s="203"/>
      <c r="AG887" s="231"/>
      <c r="AH887" s="316"/>
      <c r="AI887" s="316"/>
      <c r="AJ887" s="203"/>
    </row>
    <row r="888" spans="2:36" s="82" customFormat="1" ht="132" customHeight="1" x14ac:dyDescent="0.25">
      <c r="B888" s="201" t="s">
        <v>402</v>
      </c>
      <c r="C888" s="201" t="s">
        <v>401</v>
      </c>
      <c r="D888" s="201" t="s">
        <v>106</v>
      </c>
      <c r="E888" s="218" t="s">
        <v>67</v>
      </c>
      <c r="F888" s="254" t="s">
        <v>134</v>
      </c>
      <c r="G888" s="218" t="s">
        <v>147</v>
      </c>
      <c r="H888" s="255" t="s">
        <v>70</v>
      </c>
      <c r="I888" s="255" t="s">
        <v>79</v>
      </c>
      <c r="J888" s="11" t="s">
        <v>208</v>
      </c>
      <c r="K888" s="7" t="s">
        <v>107</v>
      </c>
      <c r="L888" s="7" t="s">
        <v>86</v>
      </c>
      <c r="M888" s="7">
        <v>40</v>
      </c>
      <c r="N888" s="256" t="s">
        <v>108</v>
      </c>
      <c r="O888" s="201" t="s">
        <v>835</v>
      </c>
      <c r="P888" s="201" t="s">
        <v>75</v>
      </c>
      <c r="Q888" s="201" t="s">
        <v>76</v>
      </c>
      <c r="R888" s="192" t="s">
        <v>77</v>
      </c>
      <c r="S888" s="192" t="s">
        <v>109</v>
      </c>
      <c r="T888" s="240">
        <f>V888+Y888</f>
        <v>63073.8</v>
      </c>
      <c r="U888" s="240">
        <f>+T888</f>
        <v>63073.8</v>
      </c>
      <c r="V888" s="243">
        <v>53612.73</v>
      </c>
      <c r="W888" s="243" t="s">
        <v>79</v>
      </c>
      <c r="X888" s="243" t="s">
        <v>79</v>
      </c>
      <c r="Y888" s="243">
        <v>9461.07</v>
      </c>
      <c r="Z888" s="243" t="s">
        <v>98</v>
      </c>
      <c r="AA888" s="243" t="s">
        <v>79</v>
      </c>
      <c r="AB888" s="243">
        <v>5482.49</v>
      </c>
      <c r="AC888" s="228" t="s">
        <v>149</v>
      </c>
      <c r="AD888" s="246" t="s">
        <v>79</v>
      </c>
      <c r="AE888" s="246">
        <f>V888+Y888</f>
        <v>63073.8</v>
      </c>
      <c r="AF888" s="228" t="s">
        <v>79</v>
      </c>
      <c r="AG888" s="228" t="s">
        <v>33</v>
      </c>
      <c r="AH888" s="256" t="s">
        <v>174</v>
      </c>
      <c r="AI888" s="228" t="s">
        <v>157</v>
      </c>
      <c r="AJ888" s="228"/>
    </row>
    <row r="889" spans="2:36" s="82" customFormat="1" ht="86.1" customHeight="1" x14ac:dyDescent="0.25">
      <c r="B889" s="202"/>
      <c r="C889" s="202"/>
      <c r="D889" s="202"/>
      <c r="E889" s="219"/>
      <c r="F889" s="219"/>
      <c r="G889" s="219"/>
      <c r="H889" s="202"/>
      <c r="I889" s="202"/>
      <c r="J889" s="11" t="s">
        <v>111</v>
      </c>
      <c r="K889" s="7" t="s">
        <v>112</v>
      </c>
      <c r="L889" s="7" t="s">
        <v>85</v>
      </c>
      <c r="M889" s="7">
        <v>1</v>
      </c>
      <c r="N889" s="230"/>
      <c r="O889" s="202"/>
      <c r="P889" s="202"/>
      <c r="Q889" s="202"/>
      <c r="R889" s="193"/>
      <c r="S889" s="193"/>
      <c r="T889" s="241"/>
      <c r="U889" s="241"/>
      <c r="V889" s="244"/>
      <c r="W889" s="244"/>
      <c r="X889" s="244"/>
      <c r="Y889" s="244"/>
      <c r="Z889" s="244"/>
      <c r="AA889" s="244"/>
      <c r="AB889" s="244"/>
      <c r="AC889" s="230"/>
      <c r="AD889" s="247"/>
      <c r="AE889" s="247"/>
      <c r="AF889" s="202"/>
      <c r="AG889" s="230"/>
      <c r="AH889" s="230"/>
      <c r="AI889" s="230"/>
      <c r="AJ889" s="202"/>
    </row>
    <row r="890" spans="2:36" s="82" customFormat="1" ht="59.1" customHeight="1" x14ac:dyDescent="0.25">
      <c r="B890" s="203"/>
      <c r="C890" s="203"/>
      <c r="D890" s="203"/>
      <c r="E890" s="234"/>
      <c r="F890" s="234"/>
      <c r="G890" s="234"/>
      <c r="H890" s="203"/>
      <c r="I890" s="203"/>
      <c r="J890" s="11" t="s">
        <v>127</v>
      </c>
      <c r="K890" s="7" t="s">
        <v>128</v>
      </c>
      <c r="L890" s="7" t="s">
        <v>85</v>
      </c>
      <c r="M890" s="66">
        <v>29</v>
      </c>
      <c r="N890" s="231"/>
      <c r="O890" s="203"/>
      <c r="P890" s="203"/>
      <c r="Q890" s="203"/>
      <c r="R890" s="239"/>
      <c r="S890" s="239"/>
      <c r="T890" s="242"/>
      <c r="U890" s="242"/>
      <c r="V890" s="245"/>
      <c r="W890" s="245"/>
      <c r="X890" s="245"/>
      <c r="Y890" s="245"/>
      <c r="Z890" s="245"/>
      <c r="AA890" s="245"/>
      <c r="AB890" s="245"/>
      <c r="AC890" s="231"/>
      <c r="AD890" s="248"/>
      <c r="AE890" s="248"/>
      <c r="AF890" s="203"/>
      <c r="AG890" s="231"/>
      <c r="AH890" s="231"/>
      <c r="AI890" s="231"/>
      <c r="AJ890" s="203"/>
    </row>
    <row r="891" spans="2:36" s="94" customFormat="1" ht="52.15" customHeight="1" x14ac:dyDescent="0.2">
      <c r="B891" s="204" t="s">
        <v>403</v>
      </c>
      <c r="C891" s="204" t="s">
        <v>404</v>
      </c>
      <c r="D891" s="204" t="s">
        <v>66</v>
      </c>
      <c r="E891" s="199" t="s">
        <v>67</v>
      </c>
      <c r="F891" s="199" t="s">
        <v>132</v>
      </c>
      <c r="G891" s="199" t="s">
        <v>69</v>
      </c>
      <c r="H891" s="204" t="s">
        <v>70</v>
      </c>
      <c r="I891" s="204" t="s">
        <v>79</v>
      </c>
      <c r="J891" s="11" t="s">
        <v>113</v>
      </c>
      <c r="K891" s="7" t="s">
        <v>114</v>
      </c>
      <c r="L891" s="7" t="s">
        <v>115</v>
      </c>
      <c r="M891" s="7">
        <v>1</v>
      </c>
      <c r="N891" s="190" t="s">
        <v>108</v>
      </c>
      <c r="O891" s="204" t="s">
        <v>960</v>
      </c>
      <c r="P891" s="204" t="s">
        <v>75</v>
      </c>
      <c r="Q891" s="204" t="s">
        <v>76</v>
      </c>
      <c r="R891" s="251" t="s">
        <v>77</v>
      </c>
      <c r="S891" s="251" t="s">
        <v>109</v>
      </c>
      <c r="T891" s="191">
        <f>V891+Y891</f>
        <v>75970</v>
      </c>
      <c r="U891" s="191">
        <f>T891/M892</f>
        <v>75970</v>
      </c>
      <c r="V891" s="189">
        <v>64574.5</v>
      </c>
      <c r="W891" s="189" t="s">
        <v>79</v>
      </c>
      <c r="X891" s="189" t="s">
        <v>79</v>
      </c>
      <c r="Y891" s="189">
        <v>11395.5</v>
      </c>
      <c r="Z891" s="189" t="s">
        <v>79</v>
      </c>
      <c r="AA891" s="189" t="s">
        <v>79</v>
      </c>
      <c r="AB891" s="189">
        <v>6606.08</v>
      </c>
      <c r="AC891" s="190" t="s">
        <v>80</v>
      </c>
      <c r="AD891" s="250" t="s">
        <v>79</v>
      </c>
      <c r="AE891" s="250">
        <f>V891+Y891</f>
        <v>75970</v>
      </c>
      <c r="AF891" s="190" t="s">
        <v>79</v>
      </c>
      <c r="AG891" s="190" t="s">
        <v>33</v>
      </c>
      <c r="AH891" s="190" t="s">
        <v>157</v>
      </c>
      <c r="AI891" s="190" t="s">
        <v>158</v>
      </c>
      <c r="AJ891" s="190"/>
    </row>
    <row r="892" spans="2:36" s="94" customFormat="1" ht="51" x14ac:dyDescent="0.2">
      <c r="B892" s="204"/>
      <c r="C892" s="204"/>
      <c r="D892" s="204"/>
      <c r="E892" s="199"/>
      <c r="F892" s="199"/>
      <c r="G892" s="199"/>
      <c r="H892" s="204"/>
      <c r="I892" s="204"/>
      <c r="J892" s="11" t="s">
        <v>116</v>
      </c>
      <c r="K892" s="7" t="s">
        <v>117</v>
      </c>
      <c r="L892" s="7" t="s">
        <v>85</v>
      </c>
      <c r="M892" s="7">
        <v>1</v>
      </c>
      <c r="N892" s="190"/>
      <c r="O892" s="204"/>
      <c r="P892" s="204"/>
      <c r="Q892" s="204"/>
      <c r="R892" s="251"/>
      <c r="S892" s="251"/>
      <c r="T892" s="191"/>
      <c r="U892" s="191"/>
      <c r="V892" s="189"/>
      <c r="W892" s="189"/>
      <c r="X892" s="189"/>
      <c r="Y892" s="189"/>
      <c r="Z892" s="189"/>
      <c r="AA892" s="189"/>
      <c r="AB892" s="189"/>
      <c r="AC892" s="190"/>
      <c r="AD892" s="250"/>
      <c r="AE892" s="250"/>
      <c r="AF892" s="204"/>
      <c r="AG892" s="190"/>
      <c r="AH892" s="190"/>
      <c r="AI892" s="190"/>
      <c r="AJ892" s="204"/>
    </row>
    <row r="893" spans="2:36" s="94" customFormat="1" ht="38.25" x14ac:dyDescent="0.2">
      <c r="B893" s="204"/>
      <c r="C893" s="204"/>
      <c r="D893" s="204"/>
      <c r="E893" s="199"/>
      <c r="F893" s="199"/>
      <c r="G893" s="199"/>
      <c r="H893" s="204"/>
      <c r="I893" s="204"/>
      <c r="J893" s="11" t="s">
        <v>209</v>
      </c>
      <c r="K893" s="7" t="s">
        <v>118</v>
      </c>
      <c r="L893" s="7" t="s">
        <v>119</v>
      </c>
      <c r="M893" s="7">
        <v>1</v>
      </c>
      <c r="N893" s="190"/>
      <c r="O893" s="204"/>
      <c r="P893" s="204"/>
      <c r="Q893" s="204"/>
      <c r="R893" s="251"/>
      <c r="S893" s="251"/>
      <c r="T893" s="191"/>
      <c r="U893" s="191"/>
      <c r="V893" s="189"/>
      <c r="W893" s="189"/>
      <c r="X893" s="189"/>
      <c r="Y893" s="189"/>
      <c r="Z893" s="189"/>
      <c r="AA893" s="189"/>
      <c r="AB893" s="189"/>
      <c r="AC893" s="190"/>
      <c r="AD893" s="250"/>
      <c r="AE893" s="250"/>
      <c r="AF893" s="204"/>
      <c r="AG893" s="190"/>
      <c r="AH893" s="190"/>
      <c r="AI893" s="190"/>
      <c r="AJ893" s="204"/>
    </row>
    <row r="894" spans="2:36" s="94" customFormat="1" ht="44.65" customHeight="1" x14ac:dyDescent="0.2">
      <c r="B894" s="204"/>
      <c r="C894" s="204"/>
      <c r="D894" s="204"/>
      <c r="E894" s="199"/>
      <c r="F894" s="199"/>
      <c r="G894" s="199"/>
      <c r="H894" s="204"/>
      <c r="I894" s="204"/>
      <c r="J894" s="11" t="s">
        <v>120</v>
      </c>
      <c r="K894" s="7" t="s">
        <v>121</v>
      </c>
      <c r="L894" s="7" t="s">
        <v>119</v>
      </c>
      <c r="M894" s="7">
        <v>1</v>
      </c>
      <c r="N894" s="190"/>
      <c r="O894" s="204"/>
      <c r="P894" s="204"/>
      <c r="Q894" s="204"/>
      <c r="R894" s="251"/>
      <c r="S894" s="251"/>
      <c r="T894" s="191"/>
      <c r="U894" s="191"/>
      <c r="V894" s="189"/>
      <c r="W894" s="189"/>
      <c r="X894" s="189"/>
      <c r="Y894" s="189"/>
      <c r="Z894" s="189"/>
      <c r="AA894" s="189"/>
      <c r="AB894" s="189"/>
      <c r="AC894" s="190"/>
      <c r="AD894" s="250"/>
      <c r="AE894" s="250"/>
      <c r="AF894" s="204"/>
      <c r="AG894" s="190"/>
      <c r="AH894" s="190"/>
      <c r="AI894" s="190"/>
      <c r="AJ894" s="204"/>
    </row>
    <row r="895" spans="2:36" s="82" customFormat="1" ht="113.1" customHeight="1" x14ac:dyDescent="0.25">
      <c r="B895" s="204" t="s">
        <v>405</v>
      </c>
      <c r="C895" s="204" t="s">
        <v>406</v>
      </c>
      <c r="D895" s="204" t="s">
        <v>106</v>
      </c>
      <c r="E895" s="199" t="s">
        <v>67</v>
      </c>
      <c r="F895" s="199" t="s">
        <v>134</v>
      </c>
      <c r="G895" s="199" t="s">
        <v>147</v>
      </c>
      <c r="H895" s="204" t="s">
        <v>70</v>
      </c>
      <c r="I895" s="204" t="s">
        <v>79</v>
      </c>
      <c r="J895" s="235" t="s">
        <v>208</v>
      </c>
      <c r="K895" s="201" t="s">
        <v>107</v>
      </c>
      <c r="L895" s="201" t="s">
        <v>86</v>
      </c>
      <c r="M895" s="201">
        <v>40</v>
      </c>
      <c r="N895" s="190" t="s">
        <v>108</v>
      </c>
      <c r="O895" s="204" t="s">
        <v>835</v>
      </c>
      <c r="P895" s="204" t="s">
        <v>75</v>
      </c>
      <c r="Q895" s="204" t="s">
        <v>76</v>
      </c>
      <c r="R895" s="251" t="s">
        <v>77</v>
      </c>
      <c r="S895" s="251" t="s">
        <v>109</v>
      </c>
      <c r="T895" s="191">
        <f>V895+Y895</f>
        <v>154080</v>
      </c>
      <c r="U895" s="191">
        <f>T895/3</f>
        <v>51360</v>
      </c>
      <c r="V895" s="243">
        <v>130968</v>
      </c>
      <c r="W895" s="189" t="s">
        <v>79</v>
      </c>
      <c r="X895" s="189" t="s">
        <v>79</v>
      </c>
      <c r="Y895" s="189">
        <v>23112</v>
      </c>
      <c r="Z895" s="189" t="s">
        <v>98</v>
      </c>
      <c r="AA895" s="189" t="s">
        <v>79</v>
      </c>
      <c r="AB895" s="189">
        <v>13398.26</v>
      </c>
      <c r="AC895" s="190" t="s">
        <v>149</v>
      </c>
      <c r="AD895" s="250" t="s">
        <v>79</v>
      </c>
      <c r="AE895" s="250">
        <f>V895+Y895</f>
        <v>154080</v>
      </c>
      <c r="AF895" s="190" t="s">
        <v>79</v>
      </c>
      <c r="AG895" s="190" t="s">
        <v>33</v>
      </c>
      <c r="AH895" s="190" t="s">
        <v>281</v>
      </c>
      <c r="AI895" s="190" t="s">
        <v>161</v>
      </c>
      <c r="AJ895" s="190"/>
    </row>
    <row r="896" spans="2:36" s="82" customFormat="1" ht="25.5" customHeight="1" x14ac:dyDescent="0.25">
      <c r="B896" s="204"/>
      <c r="C896" s="204"/>
      <c r="D896" s="204"/>
      <c r="E896" s="199"/>
      <c r="F896" s="199"/>
      <c r="G896" s="199"/>
      <c r="H896" s="204"/>
      <c r="I896" s="204"/>
      <c r="J896" s="236"/>
      <c r="K896" s="203"/>
      <c r="L896" s="203"/>
      <c r="M896" s="203"/>
      <c r="N896" s="190"/>
      <c r="O896" s="204"/>
      <c r="P896" s="204"/>
      <c r="Q896" s="204"/>
      <c r="R896" s="251"/>
      <c r="S896" s="251"/>
      <c r="T896" s="191"/>
      <c r="U896" s="191"/>
      <c r="V896" s="244"/>
      <c r="W896" s="189"/>
      <c r="X896" s="189"/>
      <c r="Y896" s="189"/>
      <c r="Z896" s="189"/>
      <c r="AA896" s="189"/>
      <c r="AB896" s="189"/>
      <c r="AC896" s="190"/>
      <c r="AD896" s="250"/>
      <c r="AE896" s="250"/>
      <c r="AF896" s="204"/>
      <c r="AG896" s="190"/>
      <c r="AH896" s="190"/>
      <c r="AI896" s="190"/>
      <c r="AJ896" s="204"/>
    </row>
    <row r="897" spans="2:36" s="82" customFormat="1" ht="59.1" customHeight="1" x14ac:dyDescent="0.25">
      <c r="B897" s="204"/>
      <c r="C897" s="204"/>
      <c r="D897" s="204"/>
      <c r="E897" s="199"/>
      <c r="F897" s="199"/>
      <c r="G897" s="199"/>
      <c r="H897" s="204"/>
      <c r="I897" s="204"/>
      <c r="J897" s="11" t="s">
        <v>127</v>
      </c>
      <c r="K897" s="7" t="s">
        <v>128</v>
      </c>
      <c r="L897" s="7" t="s">
        <v>85</v>
      </c>
      <c r="M897" s="66">
        <v>72</v>
      </c>
      <c r="N897" s="190"/>
      <c r="O897" s="204"/>
      <c r="P897" s="204"/>
      <c r="Q897" s="204"/>
      <c r="R897" s="251"/>
      <c r="S897" s="251"/>
      <c r="T897" s="191"/>
      <c r="U897" s="191"/>
      <c r="V897" s="245"/>
      <c r="W897" s="189"/>
      <c r="X897" s="189"/>
      <c r="Y897" s="189"/>
      <c r="Z897" s="189"/>
      <c r="AA897" s="189"/>
      <c r="AB897" s="189"/>
      <c r="AC897" s="190"/>
      <c r="AD897" s="250"/>
      <c r="AE897" s="250"/>
      <c r="AF897" s="204"/>
      <c r="AG897" s="190"/>
      <c r="AH897" s="190"/>
      <c r="AI897" s="190"/>
      <c r="AJ897" s="204"/>
    </row>
    <row r="898" spans="2:36" s="82" customFormat="1" ht="132" customHeight="1" x14ac:dyDescent="0.25">
      <c r="B898" s="204" t="s">
        <v>407</v>
      </c>
      <c r="C898" s="204" t="s">
        <v>408</v>
      </c>
      <c r="D898" s="204" t="s">
        <v>106</v>
      </c>
      <c r="E898" s="199" t="s">
        <v>67</v>
      </c>
      <c r="F898" s="199" t="s">
        <v>134</v>
      </c>
      <c r="G898" s="199" t="s">
        <v>147</v>
      </c>
      <c r="H898" s="204" t="s">
        <v>70</v>
      </c>
      <c r="I898" s="204" t="s">
        <v>79</v>
      </c>
      <c r="J898" s="11" t="s">
        <v>208</v>
      </c>
      <c r="K898" s="7" t="s">
        <v>107</v>
      </c>
      <c r="L898" s="7" t="s">
        <v>86</v>
      </c>
      <c r="M898" s="7">
        <v>40</v>
      </c>
      <c r="N898" s="190" t="s">
        <v>108</v>
      </c>
      <c r="O898" s="204" t="s">
        <v>835</v>
      </c>
      <c r="P898" s="204" t="s">
        <v>75</v>
      </c>
      <c r="Q898" s="204" t="s">
        <v>76</v>
      </c>
      <c r="R898" s="251" t="s">
        <v>77</v>
      </c>
      <c r="S898" s="251" t="s">
        <v>109</v>
      </c>
      <c r="T898" s="191">
        <f>V898+Y898</f>
        <v>235400</v>
      </c>
      <c r="U898" s="191">
        <f>T898</f>
        <v>235400</v>
      </c>
      <c r="V898" s="243">
        <v>200090</v>
      </c>
      <c r="W898" s="189" t="s">
        <v>79</v>
      </c>
      <c r="X898" s="189" t="s">
        <v>79</v>
      </c>
      <c r="Y898" s="189">
        <v>35310</v>
      </c>
      <c r="Z898" s="189" t="s">
        <v>98</v>
      </c>
      <c r="AA898" s="189" t="s">
        <v>79</v>
      </c>
      <c r="AB898" s="189">
        <v>20469.580000000002</v>
      </c>
      <c r="AC898" s="190" t="s">
        <v>149</v>
      </c>
      <c r="AD898" s="250" t="s">
        <v>79</v>
      </c>
      <c r="AE898" s="250">
        <f>V898+Y898</f>
        <v>235400</v>
      </c>
      <c r="AF898" s="190" t="s">
        <v>79</v>
      </c>
      <c r="AG898" s="190" t="s">
        <v>33</v>
      </c>
      <c r="AH898" s="190" t="s">
        <v>160</v>
      </c>
      <c r="AI898" s="190" t="s">
        <v>161</v>
      </c>
      <c r="AJ898" s="190"/>
    </row>
    <row r="899" spans="2:36" s="82" customFormat="1" ht="86.1" customHeight="1" x14ac:dyDescent="0.25">
      <c r="B899" s="204"/>
      <c r="C899" s="204"/>
      <c r="D899" s="204"/>
      <c r="E899" s="199"/>
      <c r="F899" s="199"/>
      <c r="G899" s="199"/>
      <c r="H899" s="204"/>
      <c r="I899" s="204"/>
      <c r="J899" s="11" t="s">
        <v>111</v>
      </c>
      <c r="K899" s="7" t="s">
        <v>112</v>
      </c>
      <c r="L899" s="7" t="s">
        <v>85</v>
      </c>
      <c r="M899" s="7">
        <v>1</v>
      </c>
      <c r="N899" s="190"/>
      <c r="O899" s="204"/>
      <c r="P899" s="204"/>
      <c r="Q899" s="204"/>
      <c r="R899" s="251"/>
      <c r="S899" s="251"/>
      <c r="T899" s="191"/>
      <c r="U899" s="191"/>
      <c r="V899" s="244"/>
      <c r="W899" s="189"/>
      <c r="X899" s="189"/>
      <c r="Y899" s="189"/>
      <c r="Z899" s="189"/>
      <c r="AA899" s="189"/>
      <c r="AB899" s="189"/>
      <c r="AC899" s="190"/>
      <c r="AD899" s="250"/>
      <c r="AE899" s="250"/>
      <c r="AF899" s="204"/>
      <c r="AG899" s="190"/>
      <c r="AH899" s="190"/>
      <c r="AI899" s="190"/>
      <c r="AJ899" s="204"/>
    </row>
    <row r="900" spans="2:36" s="82" customFormat="1" ht="59.1" customHeight="1" x14ac:dyDescent="0.25">
      <c r="B900" s="204"/>
      <c r="C900" s="204"/>
      <c r="D900" s="204"/>
      <c r="E900" s="199"/>
      <c r="F900" s="199"/>
      <c r="G900" s="199"/>
      <c r="H900" s="204"/>
      <c r="I900" s="204"/>
      <c r="J900" s="11" t="s">
        <v>127</v>
      </c>
      <c r="K900" s="7" t="s">
        <v>128</v>
      </c>
      <c r="L900" s="7" t="s">
        <v>85</v>
      </c>
      <c r="M900" s="66">
        <v>110</v>
      </c>
      <c r="N900" s="190"/>
      <c r="O900" s="204"/>
      <c r="P900" s="204"/>
      <c r="Q900" s="204"/>
      <c r="R900" s="251"/>
      <c r="S900" s="251"/>
      <c r="T900" s="191"/>
      <c r="U900" s="191"/>
      <c r="V900" s="245"/>
      <c r="W900" s="189"/>
      <c r="X900" s="189"/>
      <c r="Y900" s="189"/>
      <c r="Z900" s="189"/>
      <c r="AA900" s="189"/>
      <c r="AB900" s="189"/>
      <c r="AC900" s="190"/>
      <c r="AD900" s="250"/>
      <c r="AE900" s="250"/>
      <c r="AF900" s="204"/>
      <c r="AG900" s="190"/>
      <c r="AH900" s="190"/>
      <c r="AI900" s="190"/>
      <c r="AJ900" s="204"/>
    </row>
    <row r="901" spans="2:36" s="82" customFormat="1" ht="131.65" customHeight="1" x14ac:dyDescent="0.25">
      <c r="B901" s="204" t="s">
        <v>409</v>
      </c>
      <c r="C901" s="204" t="s">
        <v>406</v>
      </c>
      <c r="D901" s="204" t="s">
        <v>106</v>
      </c>
      <c r="E901" s="199" t="s">
        <v>67</v>
      </c>
      <c r="F901" s="199" t="s">
        <v>134</v>
      </c>
      <c r="G901" s="199" t="s">
        <v>147</v>
      </c>
      <c r="H901" s="204" t="s">
        <v>70</v>
      </c>
      <c r="I901" s="204" t="s">
        <v>79</v>
      </c>
      <c r="J901" s="235" t="s">
        <v>208</v>
      </c>
      <c r="K901" s="201" t="s">
        <v>107</v>
      </c>
      <c r="L901" s="201" t="s">
        <v>86</v>
      </c>
      <c r="M901" s="201">
        <v>40</v>
      </c>
      <c r="N901" s="190" t="s">
        <v>108</v>
      </c>
      <c r="O901" s="204" t="s">
        <v>835</v>
      </c>
      <c r="P901" s="204" t="s">
        <v>75</v>
      </c>
      <c r="Q901" s="204" t="s">
        <v>76</v>
      </c>
      <c r="R901" s="251" t="s">
        <v>77</v>
      </c>
      <c r="S901" s="251" t="s">
        <v>109</v>
      </c>
      <c r="T901" s="191">
        <f>V901+Y901</f>
        <v>205440</v>
      </c>
      <c r="U901" s="191"/>
      <c r="V901" s="243">
        <v>174624</v>
      </c>
      <c r="W901" s="189" t="s">
        <v>79</v>
      </c>
      <c r="X901" s="189" t="s">
        <v>79</v>
      </c>
      <c r="Y901" s="189">
        <v>30816</v>
      </c>
      <c r="Z901" s="189" t="s">
        <v>98</v>
      </c>
      <c r="AA901" s="189" t="s">
        <v>79</v>
      </c>
      <c r="AB901" s="189">
        <v>17864.13</v>
      </c>
      <c r="AC901" s="190" t="s">
        <v>149</v>
      </c>
      <c r="AD901" s="250" t="s">
        <v>79</v>
      </c>
      <c r="AE901" s="250">
        <f>V901+Y901</f>
        <v>205440</v>
      </c>
      <c r="AF901" s="190" t="s">
        <v>79</v>
      </c>
      <c r="AG901" s="190" t="s">
        <v>33</v>
      </c>
      <c r="AH901" s="190" t="s">
        <v>249</v>
      </c>
      <c r="AI901" s="190" t="s">
        <v>253</v>
      </c>
      <c r="AJ901" s="190"/>
    </row>
    <row r="902" spans="2:36" s="82" customFormat="1" ht="18" customHeight="1" x14ac:dyDescent="0.25">
      <c r="B902" s="204"/>
      <c r="C902" s="204"/>
      <c r="D902" s="204"/>
      <c r="E902" s="199"/>
      <c r="F902" s="199"/>
      <c r="G902" s="199"/>
      <c r="H902" s="204"/>
      <c r="I902" s="204"/>
      <c r="J902" s="236"/>
      <c r="K902" s="203"/>
      <c r="L902" s="203"/>
      <c r="M902" s="203"/>
      <c r="N902" s="190"/>
      <c r="O902" s="204"/>
      <c r="P902" s="204"/>
      <c r="Q902" s="204"/>
      <c r="R902" s="251"/>
      <c r="S902" s="251"/>
      <c r="T902" s="191"/>
      <c r="U902" s="191"/>
      <c r="V902" s="244"/>
      <c r="W902" s="189"/>
      <c r="X902" s="189"/>
      <c r="Y902" s="189"/>
      <c r="Z902" s="189"/>
      <c r="AA902" s="189"/>
      <c r="AB902" s="189"/>
      <c r="AC902" s="190"/>
      <c r="AD902" s="250"/>
      <c r="AE902" s="250"/>
      <c r="AF902" s="204"/>
      <c r="AG902" s="190"/>
      <c r="AH902" s="190"/>
      <c r="AI902" s="190"/>
      <c r="AJ902" s="204"/>
    </row>
    <row r="903" spans="2:36" s="82" customFormat="1" ht="59.1" customHeight="1" x14ac:dyDescent="0.25">
      <c r="B903" s="204"/>
      <c r="C903" s="204"/>
      <c r="D903" s="204"/>
      <c r="E903" s="199"/>
      <c r="F903" s="199"/>
      <c r="G903" s="199"/>
      <c r="H903" s="204"/>
      <c r="I903" s="204"/>
      <c r="J903" s="11" t="s">
        <v>127</v>
      </c>
      <c r="K903" s="7" t="s">
        <v>128</v>
      </c>
      <c r="L903" s="7" t="s">
        <v>85</v>
      </c>
      <c r="M903" s="66">
        <v>96</v>
      </c>
      <c r="N903" s="190"/>
      <c r="O903" s="204"/>
      <c r="P903" s="204"/>
      <c r="Q903" s="204"/>
      <c r="R903" s="251"/>
      <c r="S903" s="251"/>
      <c r="T903" s="191"/>
      <c r="U903" s="191"/>
      <c r="V903" s="245"/>
      <c r="W903" s="189"/>
      <c r="X903" s="189"/>
      <c r="Y903" s="189"/>
      <c r="Z903" s="189"/>
      <c r="AA903" s="189"/>
      <c r="AB903" s="189"/>
      <c r="AC903" s="190"/>
      <c r="AD903" s="250"/>
      <c r="AE903" s="250"/>
      <c r="AF903" s="204"/>
      <c r="AG903" s="190"/>
      <c r="AH903" s="190"/>
      <c r="AI903" s="190"/>
      <c r="AJ903" s="204"/>
    </row>
    <row r="904" spans="2:36" s="82" customFormat="1" ht="132" customHeight="1" x14ac:dyDescent="0.25">
      <c r="B904" s="204" t="s">
        <v>1051</v>
      </c>
      <c r="C904" s="221" t="s">
        <v>408</v>
      </c>
      <c r="D904" s="221" t="s">
        <v>106</v>
      </c>
      <c r="E904" s="249" t="s">
        <v>67</v>
      </c>
      <c r="F904" s="249" t="s">
        <v>134</v>
      </c>
      <c r="G904" s="249" t="s">
        <v>147</v>
      </c>
      <c r="H904" s="221" t="s">
        <v>70</v>
      </c>
      <c r="I904" s="221" t="s">
        <v>79</v>
      </c>
      <c r="J904" s="20" t="s">
        <v>208</v>
      </c>
      <c r="K904" s="27" t="s">
        <v>107</v>
      </c>
      <c r="L904" s="27" t="s">
        <v>86</v>
      </c>
      <c r="M904" s="27">
        <v>40</v>
      </c>
      <c r="N904" s="223" t="s">
        <v>108</v>
      </c>
      <c r="O904" s="221" t="s">
        <v>835</v>
      </c>
      <c r="P904" s="221" t="s">
        <v>75</v>
      </c>
      <c r="Q904" s="221" t="s">
        <v>76</v>
      </c>
      <c r="R904" s="296" t="s">
        <v>77</v>
      </c>
      <c r="S904" s="296" t="s">
        <v>109</v>
      </c>
      <c r="T904" s="264">
        <f>V904+Y904</f>
        <v>117700</v>
      </c>
      <c r="U904" s="264">
        <f>T904/M905</f>
        <v>117700</v>
      </c>
      <c r="V904" s="293">
        <v>100045</v>
      </c>
      <c r="W904" s="259" t="s">
        <v>79</v>
      </c>
      <c r="X904" s="259" t="s">
        <v>79</v>
      </c>
      <c r="Y904" s="259">
        <v>17655</v>
      </c>
      <c r="Z904" s="259" t="s">
        <v>98</v>
      </c>
      <c r="AA904" s="259" t="s">
        <v>79</v>
      </c>
      <c r="AB904" s="259">
        <v>10234.790000000001</v>
      </c>
      <c r="AC904" s="223" t="s">
        <v>149</v>
      </c>
      <c r="AD904" s="258" t="s">
        <v>79</v>
      </c>
      <c r="AE904" s="258">
        <f>V904+Y904</f>
        <v>117700</v>
      </c>
      <c r="AF904" s="223" t="s">
        <v>79</v>
      </c>
      <c r="AG904" s="223" t="s">
        <v>33</v>
      </c>
      <c r="AH904" s="223" t="s">
        <v>249</v>
      </c>
      <c r="AI904" s="223" t="s">
        <v>253</v>
      </c>
      <c r="AJ904" s="223"/>
    </row>
    <row r="905" spans="2:36" s="82" customFormat="1" ht="86.1" customHeight="1" x14ac:dyDescent="0.25">
      <c r="B905" s="204"/>
      <c r="C905" s="221"/>
      <c r="D905" s="221"/>
      <c r="E905" s="249"/>
      <c r="F905" s="249"/>
      <c r="G905" s="249"/>
      <c r="H905" s="221"/>
      <c r="I905" s="221"/>
      <c r="J905" s="20" t="s">
        <v>111</v>
      </c>
      <c r="K905" s="27" t="s">
        <v>112</v>
      </c>
      <c r="L905" s="27" t="s">
        <v>85</v>
      </c>
      <c r="M905" s="27">
        <v>1</v>
      </c>
      <c r="N905" s="223"/>
      <c r="O905" s="221"/>
      <c r="P905" s="221"/>
      <c r="Q905" s="221"/>
      <c r="R905" s="296"/>
      <c r="S905" s="296"/>
      <c r="T905" s="264"/>
      <c r="U905" s="264"/>
      <c r="V905" s="294"/>
      <c r="W905" s="259"/>
      <c r="X905" s="259"/>
      <c r="Y905" s="259"/>
      <c r="Z905" s="259"/>
      <c r="AA905" s="259"/>
      <c r="AB905" s="259"/>
      <c r="AC905" s="223"/>
      <c r="AD905" s="258"/>
      <c r="AE905" s="258"/>
      <c r="AF905" s="221"/>
      <c r="AG905" s="223"/>
      <c r="AH905" s="223"/>
      <c r="AI905" s="223"/>
      <c r="AJ905" s="221"/>
    </row>
    <row r="906" spans="2:36" s="82" customFormat="1" ht="59.1" customHeight="1" x14ac:dyDescent="0.25">
      <c r="B906" s="204"/>
      <c r="C906" s="221"/>
      <c r="D906" s="221"/>
      <c r="E906" s="249"/>
      <c r="F906" s="249"/>
      <c r="G906" s="249"/>
      <c r="H906" s="221"/>
      <c r="I906" s="221"/>
      <c r="J906" s="20" t="s">
        <v>127</v>
      </c>
      <c r="K906" s="27" t="s">
        <v>128</v>
      </c>
      <c r="L906" s="27" t="s">
        <v>85</v>
      </c>
      <c r="M906" s="64">
        <v>36</v>
      </c>
      <c r="N906" s="223"/>
      <c r="O906" s="221"/>
      <c r="P906" s="221"/>
      <c r="Q906" s="221"/>
      <c r="R906" s="296"/>
      <c r="S906" s="296"/>
      <c r="T906" s="264"/>
      <c r="U906" s="264"/>
      <c r="V906" s="295"/>
      <c r="W906" s="259"/>
      <c r="X906" s="259"/>
      <c r="Y906" s="259"/>
      <c r="Z906" s="259"/>
      <c r="AA906" s="259"/>
      <c r="AB906" s="259"/>
      <c r="AC906" s="223"/>
      <c r="AD906" s="258"/>
      <c r="AE906" s="258"/>
      <c r="AF906" s="221"/>
      <c r="AG906" s="223"/>
      <c r="AH906" s="223"/>
      <c r="AI906" s="223"/>
      <c r="AJ906" s="221"/>
    </row>
    <row r="907" spans="2:36" s="82" customFormat="1" ht="132" customHeight="1" x14ac:dyDescent="0.25">
      <c r="B907" s="204" t="s">
        <v>410</v>
      </c>
      <c r="C907" s="204" t="s">
        <v>411</v>
      </c>
      <c r="D907" s="204" t="s">
        <v>106</v>
      </c>
      <c r="E907" s="199" t="s">
        <v>67</v>
      </c>
      <c r="F907" s="199" t="s">
        <v>134</v>
      </c>
      <c r="G907" s="199" t="s">
        <v>147</v>
      </c>
      <c r="H907" s="204" t="s">
        <v>70</v>
      </c>
      <c r="I907" s="204" t="s">
        <v>79</v>
      </c>
      <c r="J907" s="11" t="s">
        <v>208</v>
      </c>
      <c r="K907" s="7" t="s">
        <v>107</v>
      </c>
      <c r="L907" s="7" t="s">
        <v>86</v>
      </c>
      <c r="M907" s="7">
        <v>40</v>
      </c>
      <c r="N907" s="190" t="s">
        <v>108</v>
      </c>
      <c r="O907" s="204" t="s">
        <v>835</v>
      </c>
      <c r="P907" s="204" t="s">
        <v>75</v>
      </c>
      <c r="Q907" s="204" t="s">
        <v>76</v>
      </c>
      <c r="R907" s="251" t="s">
        <v>77</v>
      </c>
      <c r="S907" s="251" t="s">
        <v>109</v>
      </c>
      <c r="T907" s="191">
        <f>V907+Y907</f>
        <v>120385.75</v>
      </c>
      <c r="U907" s="191" t="s">
        <v>98</v>
      </c>
      <c r="V907" s="243">
        <v>102327.89</v>
      </c>
      <c r="W907" s="189" t="s">
        <v>79</v>
      </c>
      <c r="X907" s="189" t="s">
        <v>79</v>
      </c>
      <c r="Y907" s="189">
        <v>18057.86</v>
      </c>
      <c r="Z907" s="189" t="s">
        <v>98</v>
      </c>
      <c r="AA907" s="189" t="s">
        <v>79</v>
      </c>
      <c r="AB907" s="189">
        <v>10466.129999999999</v>
      </c>
      <c r="AC907" s="190" t="s">
        <v>149</v>
      </c>
      <c r="AD907" s="250" t="s">
        <v>79</v>
      </c>
      <c r="AE907" s="250">
        <f>V907+Y907</f>
        <v>120385.75</v>
      </c>
      <c r="AF907" s="190" t="s">
        <v>79</v>
      </c>
      <c r="AG907" s="190" t="s">
        <v>33</v>
      </c>
      <c r="AH907" s="190" t="s">
        <v>412</v>
      </c>
      <c r="AI907" s="190" t="s">
        <v>413</v>
      </c>
      <c r="AJ907" s="190"/>
    </row>
    <row r="908" spans="2:36" s="82" customFormat="1" ht="86.1" customHeight="1" x14ac:dyDescent="0.25">
      <c r="B908" s="204"/>
      <c r="C908" s="204"/>
      <c r="D908" s="204"/>
      <c r="E908" s="199"/>
      <c r="F908" s="199"/>
      <c r="G908" s="199"/>
      <c r="H908" s="204"/>
      <c r="I908" s="204"/>
      <c r="J908" s="11" t="s">
        <v>111</v>
      </c>
      <c r="K908" s="7" t="s">
        <v>112</v>
      </c>
      <c r="L908" s="7" t="s">
        <v>85</v>
      </c>
      <c r="M908" s="7">
        <v>1</v>
      </c>
      <c r="N908" s="190"/>
      <c r="O908" s="204"/>
      <c r="P908" s="204"/>
      <c r="Q908" s="204"/>
      <c r="R908" s="251"/>
      <c r="S908" s="251"/>
      <c r="T908" s="191"/>
      <c r="U908" s="191"/>
      <c r="V908" s="244"/>
      <c r="W908" s="189"/>
      <c r="X908" s="189"/>
      <c r="Y908" s="189"/>
      <c r="Z908" s="189"/>
      <c r="AA908" s="189"/>
      <c r="AB908" s="189"/>
      <c r="AC908" s="190"/>
      <c r="AD908" s="250"/>
      <c r="AE908" s="250"/>
      <c r="AF908" s="204"/>
      <c r="AG908" s="190"/>
      <c r="AH908" s="190"/>
      <c r="AI908" s="190"/>
      <c r="AJ908" s="204"/>
    </row>
    <row r="909" spans="2:36" s="82" customFormat="1" ht="59.1" customHeight="1" x14ac:dyDescent="0.25">
      <c r="B909" s="204"/>
      <c r="C909" s="204"/>
      <c r="D909" s="204"/>
      <c r="E909" s="199"/>
      <c r="F909" s="199"/>
      <c r="G909" s="199"/>
      <c r="H909" s="204"/>
      <c r="I909" s="204"/>
      <c r="J909" s="11" t="s">
        <v>127</v>
      </c>
      <c r="K909" s="7" t="s">
        <v>128</v>
      </c>
      <c r="L909" s="7" t="s">
        <v>85</v>
      </c>
      <c r="M909" s="66">
        <v>57</v>
      </c>
      <c r="N909" s="190"/>
      <c r="O909" s="204"/>
      <c r="P909" s="204"/>
      <c r="Q909" s="204"/>
      <c r="R909" s="251"/>
      <c r="S909" s="251"/>
      <c r="T909" s="191"/>
      <c r="U909" s="191"/>
      <c r="V909" s="245"/>
      <c r="W909" s="189"/>
      <c r="X909" s="189"/>
      <c r="Y909" s="189"/>
      <c r="Z909" s="189"/>
      <c r="AA909" s="189"/>
      <c r="AB909" s="189"/>
      <c r="AC909" s="190"/>
      <c r="AD909" s="250"/>
      <c r="AE909" s="250"/>
      <c r="AF909" s="204"/>
      <c r="AG909" s="190"/>
      <c r="AH909" s="190"/>
      <c r="AI909" s="190"/>
      <c r="AJ909" s="204"/>
    </row>
    <row r="910" spans="2:36" s="94" customFormat="1" ht="52.15" customHeight="1" x14ac:dyDescent="0.2">
      <c r="B910" s="204" t="s">
        <v>962</v>
      </c>
      <c r="C910" s="204" t="s">
        <v>404</v>
      </c>
      <c r="D910" s="204" t="s">
        <v>66</v>
      </c>
      <c r="E910" s="199" t="s">
        <v>67</v>
      </c>
      <c r="F910" s="199" t="s">
        <v>132</v>
      </c>
      <c r="G910" s="199" t="s">
        <v>69</v>
      </c>
      <c r="H910" s="204" t="s">
        <v>70</v>
      </c>
      <c r="I910" s="204" t="s">
        <v>79</v>
      </c>
      <c r="J910" s="11" t="s">
        <v>113</v>
      </c>
      <c r="K910" s="7" t="s">
        <v>114</v>
      </c>
      <c r="L910" s="7" t="s">
        <v>115</v>
      </c>
      <c r="M910" s="7">
        <v>2</v>
      </c>
      <c r="N910" s="190" t="s">
        <v>108</v>
      </c>
      <c r="O910" s="204" t="s">
        <v>960</v>
      </c>
      <c r="P910" s="204" t="s">
        <v>75</v>
      </c>
      <c r="Q910" s="204" t="s">
        <v>76</v>
      </c>
      <c r="R910" s="251" t="s">
        <v>77</v>
      </c>
      <c r="S910" s="251" t="s">
        <v>109</v>
      </c>
      <c r="T910" s="191">
        <f>V910+Y910</f>
        <v>151940</v>
      </c>
      <c r="U910" s="191">
        <f>T910/M911</f>
        <v>75970</v>
      </c>
      <c r="V910" s="189">
        <v>129149</v>
      </c>
      <c r="W910" s="189" t="s">
        <v>79</v>
      </c>
      <c r="X910" s="189" t="s">
        <v>79</v>
      </c>
      <c r="Y910" s="189">
        <v>22791</v>
      </c>
      <c r="Z910" s="189" t="s">
        <v>79</v>
      </c>
      <c r="AA910" s="189" t="s">
        <v>79</v>
      </c>
      <c r="AB910" s="189">
        <v>13212.81</v>
      </c>
      <c r="AC910" s="190" t="s">
        <v>80</v>
      </c>
      <c r="AD910" s="250" t="s">
        <v>79</v>
      </c>
      <c r="AE910" s="250">
        <f>V910+Y910</f>
        <v>151940</v>
      </c>
      <c r="AF910" s="190" t="s">
        <v>79</v>
      </c>
      <c r="AG910" s="190" t="s">
        <v>33</v>
      </c>
      <c r="AH910" s="190" t="s">
        <v>160</v>
      </c>
      <c r="AI910" s="190" t="s">
        <v>161</v>
      </c>
      <c r="AJ910" s="190"/>
    </row>
    <row r="911" spans="2:36" s="94" customFormat="1" ht="51" x14ac:dyDescent="0.2">
      <c r="B911" s="204"/>
      <c r="C911" s="204"/>
      <c r="D911" s="204"/>
      <c r="E911" s="199"/>
      <c r="F911" s="199"/>
      <c r="G911" s="199"/>
      <c r="H911" s="204"/>
      <c r="I911" s="204"/>
      <c r="J911" s="11" t="s">
        <v>116</v>
      </c>
      <c r="K911" s="7" t="s">
        <v>117</v>
      </c>
      <c r="L911" s="7" t="s">
        <v>85</v>
      </c>
      <c r="M911" s="7">
        <v>2</v>
      </c>
      <c r="N911" s="190"/>
      <c r="O911" s="204"/>
      <c r="P911" s="204"/>
      <c r="Q911" s="204"/>
      <c r="R911" s="251"/>
      <c r="S911" s="251"/>
      <c r="T911" s="191"/>
      <c r="U911" s="191"/>
      <c r="V911" s="189"/>
      <c r="W911" s="189"/>
      <c r="X911" s="189"/>
      <c r="Y911" s="189"/>
      <c r="Z911" s="189"/>
      <c r="AA911" s="189"/>
      <c r="AB911" s="189"/>
      <c r="AC911" s="190"/>
      <c r="AD911" s="250"/>
      <c r="AE911" s="250"/>
      <c r="AF911" s="204"/>
      <c r="AG911" s="190"/>
      <c r="AH911" s="190"/>
      <c r="AI911" s="190"/>
      <c r="AJ911" s="204"/>
    </row>
    <row r="912" spans="2:36" s="94" customFormat="1" ht="38.25" x14ac:dyDescent="0.2">
      <c r="B912" s="204"/>
      <c r="C912" s="204"/>
      <c r="D912" s="204"/>
      <c r="E912" s="199"/>
      <c r="F912" s="199"/>
      <c r="G912" s="199"/>
      <c r="H912" s="204"/>
      <c r="I912" s="204"/>
      <c r="J912" s="11" t="s">
        <v>209</v>
      </c>
      <c r="K912" s="7" t="s">
        <v>118</v>
      </c>
      <c r="L912" s="7" t="s">
        <v>119</v>
      </c>
      <c r="M912" s="7">
        <v>2</v>
      </c>
      <c r="N912" s="190"/>
      <c r="O912" s="204"/>
      <c r="P912" s="204"/>
      <c r="Q912" s="204"/>
      <c r="R912" s="251"/>
      <c r="S912" s="251"/>
      <c r="T912" s="191"/>
      <c r="U912" s="191"/>
      <c r="V912" s="189"/>
      <c r="W912" s="189"/>
      <c r="X912" s="189"/>
      <c r="Y912" s="189"/>
      <c r="Z912" s="189"/>
      <c r="AA912" s="189"/>
      <c r="AB912" s="189"/>
      <c r="AC912" s="190"/>
      <c r="AD912" s="250"/>
      <c r="AE912" s="250"/>
      <c r="AF912" s="204"/>
      <c r="AG912" s="190"/>
      <c r="AH912" s="190"/>
      <c r="AI912" s="190"/>
      <c r="AJ912" s="204"/>
    </row>
    <row r="913" spans="2:36" s="94" customFormat="1" ht="44.65" customHeight="1" x14ac:dyDescent="0.2">
      <c r="B913" s="204"/>
      <c r="C913" s="204"/>
      <c r="D913" s="204"/>
      <c r="E913" s="199"/>
      <c r="F913" s="199"/>
      <c r="G913" s="199"/>
      <c r="H913" s="204"/>
      <c r="I913" s="204"/>
      <c r="J913" s="11" t="s">
        <v>120</v>
      </c>
      <c r="K913" s="7" t="s">
        <v>121</v>
      </c>
      <c r="L913" s="7" t="s">
        <v>119</v>
      </c>
      <c r="M913" s="7">
        <v>2</v>
      </c>
      <c r="N913" s="190"/>
      <c r="O913" s="204"/>
      <c r="P913" s="204"/>
      <c r="Q913" s="204"/>
      <c r="R913" s="251"/>
      <c r="S913" s="251"/>
      <c r="T913" s="191"/>
      <c r="U913" s="191"/>
      <c r="V913" s="189"/>
      <c r="W913" s="189"/>
      <c r="X913" s="189"/>
      <c r="Y913" s="189"/>
      <c r="Z913" s="189"/>
      <c r="AA913" s="189"/>
      <c r="AB913" s="189"/>
      <c r="AC913" s="190"/>
      <c r="AD913" s="250"/>
      <c r="AE913" s="250"/>
      <c r="AF913" s="204"/>
      <c r="AG913" s="190"/>
      <c r="AH913" s="190"/>
      <c r="AI913" s="190"/>
      <c r="AJ913" s="204"/>
    </row>
    <row r="914" spans="2:36" s="82" customFormat="1" ht="132" customHeight="1" x14ac:dyDescent="0.25">
      <c r="B914" s="201" t="s">
        <v>961</v>
      </c>
      <c r="C914" s="201" t="s">
        <v>401</v>
      </c>
      <c r="D914" s="201" t="s">
        <v>106</v>
      </c>
      <c r="E914" s="218" t="s">
        <v>67</v>
      </c>
      <c r="F914" s="218" t="s">
        <v>134</v>
      </c>
      <c r="G914" s="218" t="s">
        <v>147</v>
      </c>
      <c r="H914" s="201" t="s">
        <v>70</v>
      </c>
      <c r="I914" s="201" t="s">
        <v>79</v>
      </c>
      <c r="J914" s="11" t="s">
        <v>208</v>
      </c>
      <c r="K914" s="7" t="s">
        <v>107</v>
      </c>
      <c r="L914" s="7" t="s">
        <v>86</v>
      </c>
      <c r="M914" s="7">
        <v>40</v>
      </c>
      <c r="N914" s="228" t="s">
        <v>108</v>
      </c>
      <c r="O914" s="201" t="s">
        <v>835</v>
      </c>
      <c r="P914" s="201" t="s">
        <v>75</v>
      </c>
      <c r="Q914" s="201" t="s">
        <v>76</v>
      </c>
      <c r="R914" s="192" t="s">
        <v>77</v>
      </c>
      <c r="S914" s="192" t="s">
        <v>109</v>
      </c>
      <c r="T914" s="240">
        <f>V914+Y914</f>
        <v>92020</v>
      </c>
      <c r="U914" s="240">
        <f>+T914</f>
        <v>92020</v>
      </c>
      <c r="V914" s="243">
        <v>78217</v>
      </c>
      <c r="W914" s="243" t="s">
        <v>79</v>
      </c>
      <c r="X914" s="243" t="s">
        <v>79</v>
      </c>
      <c r="Y914" s="243">
        <v>13803</v>
      </c>
      <c r="Z914" s="243" t="s">
        <v>98</v>
      </c>
      <c r="AA914" s="243" t="s">
        <v>79</v>
      </c>
      <c r="AB914" s="243">
        <v>8003.93</v>
      </c>
      <c r="AC914" s="228" t="s">
        <v>149</v>
      </c>
      <c r="AD914" s="246" t="s">
        <v>79</v>
      </c>
      <c r="AE914" s="246">
        <f>V914+Y914</f>
        <v>92020</v>
      </c>
      <c r="AF914" s="228" t="s">
        <v>79</v>
      </c>
      <c r="AG914" s="228" t="s">
        <v>33</v>
      </c>
      <c r="AH914" s="228" t="s">
        <v>249</v>
      </c>
      <c r="AI914" s="228" t="s">
        <v>253</v>
      </c>
      <c r="AJ914" s="228"/>
    </row>
    <row r="915" spans="2:36" s="82" customFormat="1" ht="86.1" customHeight="1" x14ac:dyDescent="0.25">
      <c r="B915" s="202"/>
      <c r="C915" s="202"/>
      <c r="D915" s="202"/>
      <c r="E915" s="219"/>
      <c r="F915" s="219"/>
      <c r="G915" s="219"/>
      <c r="H915" s="202"/>
      <c r="I915" s="202"/>
      <c r="J915" s="11" t="s">
        <v>111</v>
      </c>
      <c r="K915" s="7" t="s">
        <v>112</v>
      </c>
      <c r="L915" s="7" t="s">
        <v>85</v>
      </c>
      <c r="M915" s="7">
        <v>1</v>
      </c>
      <c r="N915" s="230"/>
      <c r="O915" s="202"/>
      <c r="P915" s="202"/>
      <c r="Q915" s="202"/>
      <c r="R915" s="193"/>
      <c r="S915" s="193"/>
      <c r="T915" s="241"/>
      <c r="U915" s="241"/>
      <c r="V915" s="244"/>
      <c r="W915" s="244"/>
      <c r="X915" s="244"/>
      <c r="Y915" s="244"/>
      <c r="Z915" s="244"/>
      <c r="AA915" s="244"/>
      <c r="AB915" s="244"/>
      <c r="AC915" s="230"/>
      <c r="AD915" s="247"/>
      <c r="AE915" s="247"/>
      <c r="AF915" s="230"/>
      <c r="AG915" s="230"/>
      <c r="AH915" s="230"/>
      <c r="AI915" s="230"/>
      <c r="AJ915" s="230"/>
    </row>
    <row r="916" spans="2:36" s="82" customFormat="1" ht="59.1" customHeight="1" x14ac:dyDescent="0.25">
      <c r="B916" s="203"/>
      <c r="C916" s="203"/>
      <c r="D916" s="203"/>
      <c r="E916" s="234"/>
      <c r="F916" s="234"/>
      <c r="G916" s="234"/>
      <c r="H916" s="203"/>
      <c r="I916" s="203"/>
      <c r="J916" s="11" t="s">
        <v>127</v>
      </c>
      <c r="K916" s="7" t="s">
        <v>128</v>
      </c>
      <c r="L916" s="7" t="s">
        <v>85</v>
      </c>
      <c r="M916" s="66">
        <v>43</v>
      </c>
      <c r="N916" s="231"/>
      <c r="O916" s="203"/>
      <c r="P916" s="203"/>
      <c r="Q916" s="203"/>
      <c r="R916" s="239"/>
      <c r="S916" s="239"/>
      <c r="T916" s="242"/>
      <c r="U916" s="242"/>
      <c r="V916" s="245"/>
      <c r="W916" s="245"/>
      <c r="X916" s="245"/>
      <c r="Y916" s="245"/>
      <c r="Z916" s="245"/>
      <c r="AA916" s="245"/>
      <c r="AB916" s="245"/>
      <c r="AC916" s="231"/>
      <c r="AD916" s="248"/>
      <c r="AE916" s="248"/>
      <c r="AF916" s="231"/>
      <c r="AG916" s="231"/>
      <c r="AH916" s="231"/>
      <c r="AI916" s="231"/>
      <c r="AJ916" s="231"/>
    </row>
    <row r="917" spans="2:36" s="82" customFormat="1" ht="132" customHeight="1" x14ac:dyDescent="0.25">
      <c r="B917" s="204" t="s">
        <v>1006</v>
      </c>
      <c r="C917" s="204" t="s">
        <v>408</v>
      </c>
      <c r="D917" s="204" t="s">
        <v>106</v>
      </c>
      <c r="E917" s="199" t="s">
        <v>67</v>
      </c>
      <c r="F917" s="199" t="s">
        <v>134</v>
      </c>
      <c r="G917" s="199" t="s">
        <v>147</v>
      </c>
      <c r="H917" s="204" t="s">
        <v>70</v>
      </c>
      <c r="I917" s="204" t="s">
        <v>79</v>
      </c>
      <c r="J917" s="11" t="s">
        <v>208</v>
      </c>
      <c r="K917" s="7" t="s">
        <v>107</v>
      </c>
      <c r="L917" s="7" t="s">
        <v>86</v>
      </c>
      <c r="M917" s="7">
        <v>40</v>
      </c>
      <c r="N917" s="190" t="s">
        <v>108</v>
      </c>
      <c r="O917" s="204" t="s">
        <v>835</v>
      </c>
      <c r="P917" s="204" t="s">
        <v>75</v>
      </c>
      <c r="Q917" s="204" t="s">
        <v>76</v>
      </c>
      <c r="R917" s="251" t="s">
        <v>77</v>
      </c>
      <c r="S917" s="251" t="s">
        <v>109</v>
      </c>
      <c r="T917" s="191">
        <f>V917+Y917</f>
        <v>132796.95000000001</v>
      </c>
      <c r="U917" s="191" t="s">
        <v>98</v>
      </c>
      <c r="V917" s="243">
        <v>112877.41</v>
      </c>
      <c r="W917" s="189" t="s">
        <v>79</v>
      </c>
      <c r="X917" s="189" t="s">
        <v>79</v>
      </c>
      <c r="Y917" s="189">
        <v>19919.54</v>
      </c>
      <c r="Z917" s="189" t="s">
        <v>98</v>
      </c>
      <c r="AA917" s="189" t="s">
        <v>79</v>
      </c>
      <c r="AB917" s="189">
        <v>11547.57</v>
      </c>
      <c r="AC917" s="190" t="s">
        <v>149</v>
      </c>
      <c r="AD917" s="250" t="s">
        <v>79</v>
      </c>
      <c r="AE917" s="250">
        <f>V917+Y917</f>
        <v>132796.95000000001</v>
      </c>
      <c r="AF917" s="190" t="s">
        <v>79</v>
      </c>
      <c r="AG917" s="190" t="s">
        <v>33</v>
      </c>
      <c r="AH917" s="190" t="s">
        <v>359</v>
      </c>
      <c r="AI917" s="190" t="s">
        <v>248</v>
      </c>
      <c r="AJ917" s="190"/>
    </row>
    <row r="918" spans="2:36" s="82" customFormat="1" ht="86.1" customHeight="1" x14ac:dyDescent="0.25">
      <c r="B918" s="204"/>
      <c r="C918" s="204"/>
      <c r="D918" s="204"/>
      <c r="E918" s="199"/>
      <c r="F918" s="199"/>
      <c r="G918" s="199"/>
      <c r="H918" s="204"/>
      <c r="I918" s="204"/>
      <c r="J918" s="11" t="s">
        <v>111</v>
      </c>
      <c r="K918" s="7" t="s">
        <v>112</v>
      </c>
      <c r="L918" s="7" t="s">
        <v>85</v>
      </c>
      <c r="M918" s="7">
        <v>1</v>
      </c>
      <c r="N918" s="190"/>
      <c r="O918" s="204"/>
      <c r="P918" s="204"/>
      <c r="Q918" s="204"/>
      <c r="R918" s="251"/>
      <c r="S918" s="251"/>
      <c r="T918" s="191"/>
      <c r="U918" s="191"/>
      <c r="V918" s="244"/>
      <c r="W918" s="189"/>
      <c r="X918" s="189"/>
      <c r="Y918" s="189"/>
      <c r="Z918" s="189"/>
      <c r="AA918" s="189"/>
      <c r="AB918" s="189"/>
      <c r="AC918" s="190"/>
      <c r="AD918" s="250"/>
      <c r="AE918" s="250"/>
      <c r="AF918" s="204"/>
      <c r="AG918" s="190"/>
      <c r="AH918" s="190"/>
      <c r="AI918" s="190"/>
      <c r="AJ918" s="204"/>
    </row>
    <row r="919" spans="2:36" s="82" customFormat="1" ht="59.1" customHeight="1" x14ac:dyDescent="0.25">
      <c r="B919" s="204"/>
      <c r="C919" s="204"/>
      <c r="D919" s="204"/>
      <c r="E919" s="199"/>
      <c r="F919" s="199"/>
      <c r="G919" s="199"/>
      <c r="H919" s="204"/>
      <c r="I919" s="204"/>
      <c r="J919" s="11" t="s">
        <v>127</v>
      </c>
      <c r="K919" s="7" t="s">
        <v>128</v>
      </c>
      <c r="L919" s="7" t="s">
        <v>85</v>
      </c>
      <c r="M919" s="66">
        <v>62</v>
      </c>
      <c r="N919" s="190"/>
      <c r="O919" s="204"/>
      <c r="P919" s="204"/>
      <c r="Q919" s="204"/>
      <c r="R919" s="251"/>
      <c r="S919" s="251"/>
      <c r="T919" s="191"/>
      <c r="U919" s="191"/>
      <c r="V919" s="245"/>
      <c r="W919" s="189"/>
      <c r="X919" s="189"/>
      <c r="Y919" s="189"/>
      <c r="Z919" s="189"/>
      <c r="AA919" s="189"/>
      <c r="AB919" s="189"/>
      <c r="AC919" s="190"/>
      <c r="AD919" s="250"/>
      <c r="AE919" s="250"/>
      <c r="AF919" s="204"/>
      <c r="AG919" s="190"/>
      <c r="AH919" s="190"/>
      <c r="AI919" s="190"/>
      <c r="AJ919" s="204"/>
    </row>
    <row r="920" spans="2:36" s="94" customFormat="1" ht="52.15" customHeight="1" x14ac:dyDescent="0.2">
      <c r="B920" s="204" t="s">
        <v>277</v>
      </c>
      <c r="C920" s="204" t="s">
        <v>276</v>
      </c>
      <c r="D920" s="204" t="s">
        <v>66</v>
      </c>
      <c r="E920" s="199" t="s">
        <v>67</v>
      </c>
      <c r="F920" s="199" t="s">
        <v>132</v>
      </c>
      <c r="G920" s="199" t="s">
        <v>69</v>
      </c>
      <c r="H920" s="204" t="s">
        <v>70</v>
      </c>
      <c r="I920" s="204" t="s">
        <v>79</v>
      </c>
      <c r="J920" s="11" t="s">
        <v>113</v>
      </c>
      <c r="K920" s="7" t="s">
        <v>114</v>
      </c>
      <c r="L920" s="7" t="s">
        <v>115</v>
      </c>
      <c r="M920" s="7">
        <v>4</v>
      </c>
      <c r="N920" s="190" t="s">
        <v>108</v>
      </c>
      <c r="O920" s="204" t="s">
        <v>381</v>
      </c>
      <c r="P920" s="204" t="s">
        <v>75</v>
      </c>
      <c r="Q920" s="204" t="s">
        <v>76</v>
      </c>
      <c r="R920" s="251" t="s">
        <v>77</v>
      </c>
      <c r="S920" s="251" t="s">
        <v>109</v>
      </c>
      <c r="T920" s="191">
        <f>V920+Y920</f>
        <v>299600</v>
      </c>
      <c r="U920" s="191" t="s">
        <v>79</v>
      </c>
      <c r="V920" s="189">
        <v>254660</v>
      </c>
      <c r="W920" s="189" t="s">
        <v>79</v>
      </c>
      <c r="X920" s="189" t="s">
        <v>79</v>
      </c>
      <c r="Y920" s="189">
        <v>44940</v>
      </c>
      <c r="Z920" s="189" t="s">
        <v>79</v>
      </c>
      <c r="AA920" s="189" t="s">
        <v>79</v>
      </c>
      <c r="AB920" s="189">
        <v>33288.89</v>
      </c>
      <c r="AC920" s="190" t="s">
        <v>80</v>
      </c>
      <c r="AD920" s="250" t="s">
        <v>79</v>
      </c>
      <c r="AE920" s="250">
        <f>V920+Y920</f>
        <v>299600</v>
      </c>
      <c r="AF920" s="190" t="s">
        <v>79</v>
      </c>
      <c r="AG920" s="190" t="s">
        <v>33</v>
      </c>
      <c r="AH920" s="190" t="s">
        <v>150</v>
      </c>
      <c r="AI920" s="190" t="s">
        <v>157</v>
      </c>
      <c r="AJ920" s="190"/>
    </row>
    <row r="921" spans="2:36" s="94" customFormat="1" ht="51" x14ac:dyDescent="0.2">
      <c r="B921" s="204"/>
      <c r="C921" s="204"/>
      <c r="D921" s="204"/>
      <c r="E921" s="199"/>
      <c r="F921" s="199"/>
      <c r="G921" s="199"/>
      <c r="H921" s="204"/>
      <c r="I921" s="204"/>
      <c r="J921" s="11" t="s">
        <v>116</v>
      </c>
      <c r="K921" s="7" t="s">
        <v>117</v>
      </c>
      <c r="L921" s="7" t="s">
        <v>85</v>
      </c>
      <c r="M921" s="7">
        <v>2</v>
      </c>
      <c r="N921" s="190"/>
      <c r="O921" s="204"/>
      <c r="P921" s="204"/>
      <c r="Q921" s="204"/>
      <c r="R921" s="251"/>
      <c r="S921" s="251"/>
      <c r="T921" s="191"/>
      <c r="U921" s="191"/>
      <c r="V921" s="189"/>
      <c r="W921" s="189"/>
      <c r="X921" s="189"/>
      <c r="Y921" s="189"/>
      <c r="Z921" s="189"/>
      <c r="AA921" s="189"/>
      <c r="AB921" s="189"/>
      <c r="AC921" s="190"/>
      <c r="AD921" s="250"/>
      <c r="AE921" s="250"/>
      <c r="AF921" s="204"/>
      <c r="AG921" s="190"/>
      <c r="AH921" s="190"/>
      <c r="AI921" s="190"/>
      <c r="AJ921" s="204"/>
    </row>
    <row r="922" spans="2:36" s="94" customFormat="1" ht="38.25" x14ac:dyDescent="0.2">
      <c r="B922" s="204"/>
      <c r="C922" s="204"/>
      <c r="D922" s="204"/>
      <c r="E922" s="199"/>
      <c r="F922" s="199"/>
      <c r="G922" s="199"/>
      <c r="H922" s="204"/>
      <c r="I922" s="204"/>
      <c r="J922" s="11" t="s">
        <v>209</v>
      </c>
      <c r="K922" s="7" t="s">
        <v>118</v>
      </c>
      <c r="L922" s="7" t="s">
        <v>119</v>
      </c>
      <c r="M922" s="7">
        <v>2</v>
      </c>
      <c r="N922" s="190"/>
      <c r="O922" s="204"/>
      <c r="P922" s="204"/>
      <c r="Q922" s="204"/>
      <c r="R922" s="251"/>
      <c r="S922" s="251"/>
      <c r="T922" s="191"/>
      <c r="U922" s="191"/>
      <c r="V922" s="189"/>
      <c r="W922" s="189"/>
      <c r="X922" s="189"/>
      <c r="Y922" s="189"/>
      <c r="Z922" s="189"/>
      <c r="AA922" s="189"/>
      <c r="AB922" s="189"/>
      <c r="AC922" s="190"/>
      <c r="AD922" s="250"/>
      <c r="AE922" s="250"/>
      <c r="AF922" s="204"/>
      <c r="AG922" s="190"/>
      <c r="AH922" s="190"/>
      <c r="AI922" s="190"/>
      <c r="AJ922" s="204"/>
    </row>
    <row r="923" spans="2:36" s="94" customFormat="1" ht="25.5" x14ac:dyDescent="0.2">
      <c r="B923" s="204"/>
      <c r="C923" s="204"/>
      <c r="D923" s="204"/>
      <c r="E923" s="199"/>
      <c r="F923" s="199"/>
      <c r="G923" s="199"/>
      <c r="H923" s="204"/>
      <c r="I923" s="204"/>
      <c r="J923" s="11" t="s">
        <v>120</v>
      </c>
      <c r="K923" s="7" t="s">
        <v>121</v>
      </c>
      <c r="L923" s="7" t="s">
        <v>119</v>
      </c>
      <c r="M923" s="66">
        <v>2</v>
      </c>
      <c r="N923" s="190"/>
      <c r="O923" s="204"/>
      <c r="P923" s="204"/>
      <c r="Q923" s="204"/>
      <c r="R923" s="251"/>
      <c r="S923" s="251"/>
      <c r="T923" s="191"/>
      <c r="U923" s="191"/>
      <c r="V923" s="189"/>
      <c r="W923" s="189"/>
      <c r="X923" s="189"/>
      <c r="Y923" s="189"/>
      <c r="Z923" s="189"/>
      <c r="AA923" s="189"/>
      <c r="AB923" s="189"/>
      <c r="AC923" s="190"/>
      <c r="AD923" s="250"/>
      <c r="AE923" s="250"/>
      <c r="AF923" s="204"/>
      <c r="AG923" s="190"/>
      <c r="AH923" s="190"/>
      <c r="AI923" s="190"/>
      <c r="AJ923" s="204"/>
    </row>
    <row r="924" spans="2:36" s="82" customFormat="1" ht="132" customHeight="1" x14ac:dyDescent="0.25">
      <c r="B924" s="201" t="s">
        <v>1052</v>
      </c>
      <c r="C924" s="298" t="s">
        <v>278</v>
      </c>
      <c r="D924" s="298" t="s">
        <v>106</v>
      </c>
      <c r="E924" s="306" t="s">
        <v>67</v>
      </c>
      <c r="F924" s="309" t="s">
        <v>134</v>
      </c>
      <c r="G924" s="306" t="s">
        <v>147</v>
      </c>
      <c r="H924" s="344" t="s">
        <v>70</v>
      </c>
      <c r="I924" s="344" t="s">
        <v>79</v>
      </c>
      <c r="J924" s="20" t="s">
        <v>208</v>
      </c>
      <c r="K924" s="27" t="s">
        <v>107</v>
      </c>
      <c r="L924" s="27" t="s">
        <v>86</v>
      </c>
      <c r="M924" s="27">
        <v>40</v>
      </c>
      <c r="N924" s="340" t="s">
        <v>108</v>
      </c>
      <c r="O924" s="298" t="s">
        <v>371</v>
      </c>
      <c r="P924" s="298" t="s">
        <v>75</v>
      </c>
      <c r="Q924" s="298" t="s">
        <v>76</v>
      </c>
      <c r="R924" s="331" t="s">
        <v>77</v>
      </c>
      <c r="S924" s="331" t="s">
        <v>109</v>
      </c>
      <c r="T924" s="304">
        <f>V924+Y924</f>
        <v>147964.20000000001</v>
      </c>
      <c r="U924" s="304">
        <f>T924/M925</f>
        <v>147964.20000000001</v>
      </c>
      <c r="V924" s="293">
        <v>125769.57</v>
      </c>
      <c r="W924" s="293" t="s">
        <v>79</v>
      </c>
      <c r="X924" s="293" t="s">
        <v>79</v>
      </c>
      <c r="Y924" s="293">
        <v>22194.63</v>
      </c>
      <c r="Z924" s="293" t="s">
        <v>98</v>
      </c>
      <c r="AA924" s="293" t="s">
        <v>79</v>
      </c>
      <c r="AB924" s="293">
        <v>16440.47</v>
      </c>
      <c r="AC924" s="287" t="s">
        <v>149</v>
      </c>
      <c r="AD924" s="423" t="s">
        <v>79</v>
      </c>
      <c r="AE924" s="423">
        <f>V924+Y924</f>
        <v>147964.20000000001</v>
      </c>
      <c r="AF924" s="287" t="s">
        <v>79</v>
      </c>
      <c r="AG924" s="287" t="s">
        <v>33</v>
      </c>
      <c r="AH924" s="340" t="s">
        <v>150</v>
      </c>
      <c r="AI924" s="287" t="s">
        <v>157</v>
      </c>
      <c r="AJ924" s="287"/>
    </row>
    <row r="925" spans="2:36" s="82" customFormat="1" ht="86.1" customHeight="1" x14ac:dyDescent="0.25">
      <c r="B925" s="202"/>
      <c r="C925" s="289"/>
      <c r="D925" s="289"/>
      <c r="E925" s="307"/>
      <c r="F925" s="307"/>
      <c r="G925" s="307"/>
      <c r="H925" s="289"/>
      <c r="I925" s="289"/>
      <c r="J925" s="20" t="s">
        <v>111</v>
      </c>
      <c r="K925" s="27" t="s">
        <v>112</v>
      </c>
      <c r="L925" s="27" t="s">
        <v>85</v>
      </c>
      <c r="M925" s="27">
        <v>1</v>
      </c>
      <c r="N925" s="288"/>
      <c r="O925" s="289"/>
      <c r="P925" s="289"/>
      <c r="Q925" s="289"/>
      <c r="R925" s="332"/>
      <c r="S925" s="332"/>
      <c r="T925" s="305"/>
      <c r="U925" s="305"/>
      <c r="V925" s="294"/>
      <c r="W925" s="294"/>
      <c r="X925" s="294"/>
      <c r="Y925" s="294"/>
      <c r="Z925" s="294"/>
      <c r="AA925" s="294"/>
      <c r="AB925" s="294"/>
      <c r="AC925" s="288"/>
      <c r="AD925" s="409"/>
      <c r="AE925" s="409"/>
      <c r="AF925" s="289"/>
      <c r="AG925" s="288"/>
      <c r="AH925" s="288"/>
      <c r="AI925" s="288"/>
      <c r="AJ925" s="289"/>
    </row>
    <row r="926" spans="2:36" s="82" customFormat="1" ht="59.1" customHeight="1" x14ac:dyDescent="0.25">
      <c r="B926" s="203"/>
      <c r="C926" s="220"/>
      <c r="D926" s="220"/>
      <c r="E926" s="308"/>
      <c r="F926" s="308"/>
      <c r="G926" s="308"/>
      <c r="H926" s="220"/>
      <c r="I926" s="220"/>
      <c r="J926" s="20" t="s">
        <v>127</v>
      </c>
      <c r="K926" s="27" t="s">
        <v>128</v>
      </c>
      <c r="L926" s="27" t="s">
        <v>85</v>
      </c>
      <c r="M926" s="64">
        <v>70</v>
      </c>
      <c r="N926" s="222"/>
      <c r="O926" s="220"/>
      <c r="P926" s="220"/>
      <c r="Q926" s="220"/>
      <c r="R926" s="333"/>
      <c r="S926" s="333"/>
      <c r="T926" s="277"/>
      <c r="U926" s="277"/>
      <c r="V926" s="295"/>
      <c r="W926" s="295"/>
      <c r="X926" s="295"/>
      <c r="Y926" s="295"/>
      <c r="Z926" s="295"/>
      <c r="AA926" s="295"/>
      <c r="AB926" s="295"/>
      <c r="AC926" s="222"/>
      <c r="AD926" s="392"/>
      <c r="AE926" s="392"/>
      <c r="AF926" s="220"/>
      <c r="AG926" s="222"/>
      <c r="AH926" s="222"/>
      <c r="AI926" s="222"/>
      <c r="AJ926" s="220"/>
    </row>
    <row r="927" spans="2:36" s="82" customFormat="1" ht="132" customHeight="1" x14ac:dyDescent="0.25">
      <c r="B927" s="204" t="s">
        <v>279</v>
      </c>
      <c r="C927" s="204" t="s">
        <v>280</v>
      </c>
      <c r="D927" s="204" t="s">
        <v>106</v>
      </c>
      <c r="E927" s="199" t="s">
        <v>67</v>
      </c>
      <c r="F927" s="199" t="s">
        <v>134</v>
      </c>
      <c r="G927" s="199" t="s">
        <v>147</v>
      </c>
      <c r="H927" s="204" t="s">
        <v>70</v>
      </c>
      <c r="I927" s="204" t="s">
        <v>79</v>
      </c>
      <c r="J927" s="11" t="s">
        <v>208</v>
      </c>
      <c r="K927" s="7" t="s">
        <v>107</v>
      </c>
      <c r="L927" s="7" t="s">
        <v>86</v>
      </c>
      <c r="M927" s="7">
        <v>40</v>
      </c>
      <c r="N927" s="190" t="s">
        <v>108</v>
      </c>
      <c r="O927" s="204" t="s">
        <v>364</v>
      </c>
      <c r="P927" s="204" t="s">
        <v>75</v>
      </c>
      <c r="Q927" s="204" t="s">
        <v>76</v>
      </c>
      <c r="R927" s="251" t="s">
        <v>77</v>
      </c>
      <c r="S927" s="251" t="s">
        <v>109</v>
      </c>
      <c r="T927" s="191">
        <f>V927+Y927</f>
        <v>443892.60000000003</v>
      </c>
      <c r="U927" s="191" t="s">
        <v>98</v>
      </c>
      <c r="V927" s="243">
        <v>377308.71</v>
      </c>
      <c r="W927" s="189" t="s">
        <v>79</v>
      </c>
      <c r="X927" s="189" t="s">
        <v>79</v>
      </c>
      <c r="Y927" s="189">
        <v>66583.89</v>
      </c>
      <c r="Z927" s="189" t="s">
        <v>98</v>
      </c>
      <c r="AA927" s="189" t="s">
        <v>79</v>
      </c>
      <c r="AB927" s="189">
        <v>49321.4</v>
      </c>
      <c r="AC927" s="190" t="s">
        <v>149</v>
      </c>
      <c r="AD927" s="250" t="s">
        <v>79</v>
      </c>
      <c r="AE927" s="250">
        <f>V927+Y927</f>
        <v>443892.60000000003</v>
      </c>
      <c r="AF927" s="190" t="s">
        <v>79</v>
      </c>
      <c r="AG927" s="190" t="s">
        <v>33</v>
      </c>
      <c r="AH927" s="190" t="s">
        <v>161</v>
      </c>
      <c r="AI927" s="190" t="s">
        <v>179</v>
      </c>
      <c r="AJ927" s="190"/>
    </row>
    <row r="928" spans="2:36" s="82" customFormat="1" ht="86.1" customHeight="1" x14ac:dyDescent="0.25">
      <c r="B928" s="204"/>
      <c r="C928" s="204"/>
      <c r="D928" s="204"/>
      <c r="E928" s="199"/>
      <c r="F928" s="199"/>
      <c r="G928" s="199"/>
      <c r="H928" s="204"/>
      <c r="I928" s="204"/>
      <c r="J928" s="11" t="s">
        <v>111</v>
      </c>
      <c r="K928" s="7" t="s">
        <v>112</v>
      </c>
      <c r="L928" s="7" t="s">
        <v>85</v>
      </c>
      <c r="M928" s="7">
        <v>2</v>
      </c>
      <c r="N928" s="190"/>
      <c r="O928" s="204"/>
      <c r="P928" s="204"/>
      <c r="Q928" s="204"/>
      <c r="R928" s="251"/>
      <c r="S928" s="251"/>
      <c r="T928" s="191"/>
      <c r="U928" s="191"/>
      <c r="V928" s="244"/>
      <c r="W928" s="189"/>
      <c r="X928" s="189"/>
      <c r="Y928" s="189"/>
      <c r="Z928" s="189"/>
      <c r="AA928" s="189"/>
      <c r="AB928" s="189"/>
      <c r="AC928" s="190"/>
      <c r="AD928" s="250"/>
      <c r="AE928" s="250"/>
      <c r="AF928" s="204"/>
      <c r="AG928" s="190"/>
      <c r="AH928" s="190"/>
      <c r="AI928" s="190"/>
      <c r="AJ928" s="204"/>
    </row>
    <row r="929" spans="2:36" s="82" customFormat="1" ht="59.1" customHeight="1" x14ac:dyDescent="0.25">
      <c r="B929" s="204"/>
      <c r="C929" s="204"/>
      <c r="D929" s="204"/>
      <c r="E929" s="199"/>
      <c r="F929" s="199"/>
      <c r="G929" s="199"/>
      <c r="H929" s="204"/>
      <c r="I929" s="204"/>
      <c r="J929" s="11" t="s">
        <v>127</v>
      </c>
      <c r="K929" s="7" t="s">
        <v>128</v>
      </c>
      <c r="L929" s="7" t="s">
        <v>85</v>
      </c>
      <c r="M929" s="66">
        <v>210</v>
      </c>
      <c r="N929" s="190"/>
      <c r="O929" s="204"/>
      <c r="P929" s="204"/>
      <c r="Q929" s="204"/>
      <c r="R929" s="251"/>
      <c r="S929" s="251"/>
      <c r="T929" s="191"/>
      <c r="U929" s="191"/>
      <c r="V929" s="245"/>
      <c r="W929" s="189"/>
      <c r="X929" s="189"/>
      <c r="Y929" s="189"/>
      <c r="Z929" s="189"/>
      <c r="AA929" s="189"/>
      <c r="AB929" s="189"/>
      <c r="AC929" s="190"/>
      <c r="AD929" s="250"/>
      <c r="AE929" s="250"/>
      <c r="AF929" s="204"/>
      <c r="AG929" s="190"/>
      <c r="AH929" s="190"/>
      <c r="AI929" s="190"/>
      <c r="AJ929" s="204"/>
    </row>
    <row r="930" spans="2:36" s="82" customFormat="1" ht="132" customHeight="1" x14ac:dyDescent="0.25">
      <c r="B930" s="204" t="s">
        <v>282</v>
      </c>
      <c r="C930" s="204" t="s">
        <v>283</v>
      </c>
      <c r="D930" s="204" t="s">
        <v>106</v>
      </c>
      <c r="E930" s="199" t="s">
        <v>67</v>
      </c>
      <c r="F930" s="199" t="s">
        <v>134</v>
      </c>
      <c r="G930" s="199" t="s">
        <v>147</v>
      </c>
      <c r="H930" s="204" t="s">
        <v>70</v>
      </c>
      <c r="I930" s="204" t="s">
        <v>79</v>
      </c>
      <c r="J930" s="11" t="s">
        <v>208</v>
      </c>
      <c r="K930" s="7" t="s">
        <v>107</v>
      </c>
      <c r="L930" s="7" t="s">
        <v>86</v>
      </c>
      <c r="M930" s="7">
        <v>40</v>
      </c>
      <c r="N930" s="190" t="s">
        <v>108</v>
      </c>
      <c r="O930" s="204" t="s">
        <v>977</v>
      </c>
      <c r="P930" s="204" t="s">
        <v>75</v>
      </c>
      <c r="Q930" s="204" t="s">
        <v>76</v>
      </c>
      <c r="R930" s="251" t="s">
        <v>77</v>
      </c>
      <c r="S930" s="251" t="s">
        <v>109</v>
      </c>
      <c r="T930" s="191">
        <f>V930+Y930</f>
        <v>256479</v>
      </c>
      <c r="U930" s="191" t="s">
        <v>98</v>
      </c>
      <c r="V930" s="243">
        <v>218007.15</v>
      </c>
      <c r="W930" s="189" t="s">
        <v>79</v>
      </c>
      <c r="X930" s="189" t="s">
        <v>79</v>
      </c>
      <c r="Y930" s="189">
        <v>38471.85</v>
      </c>
      <c r="Z930" s="189" t="s">
        <v>98</v>
      </c>
      <c r="AA930" s="189" t="s">
        <v>79</v>
      </c>
      <c r="AB930" s="189">
        <v>28497.67</v>
      </c>
      <c r="AC930" s="190" t="s">
        <v>149</v>
      </c>
      <c r="AD930" s="250" t="s">
        <v>79</v>
      </c>
      <c r="AE930" s="250">
        <f>V930+Y930</f>
        <v>256479</v>
      </c>
      <c r="AF930" s="190" t="s">
        <v>79</v>
      </c>
      <c r="AG930" s="190" t="s">
        <v>33</v>
      </c>
      <c r="AH930" s="190" t="s">
        <v>256</v>
      </c>
      <c r="AI930" s="190" t="s">
        <v>166</v>
      </c>
      <c r="AJ930" s="190"/>
    </row>
    <row r="931" spans="2:36" s="82" customFormat="1" ht="86.1" customHeight="1" x14ac:dyDescent="0.25">
      <c r="B931" s="204"/>
      <c r="C931" s="204"/>
      <c r="D931" s="204"/>
      <c r="E931" s="199"/>
      <c r="F931" s="199"/>
      <c r="G931" s="199"/>
      <c r="H931" s="204"/>
      <c r="I931" s="204"/>
      <c r="J931" s="11" t="s">
        <v>111</v>
      </c>
      <c r="K931" s="7" t="s">
        <v>112</v>
      </c>
      <c r="L931" s="7" t="s">
        <v>85</v>
      </c>
      <c r="M931" s="7">
        <v>1</v>
      </c>
      <c r="N931" s="190"/>
      <c r="O931" s="204"/>
      <c r="P931" s="204"/>
      <c r="Q931" s="204"/>
      <c r="R931" s="251"/>
      <c r="S931" s="251"/>
      <c r="T931" s="191"/>
      <c r="U931" s="191"/>
      <c r="V931" s="244"/>
      <c r="W931" s="189"/>
      <c r="X931" s="189"/>
      <c r="Y931" s="189"/>
      <c r="Z931" s="189"/>
      <c r="AA931" s="189"/>
      <c r="AB931" s="189"/>
      <c r="AC931" s="190"/>
      <c r="AD931" s="250"/>
      <c r="AE931" s="250"/>
      <c r="AF931" s="204"/>
      <c r="AG931" s="190"/>
      <c r="AH931" s="190"/>
      <c r="AI931" s="190"/>
      <c r="AJ931" s="204"/>
    </row>
    <row r="932" spans="2:36" s="82" customFormat="1" ht="59.1" customHeight="1" x14ac:dyDescent="0.25">
      <c r="B932" s="204"/>
      <c r="C932" s="204"/>
      <c r="D932" s="204"/>
      <c r="E932" s="199"/>
      <c r="F932" s="199"/>
      <c r="G932" s="199"/>
      <c r="H932" s="204"/>
      <c r="I932" s="204"/>
      <c r="J932" s="11" t="s">
        <v>127</v>
      </c>
      <c r="K932" s="7" t="s">
        <v>128</v>
      </c>
      <c r="L932" s="7" t="s">
        <v>85</v>
      </c>
      <c r="M932" s="66">
        <v>144</v>
      </c>
      <c r="N932" s="190"/>
      <c r="O932" s="204"/>
      <c r="P932" s="204"/>
      <c r="Q932" s="204"/>
      <c r="R932" s="251"/>
      <c r="S932" s="251"/>
      <c r="T932" s="191"/>
      <c r="U932" s="191"/>
      <c r="V932" s="245"/>
      <c r="W932" s="189"/>
      <c r="X932" s="189"/>
      <c r="Y932" s="189"/>
      <c r="Z932" s="189"/>
      <c r="AA932" s="189"/>
      <c r="AB932" s="189"/>
      <c r="AC932" s="190"/>
      <c r="AD932" s="250"/>
      <c r="AE932" s="250"/>
      <c r="AF932" s="204"/>
      <c r="AG932" s="190"/>
      <c r="AH932" s="190"/>
      <c r="AI932" s="190"/>
      <c r="AJ932" s="204"/>
    </row>
    <row r="933" spans="2:36" s="82" customFormat="1" ht="132" customHeight="1" x14ac:dyDescent="0.25">
      <c r="B933" s="221" t="s">
        <v>1053</v>
      </c>
      <c r="C933" s="221" t="s">
        <v>284</v>
      </c>
      <c r="D933" s="221" t="s">
        <v>106</v>
      </c>
      <c r="E933" s="249" t="s">
        <v>67</v>
      </c>
      <c r="F933" s="249" t="s">
        <v>134</v>
      </c>
      <c r="G933" s="249" t="s">
        <v>147</v>
      </c>
      <c r="H933" s="221" t="s">
        <v>70</v>
      </c>
      <c r="I933" s="221" t="s">
        <v>79</v>
      </c>
      <c r="J933" s="20" t="s">
        <v>208</v>
      </c>
      <c r="K933" s="27" t="s">
        <v>107</v>
      </c>
      <c r="L933" s="27" t="s">
        <v>86</v>
      </c>
      <c r="M933" s="27">
        <v>40</v>
      </c>
      <c r="N933" s="223" t="s">
        <v>108</v>
      </c>
      <c r="O933" s="221" t="s">
        <v>371</v>
      </c>
      <c r="P933" s="221" t="s">
        <v>75</v>
      </c>
      <c r="Q933" s="221" t="s">
        <v>76</v>
      </c>
      <c r="R933" s="296" t="s">
        <v>77</v>
      </c>
      <c r="S933" s="296" t="s">
        <v>109</v>
      </c>
      <c r="T933" s="264">
        <f>V933+Y933</f>
        <v>147964.20000000001</v>
      </c>
      <c r="U933" s="264">
        <f>T933</f>
        <v>147964.20000000001</v>
      </c>
      <c r="V933" s="293">
        <v>125769.57</v>
      </c>
      <c r="W933" s="259" t="s">
        <v>79</v>
      </c>
      <c r="X933" s="259" t="s">
        <v>79</v>
      </c>
      <c r="Y933" s="259">
        <v>22194.63</v>
      </c>
      <c r="Z933" s="259" t="s">
        <v>98</v>
      </c>
      <c r="AA933" s="259" t="s">
        <v>79</v>
      </c>
      <c r="AB933" s="259">
        <v>16440.47</v>
      </c>
      <c r="AC933" s="223" t="s">
        <v>149</v>
      </c>
      <c r="AD933" s="258" t="s">
        <v>79</v>
      </c>
      <c r="AE933" s="258">
        <f>V933+Y933</f>
        <v>147964.20000000001</v>
      </c>
      <c r="AF933" s="223" t="s">
        <v>79</v>
      </c>
      <c r="AG933" s="223" t="s">
        <v>33</v>
      </c>
      <c r="AH933" s="223" t="s">
        <v>256</v>
      </c>
      <c r="AI933" s="223" t="s">
        <v>166</v>
      </c>
      <c r="AJ933" s="223"/>
    </row>
    <row r="934" spans="2:36" s="82" customFormat="1" ht="86.1" customHeight="1" x14ac:dyDescent="0.25">
      <c r="B934" s="221"/>
      <c r="C934" s="221"/>
      <c r="D934" s="221"/>
      <c r="E934" s="249"/>
      <c r="F934" s="249"/>
      <c r="G934" s="249"/>
      <c r="H934" s="221"/>
      <c r="I934" s="221"/>
      <c r="J934" s="20" t="s">
        <v>111</v>
      </c>
      <c r="K934" s="27" t="s">
        <v>112</v>
      </c>
      <c r="L934" s="27" t="s">
        <v>85</v>
      </c>
      <c r="M934" s="27">
        <v>0</v>
      </c>
      <c r="N934" s="223"/>
      <c r="O934" s="221"/>
      <c r="P934" s="221"/>
      <c r="Q934" s="221"/>
      <c r="R934" s="296"/>
      <c r="S934" s="296"/>
      <c r="T934" s="264"/>
      <c r="U934" s="264"/>
      <c r="V934" s="294"/>
      <c r="W934" s="259"/>
      <c r="X934" s="259"/>
      <c r="Y934" s="259"/>
      <c r="Z934" s="259"/>
      <c r="AA934" s="259"/>
      <c r="AB934" s="259"/>
      <c r="AC934" s="223"/>
      <c r="AD934" s="258"/>
      <c r="AE934" s="258"/>
      <c r="AF934" s="221"/>
      <c r="AG934" s="223"/>
      <c r="AH934" s="223"/>
      <c r="AI934" s="223"/>
      <c r="AJ934" s="221"/>
    </row>
    <row r="935" spans="2:36" s="82" customFormat="1" ht="59.1" customHeight="1" x14ac:dyDescent="0.25">
      <c r="B935" s="221"/>
      <c r="C935" s="221"/>
      <c r="D935" s="221"/>
      <c r="E935" s="249"/>
      <c r="F935" s="249"/>
      <c r="G935" s="249"/>
      <c r="H935" s="221"/>
      <c r="I935" s="221"/>
      <c r="J935" s="20" t="s">
        <v>127</v>
      </c>
      <c r="K935" s="27" t="s">
        <v>128</v>
      </c>
      <c r="L935" s="27" t="s">
        <v>85</v>
      </c>
      <c r="M935" s="64">
        <v>70</v>
      </c>
      <c r="N935" s="223"/>
      <c r="O935" s="221"/>
      <c r="P935" s="221"/>
      <c r="Q935" s="221"/>
      <c r="R935" s="296"/>
      <c r="S935" s="296"/>
      <c r="T935" s="264"/>
      <c r="U935" s="264"/>
      <c r="V935" s="295"/>
      <c r="W935" s="259"/>
      <c r="X935" s="259"/>
      <c r="Y935" s="259"/>
      <c r="Z935" s="259"/>
      <c r="AA935" s="259"/>
      <c r="AB935" s="259"/>
      <c r="AC935" s="223"/>
      <c r="AD935" s="258"/>
      <c r="AE935" s="258"/>
      <c r="AF935" s="221"/>
      <c r="AG935" s="223"/>
      <c r="AH935" s="223"/>
      <c r="AI935" s="223"/>
      <c r="AJ935" s="221"/>
    </row>
    <row r="936" spans="2:36" s="82" customFormat="1" ht="132" customHeight="1" x14ac:dyDescent="0.25">
      <c r="B936" s="221" t="s">
        <v>1054</v>
      </c>
      <c r="C936" s="221" t="s">
        <v>285</v>
      </c>
      <c r="D936" s="221" t="s">
        <v>106</v>
      </c>
      <c r="E936" s="249" t="s">
        <v>67</v>
      </c>
      <c r="F936" s="249" t="s">
        <v>134</v>
      </c>
      <c r="G936" s="249" t="s">
        <v>147</v>
      </c>
      <c r="H936" s="221" t="s">
        <v>70</v>
      </c>
      <c r="I936" s="298" t="s">
        <v>79</v>
      </c>
      <c r="J936" s="59" t="s">
        <v>208</v>
      </c>
      <c r="K936" s="60" t="s">
        <v>107</v>
      </c>
      <c r="L936" s="60" t="s">
        <v>86</v>
      </c>
      <c r="M936" s="60">
        <v>40</v>
      </c>
      <c r="N936" s="287" t="s">
        <v>108</v>
      </c>
      <c r="O936" s="298" t="s">
        <v>501</v>
      </c>
      <c r="P936" s="221" t="s">
        <v>75</v>
      </c>
      <c r="Q936" s="221" t="s">
        <v>76</v>
      </c>
      <c r="R936" s="296" t="s">
        <v>77</v>
      </c>
      <c r="S936" s="331" t="s">
        <v>109</v>
      </c>
      <c r="T936" s="304">
        <f>V936+Y936</f>
        <v>170986</v>
      </c>
      <c r="U936" s="304" t="s">
        <v>79</v>
      </c>
      <c r="V936" s="293">
        <v>145338.1</v>
      </c>
      <c r="W936" s="293" t="s">
        <v>79</v>
      </c>
      <c r="X936" s="293" t="s">
        <v>79</v>
      </c>
      <c r="Y936" s="293">
        <v>25647.9</v>
      </c>
      <c r="Z936" s="293" t="s">
        <v>98</v>
      </c>
      <c r="AA936" s="293" t="s">
        <v>79</v>
      </c>
      <c r="AB936" s="293">
        <v>18998.45</v>
      </c>
      <c r="AC936" s="287" t="s">
        <v>149</v>
      </c>
      <c r="AD936" s="423" t="s">
        <v>79</v>
      </c>
      <c r="AE936" s="423">
        <f>V936+Y936</f>
        <v>170986</v>
      </c>
      <c r="AF936" s="287" t="s">
        <v>79</v>
      </c>
      <c r="AG936" s="287" t="s">
        <v>33</v>
      </c>
      <c r="AH936" s="287" t="s">
        <v>256</v>
      </c>
      <c r="AI936" s="287" t="s">
        <v>166</v>
      </c>
      <c r="AJ936" s="287"/>
    </row>
    <row r="937" spans="2:36" s="82" customFormat="1" ht="86.1" customHeight="1" x14ac:dyDescent="0.25">
      <c r="B937" s="221"/>
      <c r="C937" s="221"/>
      <c r="D937" s="221"/>
      <c r="E937" s="249"/>
      <c r="F937" s="249"/>
      <c r="G937" s="249"/>
      <c r="H937" s="221"/>
      <c r="I937" s="221"/>
      <c r="J937" s="20" t="s">
        <v>111</v>
      </c>
      <c r="K937" s="27" t="s">
        <v>112</v>
      </c>
      <c r="L937" s="27" t="s">
        <v>85</v>
      </c>
      <c r="M937" s="27">
        <v>1</v>
      </c>
      <c r="N937" s="223"/>
      <c r="O937" s="221"/>
      <c r="P937" s="221"/>
      <c r="Q937" s="221"/>
      <c r="R937" s="296"/>
      <c r="S937" s="296"/>
      <c r="T937" s="264"/>
      <c r="U937" s="264"/>
      <c r="V937" s="259"/>
      <c r="W937" s="259"/>
      <c r="X937" s="259"/>
      <c r="Y937" s="259"/>
      <c r="Z937" s="259"/>
      <c r="AA937" s="259"/>
      <c r="AB937" s="259"/>
      <c r="AC937" s="223"/>
      <c r="AD937" s="258"/>
      <c r="AE937" s="258"/>
      <c r="AF937" s="221"/>
      <c r="AG937" s="223"/>
      <c r="AH937" s="223"/>
      <c r="AI937" s="223"/>
      <c r="AJ937" s="221"/>
    </row>
    <row r="938" spans="2:36" s="82" customFormat="1" ht="59.1" customHeight="1" x14ac:dyDescent="0.25">
      <c r="B938" s="221"/>
      <c r="C938" s="221"/>
      <c r="D938" s="221"/>
      <c r="E938" s="249"/>
      <c r="F938" s="249"/>
      <c r="G938" s="249"/>
      <c r="H938" s="298"/>
      <c r="I938" s="221"/>
      <c r="J938" s="20" t="s">
        <v>127</v>
      </c>
      <c r="K938" s="27" t="s">
        <v>128</v>
      </c>
      <c r="L938" s="27" t="s">
        <v>85</v>
      </c>
      <c r="M938" s="64">
        <v>95</v>
      </c>
      <c r="N938" s="223"/>
      <c r="O938" s="221"/>
      <c r="P938" s="298"/>
      <c r="Q938" s="298"/>
      <c r="R938" s="331"/>
      <c r="S938" s="296"/>
      <c r="T938" s="264"/>
      <c r="U938" s="264"/>
      <c r="V938" s="259"/>
      <c r="W938" s="259"/>
      <c r="X938" s="259"/>
      <c r="Y938" s="259"/>
      <c r="Z938" s="259"/>
      <c r="AA938" s="259"/>
      <c r="AB938" s="259"/>
      <c r="AC938" s="223"/>
      <c r="AD938" s="258"/>
      <c r="AE938" s="258"/>
      <c r="AF938" s="221"/>
      <c r="AG938" s="223"/>
      <c r="AH938" s="223"/>
      <c r="AI938" s="223"/>
      <c r="AJ938" s="221"/>
    </row>
    <row r="939" spans="2:36" s="94" customFormat="1" ht="52.15" customHeight="1" x14ac:dyDescent="0.2">
      <c r="B939" s="204" t="s">
        <v>978</v>
      </c>
      <c r="C939" s="204" t="s">
        <v>276</v>
      </c>
      <c r="D939" s="204" t="s">
        <v>66</v>
      </c>
      <c r="E939" s="199" t="s">
        <v>67</v>
      </c>
      <c r="F939" s="199" t="s">
        <v>132</v>
      </c>
      <c r="G939" s="199" t="s">
        <v>69</v>
      </c>
      <c r="H939" s="204" t="s">
        <v>70</v>
      </c>
      <c r="I939" s="204" t="s">
        <v>79</v>
      </c>
      <c r="J939" s="11" t="s">
        <v>113</v>
      </c>
      <c r="K939" s="7" t="s">
        <v>114</v>
      </c>
      <c r="L939" s="7" t="s">
        <v>115</v>
      </c>
      <c r="M939" s="7">
        <v>2</v>
      </c>
      <c r="N939" s="190" t="s">
        <v>108</v>
      </c>
      <c r="O939" s="204" t="s">
        <v>979</v>
      </c>
      <c r="P939" s="204" t="s">
        <v>75</v>
      </c>
      <c r="Q939" s="204" t="s">
        <v>76</v>
      </c>
      <c r="R939" s="251" t="s">
        <v>77</v>
      </c>
      <c r="S939" s="251" t="s">
        <v>109</v>
      </c>
      <c r="T939" s="191">
        <f>V939+Y939</f>
        <v>149800</v>
      </c>
      <c r="U939" s="191" t="s">
        <v>79</v>
      </c>
      <c r="V939" s="189">
        <v>127330</v>
      </c>
      <c r="W939" s="189" t="s">
        <v>79</v>
      </c>
      <c r="X939" s="189" t="s">
        <v>79</v>
      </c>
      <c r="Y939" s="189">
        <v>22470</v>
      </c>
      <c r="Z939" s="189" t="s">
        <v>79</v>
      </c>
      <c r="AA939" s="189" t="s">
        <v>79</v>
      </c>
      <c r="AB939" s="189">
        <v>16644.45</v>
      </c>
      <c r="AC939" s="190" t="s">
        <v>80</v>
      </c>
      <c r="AD939" s="250" t="s">
        <v>79</v>
      </c>
      <c r="AE939" s="250">
        <f>V939+Y939</f>
        <v>149800</v>
      </c>
      <c r="AF939" s="190" t="s">
        <v>79</v>
      </c>
      <c r="AG939" s="190" t="s">
        <v>33</v>
      </c>
      <c r="AH939" s="190" t="s">
        <v>161</v>
      </c>
      <c r="AI939" s="190" t="s">
        <v>179</v>
      </c>
      <c r="AJ939" s="190"/>
    </row>
    <row r="940" spans="2:36" s="94" customFormat="1" ht="51" x14ac:dyDescent="0.2">
      <c r="B940" s="204"/>
      <c r="C940" s="204"/>
      <c r="D940" s="204"/>
      <c r="E940" s="199"/>
      <c r="F940" s="199"/>
      <c r="G940" s="199"/>
      <c r="H940" s="204"/>
      <c r="I940" s="204"/>
      <c r="J940" s="11" t="s">
        <v>116</v>
      </c>
      <c r="K940" s="7" t="s">
        <v>117</v>
      </c>
      <c r="L940" s="7" t="s">
        <v>85</v>
      </c>
      <c r="M940" s="7">
        <v>1</v>
      </c>
      <c r="N940" s="190"/>
      <c r="O940" s="204"/>
      <c r="P940" s="204"/>
      <c r="Q940" s="204"/>
      <c r="R940" s="251"/>
      <c r="S940" s="251"/>
      <c r="T940" s="191"/>
      <c r="U940" s="191"/>
      <c r="V940" s="189"/>
      <c r="W940" s="189"/>
      <c r="X940" s="189"/>
      <c r="Y940" s="189"/>
      <c r="Z940" s="189"/>
      <c r="AA940" s="189"/>
      <c r="AB940" s="189"/>
      <c r="AC940" s="190"/>
      <c r="AD940" s="250"/>
      <c r="AE940" s="250"/>
      <c r="AF940" s="204"/>
      <c r="AG940" s="190"/>
      <c r="AH940" s="190"/>
      <c r="AI940" s="190"/>
      <c r="AJ940" s="204"/>
    </row>
    <row r="941" spans="2:36" s="94" customFormat="1" ht="38.25" x14ac:dyDescent="0.2">
      <c r="B941" s="204"/>
      <c r="C941" s="204"/>
      <c r="D941" s="204"/>
      <c r="E941" s="199"/>
      <c r="F941" s="199"/>
      <c r="G941" s="199"/>
      <c r="H941" s="204"/>
      <c r="I941" s="204"/>
      <c r="J941" s="11" t="s">
        <v>209</v>
      </c>
      <c r="K941" s="7" t="s">
        <v>118</v>
      </c>
      <c r="L941" s="7" t="s">
        <v>119</v>
      </c>
      <c r="M941" s="7">
        <v>1</v>
      </c>
      <c r="N941" s="190"/>
      <c r="O941" s="204"/>
      <c r="P941" s="204"/>
      <c r="Q941" s="204"/>
      <c r="R941" s="251"/>
      <c r="S941" s="251"/>
      <c r="T941" s="191"/>
      <c r="U941" s="191"/>
      <c r="V941" s="189"/>
      <c r="W941" s="189"/>
      <c r="X941" s="189"/>
      <c r="Y941" s="189"/>
      <c r="Z941" s="189"/>
      <c r="AA941" s="189"/>
      <c r="AB941" s="189"/>
      <c r="AC941" s="190"/>
      <c r="AD941" s="250"/>
      <c r="AE941" s="250"/>
      <c r="AF941" s="204"/>
      <c r="AG941" s="190"/>
      <c r="AH941" s="190"/>
      <c r="AI941" s="190"/>
      <c r="AJ941" s="204"/>
    </row>
    <row r="942" spans="2:36" s="94" customFormat="1" ht="60" customHeight="1" x14ac:dyDescent="0.2">
      <c r="B942" s="204"/>
      <c r="C942" s="204"/>
      <c r="D942" s="204"/>
      <c r="E942" s="199"/>
      <c r="F942" s="199"/>
      <c r="G942" s="199"/>
      <c r="H942" s="204"/>
      <c r="I942" s="204"/>
      <c r="J942" s="11" t="s">
        <v>120</v>
      </c>
      <c r="K942" s="7" t="s">
        <v>121</v>
      </c>
      <c r="L942" s="7" t="s">
        <v>119</v>
      </c>
      <c r="M942" s="7">
        <v>1</v>
      </c>
      <c r="N942" s="190"/>
      <c r="O942" s="204"/>
      <c r="P942" s="204"/>
      <c r="Q942" s="204"/>
      <c r="R942" s="251"/>
      <c r="S942" s="251"/>
      <c r="T942" s="191"/>
      <c r="U942" s="191"/>
      <c r="V942" s="189"/>
      <c r="W942" s="189"/>
      <c r="X942" s="189"/>
      <c r="Y942" s="189"/>
      <c r="Z942" s="189"/>
      <c r="AA942" s="189"/>
      <c r="AB942" s="189"/>
      <c r="AC942" s="190"/>
      <c r="AD942" s="250"/>
      <c r="AE942" s="250"/>
      <c r="AF942" s="204"/>
      <c r="AG942" s="190"/>
      <c r="AH942" s="190"/>
      <c r="AI942" s="190"/>
      <c r="AJ942" s="204"/>
    </row>
    <row r="943" spans="2:36" s="82" customFormat="1" ht="107.1" customHeight="1" x14ac:dyDescent="0.25">
      <c r="B943" s="204" t="s">
        <v>502</v>
      </c>
      <c r="C943" s="204" t="s">
        <v>511</v>
      </c>
      <c r="D943" s="204" t="s">
        <v>106</v>
      </c>
      <c r="E943" s="199" t="s">
        <v>67</v>
      </c>
      <c r="F943" s="199" t="s">
        <v>134</v>
      </c>
      <c r="G943" s="199" t="s">
        <v>147</v>
      </c>
      <c r="H943" s="204" t="s">
        <v>70</v>
      </c>
      <c r="I943" s="204" t="s">
        <v>79</v>
      </c>
      <c r="J943" s="11" t="s">
        <v>208</v>
      </c>
      <c r="K943" s="7" t="s">
        <v>107</v>
      </c>
      <c r="L943" s="7" t="s">
        <v>86</v>
      </c>
      <c r="M943" s="7">
        <v>40</v>
      </c>
      <c r="N943" s="190" t="s">
        <v>108</v>
      </c>
      <c r="O943" s="204" t="s">
        <v>512</v>
      </c>
      <c r="P943" s="204" t="s">
        <v>75</v>
      </c>
      <c r="Q943" s="204" t="s">
        <v>76</v>
      </c>
      <c r="R943" s="251" t="s">
        <v>77</v>
      </c>
      <c r="S943" s="251" t="s">
        <v>109</v>
      </c>
      <c r="T943" s="191">
        <f>V943+Y943</f>
        <v>104388</v>
      </c>
      <c r="U943" s="191" t="s">
        <v>79</v>
      </c>
      <c r="V943" s="297">
        <v>88729.8</v>
      </c>
      <c r="W943" s="297" t="s">
        <v>98</v>
      </c>
      <c r="X943" s="297" t="s">
        <v>98</v>
      </c>
      <c r="Y943" s="297">
        <v>15658.2</v>
      </c>
      <c r="Z943" s="297" t="s">
        <v>98</v>
      </c>
      <c r="AA943" s="297" t="s">
        <v>98</v>
      </c>
      <c r="AB943" s="297">
        <v>8463.89</v>
      </c>
      <c r="AC943" s="190" t="s">
        <v>149</v>
      </c>
      <c r="AD943" s="250" t="s">
        <v>79</v>
      </c>
      <c r="AE943" s="250">
        <f>V943+Y943</f>
        <v>104388</v>
      </c>
      <c r="AF943" s="204" t="s">
        <v>79</v>
      </c>
      <c r="AG943" s="190" t="s">
        <v>33</v>
      </c>
      <c r="AH943" s="190" t="s">
        <v>174</v>
      </c>
      <c r="AI943" s="190" t="s">
        <v>157</v>
      </c>
      <c r="AJ943" s="204"/>
    </row>
    <row r="944" spans="2:36" s="82" customFormat="1" ht="62.65" customHeight="1" x14ac:dyDescent="0.25">
      <c r="B944" s="204"/>
      <c r="C944" s="204"/>
      <c r="D944" s="204"/>
      <c r="E944" s="199"/>
      <c r="F944" s="199"/>
      <c r="G944" s="199"/>
      <c r="H944" s="204"/>
      <c r="I944" s="204"/>
      <c r="J944" s="11" t="s">
        <v>111</v>
      </c>
      <c r="K944" s="7" t="s">
        <v>112</v>
      </c>
      <c r="L944" s="7" t="s">
        <v>85</v>
      </c>
      <c r="M944" s="83">
        <v>1</v>
      </c>
      <c r="N944" s="190"/>
      <c r="O944" s="204"/>
      <c r="P944" s="204"/>
      <c r="Q944" s="204"/>
      <c r="R944" s="251"/>
      <c r="S944" s="251"/>
      <c r="T944" s="191"/>
      <c r="U944" s="191"/>
      <c r="V944" s="297"/>
      <c r="W944" s="297"/>
      <c r="X944" s="297"/>
      <c r="Y944" s="297"/>
      <c r="Z944" s="297"/>
      <c r="AA944" s="297"/>
      <c r="AB944" s="297"/>
      <c r="AC944" s="190"/>
      <c r="AD944" s="250"/>
      <c r="AE944" s="250"/>
      <c r="AF944" s="204"/>
      <c r="AG944" s="190"/>
      <c r="AH944" s="190"/>
      <c r="AI944" s="190"/>
      <c r="AJ944" s="204"/>
    </row>
    <row r="945" spans="2:36" s="82" customFormat="1" ht="59.1" customHeight="1" x14ac:dyDescent="0.25">
      <c r="B945" s="204"/>
      <c r="C945" s="204"/>
      <c r="D945" s="204"/>
      <c r="E945" s="199"/>
      <c r="F945" s="199"/>
      <c r="G945" s="199"/>
      <c r="H945" s="204"/>
      <c r="I945" s="204"/>
      <c r="J945" s="11" t="s">
        <v>127</v>
      </c>
      <c r="K945" s="7" t="s">
        <v>128</v>
      </c>
      <c r="L945" s="7" t="s">
        <v>85</v>
      </c>
      <c r="M945" s="83">
        <v>70</v>
      </c>
      <c r="N945" s="190"/>
      <c r="O945" s="204"/>
      <c r="P945" s="204"/>
      <c r="Q945" s="204"/>
      <c r="R945" s="251"/>
      <c r="S945" s="251"/>
      <c r="T945" s="191"/>
      <c r="U945" s="191"/>
      <c r="V945" s="297"/>
      <c r="W945" s="297"/>
      <c r="X945" s="297"/>
      <c r="Y945" s="297"/>
      <c r="Z945" s="297"/>
      <c r="AA945" s="297"/>
      <c r="AB945" s="297"/>
      <c r="AC945" s="190"/>
      <c r="AD945" s="250"/>
      <c r="AE945" s="250"/>
      <c r="AF945" s="204"/>
      <c r="AG945" s="190"/>
      <c r="AH945" s="190"/>
      <c r="AI945" s="190"/>
      <c r="AJ945" s="204"/>
    </row>
    <row r="946" spans="2:36" s="82" customFormat="1" ht="107.65" customHeight="1" x14ac:dyDescent="0.25">
      <c r="B946" s="204" t="s">
        <v>503</v>
      </c>
      <c r="C946" s="204" t="s">
        <v>513</v>
      </c>
      <c r="D946" s="204" t="s">
        <v>106</v>
      </c>
      <c r="E946" s="199" t="s">
        <v>67</v>
      </c>
      <c r="F946" s="199" t="s">
        <v>134</v>
      </c>
      <c r="G946" s="199" t="s">
        <v>147</v>
      </c>
      <c r="H946" s="204" t="s">
        <v>70</v>
      </c>
      <c r="I946" s="204" t="s">
        <v>79</v>
      </c>
      <c r="J946" s="11" t="s">
        <v>208</v>
      </c>
      <c r="K946" s="7" t="s">
        <v>107</v>
      </c>
      <c r="L946" s="7" t="s">
        <v>86</v>
      </c>
      <c r="M946" s="7">
        <v>40</v>
      </c>
      <c r="N946" s="190" t="s">
        <v>108</v>
      </c>
      <c r="O946" s="204" t="s">
        <v>512</v>
      </c>
      <c r="P946" s="204" t="s">
        <v>75</v>
      </c>
      <c r="Q946" s="204" t="s">
        <v>76</v>
      </c>
      <c r="R946" s="251" t="s">
        <v>77</v>
      </c>
      <c r="S946" s="251" t="s">
        <v>109</v>
      </c>
      <c r="T946" s="191">
        <f>V946+Y946</f>
        <v>155150</v>
      </c>
      <c r="U946" s="191" t="s">
        <v>79</v>
      </c>
      <c r="V946" s="252">
        <v>131877.5</v>
      </c>
      <c r="W946" s="297" t="s">
        <v>98</v>
      </c>
      <c r="X946" s="297" t="s">
        <v>98</v>
      </c>
      <c r="Y946" s="297">
        <v>23272.5</v>
      </c>
      <c r="Z946" s="297" t="s">
        <v>98</v>
      </c>
      <c r="AA946" s="297" t="s">
        <v>98</v>
      </c>
      <c r="AB946" s="297">
        <v>12579.73</v>
      </c>
      <c r="AC946" s="190" t="s">
        <v>149</v>
      </c>
      <c r="AD946" s="250" t="s">
        <v>79</v>
      </c>
      <c r="AE946" s="250">
        <f>V946+Y946</f>
        <v>155150</v>
      </c>
      <c r="AF946" s="204" t="s">
        <v>79</v>
      </c>
      <c r="AG946" s="190" t="s">
        <v>33</v>
      </c>
      <c r="AH946" s="190" t="s">
        <v>174</v>
      </c>
      <c r="AI946" s="190" t="s">
        <v>157</v>
      </c>
      <c r="AJ946" s="204"/>
    </row>
    <row r="947" spans="2:36" s="82" customFormat="1" ht="64.150000000000006" customHeight="1" x14ac:dyDescent="0.25">
      <c r="B947" s="204"/>
      <c r="C947" s="204"/>
      <c r="D947" s="204"/>
      <c r="E947" s="199"/>
      <c r="F947" s="199"/>
      <c r="G947" s="199"/>
      <c r="H947" s="204"/>
      <c r="I947" s="204"/>
      <c r="J947" s="11" t="s">
        <v>111</v>
      </c>
      <c r="K947" s="7" t="s">
        <v>112</v>
      </c>
      <c r="L947" s="7" t="s">
        <v>85</v>
      </c>
      <c r="M947" s="83">
        <v>2</v>
      </c>
      <c r="N947" s="190"/>
      <c r="O947" s="204"/>
      <c r="P947" s="204"/>
      <c r="Q947" s="204"/>
      <c r="R947" s="251"/>
      <c r="S947" s="251"/>
      <c r="T947" s="191"/>
      <c r="U947" s="191"/>
      <c r="V947" s="252"/>
      <c r="W947" s="297"/>
      <c r="X947" s="297"/>
      <c r="Y947" s="297"/>
      <c r="Z947" s="297"/>
      <c r="AA947" s="297"/>
      <c r="AB947" s="297"/>
      <c r="AC947" s="190"/>
      <c r="AD947" s="250"/>
      <c r="AE947" s="250"/>
      <c r="AF947" s="204"/>
      <c r="AG947" s="190"/>
      <c r="AH947" s="190"/>
      <c r="AI947" s="190"/>
      <c r="AJ947" s="204"/>
    </row>
    <row r="948" spans="2:36" s="82" customFormat="1" ht="59.1" customHeight="1" x14ac:dyDescent="0.25">
      <c r="B948" s="204"/>
      <c r="C948" s="204"/>
      <c r="D948" s="204"/>
      <c r="E948" s="199"/>
      <c r="F948" s="199"/>
      <c r="G948" s="199"/>
      <c r="H948" s="204"/>
      <c r="I948" s="204"/>
      <c r="J948" s="11" t="s">
        <v>127</v>
      </c>
      <c r="K948" s="7" t="s">
        <v>128</v>
      </c>
      <c r="L948" s="7" t="s">
        <v>85</v>
      </c>
      <c r="M948" s="83">
        <v>90</v>
      </c>
      <c r="N948" s="190"/>
      <c r="O948" s="204"/>
      <c r="P948" s="204"/>
      <c r="Q948" s="204"/>
      <c r="R948" s="251"/>
      <c r="S948" s="251"/>
      <c r="T948" s="191"/>
      <c r="U948" s="191"/>
      <c r="V948" s="252"/>
      <c r="W948" s="297"/>
      <c r="X948" s="297"/>
      <c r="Y948" s="297"/>
      <c r="Z948" s="297"/>
      <c r="AA948" s="297"/>
      <c r="AB948" s="297"/>
      <c r="AC948" s="190"/>
      <c r="AD948" s="250"/>
      <c r="AE948" s="250"/>
      <c r="AF948" s="204"/>
      <c r="AG948" s="190"/>
      <c r="AH948" s="190"/>
      <c r="AI948" s="190"/>
      <c r="AJ948" s="204"/>
    </row>
    <row r="949" spans="2:36" s="82" customFormat="1" ht="113.65" customHeight="1" x14ac:dyDescent="0.25">
      <c r="B949" s="204" t="s">
        <v>504</v>
      </c>
      <c r="C949" s="204" t="s">
        <v>514</v>
      </c>
      <c r="D949" s="204" t="s">
        <v>106</v>
      </c>
      <c r="E949" s="199" t="s">
        <v>67</v>
      </c>
      <c r="F949" s="199" t="s">
        <v>134</v>
      </c>
      <c r="G949" s="199" t="s">
        <v>147</v>
      </c>
      <c r="H949" s="204" t="s">
        <v>70</v>
      </c>
      <c r="I949" s="204" t="s">
        <v>79</v>
      </c>
      <c r="J949" s="11" t="s">
        <v>208</v>
      </c>
      <c r="K949" s="7" t="s">
        <v>107</v>
      </c>
      <c r="L949" s="7" t="s">
        <v>86</v>
      </c>
      <c r="M949" s="7">
        <v>40</v>
      </c>
      <c r="N949" s="190" t="s">
        <v>108</v>
      </c>
      <c r="O949" s="201" t="s">
        <v>512</v>
      </c>
      <c r="P949" s="204" t="s">
        <v>75</v>
      </c>
      <c r="Q949" s="204" t="s">
        <v>76</v>
      </c>
      <c r="R949" s="251" t="s">
        <v>77</v>
      </c>
      <c r="S949" s="251" t="s">
        <v>109</v>
      </c>
      <c r="T949" s="191">
        <f>V949+Y949</f>
        <v>110852</v>
      </c>
      <c r="U949" s="191" t="s">
        <v>79</v>
      </c>
      <c r="V949" s="297">
        <v>94224.2</v>
      </c>
      <c r="W949" s="297" t="s">
        <v>98</v>
      </c>
      <c r="X949" s="297" t="s">
        <v>98</v>
      </c>
      <c r="Y949" s="297">
        <v>16627.8</v>
      </c>
      <c r="Z949" s="297" t="s">
        <v>98</v>
      </c>
      <c r="AA949" s="297" t="s">
        <v>98</v>
      </c>
      <c r="AB949" s="297">
        <v>8988</v>
      </c>
      <c r="AC949" s="190" t="s">
        <v>149</v>
      </c>
      <c r="AD949" s="250" t="s">
        <v>79</v>
      </c>
      <c r="AE949" s="250">
        <f>V949+Y949</f>
        <v>110852</v>
      </c>
      <c r="AF949" s="204" t="s">
        <v>79</v>
      </c>
      <c r="AG949" s="190" t="s">
        <v>33</v>
      </c>
      <c r="AH949" s="190" t="s">
        <v>174</v>
      </c>
      <c r="AI949" s="190" t="s">
        <v>157</v>
      </c>
      <c r="AJ949" s="204"/>
    </row>
    <row r="950" spans="2:36" s="82" customFormat="1" ht="61.15" customHeight="1" x14ac:dyDescent="0.25">
      <c r="B950" s="204"/>
      <c r="C950" s="204"/>
      <c r="D950" s="204"/>
      <c r="E950" s="199"/>
      <c r="F950" s="199"/>
      <c r="G950" s="199"/>
      <c r="H950" s="204"/>
      <c r="I950" s="204"/>
      <c r="J950" s="11" t="s">
        <v>111</v>
      </c>
      <c r="K950" s="7" t="s">
        <v>112</v>
      </c>
      <c r="L950" s="7" t="s">
        <v>85</v>
      </c>
      <c r="M950" s="83">
        <v>2</v>
      </c>
      <c r="N950" s="190"/>
      <c r="O950" s="202"/>
      <c r="P950" s="204"/>
      <c r="Q950" s="204"/>
      <c r="R950" s="251"/>
      <c r="S950" s="251"/>
      <c r="T950" s="191"/>
      <c r="U950" s="191"/>
      <c r="V950" s="297"/>
      <c r="W950" s="297"/>
      <c r="X950" s="297"/>
      <c r="Y950" s="297"/>
      <c r="Z950" s="297"/>
      <c r="AA950" s="297"/>
      <c r="AB950" s="297"/>
      <c r="AC950" s="190"/>
      <c r="AD950" s="250"/>
      <c r="AE950" s="250"/>
      <c r="AF950" s="204"/>
      <c r="AG950" s="190"/>
      <c r="AH950" s="190"/>
      <c r="AI950" s="190"/>
      <c r="AJ950" s="204"/>
    </row>
    <row r="951" spans="2:36" s="82" customFormat="1" ht="59.1" customHeight="1" x14ac:dyDescent="0.25">
      <c r="B951" s="204"/>
      <c r="C951" s="204"/>
      <c r="D951" s="204"/>
      <c r="E951" s="199"/>
      <c r="F951" s="199"/>
      <c r="G951" s="199"/>
      <c r="H951" s="204"/>
      <c r="I951" s="204"/>
      <c r="J951" s="11" t="s">
        <v>127</v>
      </c>
      <c r="K951" s="7" t="s">
        <v>128</v>
      </c>
      <c r="L951" s="7" t="s">
        <v>85</v>
      </c>
      <c r="M951" s="83">
        <v>74</v>
      </c>
      <c r="N951" s="190"/>
      <c r="O951" s="203"/>
      <c r="P951" s="204"/>
      <c r="Q951" s="204"/>
      <c r="R951" s="251"/>
      <c r="S951" s="251"/>
      <c r="T951" s="191"/>
      <c r="U951" s="191"/>
      <c r="V951" s="297"/>
      <c r="W951" s="297"/>
      <c r="X951" s="297"/>
      <c r="Y951" s="297"/>
      <c r="Z951" s="297"/>
      <c r="AA951" s="297"/>
      <c r="AB951" s="297"/>
      <c r="AC951" s="190"/>
      <c r="AD951" s="250"/>
      <c r="AE951" s="250"/>
      <c r="AF951" s="204"/>
      <c r="AG951" s="190"/>
      <c r="AH951" s="190"/>
      <c r="AI951" s="190"/>
      <c r="AJ951" s="204"/>
    </row>
    <row r="952" spans="2:36" s="82" customFormat="1" ht="103.5" customHeight="1" x14ac:dyDescent="0.25">
      <c r="B952" s="204" t="s">
        <v>505</v>
      </c>
      <c r="C952" s="204" t="s">
        <v>515</v>
      </c>
      <c r="D952" s="204" t="s">
        <v>106</v>
      </c>
      <c r="E952" s="199" t="s">
        <v>67</v>
      </c>
      <c r="F952" s="199" t="s">
        <v>134</v>
      </c>
      <c r="G952" s="199" t="s">
        <v>147</v>
      </c>
      <c r="H952" s="204" t="s">
        <v>70</v>
      </c>
      <c r="I952" s="204" t="s">
        <v>79</v>
      </c>
      <c r="J952" s="11" t="s">
        <v>208</v>
      </c>
      <c r="K952" s="7" t="s">
        <v>107</v>
      </c>
      <c r="L952" s="7" t="s">
        <v>86</v>
      </c>
      <c r="M952" s="7">
        <v>40</v>
      </c>
      <c r="N952" s="190" t="s">
        <v>108</v>
      </c>
      <c r="O952" s="204" t="s">
        <v>512</v>
      </c>
      <c r="P952" s="204" t="s">
        <v>75</v>
      </c>
      <c r="Q952" s="204" t="s">
        <v>76</v>
      </c>
      <c r="R952" s="251" t="s">
        <v>77</v>
      </c>
      <c r="S952" s="251" t="s">
        <v>109</v>
      </c>
      <c r="T952" s="191">
        <f>V952+Y952</f>
        <v>133750</v>
      </c>
      <c r="U952" s="191" t="s">
        <v>79</v>
      </c>
      <c r="V952" s="297">
        <v>113687.5</v>
      </c>
      <c r="W952" s="297" t="s">
        <v>98</v>
      </c>
      <c r="X952" s="297" t="s">
        <v>98</v>
      </c>
      <c r="Y952" s="297">
        <v>20062.5</v>
      </c>
      <c r="Z952" s="297" t="s">
        <v>98</v>
      </c>
      <c r="AA952" s="297" t="s">
        <v>98</v>
      </c>
      <c r="AB952" s="297">
        <v>10844.59</v>
      </c>
      <c r="AC952" s="190" t="s">
        <v>149</v>
      </c>
      <c r="AD952" s="250" t="s">
        <v>79</v>
      </c>
      <c r="AE952" s="250">
        <f>V952+Y952</f>
        <v>133750</v>
      </c>
      <c r="AF952" s="204" t="s">
        <v>79</v>
      </c>
      <c r="AG952" s="190" t="s">
        <v>33</v>
      </c>
      <c r="AH952" s="190" t="s">
        <v>174</v>
      </c>
      <c r="AI952" s="190" t="s">
        <v>157</v>
      </c>
      <c r="AJ952" s="204"/>
    </row>
    <row r="953" spans="2:36" s="82" customFormat="1" ht="63" customHeight="1" x14ac:dyDescent="0.25">
      <c r="B953" s="204"/>
      <c r="C953" s="204"/>
      <c r="D953" s="204"/>
      <c r="E953" s="199"/>
      <c r="F953" s="199"/>
      <c r="G953" s="199"/>
      <c r="H953" s="204"/>
      <c r="I953" s="204"/>
      <c r="J953" s="11" t="s">
        <v>111</v>
      </c>
      <c r="K953" s="7" t="s">
        <v>112</v>
      </c>
      <c r="L953" s="7" t="s">
        <v>85</v>
      </c>
      <c r="M953" s="83">
        <v>3</v>
      </c>
      <c r="N953" s="190"/>
      <c r="O953" s="204"/>
      <c r="P953" s="204"/>
      <c r="Q953" s="204"/>
      <c r="R953" s="251"/>
      <c r="S953" s="251"/>
      <c r="T953" s="191"/>
      <c r="U953" s="191"/>
      <c r="V953" s="297"/>
      <c r="W953" s="297"/>
      <c r="X953" s="297"/>
      <c r="Y953" s="297"/>
      <c r="Z953" s="297"/>
      <c r="AA953" s="297"/>
      <c r="AB953" s="297"/>
      <c r="AC953" s="190"/>
      <c r="AD953" s="250"/>
      <c r="AE953" s="250"/>
      <c r="AF953" s="204"/>
      <c r="AG953" s="190"/>
      <c r="AH953" s="190"/>
      <c r="AI953" s="190"/>
      <c r="AJ953" s="204"/>
    </row>
    <row r="954" spans="2:36" s="82" customFormat="1" ht="59.1" customHeight="1" x14ac:dyDescent="0.25">
      <c r="B954" s="204"/>
      <c r="C954" s="204"/>
      <c r="D954" s="204"/>
      <c r="E954" s="199"/>
      <c r="F954" s="199"/>
      <c r="G954" s="199"/>
      <c r="H954" s="204"/>
      <c r="I954" s="204"/>
      <c r="J954" s="11" t="s">
        <v>127</v>
      </c>
      <c r="K954" s="7" t="s">
        <v>128</v>
      </c>
      <c r="L954" s="7" t="s">
        <v>85</v>
      </c>
      <c r="M954" s="83">
        <v>120</v>
      </c>
      <c r="N954" s="190"/>
      <c r="O954" s="204"/>
      <c r="P954" s="204"/>
      <c r="Q954" s="204"/>
      <c r="R954" s="251"/>
      <c r="S954" s="251"/>
      <c r="T954" s="191"/>
      <c r="U954" s="191"/>
      <c r="V954" s="297"/>
      <c r="W954" s="297"/>
      <c r="X954" s="297"/>
      <c r="Y954" s="297"/>
      <c r="Z954" s="297"/>
      <c r="AA954" s="297"/>
      <c r="AB954" s="297"/>
      <c r="AC954" s="190"/>
      <c r="AD954" s="250"/>
      <c r="AE954" s="250"/>
      <c r="AF954" s="204"/>
      <c r="AG954" s="190"/>
      <c r="AH954" s="190"/>
      <c r="AI954" s="190"/>
      <c r="AJ954" s="204"/>
    </row>
    <row r="955" spans="2:36" s="82" customFormat="1" ht="109.15" customHeight="1" x14ac:dyDescent="0.25">
      <c r="B955" s="204" t="s">
        <v>506</v>
      </c>
      <c r="C955" s="204" t="s">
        <v>516</v>
      </c>
      <c r="D955" s="204" t="s">
        <v>106</v>
      </c>
      <c r="E955" s="199" t="s">
        <v>67</v>
      </c>
      <c r="F955" s="199" t="s">
        <v>134</v>
      </c>
      <c r="G955" s="199" t="s">
        <v>147</v>
      </c>
      <c r="H955" s="204" t="s">
        <v>70</v>
      </c>
      <c r="I955" s="204" t="s">
        <v>79</v>
      </c>
      <c r="J955" s="11" t="s">
        <v>208</v>
      </c>
      <c r="K955" s="7" t="s">
        <v>107</v>
      </c>
      <c r="L955" s="7" t="s">
        <v>86</v>
      </c>
      <c r="M955" s="7">
        <v>40</v>
      </c>
      <c r="N955" s="190" t="s">
        <v>108</v>
      </c>
      <c r="O955" s="204" t="s">
        <v>512</v>
      </c>
      <c r="P955" s="204" t="s">
        <v>75</v>
      </c>
      <c r="Q955" s="204" t="s">
        <v>76</v>
      </c>
      <c r="R955" s="251" t="s">
        <v>77</v>
      </c>
      <c r="S955" s="251" t="s">
        <v>109</v>
      </c>
      <c r="T955" s="191">
        <f>V955+Y955</f>
        <v>74900</v>
      </c>
      <c r="U955" s="191" t="s">
        <v>79</v>
      </c>
      <c r="V955" s="297">
        <v>63665</v>
      </c>
      <c r="W955" s="297" t="s">
        <v>98</v>
      </c>
      <c r="X955" s="297" t="s">
        <v>98</v>
      </c>
      <c r="Y955" s="297">
        <v>11235</v>
      </c>
      <c r="Z955" s="297" t="s">
        <v>98</v>
      </c>
      <c r="AA955" s="297" t="s">
        <v>98</v>
      </c>
      <c r="AB955" s="297">
        <v>6072.97</v>
      </c>
      <c r="AC955" s="190" t="s">
        <v>149</v>
      </c>
      <c r="AD955" s="250" t="s">
        <v>79</v>
      </c>
      <c r="AE955" s="250">
        <f>V955+Y955</f>
        <v>74900</v>
      </c>
      <c r="AF955" s="204" t="s">
        <v>79</v>
      </c>
      <c r="AG955" s="190" t="s">
        <v>33</v>
      </c>
      <c r="AH955" s="190" t="s">
        <v>179</v>
      </c>
      <c r="AI955" s="190" t="s">
        <v>297</v>
      </c>
      <c r="AJ955" s="204"/>
    </row>
    <row r="956" spans="2:36" s="82" customFormat="1" ht="63" customHeight="1" x14ac:dyDescent="0.25">
      <c r="B956" s="204"/>
      <c r="C956" s="204"/>
      <c r="D956" s="204"/>
      <c r="E956" s="199"/>
      <c r="F956" s="199"/>
      <c r="G956" s="199"/>
      <c r="H956" s="204"/>
      <c r="I956" s="204"/>
      <c r="J956" s="11" t="s">
        <v>111</v>
      </c>
      <c r="K956" s="7" t="s">
        <v>112</v>
      </c>
      <c r="L956" s="7" t="s">
        <v>85</v>
      </c>
      <c r="M956" s="7">
        <v>1</v>
      </c>
      <c r="N956" s="190"/>
      <c r="O956" s="204"/>
      <c r="P956" s="204"/>
      <c r="Q956" s="204"/>
      <c r="R956" s="251"/>
      <c r="S956" s="251"/>
      <c r="T956" s="191"/>
      <c r="U956" s="191"/>
      <c r="V956" s="297"/>
      <c r="W956" s="297"/>
      <c r="X956" s="297"/>
      <c r="Y956" s="297"/>
      <c r="Z956" s="297"/>
      <c r="AA956" s="297"/>
      <c r="AB956" s="297"/>
      <c r="AC956" s="190"/>
      <c r="AD956" s="250"/>
      <c r="AE956" s="250"/>
      <c r="AF956" s="204"/>
      <c r="AG956" s="190"/>
      <c r="AH956" s="190"/>
      <c r="AI956" s="190"/>
      <c r="AJ956" s="204"/>
    </row>
    <row r="957" spans="2:36" s="82" customFormat="1" ht="59.1" customHeight="1" x14ac:dyDescent="0.25">
      <c r="B957" s="204"/>
      <c r="C957" s="204"/>
      <c r="D957" s="204"/>
      <c r="E957" s="199"/>
      <c r="F957" s="199"/>
      <c r="G957" s="199"/>
      <c r="H957" s="204"/>
      <c r="I957" s="204"/>
      <c r="J957" s="11" t="s">
        <v>127</v>
      </c>
      <c r="K957" s="7" t="s">
        <v>128</v>
      </c>
      <c r="L957" s="7" t="s">
        <v>85</v>
      </c>
      <c r="M957" s="83">
        <v>60</v>
      </c>
      <c r="N957" s="190"/>
      <c r="O957" s="204"/>
      <c r="P957" s="204"/>
      <c r="Q957" s="204"/>
      <c r="R957" s="251"/>
      <c r="S957" s="251"/>
      <c r="T957" s="191"/>
      <c r="U957" s="191"/>
      <c r="V957" s="297"/>
      <c r="W957" s="297"/>
      <c r="X957" s="297"/>
      <c r="Y957" s="297"/>
      <c r="Z957" s="297"/>
      <c r="AA957" s="297"/>
      <c r="AB957" s="297"/>
      <c r="AC957" s="190"/>
      <c r="AD957" s="250"/>
      <c r="AE957" s="250"/>
      <c r="AF957" s="204"/>
      <c r="AG957" s="190"/>
      <c r="AH957" s="190"/>
      <c r="AI957" s="190"/>
      <c r="AJ957" s="204"/>
    </row>
    <row r="958" spans="2:36" s="82" customFormat="1" ht="89.25" x14ac:dyDescent="0.25">
      <c r="B958" s="204" t="s">
        <v>507</v>
      </c>
      <c r="C958" s="204" t="s">
        <v>517</v>
      </c>
      <c r="D958" s="204" t="s">
        <v>106</v>
      </c>
      <c r="E958" s="199" t="s">
        <v>67</v>
      </c>
      <c r="F958" s="199" t="s">
        <v>134</v>
      </c>
      <c r="G958" s="199" t="s">
        <v>147</v>
      </c>
      <c r="H958" s="204" t="s">
        <v>70</v>
      </c>
      <c r="I958" s="204" t="s">
        <v>79</v>
      </c>
      <c r="J958" s="11" t="s">
        <v>208</v>
      </c>
      <c r="K958" s="7" t="s">
        <v>107</v>
      </c>
      <c r="L958" s="7" t="s">
        <v>86</v>
      </c>
      <c r="M958" s="7">
        <v>40</v>
      </c>
      <c r="N958" s="190" t="s">
        <v>108</v>
      </c>
      <c r="O958" s="201" t="s">
        <v>512</v>
      </c>
      <c r="P958" s="204" t="s">
        <v>75</v>
      </c>
      <c r="Q958" s="204" t="s">
        <v>76</v>
      </c>
      <c r="R958" s="251" t="s">
        <v>77</v>
      </c>
      <c r="S958" s="251" t="s">
        <v>109</v>
      </c>
      <c r="T958" s="191">
        <f>V958+Y958</f>
        <v>104860</v>
      </c>
      <c r="U958" s="191" t="s">
        <v>79</v>
      </c>
      <c r="V958" s="252">
        <v>89131</v>
      </c>
      <c r="W958" s="297" t="s">
        <v>98</v>
      </c>
      <c r="X958" s="297" t="s">
        <v>98</v>
      </c>
      <c r="Y958" s="297">
        <v>15729</v>
      </c>
      <c r="Z958" s="297" t="s">
        <v>98</v>
      </c>
      <c r="AA958" s="297" t="s">
        <v>98</v>
      </c>
      <c r="AB958" s="297">
        <v>8502.19</v>
      </c>
      <c r="AC958" s="190" t="s">
        <v>149</v>
      </c>
      <c r="AD958" s="250" t="s">
        <v>79</v>
      </c>
      <c r="AE958" s="250">
        <f>V958+Y958</f>
        <v>104860</v>
      </c>
      <c r="AF958" s="204" t="s">
        <v>79</v>
      </c>
      <c r="AG958" s="190" t="s">
        <v>33</v>
      </c>
      <c r="AH958" s="190" t="s">
        <v>179</v>
      </c>
      <c r="AI958" s="190" t="s">
        <v>297</v>
      </c>
      <c r="AJ958" s="204"/>
    </row>
    <row r="959" spans="2:36" s="82" customFormat="1" ht="52.15" customHeight="1" x14ac:dyDescent="0.25">
      <c r="B959" s="204"/>
      <c r="C959" s="204"/>
      <c r="D959" s="204"/>
      <c r="E959" s="199"/>
      <c r="F959" s="199"/>
      <c r="G959" s="199"/>
      <c r="H959" s="204"/>
      <c r="I959" s="204"/>
      <c r="J959" s="11" t="s">
        <v>111</v>
      </c>
      <c r="K959" s="7" t="s">
        <v>112</v>
      </c>
      <c r="L959" s="7" t="s">
        <v>85</v>
      </c>
      <c r="M959" s="83">
        <v>2</v>
      </c>
      <c r="N959" s="190"/>
      <c r="O959" s="202"/>
      <c r="P959" s="204"/>
      <c r="Q959" s="204"/>
      <c r="R959" s="251"/>
      <c r="S959" s="251"/>
      <c r="T959" s="191"/>
      <c r="U959" s="191"/>
      <c r="V959" s="252"/>
      <c r="W959" s="297"/>
      <c r="X959" s="297"/>
      <c r="Y959" s="297"/>
      <c r="Z959" s="297"/>
      <c r="AA959" s="297"/>
      <c r="AB959" s="297"/>
      <c r="AC959" s="190"/>
      <c r="AD959" s="250"/>
      <c r="AE959" s="250"/>
      <c r="AF959" s="204"/>
      <c r="AG959" s="190"/>
      <c r="AH959" s="190"/>
      <c r="AI959" s="190"/>
      <c r="AJ959" s="204"/>
    </row>
    <row r="960" spans="2:36" s="82" customFormat="1" ht="59.1" customHeight="1" x14ac:dyDescent="0.25">
      <c r="B960" s="204"/>
      <c r="C960" s="204"/>
      <c r="D960" s="204"/>
      <c r="E960" s="199"/>
      <c r="F960" s="199"/>
      <c r="G960" s="199"/>
      <c r="H960" s="204"/>
      <c r="I960" s="204"/>
      <c r="J960" s="11" t="s">
        <v>127</v>
      </c>
      <c r="K960" s="7" t="s">
        <v>128</v>
      </c>
      <c r="L960" s="7" t="s">
        <v>85</v>
      </c>
      <c r="M960" s="83">
        <v>64</v>
      </c>
      <c r="N960" s="190"/>
      <c r="O960" s="203"/>
      <c r="P960" s="204"/>
      <c r="Q960" s="204"/>
      <c r="R960" s="251"/>
      <c r="S960" s="251"/>
      <c r="T960" s="191"/>
      <c r="U960" s="191"/>
      <c r="V960" s="252"/>
      <c r="W960" s="297"/>
      <c r="X960" s="297"/>
      <c r="Y960" s="297"/>
      <c r="Z960" s="297"/>
      <c r="AA960" s="297"/>
      <c r="AB960" s="297"/>
      <c r="AC960" s="190"/>
      <c r="AD960" s="250"/>
      <c r="AE960" s="250"/>
      <c r="AF960" s="204"/>
      <c r="AG960" s="190"/>
      <c r="AH960" s="190"/>
      <c r="AI960" s="190"/>
      <c r="AJ960" s="204"/>
    </row>
    <row r="961" spans="2:36" s="94" customFormat="1" ht="52.15" customHeight="1" x14ac:dyDescent="0.2">
      <c r="B961" s="204" t="s">
        <v>508</v>
      </c>
      <c r="C961" s="204" t="s">
        <v>518</v>
      </c>
      <c r="D961" s="204" t="s">
        <v>66</v>
      </c>
      <c r="E961" s="199" t="s">
        <v>67</v>
      </c>
      <c r="F961" s="199" t="s">
        <v>132</v>
      </c>
      <c r="G961" s="199" t="s">
        <v>69</v>
      </c>
      <c r="H961" s="204" t="s">
        <v>70</v>
      </c>
      <c r="I961" s="204" t="s">
        <v>79</v>
      </c>
      <c r="J961" s="11" t="s">
        <v>113</v>
      </c>
      <c r="K961" s="7" t="s">
        <v>114</v>
      </c>
      <c r="L961" s="7" t="s">
        <v>115</v>
      </c>
      <c r="M961" s="7">
        <v>2</v>
      </c>
      <c r="N961" s="190" t="s">
        <v>108</v>
      </c>
      <c r="O961" s="204" t="s">
        <v>164</v>
      </c>
      <c r="P961" s="204" t="s">
        <v>75</v>
      </c>
      <c r="Q961" s="204" t="s">
        <v>76</v>
      </c>
      <c r="R961" s="251" t="s">
        <v>77</v>
      </c>
      <c r="S961" s="251" t="s">
        <v>109</v>
      </c>
      <c r="T961" s="191">
        <f>V961+Y961</f>
        <v>94962.510000000009</v>
      </c>
      <c r="U961" s="191" t="s">
        <v>98</v>
      </c>
      <c r="V961" s="297">
        <v>80718.13</v>
      </c>
      <c r="W961" s="189" t="s">
        <v>98</v>
      </c>
      <c r="X961" s="189" t="s">
        <v>98</v>
      </c>
      <c r="Y961" s="297">
        <v>14244.38</v>
      </c>
      <c r="Z961" s="189" t="s">
        <v>98</v>
      </c>
      <c r="AA961" s="189" t="s">
        <v>98</v>
      </c>
      <c r="AB961" s="297">
        <v>7699.65</v>
      </c>
      <c r="AC961" s="190" t="s">
        <v>80</v>
      </c>
      <c r="AD961" s="250" t="s">
        <v>98</v>
      </c>
      <c r="AE961" s="250">
        <f>+V961+Y961</f>
        <v>94962.510000000009</v>
      </c>
      <c r="AF961" s="204" t="s">
        <v>79</v>
      </c>
      <c r="AG961" s="190" t="s">
        <v>33</v>
      </c>
      <c r="AH961" s="190" t="s">
        <v>179</v>
      </c>
      <c r="AI961" s="190" t="s">
        <v>297</v>
      </c>
      <c r="AJ961" s="204"/>
    </row>
    <row r="962" spans="2:36" s="94" customFormat="1" ht="51" x14ac:dyDescent="0.2">
      <c r="B962" s="204"/>
      <c r="C962" s="204"/>
      <c r="D962" s="204"/>
      <c r="E962" s="199"/>
      <c r="F962" s="199"/>
      <c r="G962" s="199"/>
      <c r="H962" s="204"/>
      <c r="I962" s="204"/>
      <c r="J962" s="11" t="s">
        <v>116</v>
      </c>
      <c r="K962" s="7" t="s">
        <v>117</v>
      </c>
      <c r="L962" s="7" t="s">
        <v>85</v>
      </c>
      <c r="M962" s="7">
        <v>2</v>
      </c>
      <c r="N962" s="190"/>
      <c r="O962" s="204"/>
      <c r="P962" s="204"/>
      <c r="Q962" s="204"/>
      <c r="R962" s="251"/>
      <c r="S962" s="251"/>
      <c r="T962" s="191"/>
      <c r="U962" s="191"/>
      <c r="V962" s="297"/>
      <c r="W962" s="189"/>
      <c r="X962" s="189"/>
      <c r="Y962" s="297"/>
      <c r="Z962" s="189"/>
      <c r="AA962" s="189"/>
      <c r="AB962" s="297"/>
      <c r="AC962" s="190"/>
      <c r="AD962" s="250"/>
      <c r="AE962" s="250"/>
      <c r="AF962" s="204"/>
      <c r="AG962" s="190"/>
      <c r="AH962" s="190"/>
      <c r="AI962" s="190"/>
      <c r="AJ962" s="204"/>
    </row>
    <row r="963" spans="2:36" s="94" customFormat="1" ht="38.25" x14ac:dyDescent="0.2">
      <c r="B963" s="204"/>
      <c r="C963" s="204"/>
      <c r="D963" s="204"/>
      <c r="E963" s="199"/>
      <c r="F963" s="199"/>
      <c r="G963" s="199"/>
      <c r="H963" s="204"/>
      <c r="I963" s="204"/>
      <c r="J963" s="11" t="s">
        <v>209</v>
      </c>
      <c r="K963" s="7" t="s">
        <v>118</v>
      </c>
      <c r="L963" s="7" t="s">
        <v>119</v>
      </c>
      <c r="M963" s="7">
        <v>2</v>
      </c>
      <c r="N963" s="190"/>
      <c r="O963" s="204"/>
      <c r="P963" s="204"/>
      <c r="Q963" s="204"/>
      <c r="R963" s="251"/>
      <c r="S963" s="251"/>
      <c r="T963" s="191"/>
      <c r="U963" s="191"/>
      <c r="V963" s="297"/>
      <c r="W963" s="189"/>
      <c r="X963" s="189"/>
      <c r="Y963" s="297"/>
      <c r="Z963" s="189"/>
      <c r="AA963" s="189"/>
      <c r="AB963" s="297"/>
      <c r="AC963" s="190"/>
      <c r="AD963" s="250"/>
      <c r="AE963" s="250"/>
      <c r="AF963" s="204"/>
      <c r="AG963" s="190"/>
      <c r="AH963" s="190"/>
      <c r="AI963" s="190"/>
      <c r="AJ963" s="204"/>
    </row>
    <row r="964" spans="2:36" s="94" customFormat="1" ht="25.5" x14ac:dyDescent="0.2">
      <c r="B964" s="204"/>
      <c r="C964" s="204"/>
      <c r="D964" s="204"/>
      <c r="E964" s="199"/>
      <c r="F964" s="199"/>
      <c r="G964" s="199"/>
      <c r="H964" s="204"/>
      <c r="I964" s="204"/>
      <c r="J964" s="11" t="s">
        <v>120</v>
      </c>
      <c r="K964" s="7" t="s">
        <v>121</v>
      </c>
      <c r="L964" s="7" t="s">
        <v>119</v>
      </c>
      <c r="M964" s="66">
        <v>2</v>
      </c>
      <c r="N964" s="190"/>
      <c r="O964" s="204"/>
      <c r="P964" s="204"/>
      <c r="Q964" s="204"/>
      <c r="R964" s="251"/>
      <c r="S964" s="251"/>
      <c r="T964" s="191"/>
      <c r="U964" s="191"/>
      <c r="V964" s="297"/>
      <c r="W964" s="189"/>
      <c r="X964" s="189"/>
      <c r="Y964" s="297"/>
      <c r="Z964" s="189"/>
      <c r="AA964" s="189"/>
      <c r="AB964" s="297"/>
      <c r="AC964" s="190"/>
      <c r="AD964" s="250"/>
      <c r="AE964" s="250"/>
      <c r="AF964" s="204"/>
      <c r="AG964" s="190"/>
      <c r="AH964" s="190"/>
      <c r="AI964" s="190"/>
      <c r="AJ964" s="204"/>
    </row>
    <row r="965" spans="2:36" s="94" customFormat="1" ht="52.15" customHeight="1" x14ac:dyDescent="0.2">
      <c r="B965" s="204" t="s">
        <v>509</v>
      </c>
      <c r="C965" s="204" t="s">
        <v>519</v>
      </c>
      <c r="D965" s="204" t="s">
        <v>66</v>
      </c>
      <c r="E965" s="199" t="s">
        <v>67</v>
      </c>
      <c r="F965" s="199" t="s">
        <v>132</v>
      </c>
      <c r="G965" s="199" t="s">
        <v>69</v>
      </c>
      <c r="H965" s="204" t="s">
        <v>70</v>
      </c>
      <c r="I965" s="204" t="s">
        <v>79</v>
      </c>
      <c r="J965" s="11" t="s">
        <v>113</v>
      </c>
      <c r="K965" s="7" t="s">
        <v>114</v>
      </c>
      <c r="L965" s="7" t="s">
        <v>115</v>
      </c>
      <c r="M965" s="7">
        <v>1</v>
      </c>
      <c r="N965" s="190" t="s">
        <v>108</v>
      </c>
      <c r="O965" s="204" t="s">
        <v>520</v>
      </c>
      <c r="P965" s="204" t="s">
        <v>75</v>
      </c>
      <c r="Q965" s="204" t="s">
        <v>76</v>
      </c>
      <c r="R965" s="251" t="s">
        <v>77</v>
      </c>
      <c r="S965" s="251" t="s">
        <v>109</v>
      </c>
      <c r="T965" s="191">
        <f>V965+Y965</f>
        <v>113067.48999999999</v>
      </c>
      <c r="U965" s="191" t="s">
        <v>98</v>
      </c>
      <c r="V965" s="297">
        <v>96107.37</v>
      </c>
      <c r="W965" s="189" t="s">
        <v>98</v>
      </c>
      <c r="X965" s="189" t="s">
        <v>98</v>
      </c>
      <c r="Y965" s="297">
        <v>16960.12</v>
      </c>
      <c r="Z965" s="189" t="s">
        <v>98</v>
      </c>
      <c r="AA965" s="189" t="s">
        <v>98</v>
      </c>
      <c r="AB965" s="297">
        <v>9167.64</v>
      </c>
      <c r="AC965" s="190" t="s">
        <v>80</v>
      </c>
      <c r="AD965" s="250" t="s">
        <v>98</v>
      </c>
      <c r="AE965" s="250">
        <f>+V965+Y965</f>
        <v>113067.48999999999</v>
      </c>
      <c r="AF965" s="204" t="s">
        <v>79</v>
      </c>
      <c r="AG965" s="190" t="s">
        <v>33</v>
      </c>
      <c r="AH965" s="190" t="s">
        <v>413</v>
      </c>
      <c r="AI965" s="190" t="s">
        <v>521</v>
      </c>
      <c r="AJ965" s="204"/>
    </row>
    <row r="966" spans="2:36" s="94" customFormat="1" ht="51" x14ac:dyDescent="0.2">
      <c r="B966" s="204"/>
      <c r="C966" s="204"/>
      <c r="D966" s="204"/>
      <c r="E966" s="199"/>
      <c r="F966" s="199"/>
      <c r="G966" s="199"/>
      <c r="H966" s="204"/>
      <c r="I966" s="204"/>
      <c r="J966" s="11" t="s">
        <v>116</v>
      </c>
      <c r="K966" s="7" t="s">
        <v>117</v>
      </c>
      <c r="L966" s="7" t="s">
        <v>85</v>
      </c>
      <c r="M966" s="7">
        <v>1</v>
      </c>
      <c r="N966" s="190"/>
      <c r="O966" s="204"/>
      <c r="P966" s="204"/>
      <c r="Q966" s="204"/>
      <c r="R966" s="251"/>
      <c r="S966" s="251"/>
      <c r="T966" s="191"/>
      <c r="U966" s="191"/>
      <c r="V966" s="297"/>
      <c r="W966" s="189"/>
      <c r="X966" s="189"/>
      <c r="Y966" s="297"/>
      <c r="Z966" s="189"/>
      <c r="AA966" s="189"/>
      <c r="AB966" s="297"/>
      <c r="AC966" s="190"/>
      <c r="AD966" s="250"/>
      <c r="AE966" s="250"/>
      <c r="AF966" s="204"/>
      <c r="AG966" s="190"/>
      <c r="AH966" s="190"/>
      <c r="AI966" s="190"/>
      <c r="AJ966" s="204"/>
    </row>
    <row r="967" spans="2:36" s="94" customFormat="1" ht="38.25" x14ac:dyDescent="0.2">
      <c r="B967" s="204"/>
      <c r="C967" s="204"/>
      <c r="D967" s="204"/>
      <c r="E967" s="199"/>
      <c r="F967" s="199"/>
      <c r="G967" s="199"/>
      <c r="H967" s="204"/>
      <c r="I967" s="204"/>
      <c r="J967" s="11" t="s">
        <v>209</v>
      </c>
      <c r="K967" s="7" t="s">
        <v>118</v>
      </c>
      <c r="L967" s="7" t="s">
        <v>119</v>
      </c>
      <c r="M967" s="7">
        <v>1</v>
      </c>
      <c r="N967" s="190"/>
      <c r="O967" s="204"/>
      <c r="P967" s="204"/>
      <c r="Q967" s="204"/>
      <c r="R967" s="251"/>
      <c r="S967" s="251"/>
      <c r="T967" s="191"/>
      <c r="U967" s="191"/>
      <c r="V967" s="297"/>
      <c r="W967" s="189"/>
      <c r="X967" s="189"/>
      <c r="Y967" s="297"/>
      <c r="Z967" s="189"/>
      <c r="AA967" s="189"/>
      <c r="AB967" s="297"/>
      <c r="AC967" s="190"/>
      <c r="AD967" s="250"/>
      <c r="AE967" s="250"/>
      <c r="AF967" s="204"/>
      <c r="AG967" s="190"/>
      <c r="AH967" s="190"/>
      <c r="AI967" s="190"/>
      <c r="AJ967" s="204"/>
    </row>
    <row r="968" spans="2:36" s="94" customFormat="1" ht="25.5" x14ac:dyDescent="0.2">
      <c r="B968" s="204"/>
      <c r="C968" s="204"/>
      <c r="D968" s="204"/>
      <c r="E968" s="199"/>
      <c r="F968" s="199"/>
      <c r="G968" s="199"/>
      <c r="H968" s="204"/>
      <c r="I968" s="204"/>
      <c r="J968" s="11" t="s">
        <v>120</v>
      </c>
      <c r="K968" s="7" t="s">
        <v>121</v>
      </c>
      <c r="L968" s="7" t="s">
        <v>119</v>
      </c>
      <c r="M968" s="66">
        <v>1</v>
      </c>
      <c r="N968" s="190"/>
      <c r="O968" s="204"/>
      <c r="P968" s="204"/>
      <c r="Q968" s="204"/>
      <c r="R968" s="251"/>
      <c r="S968" s="251"/>
      <c r="T968" s="191"/>
      <c r="U968" s="191"/>
      <c r="V968" s="297"/>
      <c r="W968" s="189"/>
      <c r="X968" s="189"/>
      <c r="Y968" s="297"/>
      <c r="Z968" s="189"/>
      <c r="AA968" s="189"/>
      <c r="AB968" s="297"/>
      <c r="AC968" s="190"/>
      <c r="AD968" s="250"/>
      <c r="AE968" s="250"/>
      <c r="AF968" s="204"/>
      <c r="AG968" s="190"/>
      <c r="AH968" s="190"/>
      <c r="AI968" s="190"/>
      <c r="AJ968" s="204"/>
    </row>
    <row r="969" spans="2:36" s="94" customFormat="1" ht="52.15" customHeight="1" x14ac:dyDescent="0.2">
      <c r="B969" s="204" t="s">
        <v>510</v>
      </c>
      <c r="C969" s="204" t="s">
        <v>522</v>
      </c>
      <c r="D969" s="204" t="s">
        <v>66</v>
      </c>
      <c r="E969" s="199" t="s">
        <v>67</v>
      </c>
      <c r="F969" s="199" t="s">
        <v>132</v>
      </c>
      <c r="G969" s="199" t="s">
        <v>69</v>
      </c>
      <c r="H969" s="204" t="s">
        <v>70</v>
      </c>
      <c r="I969" s="204" t="s">
        <v>79</v>
      </c>
      <c r="J969" s="11" t="s">
        <v>113</v>
      </c>
      <c r="K969" s="7" t="s">
        <v>114</v>
      </c>
      <c r="L969" s="7" t="s">
        <v>115</v>
      </c>
      <c r="M969" s="7">
        <v>1</v>
      </c>
      <c r="N969" s="190" t="s">
        <v>108</v>
      </c>
      <c r="O969" s="204" t="s">
        <v>164</v>
      </c>
      <c r="P969" s="204" t="s">
        <v>75</v>
      </c>
      <c r="Q969" s="204" t="s">
        <v>76</v>
      </c>
      <c r="R969" s="251" t="s">
        <v>77</v>
      </c>
      <c r="S969" s="251" t="s">
        <v>109</v>
      </c>
      <c r="T969" s="191">
        <f>V969+Y969</f>
        <v>75970</v>
      </c>
      <c r="U969" s="191" t="s">
        <v>98</v>
      </c>
      <c r="V969" s="297">
        <v>64574.5</v>
      </c>
      <c r="W969" s="189" t="s">
        <v>98</v>
      </c>
      <c r="X969" s="189" t="s">
        <v>98</v>
      </c>
      <c r="Y969" s="297">
        <v>11395.5</v>
      </c>
      <c r="Z969" s="189" t="s">
        <v>98</v>
      </c>
      <c r="AA969" s="189" t="s">
        <v>98</v>
      </c>
      <c r="AB969" s="297">
        <v>6159.73</v>
      </c>
      <c r="AC969" s="190" t="s">
        <v>80</v>
      </c>
      <c r="AD969" s="250" t="s">
        <v>98</v>
      </c>
      <c r="AE969" s="250">
        <f>+V969+Y969</f>
        <v>75970</v>
      </c>
      <c r="AF969" s="204" t="s">
        <v>79</v>
      </c>
      <c r="AG969" s="190" t="s">
        <v>33</v>
      </c>
      <c r="AH969" s="190" t="s">
        <v>413</v>
      </c>
      <c r="AI969" s="190" t="s">
        <v>521</v>
      </c>
      <c r="AJ969" s="204"/>
    </row>
    <row r="970" spans="2:36" s="94" customFormat="1" ht="51" x14ac:dyDescent="0.2">
      <c r="B970" s="204"/>
      <c r="C970" s="204"/>
      <c r="D970" s="204"/>
      <c r="E970" s="199"/>
      <c r="F970" s="199"/>
      <c r="G970" s="199"/>
      <c r="H970" s="204"/>
      <c r="I970" s="204"/>
      <c r="J970" s="11" t="s">
        <v>116</v>
      </c>
      <c r="K970" s="7" t="s">
        <v>117</v>
      </c>
      <c r="L970" s="7" t="s">
        <v>85</v>
      </c>
      <c r="M970" s="7">
        <v>1</v>
      </c>
      <c r="N970" s="190"/>
      <c r="O970" s="204"/>
      <c r="P970" s="204"/>
      <c r="Q970" s="204"/>
      <c r="R970" s="251"/>
      <c r="S970" s="251"/>
      <c r="T970" s="191"/>
      <c r="U970" s="191"/>
      <c r="V970" s="297"/>
      <c r="W970" s="189"/>
      <c r="X970" s="189"/>
      <c r="Y970" s="297"/>
      <c r="Z970" s="189"/>
      <c r="AA970" s="189"/>
      <c r="AB970" s="297"/>
      <c r="AC970" s="190"/>
      <c r="AD970" s="250"/>
      <c r="AE970" s="250"/>
      <c r="AF970" s="204"/>
      <c r="AG970" s="190"/>
      <c r="AH970" s="190"/>
      <c r="AI970" s="190"/>
      <c r="AJ970" s="204"/>
    </row>
    <row r="971" spans="2:36" s="94" customFormat="1" ht="38.25" x14ac:dyDescent="0.2">
      <c r="B971" s="204"/>
      <c r="C971" s="204"/>
      <c r="D971" s="204"/>
      <c r="E971" s="199"/>
      <c r="F971" s="199"/>
      <c r="G971" s="199"/>
      <c r="H971" s="204"/>
      <c r="I971" s="204"/>
      <c r="J971" s="11" t="s">
        <v>209</v>
      </c>
      <c r="K971" s="7" t="s">
        <v>118</v>
      </c>
      <c r="L971" s="7" t="s">
        <v>119</v>
      </c>
      <c r="M971" s="7">
        <v>1</v>
      </c>
      <c r="N971" s="190"/>
      <c r="O971" s="204"/>
      <c r="P971" s="204"/>
      <c r="Q971" s="204"/>
      <c r="R971" s="251"/>
      <c r="S971" s="251"/>
      <c r="T971" s="191"/>
      <c r="U971" s="191"/>
      <c r="V971" s="297"/>
      <c r="W971" s="189"/>
      <c r="X971" s="189"/>
      <c r="Y971" s="297"/>
      <c r="Z971" s="189"/>
      <c r="AA971" s="189"/>
      <c r="AB971" s="297"/>
      <c r="AC971" s="190"/>
      <c r="AD971" s="250"/>
      <c r="AE971" s="250"/>
      <c r="AF971" s="204"/>
      <c r="AG971" s="190"/>
      <c r="AH971" s="190"/>
      <c r="AI971" s="190"/>
      <c r="AJ971" s="204"/>
    </row>
    <row r="972" spans="2:36" s="94" customFormat="1" ht="48" customHeight="1" x14ac:dyDescent="0.2">
      <c r="B972" s="204"/>
      <c r="C972" s="204"/>
      <c r="D972" s="204"/>
      <c r="E972" s="199"/>
      <c r="F972" s="199"/>
      <c r="G972" s="199"/>
      <c r="H972" s="204"/>
      <c r="I972" s="204"/>
      <c r="J972" s="11" t="s">
        <v>120</v>
      </c>
      <c r="K972" s="7" t="s">
        <v>121</v>
      </c>
      <c r="L972" s="7" t="s">
        <v>119</v>
      </c>
      <c r="M972" s="7">
        <v>1</v>
      </c>
      <c r="N972" s="190"/>
      <c r="O972" s="204"/>
      <c r="P972" s="204"/>
      <c r="Q972" s="204"/>
      <c r="R972" s="251"/>
      <c r="S972" s="251"/>
      <c r="T972" s="191"/>
      <c r="U972" s="191"/>
      <c r="V972" s="297"/>
      <c r="W972" s="189"/>
      <c r="X972" s="189"/>
      <c r="Y972" s="297"/>
      <c r="Z972" s="189"/>
      <c r="AA972" s="189"/>
      <c r="AB972" s="297"/>
      <c r="AC972" s="190"/>
      <c r="AD972" s="250"/>
      <c r="AE972" s="250"/>
      <c r="AF972" s="204"/>
      <c r="AG972" s="190"/>
      <c r="AH972" s="190"/>
      <c r="AI972" s="190"/>
      <c r="AJ972" s="204"/>
    </row>
    <row r="973" spans="2:36" s="94" customFormat="1" ht="52.15" customHeight="1" x14ac:dyDescent="0.2">
      <c r="B973" s="221" t="s">
        <v>1055</v>
      </c>
      <c r="C973" s="221" t="s">
        <v>222</v>
      </c>
      <c r="D973" s="221" t="s">
        <v>66</v>
      </c>
      <c r="E973" s="249" t="s">
        <v>67</v>
      </c>
      <c r="F973" s="249" t="s">
        <v>824</v>
      </c>
      <c r="G973" s="249" t="s">
        <v>69</v>
      </c>
      <c r="H973" s="221" t="s">
        <v>70</v>
      </c>
      <c r="I973" s="221" t="s">
        <v>79</v>
      </c>
      <c r="J973" s="20" t="s">
        <v>113</v>
      </c>
      <c r="K973" s="27" t="s">
        <v>114</v>
      </c>
      <c r="L973" s="27" t="s">
        <v>115</v>
      </c>
      <c r="M973" s="27">
        <v>2</v>
      </c>
      <c r="N973" s="223" t="s">
        <v>108</v>
      </c>
      <c r="O973" s="221" t="s">
        <v>364</v>
      </c>
      <c r="P973" s="221" t="s">
        <v>75</v>
      </c>
      <c r="Q973" s="221" t="s">
        <v>76</v>
      </c>
      <c r="R973" s="296" t="s">
        <v>77</v>
      </c>
      <c r="S973" s="296" t="s">
        <v>109</v>
      </c>
      <c r="T973" s="264">
        <f>V973+Y973</f>
        <v>151940</v>
      </c>
      <c r="U973" s="264">
        <f>+T973/2</f>
        <v>75970</v>
      </c>
      <c r="V973" s="259">
        <v>75970</v>
      </c>
      <c r="W973" s="259" t="s">
        <v>79</v>
      </c>
      <c r="X973" s="259" t="s">
        <v>79</v>
      </c>
      <c r="Y973" s="259">
        <v>75970</v>
      </c>
      <c r="Z973" s="259" t="s">
        <v>79</v>
      </c>
      <c r="AA973" s="259" t="s">
        <v>79</v>
      </c>
      <c r="AB973" s="259">
        <v>13212.17</v>
      </c>
      <c r="AC973" s="223" t="s">
        <v>80</v>
      </c>
      <c r="AD973" s="258">
        <f>V973+Y973</f>
        <v>151940</v>
      </c>
      <c r="AE973" s="258" t="s">
        <v>79</v>
      </c>
      <c r="AF973" s="223" t="s">
        <v>79</v>
      </c>
      <c r="AG973" s="223" t="s">
        <v>33</v>
      </c>
      <c r="AH973" s="223" t="s">
        <v>157</v>
      </c>
      <c r="AI973" s="223" t="s">
        <v>158</v>
      </c>
      <c r="AJ973" s="223"/>
    </row>
    <row r="974" spans="2:36" s="94" customFormat="1" ht="51" x14ac:dyDescent="0.2">
      <c r="B974" s="221"/>
      <c r="C974" s="221"/>
      <c r="D974" s="221"/>
      <c r="E974" s="249"/>
      <c r="F974" s="249"/>
      <c r="G974" s="249"/>
      <c r="H974" s="221"/>
      <c r="I974" s="221"/>
      <c r="J974" s="20" t="s">
        <v>116</v>
      </c>
      <c r="K974" s="27" t="s">
        <v>117</v>
      </c>
      <c r="L974" s="27" t="s">
        <v>85</v>
      </c>
      <c r="M974" s="27">
        <v>2</v>
      </c>
      <c r="N974" s="223"/>
      <c r="O974" s="221"/>
      <c r="P974" s="221"/>
      <c r="Q974" s="221"/>
      <c r="R974" s="296"/>
      <c r="S974" s="296"/>
      <c r="T974" s="264"/>
      <c r="U974" s="264"/>
      <c r="V974" s="259"/>
      <c r="W974" s="259"/>
      <c r="X974" s="259"/>
      <c r="Y974" s="259"/>
      <c r="Z974" s="259"/>
      <c r="AA974" s="259"/>
      <c r="AB974" s="259"/>
      <c r="AC974" s="223"/>
      <c r="AD974" s="258"/>
      <c r="AE974" s="258"/>
      <c r="AF974" s="221"/>
      <c r="AG974" s="223"/>
      <c r="AH974" s="223"/>
      <c r="AI974" s="223"/>
      <c r="AJ974" s="221"/>
    </row>
    <row r="975" spans="2:36" s="94" customFormat="1" ht="38.25" x14ac:dyDescent="0.2">
      <c r="B975" s="221"/>
      <c r="C975" s="221"/>
      <c r="D975" s="221"/>
      <c r="E975" s="249"/>
      <c r="F975" s="249"/>
      <c r="G975" s="249"/>
      <c r="H975" s="221"/>
      <c r="I975" s="221"/>
      <c r="J975" s="20" t="s">
        <v>209</v>
      </c>
      <c r="K975" s="27" t="s">
        <v>118</v>
      </c>
      <c r="L975" s="27" t="s">
        <v>119</v>
      </c>
      <c r="M975" s="27">
        <v>2</v>
      </c>
      <c r="N975" s="223"/>
      <c r="O975" s="221"/>
      <c r="P975" s="221"/>
      <c r="Q975" s="221"/>
      <c r="R975" s="296"/>
      <c r="S975" s="296"/>
      <c r="T975" s="264"/>
      <c r="U975" s="264"/>
      <c r="V975" s="259"/>
      <c r="W975" s="259"/>
      <c r="X975" s="259"/>
      <c r="Y975" s="259"/>
      <c r="Z975" s="259"/>
      <c r="AA975" s="259"/>
      <c r="AB975" s="259"/>
      <c r="AC975" s="223"/>
      <c r="AD975" s="258"/>
      <c r="AE975" s="258"/>
      <c r="AF975" s="221"/>
      <c r="AG975" s="223"/>
      <c r="AH975" s="223"/>
      <c r="AI975" s="223"/>
      <c r="AJ975" s="221"/>
    </row>
    <row r="976" spans="2:36" s="94" customFormat="1" ht="25.5" x14ac:dyDescent="0.2">
      <c r="B976" s="221"/>
      <c r="C976" s="221"/>
      <c r="D976" s="221"/>
      <c r="E976" s="249"/>
      <c r="F976" s="249"/>
      <c r="G976" s="249"/>
      <c r="H976" s="221"/>
      <c r="I976" s="221"/>
      <c r="J976" s="20" t="s">
        <v>120</v>
      </c>
      <c r="K976" s="27" t="s">
        <v>121</v>
      </c>
      <c r="L976" s="27" t="s">
        <v>119</v>
      </c>
      <c r="M976" s="27">
        <v>2</v>
      </c>
      <c r="N976" s="223"/>
      <c r="O976" s="221"/>
      <c r="P976" s="221"/>
      <c r="Q976" s="221"/>
      <c r="R976" s="296"/>
      <c r="S976" s="296"/>
      <c r="T976" s="264"/>
      <c r="U976" s="264"/>
      <c r="V976" s="259"/>
      <c r="W976" s="259"/>
      <c r="X976" s="259"/>
      <c r="Y976" s="259"/>
      <c r="Z976" s="259"/>
      <c r="AA976" s="259"/>
      <c r="AB976" s="259"/>
      <c r="AC976" s="223"/>
      <c r="AD976" s="258"/>
      <c r="AE976" s="258"/>
      <c r="AF976" s="221"/>
      <c r="AG976" s="223"/>
      <c r="AH976" s="223"/>
      <c r="AI976" s="223"/>
      <c r="AJ976" s="221"/>
    </row>
    <row r="977" spans="2:36" s="82" customFormat="1" ht="132" customHeight="1" x14ac:dyDescent="0.25">
      <c r="B977" s="204" t="s">
        <v>219</v>
      </c>
      <c r="C977" s="204" t="s">
        <v>223</v>
      </c>
      <c r="D977" s="204" t="s">
        <v>106</v>
      </c>
      <c r="E977" s="199" t="s">
        <v>67</v>
      </c>
      <c r="F977" s="199" t="s">
        <v>823</v>
      </c>
      <c r="G977" s="199" t="s">
        <v>147</v>
      </c>
      <c r="H977" s="204" t="s">
        <v>70</v>
      </c>
      <c r="I977" s="204" t="s">
        <v>79</v>
      </c>
      <c r="J977" s="11" t="s">
        <v>208</v>
      </c>
      <c r="K977" s="7" t="s">
        <v>107</v>
      </c>
      <c r="L977" s="7" t="s">
        <v>86</v>
      </c>
      <c r="M977" s="7">
        <v>40</v>
      </c>
      <c r="N977" s="190" t="s">
        <v>108</v>
      </c>
      <c r="O977" s="204" t="s">
        <v>364</v>
      </c>
      <c r="P977" s="204" t="s">
        <v>75</v>
      </c>
      <c r="Q977" s="204" t="s">
        <v>76</v>
      </c>
      <c r="R977" s="251" t="s">
        <v>77</v>
      </c>
      <c r="S977" s="251" t="s">
        <v>109</v>
      </c>
      <c r="T977" s="191">
        <f>V977+Y977</f>
        <v>74900</v>
      </c>
      <c r="U977" s="191">
        <f>T977/M978</f>
        <v>74900</v>
      </c>
      <c r="V977" s="189">
        <v>37450</v>
      </c>
      <c r="W977" s="189" t="s">
        <v>79</v>
      </c>
      <c r="X977" s="189" t="s">
        <v>79</v>
      </c>
      <c r="Y977" s="189">
        <v>37450</v>
      </c>
      <c r="Z977" s="189" t="s">
        <v>98</v>
      </c>
      <c r="AA977" s="189" t="s">
        <v>79</v>
      </c>
      <c r="AB977" s="189">
        <v>6513.0450000000001</v>
      </c>
      <c r="AC977" s="190" t="s">
        <v>149</v>
      </c>
      <c r="AD977" s="250">
        <f>V977+Y977</f>
        <v>74900</v>
      </c>
      <c r="AE977" s="250" t="s">
        <v>79</v>
      </c>
      <c r="AF977" s="190" t="s">
        <v>79</v>
      </c>
      <c r="AG977" s="190" t="s">
        <v>33</v>
      </c>
      <c r="AH977" s="190" t="s">
        <v>157</v>
      </c>
      <c r="AI977" s="190" t="s">
        <v>158</v>
      </c>
      <c r="AJ977" s="228"/>
    </row>
    <row r="978" spans="2:36" s="82" customFormat="1" ht="86.1" customHeight="1" x14ac:dyDescent="0.25">
      <c r="B978" s="204"/>
      <c r="C978" s="204"/>
      <c r="D978" s="204"/>
      <c r="E978" s="199"/>
      <c r="F978" s="199"/>
      <c r="G978" s="199"/>
      <c r="H978" s="204"/>
      <c r="I978" s="204"/>
      <c r="J978" s="11" t="s">
        <v>111</v>
      </c>
      <c r="K978" s="7" t="s">
        <v>112</v>
      </c>
      <c r="L978" s="7" t="s">
        <v>85</v>
      </c>
      <c r="M978" s="7">
        <v>1</v>
      </c>
      <c r="N978" s="190"/>
      <c r="O978" s="204"/>
      <c r="P978" s="204"/>
      <c r="Q978" s="204"/>
      <c r="R978" s="251"/>
      <c r="S978" s="251"/>
      <c r="T978" s="191"/>
      <c r="U978" s="191"/>
      <c r="V978" s="189"/>
      <c r="W978" s="189"/>
      <c r="X978" s="189"/>
      <c r="Y978" s="189"/>
      <c r="Z978" s="189"/>
      <c r="AA978" s="189"/>
      <c r="AB978" s="189"/>
      <c r="AC978" s="190"/>
      <c r="AD978" s="250"/>
      <c r="AE978" s="250"/>
      <c r="AF978" s="204"/>
      <c r="AG978" s="190"/>
      <c r="AH978" s="190"/>
      <c r="AI978" s="190"/>
      <c r="AJ978" s="202"/>
    </row>
    <row r="979" spans="2:36" s="82" customFormat="1" ht="59.1" customHeight="1" x14ac:dyDescent="0.25">
      <c r="B979" s="204"/>
      <c r="C979" s="204"/>
      <c r="D979" s="204"/>
      <c r="E979" s="199"/>
      <c r="F979" s="199"/>
      <c r="G979" s="199"/>
      <c r="H979" s="204"/>
      <c r="I979" s="204"/>
      <c r="J979" s="11" t="s">
        <v>127</v>
      </c>
      <c r="K979" s="7" t="s">
        <v>128</v>
      </c>
      <c r="L979" s="7" t="s">
        <v>85</v>
      </c>
      <c r="M979" s="66">
        <v>35</v>
      </c>
      <c r="N979" s="190"/>
      <c r="O979" s="204"/>
      <c r="P979" s="204"/>
      <c r="Q979" s="204"/>
      <c r="R979" s="251"/>
      <c r="S979" s="251"/>
      <c r="T979" s="191"/>
      <c r="U979" s="191"/>
      <c r="V979" s="189"/>
      <c r="W979" s="189"/>
      <c r="X979" s="189"/>
      <c r="Y979" s="189"/>
      <c r="Z979" s="189"/>
      <c r="AA979" s="189"/>
      <c r="AB979" s="189"/>
      <c r="AC979" s="190"/>
      <c r="AD979" s="250"/>
      <c r="AE979" s="250"/>
      <c r="AF979" s="204"/>
      <c r="AG979" s="190"/>
      <c r="AH979" s="190"/>
      <c r="AI979" s="190"/>
      <c r="AJ979" s="203"/>
    </row>
    <row r="980" spans="2:36" s="82" customFormat="1" ht="132" customHeight="1" x14ac:dyDescent="0.25">
      <c r="B980" s="204" t="s">
        <v>220</v>
      </c>
      <c r="C980" s="204" t="s">
        <v>224</v>
      </c>
      <c r="D980" s="204" t="s">
        <v>106</v>
      </c>
      <c r="E980" s="199" t="s">
        <v>67</v>
      </c>
      <c r="F980" s="199" t="s">
        <v>823</v>
      </c>
      <c r="G980" s="199" t="s">
        <v>147</v>
      </c>
      <c r="H980" s="204" t="s">
        <v>70</v>
      </c>
      <c r="I980" s="204" t="s">
        <v>79</v>
      </c>
      <c r="J980" s="11" t="s">
        <v>208</v>
      </c>
      <c r="K980" s="7" t="s">
        <v>107</v>
      </c>
      <c r="L980" s="7" t="s">
        <v>86</v>
      </c>
      <c r="M980" s="7">
        <v>40</v>
      </c>
      <c r="N980" s="190" t="s">
        <v>108</v>
      </c>
      <c r="O980" s="204" t="s">
        <v>364</v>
      </c>
      <c r="P980" s="204" t="s">
        <v>75</v>
      </c>
      <c r="Q980" s="204" t="s">
        <v>76</v>
      </c>
      <c r="R980" s="251" t="s">
        <v>77</v>
      </c>
      <c r="S980" s="251" t="s">
        <v>109</v>
      </c>
      <c r="T980" s="191">
        <f>V980+Y980</f>
        <v>85600</v>
      </c>
      <c r="U980" s="191">
        <f>T980</f>
        <v>85600</v>
      </c>
      <c r="V980" s="189">
        <v>42800</v>
      </c>
      <c r="W980" s="189" t="s">
        <v>79</v>
      </c>
      <c r="X980" s="189" t="s">
        <v>79</v>
      </c>
      <c r="Y980" s="189">
        <v>42800</v>
      </c>
      <c r="Z980" s="189" t="s">
        <v>98</v>
      </c>
      <c r="AA980" s="189" t="s">
        <v>79</v>
      </c>
      <c r="AB980" s="189">
        <v>7443.48</v>
      </c>
      <c r="AC980" s="190" t="s">
        <v>149</v>
      </c>
      <c r="AD980" s="250">
        <f>V980+Y980</f>
        <v>85600</v>
      </c>
      <c r="AE980" s="250" t="s">
        <v>79</v>
      </c>
      <c r="AF980" s="190" t="s">
        <v>79</v>
      </c>
      <c r="AG980" s="190" t="s">
        <v>33</v>
      </c>
      <c r="AH980" s="190" t="s">
        <v>157</v>
      </c>
      <c r="AI980" s="190" t="s">
        <v>158</v>
      </c>
      <c r="AJ980" s="190"/>
    </row>
    <row r="981" spans="2:36" s="82" customFormat="1" ht="86.1" customHeight="1" x14ac:dyDescent="0.25">
      <c r="B981" s="204"/>
      <c r="C981" s="204"/>
      <c r="D981" s="204"/>
      <c r="E981" s="199"/>
      <c r="F981" s="199"/>
      <c r="G981" s="199"/>
      <c r="H981" s="204"/>
      <c r="I981" s="204"/>
      <c r="J981" s="11" t="s">
        <v>111</v>
      </c>
      <c r="K981" s="7" t="s">
        <v>112</v>
      </c>
      <c r="L981" s="7" t="s">
        <v>85</v>
      </c>
      <c r="M981" s="7">
        <v>1</v>
      </c>
      <c r="N981" s="190"/>
      <c r="O981" s="204"/>
      <c r="P981" s="204"/>
      <c r="Q981" s="204"/>
      <c r="R981" s="251"/>
      <c r="S981" s="251"/>
      <c r="T981" s="191"/>
      <c r="U981" s="191"/>
      <c r="V981" s="189"/>
      <c r="W981" s="189"/>
      <c r="X981" s="189"/>
      <c r="Y981" s="189"/>
      <c r="Z981" s="189"/>
      <c r="AA981" s="189"/>
      <c r="AB981" s="189"/>
      <c r="AC981" s="190"/>
      <c r="AD981" s="250"/>
      <c r="AE981" s="250"/>
      <c r="AF981" s="204"/>
      <c r="AG981" s="190"/>
      <c r="AH981" s="190"/>
      <c r="AI981" s="190"/>
      <c r="AJ981" s="204"/>
    </row>
    <row r="982" spans="2:36" s="82" customFormat="1" ht="59.1" customHeight="1" x14ac:dyDescent="0.25">
      <c r="B982" s="204"/>
      <c r="C982" s="204"/>
      <c r="D982" s="204"/>
      <c r="E982" s="199"/>
      <c r="F982" s="199"/>
      <c r="G982" s="199"/>
      <c r="H982" s="204"/>
      <c r="I982" s="204"/>
      <c r="J982" s="11" t="s">
        <v>127</v>
      </c>
      <c r="K982" s="7" t="s">
        <v>128</v>
      </c>
      <c r="L982" s="7" t="s">
        <v>85</v>
      </c>
      <c r="M982" s="66">
        <v>40</v>
      </c>
      <c r="N982" s="190"/>
      <c r="O982" s="204"/>
      <c r="P982" s="204"/>
      <c r="Q982" s="204"/>
      <c r="R982" s="251"/>
      <c r="S982" s="251"/>
      <c r="T982" s="191"/>
      <c r="U982" s="191"/>
      <c r="V982" s="189"/>
      <c r="W982" s="189"/>
      <c r="X982" s="189"/>
      <c r="Y982" s="189"/>
      <c r="Z982" s="189"/>
      <c r="AA982" s="189"/>
      <c r="AB982" s="189"/>
      <c r="AC982" s="190"/>
      <c r="AD982" s="250"/>
      <c r="AE982" s="250"/>
      <c r="AF982" s="204"/>
      <c r="AG982" s="190"/>
      <c r="AH982" s="190"/>
      <c r="AI982" s="190"/>
      <c r="AJ982" s="204"/>
    </row>
    <row r="983" spans="2:36" s="82" customFormat="1" ht="95.1" customHeight="1" x14ac:dyDescent="0.25">
      <c r="B983" s="204" t="s">
        <v>225</v>
      </c>
      <c r="C983" s="204" t="s">
        <v>226</v>
      </c>
      <c r="D983" s="204" t="s">
        <v>106</v>
      </c>
      <c r="E983" s="199" t="s">
        <v>67</v>
      </c>
      <c r="F983" s="199" t="s">
        <v>833</v>
      </c>
      <c r="G983" s="199" t="s">
        <v>147</v>
      </c>
      <c r="H983" s="204" t="s">
        <v>70</v>
      </c>
      <c r="I983" s="204" t="s">
        <v>79</v>
      </c>
      <c r="J983" s="11" t="s">
        <v>208</v>
      </c>
      <c r="K983" s="7" t="s">
        <v>107</v>
      </c>
      <c r="L983" s="7" t="s">
        <v>86</v>
      </c>
      <c r="M983" s="7">
        <v>40</v>
      </c>
      <c r="N983" s="190" t="s">
        <v>108</v>
      </c>
      <c r="O983" s="204" t="s">
        <v>364</v>
      </c>
      <c r="P983" s="204" t="s">
        <v>75</v>
      </c>
      <c r="Q983" s="204" t="s">
        <v>76</v>
      </c>
      <c r="R983" s="251" t="s">
        <v>77</v>
      </c>
      <c r="S983" s="251" t="s">
        <v>109</v>
      </c>
      <c r="T983" s="191">
        <f>V983+Y983</f>
        <v>32100</v>
      </c>
      <c r="U983" s="191">
        <f>T983</f>
        <v>32100</v>
      </c>
      <c r="V983" s="189">
        <v>16050</v>
      </c>
      <c r="W983" s="189" t="s">
        <v>79</v>
      </c>
      <c r="X983" s="189" t="s">
        <v>79</v>
      </c>
      <c r="Y983" s="189">
        <v>16050</v>
      </c>
      <c r="Z983" s="189" t="s">
        <v>98</v>
      </c>
      <c r="AA983" s="189" t="s">
        <v>79</v>
      </c>
      <c r="AB983" s="189">
        <v>2791.31</v>
      </c>
      <c r="AC983" s="190" t="s">
        <v>149</v>
      </c>
      <c r="AD983" s="250">
        <f>V983+Y983</f>
        <v>32100</v>
      </c>
      <c r="AE983" s="250" t="s">
        <v>79</v>
      </c>
      <c r="AF983" s="190" t="s">
        <v>79</v>
      </c>
      <c r="AG983" s="190" t="s">
        <v>33</v>
      </c>
      <c r="AH983" s="190" t="s">
        <v>157</v>
      </c>
      <c r="AI983" s="190" t="s">
        <v>158</v>
      </c>
      <c r="AJ983" s="190"/>
    </row>
    <row r="984" spans="2:36" s="82" customFormat="1" ht="52.15" customHeight="1" x14ac:dyDescent="0.25">
      <c r="B984" s="204"/>
      <c r="C984" s="204"/>
      <c r="D984" s="204"/>
      <c r="E984" s="199"/>
      <c r="F984" s="199"/>
      <c r="G984" s="199"/>
      <c r="H984" s="204"/>
      <c r="I984" s="204"/>
      <c r="J984" s="11" t="s">
        <v>111</v>
      </c>
      <c r="K984" s="7" t="s">
        <v>112</v>
      </c>
      <c r="L984" s="7" t="s">
        <v>85</v>
      </c>
      <c r="M984" s="7">
        <v>1</v>
      </c>
      <c r="N984" s="190"/>
      <c r="O984" s="204"/>
      <c r="P984" s="204"/>
      <c r="Q984" s="204"/>
      <c r="R984" s="251"/>
      <c r="S984" s="251"/>
      <c r="T984" s="191"/>
      <c r="U984" s="191"/>
      <c r="V984" s="189"/>
      <c r="W984" s="189"/>
      <c r="X984" s="189"/>
      <c r="Y984" s="189"/>
      <c r="Z984" s="189"/>
      <c r="AA984" s="189"/>
      <c r="AB984" s="189"/>
      <c r="AC984" s="190"/>
      <c r="AD984" s="250"/>
      <c r="AE984" s="250"/>
      <c r="AF984" s="204"/>
      <c r="AG984" s="190"/>
      <c r="AH984" s="190"/>
      <c r="AI984" s="190"/>
      <c r="AJ984" s="204"/>
    </row>
    <row r="985" spans="2:36" s="82" customFormat="1" ht="59.1" customHeight="1" x14ac:dyDescent="0.25">
      <c r="B985" s="204"/>
      <c r="C985" s="204"/>
      <c r="D985" s="204"/>
      <c r="E985" s="199"/>
      <c r="F985" s="199"/>
      <c r="G985" s="199"/>
      <c r="H985" s="204"/>
      <c r="I985" s="204"/>
      <c r="J985" s="11" t="s">
        <v>127</v>
      </c>
      <c r="K985" s="7" t="s">
        <v>128</v>
      </c>
      <c r="L985" s="7" t="s">
        <v>85</v>
      </c>
      <c r="M985" s="66">
        <v>15</v>
      </c>
      <c r="N985" s="190"/>
      <c r="O985" s="204"/>
      <c r="P985" s="204"/>
      <c r="Q985" s="204"/>
      <c r="R985" s="251"/>
      <c r="S985" s="251"/>
      <c r="T985" s="191"/>
      <c r="U985" s="191"/>
      <c r="V985" s="189"/>
      <c r="W985" s="189"/>
      <c r="X985" s="189"/>
      <c r="Y985" s="189"/>
      <c r="Z985" s="189"/>
      <c r="AA985" s="189"/>
      <c r="AB985" s="189"/>
      <c r="AC985" s="190"/>
      <c r="AD985" s="250"/>
      <c r="AE985" s="250"/>
      <c r="AF985" s="204"/>
      <c r="AG985" s="190"/>
      <c r="AH985" s="190"/>
      <c r="AI985" s="190"/>
      <c r="AJ985" s="204"/>
    </row>
    <row r="986" spans="2:36" s="82" customFormat="1" ht="95.1" customHeight="1" x14ac:dyDescent="0.25">
      <c r="B986" s="204" t="s">
        <v>227</v>
      </c>
      <c r="C986" s="204" t="s">
        <v>228</v>
      </c>
      <c r="D986" s="204" t="s">
        <v>106</v>
      </c>
      <c r="E986" s="199" t="s">
        <v>67</v>
      </c>
      <c r="F986" s="199" t="s">
        <v>823</v>
      </c>
      <c r="G986" s="199" t="s">
        <v>147</v>
      </c>
      <c r="H986" s="204" t="s">
        <v>70</v>
      </c>
      <c r="I986" s="204" t="s">
        <v>79</v>
      </c>
      <c r="J986" s="11" t="s">
        <v>208</v>
      </c>
      <c r="K986" s="7" t="s">
        <v>107</v>
      </c>
      <c r="L986" s="7" t="s">
        <v>86</v>
      </c>
      <c r="M986" s="7">
        <v>40</v>
      </c>
      <c r="N986" s="190" t="s">
        <v>108</v>
      </c>
      <c r="O986" s="204" t="s">
        <v>364</v>
      </c>
      <c r="P986" s="204" t="s">
        <v>75</v>
      </c>
      <c r="Q986" s="204" t="s">
        <v>76</v>
      </c>
      <c r="R986" s="251" t="s">
        <v>77</v>
      </c>
      <c r="S986" s="251" t="s">
        <v>109</v>
      </c>
      <c r="T986" s="191">
        <f>V986+Y986</f>
        <v>203300</v>
      </c>
      <c r="U986" s="191">
        <f>T986</f>
        <v>203300</v>
      </c>
      <c r="V986" s="189">
        <v>101650</v>
      </c>
      <c r="W986" s="189" t="s">
        <v>79</v>
      </c>
      <c r="X986" s="189" t="s">
        <v>79</v>
      </c>
      <c r="Y986" s="189">
        <v>101650</v>
      </c>
      <c r="Z986" s="189" t="s">
        <v>98</v>
      </c>
      <c r="AA986" s="189" t="s">
        <v>79</v>
      </c>
      <c r="AB986" s="189">
        <v>17678.259999999998</v>
      </c>
      <c r="AC986" s="190" t="s">
        <v>149</v>
      </c>
      <c r="AD986" s="250">
        <f>V986+Y986</f>
        <v>203300</v>
      </c>
      <c r="AE986" s="250" t="s">
        <v>79</v>
      </c>
      <c r="AF986" s="190" t="s">
        <v>79</v>
      </c>
      <c r="AG986" s="190" t="s">
        <v>33</v>
      </c>
      <c r="AH986" s="190" t="s">
        <v>157</v>
      </c>
      <c r="AI986" s="190" t="s">
        <v>158</v>
      </c>
      <c r="AJ986" s="190"/>
    </row>
    <row r="987" spans="2:36" s="82" customFormat="1" ht="59.1" customHeight="1" x14ac:dyDescent="0.25">
      <c r="B987" s="204"/>
      <c r="C987" s="204"/>
      <c r="D987" s="204"/>
      <c r="E987" s="199"/>
      <c r="F987" s="199"/>
      <c r="G987" s="199"/>
      <c r="H987" s="204"/>
      <c r="I987" s="204"/>
      <c r="J987" s="11" t="s">
        <v>111</v>
      </c>
      <c r="K987" s="7" t="s">
        <v>112</v>
      </c>
      <c r="L987" s="7" t="s">
        <v>85</v>
      </c>
      <c r="M987" s="7">
        <v>1</v>
      </c>
      <c r="N987" s="190"/>
      <c r="O987" s="204"/>
      <c r="P987" s="204"/>
      <c r="Q987" s="204"/>
      <c r="R987" s="251"/>
      <c r="S987" s="251"/>
      <c r="T987" s="191"/>
      <c r="U987" s="191"/>
      <c r="V987" s="189"/>
      <c r="W987" s="189"/>
      <c r="X987" s="189"/>
      <c r="Y987" s="189"/>
      <c r="Z987" s="189"/>
      <c r="AA987" s="189"/>
      <c r="AB987" s="189"/>
      <c r="AC987" s="190"/>
      <c r="AD987" s="250"/>
      <c r="AE987" s="250"/>
      <c r="AF987" s="204"/>
      <c r="AG987" s="190"/>
      <c r="AH987" s="190"/>
      <c r="AI987" s="190"/>
      <c r="AJ987" s="204"/>
    </row>
    <row r="988" spans="2:36" s="82" customFormat="1" ht="59.1" customHeight="1" x14ac:dyDescent="0.25">
      <c r="B988" s="204"/>
      <c r="C988" s="204"/>
      <c r="D988" s="204"/>
      <c r="E988" s="199"/>
      <c r="F988" s="199"/>
      <c r="G988" s="199"/>
      <c r="H988" s="204"/>
      <c r="I988" s="204"/>
      <c r="J988" s="11" t="s">
        <v>127</v>
      </c>
      <c r="K988" s="7" t="s">
        <v>128</v>
      </c>
      <c r="L988" s="7" t="s">
        <v>85</v>
      </c>
      <c r="M988" s="66">
        <v>95</v>
      </c>
      <c r="N988" s="190"/>
      <c r="O988" s="204"/>
      <c r="P988" s="204"/>
      <c r="Q988" s="204"/>
      <c r="R988" s="251"/>
      <c r="S988" s="251"/>
      <c r="T988" s="191"/>
      <c r="U988" s="191"/>
      <c r="V988" s="189"/>
      <c r="W988" s="189"/>
      <c r="X988" s="189"/>
      <c r="Y988" s="189"/>
      <c r="Z988" s="189"/>
      <c r="AA988" s="189"/>
      <c r="AB988" s="189"/>
      <c r="AC988" s="190"/>
      <c r="AD988" s="250"/>
      <c r="AE988" s="250"/>
      <c r="AF988" s="204"/>
      <c r="AG988" s="190"/>
      <c r="AH988" s="190"/>
      <c r="AI988" s="190"/>
      <c r="AJ988" s="204"/>
    </row>
    <row r="989" spans="2:36" s="82" customFormat="1" ht="132" customHeight="1" x14ac:dyDescent="0.25">
      <c r="B989" s="221" t="s">
        <v>1056</v>
      </c>
      <c r="C989" s="221" t="s">
        <v>223</v>
      </c>
      <c r="D989" s="221" t="s">
        <v>106</v>
      </c>
      <c r="E989" s="249" t="s">
        <v>67</v>
      </c>
      <c r="F989" s="249" t="s">
        <v>823</v>
      </c>
      <c r="G989" s="249" t="s">
        <v>147</v>
      </c>
      <c r="H989" s="221" t="s">
        <v>70</v>
      </c>
      <c r="I989" s="221" t="s">
        <v>79</v>
      </c>
      <c r="J989" s="20" t="s">
        <v>208</v>
      </c>
      <c r="K989" s="27" t="s">
        <v>107</v>
      </c>
      <c r="L989" s="27" t="s">
        <v>86</v>
      </c>
      <c r="M989" s="27">
        <v>40</v>
      </c>
      <c r="N989" s="223" t="s">
        <v>108</v>
      </c>
      <c r="O989" s="221" t="s">
        <v>364</v>
      </c>
      <c r="P989" s="221" t="s">
        <v>75</v>
      </c>
      <c r="Q989" s="221" t="s">
        <v>76</v>
      </c>
      <c r="R989" s="296" t="s">
        <v>77</v>
      </c>
      <c r="S989" s="296" t="s">
        <v>109</v>
      </c>
      <c r="T989" s="264">
        <f>V989+Y989</f>
        <v>74900</v>
      </c>
      <c r="U989" s="264">
        <f>T989</f>
        <v>74900</v>
      </c>
      <c r="V989" s="259">
        <v>37450</v>
      </c>
      <c r="W989" s="259" t="s">
        <v>79</v>
      </c>
      <c r="X989" s="259" t="s">
        <v>79</v>
      </c>
      <c r="Y989" s="259">
        <v>37450</v>
      </c>
      <c r="Z989" s="259" t="s">
        <v>98</v>
      </c>
      <c r="AA989" s="259" t="s">
        <v>79</v>
      </c>
      <c r="AB989" s="259">
        <v>6513.0450000000001</v>
      </c>
      <c r="AC989" s="223" t="s">
        <v>149</v>
      </c>
      <c r="AD989" s="258">
        <f>V989+Y989</f>
        <v>74900</v>
      </c>
      <c r="AE989" s="258" t="s">
        <v>79</v>
      </c>
      <c r="AF989" s="223" t="s">
        <v>79</v>
      </c>
      <c r="AG989" s="223" t="s">
        <v>33</v>
      </c>
      <c r="AH989" s="223" t="s">
        <v>249</v>
      </c>
      <c r="AI989" s="223" t="s">
        <v>255</v>
      </c>
      <c r="AJ989" s="223"/>
    </row>
    <row r="990" spans="2:36" s="82" customFormat="1" ht="86.1" customHeight="1" x14ac:dyDescent="0.25">
      <c r="B990" s="221"/>
      <c r="C990" s="221"/>
      <c r="D990" s="221"/>
      <c r="E990" s="249"/>
      <c r="F990" s="249"/>
      <c r="G990" s="249"/>
      <c r="H990" s="221"/>
      <c r="I990" s="221"/>
      <c r="J990" s="20" t="s">
        <v>111</v>
      </c>
      <c r="K990" s="27" t="s">
        <v>112</v>
      </c>
      <c r="L990" s="27" t="s">
        <v>85</v>
      </c>
      <c r="M990" s="27">
        <v>1</v>
      </c>
      <c r="N990" s="223"/>
      <c r="O990" s="221"/>
      <c r="P990" s="221"/>
      <c r="Q990" s="221"/>
      <c r="R990" s="296"/>
      <c r="S990" s="296"/>
      <c r="T990" s="264"/>
      <c r="U990" s="264"/>
      <c r="V990" s="259"/>
      <c r="W990" s="259"/>
      <c r="X990" s="259"/>
      <c r="Y990" s="259"/>
      <c r="Z990" s="259"/>
      <c r="AA990" s="259"/>
      <c r="AB990" s="259"/>
      <c r="AC990" s="223"/>
      <c r="AD990" s="258"/>
      <c r="AE990" s="258"/>
      <c r="AF990" s="221"/>
      <c r="AG990" s="223"/>
      <c r="AH990" s="223"/>
      <c r="AI990" s="223"/>
      <c r="AJ990" s="221"/>
    </row>
    <row r="991" spans="2:36" s="82" customFormat="1" ht="59.1" customHeight="1" x14ac:dyDescent="0.25">
      <c r="B991" s="221"/>
      <c r="C991" s="221"/>
      <c r="D991" s="221"/>
      <c r="E991" s="249"/>
      <c r="F991" s="249"/>
      <c r="G991" s="249"/>
      <c r="H991" s="221"/>
      <c r="I991" s="221"/>
      <c r="J991" s="20" t="s">
        <v>127</v>
      </c>
      <c r="K991" s="27" t="s">
        <v>128</v>
      </c>
      <c r="L991" s="27" t="s">
        <v>85</v>
      </c>
      <c r="M991" s="64">
        <v>35</v>
      </c>
      <c r="N991" s="223"/>
      <c r="O991" s="221"/>
      <c r="P991" s="221"/>
      <c r="Q991" s="221"/>
      <c r="R991" s="296"/>
      <c r="S991" s="296"/>
      <c r="T991" s="264"/>
      <c r="U991" s="264"/>
      <c r="V991" s="259"/>
      <c r="W991" s="259"/>
      <c r="X991" s="259"/>
      <c r="Y991" s="259"/>
      <c r="Z991" s="259"/>
      <c r="AA991" s="259"/>
      <c r="AB991" s="259"/>
      <c r="AC991" s="223"/>
      <c r="AD991" s="258"/>
      <c r="AE991" s="258"/>
      <c r="AF991" s="221"/>
      <c r="AG991" s="223"/>
      <c r="AH991" s="223"/>
      <c r="AI991" s="223"/>
      <c r="AJ991" s="221"/>
    </row>
    <row r="992" spans="2:36" s="94" customFormat="1" ht="70.5" customHeight="1" x14ac:dyDescent="0.2">
      <c r="B992" s="204" t="s">
        <v>229</v>
      </c>
      <c r="C992" s="204" t="s">
        <v>222</v>
      </c>
      <c r="D992" s="204" t="s">
        <v>66</v>
      </c>
      <c r="E992" s="199" t="s">
        <v>67</v>
      </c>
      <c r="F992" s="199" t="s">
        <v>824</v>
      </c>
      <c r="G992" s="199" t="s">
        <v>69</v>
      </c>
      <c r="H992" s="204" t="s">
        <v>70</v>
      </c>
      <c r="I992" s="204" t="s">
        <v>79</v>
      </c>
      <c r="J992" s="11" t="s">
        <v>113</v>
      </c>
      <c r="K992" s="7" t="s">
        <v>114</v>
      </c>
      <c r="L992" s="7" t="s">
        <v>115</v>
      </c>
      <c r="M992" s="7">
        <v>4</v>
      </c>
      <c r="N992" s="190" t="s">
        <v>108</v>
      </c>
      <c r="O992" s="204" t="s">
        <v>364</v>
      </c>
      <c r="P992" s="204" t="s">
        <v>75</v>
      </c>
      <c r="Q992" s="204" t="s">
        <v>76</v>
      </c>
      <c r="R992" s="251" t="s">
        <v>77</v>
      </c>
      <c r="S992" s="251" t="s">
        <v>109</v>
      </c>
      <c r="T992" s="191">
        <f>V992+Y992</f>
        <v>227910</v>
      </c>
      <c r="U992" s="191">
        <f>T992/M993</f>
        <v>75970</v>
      </c>
      <c r="V992" s="189">
        <v>113955</v>
      </c>
      <c r="W992" s="189" t="s">
        <v>79</v>
      </c>
      <c r="X992" s="189" t="s">
        <v>79</v>
      </c>
      <c r="Y992" s="189">
        <v>113955</v>
      </c>
      <c r="Z992" s="189" t="s">
        <v>79</v>
      </c>
      <c r="AA992" s="189" t="s">
        <v>79</v>
      </c>
      <c r="AB992" s="189">
        <v>19818.259999999998</v>
      </c>
      <c r="AC992" s="190" t="s">
        <v>80</v>
      </c>
      <c r="AD992" s="250">
        <f>V992+Y992</f>
        <v>227910</v>
      </c>
      <c r="AE992" s="250" t="s">
        <v>79</v>
      </c>
      <c r="AF992" s="190" t="s">
        <v>79</v>
      </c>
      <c r="AG992" s="190" t="s">
        <v>33</v>
      </c>
      <c r="AH992" s="190" t="s">
        <v>179</v>
      </c>
      <c r="AI992" s="190" t="s">
        <v>1003</v>
      </c>
      <c r="AJ992" s="190"/>
    </row>
    <row r="993" spans="2:36" s="94" customFormat="1" ht="51" x14ac:dyDescent="0.2">
      <c r="B993" s="204"/>
      <c r="C993" s="204"/>
      <c r="D993" s="204"/>
      <c r="E993" s="199"/>
      <c r="F993" s="199"/>
      <c r="G993" s="199"/>
      <c r="H993" s="204"/>
      <c r="I993" s="204"/>
      <c r="J993" s="11" t="s">
        <v>116</v>
      </c>
      <c r="K993" s="7" t="s">
        <v>117</v>
      </c>
      <c r="L993" s="7" t="s">
        <v>85</v>
      </c>
      <c r="M993" s="7">
        <v>3</v>
      </c>
      <c r="N993" s="190"/>
      <c r="O993" s="204"/>
      <c r="P993" s="204"/>
      <c r="Q993" s="204"/>
      <c r="R993" s="251"/>
      <c r="S993" s="251"/>
      <c r="T993" s="191"/>
      <c r="U993" s="191"/>
      <c r="V993" s="189"/>
      <c r="W993" s="189"/>
      <c r="X993" s="189"/>
      <c r="Y993" s="189"/>
      <c r="Z993" s="189"/>
      <c r="AA993" s="189"/>
      <c r="AB993" s="189"/>
      <c r="AC993" s="190"/>
      <c r="AD993" s="250"/>
      <c r="AE993" s="250"/>
      <c r="AF993" s="204"/>
      <c r="AG993" s="190"/>
      <c r="AH993" s="190"/>
      <c r="AI993" s="190"/>
      <c r="AJ993" s="204"/>
    </row>
    <row r="994" spans="2:36" s="94" customFormat="1" ht="38.25" x14ac:dyDescent="0.2">
      <c r="B994" s="204"/>
      <c r="C994" s="204"/>
      <c r="D994" s="204"/>
      <c r="E994" s="199"/>
      <c r="F994" s="199"/>
      <c r="G994" s="199"/>
      <c r="H994" s="204"/>
      <c r="I994" s="204"/>
      <c r="J994" s="11" t="s">
        <v>209</v>
      </c>
      <c r="K994" s="7" t="s">
        <v>118</v>
      </c>
      <c r="L994" s="7" t="s">
        <v>119</v>
      </c>
      <c r="M994" s="7">
        <v>3</v>
      </c>
      <c r="N994" s="190"/>
      <c r="O994" s="204"/>
      <c r="P994" s="204"/>
      <c r="Q994" s="204"/>
      <c r="R994" s="251"/>
      <c r="S994" s="251"/>
      <c r="T994" s="191"/>
      <c r="U994" s="191"/>
      <c r="V994" s="189"/>
      <c r="W994" s="189"/>
      <c r="X994" s="189"/>
      <c r="Y994" s="189"/>
      <c r="Z994" s="189"/>
      <c r="AA994" s="189"/>
      <c r="AB994" s="189"/>
      <c r="AC994" s="190"/>
      <c r="AD994" s="250"/>
      <c r="AE994" s="250"/>
      <c r="AF994" s="204"/>
      <c r="AG994" s="190"/>
      <c r="AH994" s="190"/>
      <c r="AI994" s="190"/>
      <c r="AJ994" s="204"/>
    </row>
    <row r="995" spans="2:36" s="94" customFormat="1" ht="41.65" customHeight="1" x14ac:dyDescent="0.2">
      <c r="B995" s="204"/>
      <c r="C995" s="204"/>
      <c r="D995" s="204"/>
      <c r="E995" s="199"/>
      <c r="F995" s="199"/>
      <c r="G995" s="199"/>
      <c r="H995" s="204"/>
      <c r="I995" s="204"/>
      <c r="J995" s="11" t="s">
        <v>120</v>
      </c>
      <c r="K995" s="7" t="s">
        <v>121</v>
      </c>
      <c r="L995" s="7" t="s">
        <v>119</v>
      </c>
      <c r="M995" s="7">
        <v>3</v>
      </c>
      <c r="N995" s="190"/>
      <c r="O995" s="204"/>
      <c r="P995" s="204"/>
      <c r="Q995" s="204"/>
      <c r="R995" s="251"/>
      <c r="S995" s="251"/>
      <c r="T995" s="191"/>
      <c r="U995" s="191"/>
      <c r="V995" s="189"/>
      <c r="W995" s="189"/>
      <c r="X995" s="189"/>
      <c r="Y995" s="189"/>
      <c r="Z995" s="189"/>
      <c r="AA995" s="189"/>
      <c r="AB995" s="189"/>
      <c r="AC995" s="190"/>
      <c r="AD995" s="250"/>
      <c r="AE995" s="250"/>
      <c r="AF995" s="204"/>
      <c r="AG995" s="190"/>
      <c r="AH995" s="190"/>
      <c r="AI995" s="190"/>
      <c r="AJ995" s="204"/>
    </row>
    <row r="996" spans="2:36" s="82" customFormat="1" ht="132" customHeight="1" x14ac:dyDescent="0.25">
      <c r="B996" s="204" t="s">
        <v>231</v>
      </c>
      <c r="C996" s="204" t="s">
        <v>1057</v>
      </c>
      <c r="D996" s="204" t="s">
        <v>106</v>
      </c>
      <c r="E996" s="199" t="s">
        <v>67</v>
      </c>
      <c r="F996" s="199" t="s">
        <v>823</v>
      </c>
      <c r="G996" s="199" t="s">
        <v>147</v>
      </c>
      <c r="H996" s="204" t="s">
        <v>70</v>
      </c>
      <c r="I996" s="204" t="s">
        <v>79</v>
      </c>
      <c r="J996" s="11" t="s">
        <v>208</v>
      </c>
      <c r="K996" s="7" t="s">
        <v>107</v>
      </c>
      <c r="L996" s="7" t="s">
        <v>86</v>
      </c>
      <c r="M996" s="7">
        <v>40</v>
      </c>
      <c r="N996" s="190" t="s">
        <v>108</v>
      </c>
      <c r="O996" s="204" t="s">
        <v>364</v>
      </c>
      <c r="P996" s="204" t="s">
        <v>75</v>
      </c>
      <c r="Q996" s="204" t="s">
        <v>76</v>
      </c>
      <c r="R996" s="251" t="s">
        <v>77</v>
      </c>
      <c r="S996" s="251" t="s">
        <v>109</v>
      </c>
      <c r="T996" s="191">
        <f>V996+Y996</f>
        <v>171200</v>
      </c>
      <c r="U996" s="191">
        <f>T996/M997</f>
        <v>85600</v>
      </c>
      <c r="V996" s="243">
        <v>85600</v>
      </c>
      <c r="W996" s="189" t="s">
        <v>79</v>
      </c>
      <c r="X996" s="189" t="s">
        <v>79</v>
      </c>
      <c r="Y996" s="189">
        <v>85600</v>
      </c>
      <c r="Z996" s="189" t="s">
        <v>98</v>
      </c>
      <c r="AA996" s="189" t="s">
        <v>79</v>
      </c>
      <c r="AB996" s="189">
        <v>14886.96</v>
      </c>
      <c r="AC996" s="190" t="s">
        <v>149</v>
      </c>
      <c r="AD996" s="250">
        <f>V996+Y996</f>
        <v>171200</v>
      </c>
      <c r="AE996" s="250" t="s">
        <v>79</v>
      </c>
      <c r="AF996" s="190" t="s">
        <v>79</v>
      </c>
      <c r="AG996" s="190" t="s">
        <v>33</v>
      </c>
      <c r="AH996" s="190" t="s">
        <v>179</v>
      </c>
      <c r="AI996" s="190" t="s">
        <v>359</v>
      </c>
      <c r="AJ996" s="190"/>
    </row>
    <row r="997" spans="2:36" s="82" customFormat="1" ht="86.1" customHeight="1" x14ac:dyDescent="0.25">
      <c r="B997" s="204"/>
      <c r="C997" s="204"/>
      <c r="D997" s="204"/>
      <c r="E997" s="199"/>
      <c r="F997" s="199"/>
      <c r="G997" s="199"/>
      <c r="H997" s="204"/>
      <c r="I997" s="204"/>
      <c r="J997" s="11" t="s">
        <v>111</v>
      </c>
      <c r="K997" s="7" t="s">
        <v>112</v>
      </c>
      <c r="L997" s="7" t="s">
        <v>85</v>
      </c>
      <c r="M997" s="7">
        <v>2</v>
      </c>
      <c r="N997" s="190"/>
      <c r="O997" s="204"/>
      <c r="P997" s="204"/>
      <c r="Q997" s="204"/>
      <c r="R997" s="251"/>
      <c r="S997" s="251"/>
      <c r="T997" s="191"/>
      <c r="U997" s="191"/>
      <c r="V997" s="244"/>
      <c r="W997" s="189"/>
      <c r="X997" s="189"/>
      <c r="Y997" s="189"/>
      <c r="Z997" s="189"/>
      <c r="AA997" s="189"/>
      <c r="AB997" s="189"/>
      <c r="AC997" s="190"/>
      <c r="AD997" s="250"/>
      <c r="AE997" s="250"/>
      <c r="AF997" s="204"/>
      <c r="AG997" s="190"/>
      <c r="AH997" s="190"/>
      <c r="AI997" s="190"/>
      <c r="AJ997" s="204"/>
    </row>
    <row r="998" spans="2:36" s="82" customFormat="1" ht="59.1" customHeight="1" x14ac:dyDescent="0.25">
      <c r="B998" s="204"/>
      <c r="C998" s="204"/>
      <c r="D998" s="204"/>
      <c r="E998" s="199"/>
      <c r="F998" s="199"/>
      <c r="G998" s="199"/>
      <c r="H998" s="204"/>
      <c r="I998" s="204"/>
      <c r="J998" s="11" t="s">
        <v>127</v>
      </c>
      <c r="K998" s="7" t="s">
        <v>128</v>
      </c>
      <c r="L998" s="7" t="s">
        <v>85</v>
      </c>
      <c r="M998" s="66">
        <v>80</v>
      </c>
      <c r="N998" s="190"/>
      <c r="O998" s="204"/>
      <c r="P998" s="204"/>
      <c r="Q998" s="204"/>
      <c r="R998" s="251"/>
      <c r="S998" s="251"/>
      <c r="T998" s="191"/>
      <c r="U998" s="191"/>
      <c r="V998" s="245"/>
      <c r="W998" s="189"/>
      <c r="X998" s="189"/>
      <c r="Y998" s="189"/>
      <c r="Z998" s="189"/>
      <c r="AA998" s="189"/>
      <c r="AB998" s="189"/>
      <c r="AC998" s="190"/>
      <c r="AD998" s="250"/>
      <c r="AE998" s="250"/>
      <c r="AF998" s="204"/>
      <c r="AG998" s="190"/>
      <c r="AH998" s="190"/>
      <c r="AI998" s="190"/>
      <c r="AJ998" s="204"/>
    </row>
    <row r="999" spans="2:36" s="82" customFormat="1" ht="99" customHeight="1" x14ac:dyDescent="0.25">
      <c r="B999" s="204" t="s">
        <v>232</v>
      </c>
      <c r="C999" s="204" t="s">
        <v>226</v>
      </c>
      <c r="D999" s="204" t="s">
        <v>106</v>
      </c>
      <c r="E999" s="199" t="s">
        <v>67</v>
      </c>
      <c r="F999" s="199" t="s">
        <v>823</v>
      </c>
      <c r="G999" s="199" t="s">
        <v>147</v>
      </c>
      <c r="H999" s="204" t="s">
        <v>70</v>
      </c>
      <c r="I999" s="204" t="s">
        <v>79</v>
      </c>
      <c r="J999" s="28" t="s">
        <v>208</v>
      </c>
      <c r="K999" s="14" t="s">
        <v>107</v>
      </c>
      <c r="L999" s="14" t="s">
        <v>86</v>
      </c>
      <c r="M999" s="14">
        <v>40</v>
      </c>
      <c r="N999" s="190" t="s">
        <v>108</v>
      </c>
      <c r="O999" s="204" t="s">
        <v>364</v>
      </c>
      <c r="P999" s="204" t="s">
        <v>75</v>
      </c>
      <c r="Q999" s="204" t="s">
        <v>76</v>
      </c>
      <c r="R999" s="251" t="s">
        <v>77</v>
      </c>
      <c r="S999" s="251" t="s">
        <v>109</v>
      </c>
      <c r="T999" s="191">
        <f>V999+Y999</f>
        <v>128400</v>
      </c>
      <c r="U999" s="191">
        <f>T999/4</f>
        <v>32100</v>
      </c>
      <c r="V999" s="243">
        <v>64200</v>
      </c>
      <c r="W999" s="189" t="s">
        <v>79</v>
      </c>
      <c r="X999" s="189" t="s">
        <v>79</v>
      </c>
      <c r="Y999" s="189">
        <v>64200</v>
      </c>
      <c r="Z999" s="189" t="s">
        <v>98</v>
      </c>
      <c r="AA999" s="189" t="s">
        <v>79</v>
      </c>
      <c r="AB999" s="189">
        <v>11165.22</v>
      </c>
      <c r="AC999" s="190" t="s">
        <v>149</v>
      </c>
      <c r="AD999" s="250">
        <f>V999+Y999</f>
        <v>128400</v>
      </c>
      <c r="AE999" s="250" t="s">
        <v>79</v>
      </c>
      <c r="AF999" s="190" t="s">
        <v>79</v>
      </c>
      <c r="AG999" s="190" t="s">
        <v>33</v>
      </c>
      <c r="AH999" s="190" t="s">
        <v>179</v>
      </c>
      <c r="AI999" s="190" t="s">
        <v>359</v>
      </c>
      <c r="AJ999" s="190"/>
    </row>
    <row r="1000" spans="2:36" s="82" customFormat="1" ht="58.15" customHeight="1" x14ac:dyDescent="0.25">
      <c r="B1000" s="204"/>
      <c r="C1000" s="204"/>
      <c r="D1000" s="204"/>
      <c r="E1000" s="199"/>
      <c r="F1000" s="199"/>
      <c r="G1000" s="199"/>
      <c r="H1000" s="204"/>
      <c r="I1000" s="204"/>
      <c r="J1000" s="11" t="s">
        <v>111</v>
      </c>
      <c r="K1000" s="7" t="s">
        <v>112</v>
      </c>
      <c r="L1000" s="7" t="s">
        <v>85</v>
      </c>
      <c r="M1000" s="7">
        <v>4</v>
      </c>
      <c r="N1000" s="190"/>
      <c r="O1000" s="204"/>
      <c r="P1000" s="204"/>
      <c r="Q1000" s="204"/>
      <c r="R1000" s="251"/>
      <c r="S1000" s="251"/>
      <c r="T1000" s="191"/>
      <c r="U1000" s="191"/>
      <c r="V1000" s="244"/>
      <c r="W1000" s="189"/>
      <c r="X1000" s="189"/>
      <c r="Y1000" s="189"/>
      <c r="Z1000" s="189"/>
      <c r="AA1000" s="189"/>
      <c r="AB1000" s="189"/>
      <c r="AC1000" s="190"/>
      <c r="AD1000" s="250"/>
      <c r="AE1000" s="250"/>
      <c r="AF1000" s="204"/>
      <c r="AG1000" s="190"/>
      <c r="AH1000" s="190"/>
      <c r="AI1000" s="190"/>
      <c r="AJ1000" s="204"/>
    </row>
    <row r="1001" spans="2:36" s="82" customFormat="1" ht="59.1" customHeight="1" x14ac:dyDescent="0.25">
      <c r="B1001" s="204"/>
      <c r="C1001" s="204"/>
      <c r="D1001" s="204"/>
      <c r="E1001" s="199"/>
      <c r="F1001" s="199"/>
      <c r="G1001" s="199"/>
      <c r="H1001" s="204"/>
      <c r="I1001" s="204"/>
      <c r="J1001" s="11" t="s">
        <v>127</v>
      </c>
      <c r="K1001" s="7" t="s">
        <v>128</v>
      </c>
      <c r="L1001" s="7" t="s">
        <v>85</v>
      </c>
      <c r="M1001" s="66">
        <v>60</v>
      </c>
      <c r="N1001" s="190"/>
      <c r="O1001" s="204"/>
      <c r="P1001" s="204"/>
      <c r="Q1001" s="204"/>
      <c r="R1001" s="251"/>
      <c r="S1001" s="251"/>
      <c r="T1001" s="191"/>
      <c r="U1001" s="191"/>
      <c r="V1001" s="245"/>
      <c r="W1001" s="189"/>
      <c r="X1001" s="189"/>
      <c r="Y1001" s="189"/>
      <c r="Z1001" s="189"/>
      <c r="AA1001" s="189"/>
      <c r="AB1001" s="189"/>
      <c r="AC1001" s="190"/>
      <c r="AD1001" s="250"/>
      <c r="AE1001" s="250"/>
      <c r="AF1001" s="204"/>
      <c r="AG1001" s="190"/>
      <c r="AH1001" s="190"/>
      <c r="AI1001" s="190"/>
      <c r="AJ1001" s="204"/>
    </row>
    <row r="1002" spans="2:36" s="116" customFormat="1" ht="106.15" customHeight="1" x14ac:dyDescent="0.25">
      <c r="B1002" s="221" t="s">
        <v>1058</v>
      </c>
      <c r="C1002" s="221" t="s">
        <v>221</v>
      </c>
      <c r="D1002" s="221" t="s">
        <v>106</v>
      </c>
      <c r="E1002" s="249" t="s">
        <v>67</v>
      </c>
      <c r="F1002" s="249" t="s">
        <v>823</v>
      </c>
      <c r="G1002" s="249" t="s">
        <v>147</v>
      </c>
      <c r="H1002" s="221" t="s">
        <v>70</v>
      </c>
      <c r="I1002" s="221" t="s">
        <v>79</v>
      </c>
      <c r="J1002" s="20" t="s">
        <v>208</v>
      </c>
      <c r="K1002" s="27" t="s">
        <v>107</v>
      </c>
      <c r="L1002" s="27" t="s">
        <v>86</v>
      </c>
      <c r="M1002" s="27">
        <v>40</v>
      </c>
      <c r="N1002" s="223" t="s">
        <v>108</v>
      </c>
      <c r="O1002" s="221" t="s">
        <v>364</v>
      </c>
      <c r="P1002" s="221" t="s">
        <v>75</v>
      </c>
      <c r="Q1002" s="221" t="s">
        <v>76</v>
      </c>
      <c r="R1002" s="296" t="s">
        <v>77</v>
      </c>
      <c r="S1002" s="296" t="s">
        <v>109</v>
      </c>
      <c r="T1002" s="264">
        <f>V1002+Y1002</f>
        <v>85600</v>
      </c>
      <c r="U1002" s="264">
        <f>T1002</f>
        <v>85600</v>
      </c>
      <c r="V1002" s="293">
        <v>42800</v>
      </c>
      <c r="W1002" s="259" t="s">
        <v>79</v>
      </c>
      <c r="X1002" s="259" t="s">
        <v>79</v>
      </c>
      <c r="Y1002" s="259">
        <v>42800</v>
      </c>
      <c r="Z1002" s="259" t="s">
        <v>98</v>
      </c>
      <c r="AA1002" s="259" t="s">
        <v>79</v>
      </c>
      <c r="AB1002" s="259">
        <v>7443.48</v>
      </c>
      <c r="AC1002" s="223" t="s">
        <v>149</v>
      </c>
      <c r="AD1002" s="258">
        <f>V1002+Y1002</f>
        <v>85600</v>
      </c>
      <c r="AE1002" s="258" t="s">
        <v>79</v>
      </c>
      <c r="AF1002" s="223" t="s">
        <v>79</v>
      </c>
      <c r="AG1002" s="223" t="s">
        <v>33</v>
      </c>
      <c r="AH1002" s="223" t="s">
        <v>167</v>
      </c>
      <c r="AI1002" s="223" t="s">
        <v>233</v>
      </c>
      <c r="AJ1002" s="223"/>
    </row>
    <row r="1003" spans="2:36" s="116" customFormat="1" ht="60" customHeight="1" x14ac:dyDescent="0.25">
      <c r="B1003" s="221"/>
      <c r="C1003" s="221"/>
      <c r="D1003" s="221"/>
      <c r="E1003" s="249"/>
      <c r="F1003" s="249"/>
      <c r="G1003" s="249"/>
      <c r="H1003" s="221"/>
      <c r="I1003" s="221"/>
      <c r="J1003" s="20" t="s">
        <v>111</v>
      </c>
      <c r="K1003" s="27" t="s">
        <v>112</v>
      </c>
      <c r="L1003" s="27" t="s">
        <v>85</v>
      </c>
      <c r="M1003" s="27">
        <v>1</v>
      </c>
      <c r="N1003" s="223"/>
      <c r="O1003" s="221"/>
      <c r="P1003" s="221"/>
      <c r="Q1003" s="221"/>
      <c r="R1003" s="296"/>
      <c r="S1003" s="296"/>
      <c r="T1003" s="264"/>
      <c r="U1003" s="264"/>
      <c r="V1003" s="294"/>
      <c r="W1003" s="259"/>
      <c r="X1003" s="259"/>
      <c r="Y1003" s="259"/>
      <c r="Z1003" s="259"/>
      <c r="AA1003" s="259"/>
      <c r="AB1003" s="259"/>
      <c r="AC1003" s="223"/>
      <c r="AD1003" s="258"/>
      <c r="AE1003" s="258"/>
      <c r="AF1003" s="221"/>
      <c r="AG1003" s="223"/>
      <c r="AH1003" s="223"/>
      <c r="AI1003" s="223"/>
      <c r="AJ1003" s="221"/>
    </row>
    <row r="1004" spans="2:36" s="116" customFormat="1" ht="59.1" customHeight="1" x14ac:dyDescent="0.25">
      <c r="B1004" s="221"/>
      <c r="C1004" s="221"/>
      <c r="D1004" s="221"/>
      <c r="E1004" s="249"/>
      <c r="F1004" s="249"/>
      <c r="G1004" s="249"/>
      <c r="H1004" s="221"/>
      <c r="I1004" s="221"/>
      <c r="J1004" s="20" t="s">
        <v>127</v>
      </c>
      <c r="K1004" s="27" t="s">
        <v>128</v>
      </c>
      <c r="L1004" s="27" t="s">
        <v>85</v>
      </c>
      <c r="M1004" s="64">
        <v>40</v>
      </c>
      <c r="N1004" s="223"/>
      <c r="O1004" s="221"/>
      <c r="P1004" s="221"/>
      <c r="Q1004" s="221"/>
      <c r="R1004" s="296"/>
      <c r="S1004" s="296"/>
      <c r="T1004" s="264"/>
      <c r="U1004" s="264"/>
      <c r="V1004" s="295"/>
      <c r="W1004" s="259"/>
      <c r="X1004" s="259"/>
      <c r="Y1004" s="259"/>
      <c r="Z1004" s="259"/>
      <c r="AA1004" s="259"/>
      <c r="AB1004" s="259"/>
      <c r="AC1004" s="223"/>
      <c r="AD1004" s="258"/>
      <c r="AE1004" s="258"/>
      <c r="AF1004" s="221"/>
      <c r="AG1004" s="223"/>
      <c r="AH1004" s="223"/>
      <c r="AI1004" s="223"/>
      <c r="AJ1004" s="221"/>
    </row>
    <row r="1005" spans="2:36" s="116" customFormat="1" ht="128.25" customHeight="1" x14ac:dyDescent="0.25">
      <c r="B1005" s="221" t="s">
        <v>1059</v>
      </c>
      <c r="C1005" s="221" t="s">
        <v>226</v>
      </c>
      <c r="D1005" s="221" t="s">
        <v>106</v>
      </c>
      <c r="E1005" s="249" t="s">
        <v>67</v>
      </c>
      <c r="F1005" s="249" t="s">
        <v>823</v>
      </c>
      <c r="G1005" s="249" t="s">
        <v>147</v>
      </c>
      <c r="H1005" s="221" t="s">
        <v>70</v>
      </c>
      <c r="I1005" s="221" t="s">
        <v>79</v>
      </c>
      <c r="J1005" s="59" t="s">
        <v>208</v>
      </c>
      <c r="K1005" s="60" t="s">
        <v>107</v>
      </c>
      <c r="L1005" s="60" t="s">
        <v>86</v>
      </c>
      <c r="M1005" s="60">
        <v>40</v>
      </c>
      <c r="N1005" s="223" t="s">
        <v>108</v>
      </c>
      <c r="O1005" s="221" t="s">
        <v>364</v>
      </c>
      <c r="P1005" s="221" t="s">
        <v>75</v>
      </c>
      <c r="Q1005" s="221" t="s">
        <v>76</v>
      </c>
      <c r="R1005" s="296" t="s">
        <v>77</v>
      </c>
      <c r="S1005" s="296" t="s">
        <v>109</v>
      </c>
      <c r="T1005" s="264">
        <f>V1005+Y1005</f>
        <v>32100</v>
      </c>
      <c r="U1005" s="264">
        <f>T1005</f>
        <v>32100</v>
      </c>
      <c r="V1005" s="293">
        <v>16050</v>
      </c>
      <c r="W1005" s="259" t="s">
        <v>79</v>
      </c>
      <c r="X1005" s="259" t="s">
        <v>79</v>
      </c>
      <c r="Y1005" s="259">
        <v>16050</v>
      </c>
      <c r="Z1005" s="259" t="s">
        <v>98</v>
      </c>
      <c r="AA1005" s="259" t="s">
        <v>79</v>
      </c>
      <c r="AB1005" s="259">
        <v>2791.3</v>
      </c>
      <c r="AC1005" s="223" t="s">
        <v>149</v>
      </c>
      <c r="AD1005" s="258">
        <f>V1005+Y1005</f>
        <v>32100</v>
      </c>
      <c r="AE1005" s="258" t="s">
        <v>79</v>
      </c>
      <c r="AF1005" s="223" t="s">
        <v>79</v>
      </c>
      <c r="AG1005" s="223" t="s">
        <v>33</v>
      </c>
      <c r="AH1005" s="223" t="s">
        <v>167</v>
      </c>
      <c r="AI1005" s="223" t="s">
        <v>233</v>
      </c>
      <c r="AJ1005" s="223"/>
    </row>
    <row r="1006" spans="2:36" s="116" customFormat="1" ht="57" customHeight="1" x14ac:dyDescent="0.25">
      <c r="B1006" s="221"/>
      <c r="C1006" s="221"/>
      <c r="D1006" s="221"/>
      <c r="E1006" s="249"/>
      <c r="F1006" s="249"/>
      <c r="G1006" s="249"/>
      <c r="H1006" s="221"/>
      <c r="I1006" s="221"/>
      <c r="J1006" s="20" t="s">
        <v>111</v>
      </c>
      <c r="K1006" s="27" t="s">
        <v>112</v>
      </c>
      <c r="L1006" s="27" t="s">
        <v>85</v>
      </c>
      <c r="M1006" s="27">
        <v>1</v>
      </c>
      <c r="N1006" s="223"/>
      <c r="O1006" s="221"/>
      <c r="P1006" s="221"/>
      <c r="Q1006" s="221"/>
      <c r="R1006" s="296"/>
      <c r="S1006" s="296"/>
      <c r="T1006" s="264"/>
      <c r="U1006" s="264"/>
      <c r="V1006" s="294"/>
      <c r="W1006" s="259"/>
      <c r="X1006" s="259"/>
      <c r="Y1006" s="259"/>
      <c r="Z1006" s="259"/>
      <c r="AA1006" s="259"/>
      <c r="AB1006" s="259"/>
      <c r="AC1006" s="223"/>
      <c r="AD1006" s="258"/>
      <c r="AE1006" s="258"/>
      <c r="AF1006" s="221"/>
      <c r="AG1006" s="223"/>
      <c r="AH1006" s="223"/>
      <c r="AI1006" s="223"/>
      <c r="AJ1006" s="221"/>
    </row>
    <row r="1007" spans="2:36" s="116" customFormat="1" ht="59.1" customHeight="1" x14ac:dyDescent="0.25">
      <c r="B1007" s="221"/>
      <c r="C1007" s="221"/>
      <c r="D1007" s="221"/>
      <c r="E1007" s="249"/>
      <c r="F1007" s="249"/>
      <c r="G1007" s="249"/>
      <c r="H1007" s="221"/>
      <c r="I1007" s="221"/>
      <c r="J1007" s="20" t="s">
        <v>127</v>
      </c>
      <c r="K1007" s="27" t="s">
        <v>128</v>
      </c>
      <c r="L1007" s="27" t="s">
        <v>85</v>
      </c>
      <c r="M1007" s="64">
        <v>15</v>
      </c>
      <c r="N1007" s="223"/>
      <c r="O1007" s="221"/>
      <c r="P1007" s="221"/>
      <c r="Q1007" s="221"/>
      <c r="R1007" s="296"/>
      <c r="S1007" s="296"/>
      <c r="T1007" s="264"/>
      <c r="U1007" s="264"/>
      <c r="V1007" s="295"/>
      <c r="W1007" s="259"/>
      <c r="X1007" s="259"/>
      <c r="Y1007" s="259"/>
      <c r="Z1007" s="259"/>
      <c r="AA1007" s="259"/>
      <c r="AB1007" s="259"/>
      <c r="AC1007" s="223"/>
      <c r="AD1007" s="258"/>
      <c r="AE1007" s="258"/>
      <c r="AF1007" s="221"/>
      <c r="AG1007" s="223"/>
      <c r="AH1007" s="223"/>
      <c r="AI1007" s="223"/>
      <c r="AJ1007" s="221"/>
    </row>
    <row r="1008" spans="2:36" s="82" customFormat="1" ht="82.5" customHeight="1" x14ac:dyDescent="0.25">
      <c r="B1008" s="298" t="s">
        <v>1060</v>
      </c>
      <c r="C1008" s="298" t="s">
        <v>755</v>
      </c>
      <c r="D1008" s="298" t="s">
        <v>66</v>
      </c>
      <c r="E1008" s="306" t="s">
        <v>67</v>
      </c>
      <c r="F1008" s="249" t="s">
        <v>824</v>
      </c>
      <c r="G1008" s="306" t="s">
        <v>683</v>
      </c>
      <c r="H1008" s="298" t="s">
        <v>70</v>
      </c>
      <c r="I1008" s="221" t="s">
        <v>79</v>
      </c>
      <c r="J1008" s="20" t="s">
        <v>113</v>
      </c>
      <c r="K1008" s="27" t="s">
        <v>114</v>
      </c>
      <c r="L1008" s="27" t="s">
        <v>115</v>
      </c>
      <c r="M1008" s="27">
        <v>2</v>
      </c>
      <c r="N1008" s="287" t="s">
        <v>706</v>
      </c>
      <c r="O1008" s="298" t="s">
        <v>707</v>
      </c>
      <c r="P1008" s="298" t="s">
        <v>75</v>
      </c>
      <c r="Q1008" s="298" t="s">
        <v>76</v>
      </c>
      <c r="R1008" s="298" t="s">
        <v>77</v>
      </c>
      <c r="S1008" s="331" t="s">
        <v>109</v>
      </c>
      <c r="T1008" s="500">
        <f>+V1008+Y1008</f>
        <v>151940</v>
      </c>
      <c r="U1008" s="500">
        <f>T1008/2</f>
        <v>75970</v>
      </c>
      <c r="V1008" s="258">
        <v>75970</v>
      </c>
      <c r="W1008" s="293" t="s">
        <v>98</v>
      </c>
      <c r="X1008" s="293" t="s">
        <v>98</v>
      </c>
      <c r="Y1008" s="258">
        <v>75970</v>
      </c>
      <c r="Z1008" s="293" t="s">
        <v>98</v>
      </c>
      <c r="AA1008" s="293" t="s">
        <v>98</v>
      </c>
      <c r="AB1008" s="423">
        <f>6159.73*2</f>
        <v>12319.46</v>
      </c>
      <c r="AC1008" s="287" t="s">
        <v>80</v>
      </c>
      <c r="AD1008" s="524">
        <f>+V1008+Y1008</f>
        <v>151940</v>
      </c>
      <c r="AE1008" s="293" t="s">
        <v>98</v>
      </c>
      <c r="AF1008" s="293" t="s">
        <v>98</v>
      </c>
      <c r="AG1008" s="287" t="s">
        <v>33</v>
      </c>
      <c r="AH1008" s="287" t="s">
        <v>157</v>
      </c>
      <c r="AI1008" s="287" t="s">
        <v>158</v>
      </c>
      <c r="AJ1008" s="298"/>
    </row>
    <row r="1009" spans="2:36" s="82" customFormat="1" ht="69" customHeight="1" x14ac:dyDescent="0.25">
      <c r="B1009" s="289"/>
      <c r="C1009" s="289"/>
      <c r="D1009" s="289"/>
      <c r="E1009" s="307"/>
      <c r="F1009" s="249"/>
      <c r="G1009" s="307"/>
      <c r="H1009" s="289"/>
      <c r="I1009" s="221"/>
      <c r="J1009" s="20" t="s">
        <v>116</v>
      </c>
      <c r="K1009" s="27" t="s">
        <v>117</v>
      </c>
      <c r="L1009" s="27" t="s">
        <v>85</v>
      </c>
      <c r="M1009" s="27">
        <v>2</v>
      </c>
      <c r="N1009" s="288"/>
      <c r="O1009" s="289"/>
      <c r="P1009" s="289"/>
      <c r="Q1009" s="289"/>
      <c r="R1009" s="289"/>
      <c r="S1009" s="332"/>
      <c r="T1009" s="500"/>
      <c r="U1009" s="500"/>
      <c r="V1009" s="258"/>
      <c r="W1009" s="294"/>
      <c r="X1009" s="294"/>
      <c r="Y1009" s="258"/>
      <c r="Z1009" s="294"/>
      <c r="AA1009" s="294"/>
      <c r="AB1009" s="409"/>
      <c r="AC1009" s="288"/>
      <c r="AD1009" s="517"/>
      <c r="AE1009" s="294"/>
      <c r="AF1009" s="294"/>
      <c r="AG1009" s="288"/>
      <c r="AH1009" s="288"/>
      <c r="AI1009" s="288"/>
      <c r="AJ1009" s="289"/>
    </row>
    <row r="1010" spans="2:36" s="82" customFormat="1" ht="59.1" customHeight="1" x14ac:dyDescent="0.25">
      <c r="B1010" s="289"/>
      <c r="C1010" s="289"/>
      <c r="D1010" s="289"/>
      <c r="E1010" s="307"/>
      <c r="F1010" s="249"/>
      <c r="G1010" s="307"/>
      <c r="H1010" s="289"/>
      <c r="I1010" s="221"/>
      <c r="J1010" s="20" t="s">
        <v>209</v>
      </c>
      <c r="K1010" s="27" t="s">
        <v>118</v>
      </c>
      <c r="L1010" s="27" t="s">
        <v>119</v>
      </c>
      <c r="M1010" s="27">
        <v>2</v>
      </c>
      <c r="N1010" s="288"/>
      <c r="O1010" s="289"/>
      <c r="P1010" s="289"/>
      <c r="Q1010" s="289"/>
      <c r="R1010" s="289"/>
      <c r="S1010" s="332"/>
      <c r="T1010" s="500"/>
      <c r="U1010" s="500"/>
      <c r="V1010" s="258"/>
      <c r="W1010" s="294"/>
      <c r="X1010" s="294"/>
      <c r="Y1010" s="258"/>
      <c r="Z1010" s="294"/>
      <c r="AA1010" s="294"/>
      <c r="AB1010" s="409"/>
      <c r="AC1010" s="288"/>
      <c r="AD1010" s="517"/>
      <c r="AE1010" s="294"/>
      <c r="AF1010" s="294"/>
      <c r="AG1010" s="288"/>
      <c r="AH1010" s="288"/>
      <c r="AI1010" s="288"/>
      <c r="AJ1010" s="289"/>
    </row>
    <row r="1011" spans="2:36" s="82" customFormat="1" ht="59.1" customHeight="1" x14ac:dyDescent="0.25">
      <c r="B1011" s="220"/>
      <c r="C1011" s="220"/>
      <c r="D1011" s="220"/>
      <c r="E1011" s="308"/>
      <c r="F1011" s="249"/>
      <c r="G1011" s="308"/>
      <c r="H1011" s="220"/>
      <c r="I1011" s="221"/>
      <c r="J1011" s="20" t="s">
        <v>120</v>
      </c>
      <c r="K1011" s="27" t="s">
        <v>121</v>
      </c>
      <c r="L1011" s="27" t="s">
        <v>119</v>
      </c>
      <c r="M1011" s="64">
        <v>2</v>
      </c>
      <c r="N1011" s="222"/>
      <c r="O1011" s="220"/>
      <c r="P1011" s="220"/>
      <c r="Q1011" s="220"/>
      <c r="R1011" s="220"/>
      <c r="S1011" s="333"/>
      <c r="T1011" s="500"/>
      <c r="U1011" s="500"/>
      <c r="V1011" s="258"/>
      <c r="W1011" s="295"/>
      <c r="X1011" s="295"/>
      <c r="Y1011" s="258"/>
      <c r="Z1011" s="295"/>
      <c r="AA1011" s="295"/>
      <c r="AB1011" s="392"/>
      <c r="AC1011" s="222"/>
      <c r="AD1011" s="518"/>
      <c r="AE1011" s="295"/>
      <c r="AF1011" s="295"/>
      <c r="AG1011" s="222"/>
      <c r="AH1011" s="222"/>
      <c r="AI1011" s="222"/>
      <c r="AJ1011" s="220"/>
    </row>
    <row r="1012" spans="2:36" s="82" customFormat="1" ht="124.5" customHeight="1" x14ac:dyDescent="0.25">
      <c r="B1012" s="201" t="s">
        <v>685</v>
      </c>
      <c r="C1012" s="201" t="s">
        <v>756</v>
      </c>
      <c r="D1012" s="201" t="s">
        <v>66</v>
      </c>
      <c r="E1012" s="218" t="s">
        <v>67</v>
      </c>
      <c r="F1012" s="199" t="s">
        <v>823</v>
      </c>
      <c r="G1012" s="501" t="s">
        <v>1061</v>
      </c>
      <c r="H1012" s="201" t="s">
        <v>70</v>
      </c>
      <c r="I1012" s="204" t="s">
        <v>79</v>
      </c>
      <c r="J1012" s="28" t="s">
        <v>208</v>
      </c>
      <c r="K1012" s="14" t="s">
        <v>107</v>
      </c>
      <c r="L1012" s="14" t="s">
        <v>86</v>
      </c>
      <c r="M1012" s="14">
        <v>40</v>
      </c>
      <c r="N1012" s="228" t="s">
        <v>706</v>
      </c>
      <c r="O1012" s="201" t="s">
        <v>364</v>
      </c>
      <c r="P1012" s="201" t="s">
        <v>75</v>
      </c>
      <c r="Q1012" s="201" t="s">
        <v>76</v>
      </c>
      <c r="R1012" s="201" t="s">
        <v>77</v>
      </c>
      <c r="S1012" s="192" t="s">
        <v>109</v>
      </c>
      <c r="T1012" s="275">
        <f>+V1012+Y1012</f>
        <v>192599.92</v>
      </c>
      <c r="U1012" s="275">
        <f>T1012/2</f>
        <v>96299.96</v>
      </c>
      <c r="V1012" s="247">
        <v>96299.96</v>
      </c>
      <c r="W1012" s="243" t="s">
        <v>98</v>
      </c>
      <c r="X1012" s="243" t="s">
        <v>98</v>
      </c>
      <c r="Y1012" s="247">
        <v>96299.96</v>
      </c>
      <c r="Z1012" s="243" t="s">
        <v>98</v>
      </c>
      <c r="AA1012" s="243" t="s">
        <v>98</v>
      </c>
      <c r="AB1012" s="329">
        <v>15616.21</v>
      </c>
      <c r="AC1012" s="228" t="s">
        <v>149</v>
      </c>
      <c r="AD1012" s="420">
        <f>+V1012+Y1012</f>
        <v>192599.92</v>
      </c>
      <c r="AE1012" s="243" t="s">
        <v>98</v>
      </c>
      <c r="AF1012" s="243" t="s">
        <v>98</v>
      </c>
      <c r="AG1012" s="228" t="s">
        <v>33</v>
      </c>
      <c r="AH1012" s="216" t="s">
        <v>157</v>
      </c>
      <c r="AI1012" s="216" t="s">
        <v>158</v>
      </c>
      <c r="AJ1012" s="201"/>
    </row>
    <row r="1013" spans="2:36" s="82" customFormat="1" ht="95.65" customHeight="1" x14ac:dyDescent="0.25">
      <c r="B1013" s="202"/>
      <c r="C1013" s="202"/>
      <c r="D1013" s="202"/>
      <c r="E1013" s="219"/>
      <c r="F1013" s="199"/>
      <c r="G1013" s="502"/>
      <c r="H1013" s="202"/>
      <c r="I1013" s="204"/>
      <c r="J1013" s="11" t="s">
        <v>111</v>
      </c>
      <c r="K1013" s="7" t="s">
        <v>696</v>
      </c>
      <c r="L1013" s="11" t="s">
        <v>697</v>
      </c>
      <c r="M1013" s="118" t="s">
        <v>698</v>
      </c>
      <c r="N1013" s="230"/>
      <c r="O1013" s="202"/>
      <c r="P1013" s="202"/>
      <c r="Q1013" s="202"/>
      <c r="R1013" s="202"/>
      <c r="S1013" s="193"/>
      <c r="T1013" s="275"/>
      <c r="U1013" s="275"/>
      <c r="V1013" s="247"/>
      <c r="W1013" s="244"/>
      <c r="X1013" s="244"/>
      <c r="Y1013" s="247"/>
      <c r="Z1013" s="244"/>
      <c r="AA1013" s="244"/>
      <c r="AB1013" s="565"/>
      <c r="AC1013" s="230"/>
      <c r="AD1013" s="522"/>
      <c r="AE1013" s="244"/>
      <c r="AF1013" s="244"/>
      <c r="AG1013" s="230"/>
      <c r="AH1013" s="217"/>
      <c r="AI1013" s="217"/>
      <c r="AJ1013" s="202"/>
    </row>
    <row r="1014" spans="2:36" s="82" customFormat="1" ht="99" customHeight="1" x14ac:dyDescent="0.25">
      <c r="B1014" s="203"/>
      <c r="C1014" s="203"/>
      <c r="D1014" s="203"/>
      <c r="E1014" s="234"/>
      <c r="F1014" s="199"/>
      <c r="G1014" s="417"/>
      <c r="H1014" s="203"/>
      <c r="I1014" s="204"/>
      <c r="J1014" s="11" t="s">
        <v>127</v>
      </c>
      <c r="K1014" s="7" t="s">
        <v>658</v>
      </c>
      <c r="L1014" s="11" t="s">
        <v>699</v>
      </c>
      <c r="M1014" s="7">
        <v>90</v>
      </c>
      <c r="N1014" s="231"/>
      <c r="O1014" s="203"/>
      <c r="P1014" s="203"/>
      <c r="Q1014" s="203"/>
      <c r="R1014" s="203"/>
      <c r="S1014" s="239"/>
      <c r="T1014" s="276"/>
      <c r="U1014" s="276"/>
      <c r="V1014" s="248"/>
      <c r="W1014" s="245"/>
      <c r="X1014" s="245"/>
      <c r="Y1014" s="248"/>
      <c r="Z1014" s="245"/>
      <c r="AA1014" s="245"/>
      <c r="AB1014" s="300"/>
      <c r="AC1014" s="231"/>
      <c r="AD1014" s="523"/>
      <c r="AE1014" s="245"/>
      <c r="AF1014" s="245"/>
      <c r="AG1014" s="231"/>
      <c r="AH1014" s="229"/>
      <c r="AI1014" s="229"/>
      <c r="AJ1014" s="203"/>
    </row>
    <row r="1015" spans="2:36" s="82" customFormat="1" ht="126.6" customHeight="1" x14ac:dyDescent="0.25">
      <c r="B1015" s="201" t="s">
        <v>686</v>
      </c>
      <c r="C1015" s="201" t="s">
        <v>757</v>
      </c>
      <c r="D1015" s="201" t="s">
        <v>66</v>
      </c>
      <c r="E1015" s="218" t="s">
        <v>67</v>
      </c>
      <c r="F1015" s="199" t="s">
        <v>823</v>
      </c>
      <c r="G1015" s="218" t="s">
        <v>684</v>
      </c>
      <c r="H1015" s="201" t="s">
        <v>70</v>
      </c>
      <c r="I1015" s="204" t="s">
        <v>79</v>
      </c>
      <c r="J1015" s="28" t="s">
        <v>208</v>
      </c>
      <c r="K1015" s="14" t="s">
        <v>107</v>
      </c>
      <c r="L1015" s="14" t="s">
        <v>86</v>
      </c>
      <c r="M1015" s="14">
        <v>40</v>
      </c>
      <c r="N1015" s="228" t="s">
        <v>706</v>
      </c>
      <c r="O1015" s="201" t="s">
        <v>364</v>
      </c>
      <c r="P1015" s="201" t="s">
        <v>75</v>
      </c>
      <c r="Q1015" s="201" t="s">
        <v>76</v>
      </c>
      <c r="R1015" s="201" t="s">
        <v>77</v>
      </c>
      <c r="S1015" s="192" t="s">
        <v>109</v>
      </c>
      <c r="T1015" s="275">
        <f>+V1015+Y1015</f>
        <v>53499.9</v>
      </c>
      <c r="U1015" s="274">
        <f>T1015</f>
        <v>53499.9</v>
      </c>
      <c r="V1015" s="246">
        <v>26749.95</v>
      </c>
      <c r="W1015" s="243" t="s">
        <v>98</v>
      </c>
      <c r="X1015" s="243" t="s">
        <v>98</v>
      </c>
      <c r="Y1015" s="246">
        <v>26749.95</v>
      </c>
      <c r="Z1015" s="243" t="s">
        <v>98</v>
      </c>
      <c r="AA1015" s="243" t="s">
        <v>98</v>
      </c>
      <c r="AB1015" s="246">
        <v>4337.83</v>
      </c>
      <c r="AC1015" s="228" t="s">
        <v>149</v>
      </c>
      <c r="AD1015" s="420">
        <f>+V1015+Y1015</f>
        <v>53499.9</v>
      </c>
      <c r="AE1015" s="243" t="s">
        <v>98</v>
      </c>
      <c r="AF1015" s="243" t="s">
        <v>98</v>
      </c>
      <c r="AG1015" s="228" t="s">
        <v>33</v>
      </c>
      <c r="AH1015" s="216" t="s">
        <v>157</v>
      </c>
      <c r="AI1015" s="216" t="s">
        <v>158</v>
      </c>
      <c r="AJ1015" s="201"/>
    </row>
    <row r="1016" spans="2:36" s="82" customFormat="1" ht="59.1" customHeight="1" x14ac:dyDescent="0.25">
      <c r="B1016" s="202"/>
      <c r="C1016" s="202"/>
      <c r="D1016" s="202"/>
      <c r="E1016" s="219"/>
      <c r="F1016" s="199"/>
      <c r="G1016" s="219"/>
      <c r="H1016" s="202"/>
      <c r="I1016" s="204"/>
      <c r="J1016" s="11" t="s">
        <v>111</v>
      </c>
      <c r="K1016" s="7" t="s">
        <v>696</v>
      </c>
      <c r="L1016" s="11" t="s">
        <v>697</v>
      </c>
      <c r="M1016" s="118" t="s">
        <v>700</v>
      </c>
      <c r="N1016" s="230"/>
      <c r="O1016" s="202"/>
      <c r="P1016" s="202"/>
      <c r="Q1016" s="202"/>
      <c r="R1016" s="202"/>
      <c r="S1016" s="193"/>
      <c r="T1016" s="275"/>
      <c r="U1016" s="275"/>
      <c r="V1016" s="247"/>
      <c r="W1016" s="244"/>
      <c r="X1016" s="244"/>
      <c r="Y1016" s="247"/>
      <c r="Z1016" s="244"/>
      <c r="AA1016" s="244"/>
      <c r="AB1016" s="247"/>
      <c r="AC1016" s="230"/>
      <c r="AD1016" s="522"/>
      <c r="AE1016" s="244"/>
      <c r="AF1016" s="244"/>
      <c r="AG1016" s="230"/>
      <c r="AH1016" s="217"/>
      <c r="AI1016" s="217"/>
      <c r="AJ1016" s="202"/>
    </row>
    <row r="1017" spans="2:36" s="82" customFormat="1" ht="60.75" customHeight="1" x14ac:dyDescent="0.25">
      <c r="B1017" s="203"/>
      <c r="C1017" s="203"/>
      <c r="D1017" s="203"/>
      <c r="E1017" s="234"/>
      <c r="F1017" s="199"/>
      <c r="G1017" s="234"/>
      <c r="H1017" s="203"/>
      <c r="I1017" s="204"/>
      <c r="J1017" s="11" t="s">
        <v>127</v>
      </c>
      <c r="K1017" s="7" t="s">
        <v>658</v>
      </c>
      <c r="L1017" s="11" t="s">
        <v>699</v>
      </c>
      <c r="M1017" s="7">
        <v>25</v>
      </c>
      <c r="N1017" s="231"/>
      <c r="O1017" s="203"/>
      <c r="P1017" s="203"/>
      <c r="Q1017" s="203"/>
      <c r="R1017" s="203"/>
      <c r="S1017" s="239"/>
      <c r="T1017" s="276"/>
      <c r="U1017" s="276"/>
      <c r="V1017" s="248"/>
      <c r="W1017" s="245"/>
      <c r="X1017" s="245"/>
      <c r="Y1017" s="248"/>
      <c r="Z1017" s="245"/>
      <c r="AA1017" s="245"/>
      <c r="AB1017" s="248"/>
      <c r="AC1017" s="231"/>
      <c r="AD1017" s="523"/>
      <c r="AE1017" s="245"/>
      <c r="AF1017" s="245"/>
      <c r="AG1017" s="231"/>
      <c r="AH1017" s="229"/>
      <c r="AI1017" s="229"/>
      <c r="AJ1017" s="203"/>
    </row>
    <row r="1018" spans="2:36" s="82" customFormat="1" ht="119.1" customHeight="1" x14ac:dyDescent="0.25">
      <c r="B1018" s="298" t="s">
        <v>1062</v>
      </c>
      <c r="C1018" s="298" t="s">
        <v>758</v>
      </c>
      <c r="D1018" s="298" t="s">
        <v>66</v>
      </c>
      <c r="E1018" s="306" t="s">
        <v>67</v>
      </c>
      <c r="F1018" s="249" t="s">
        <v>823</v>
      </c>
      <c r="G1018" s="306" t="s">
        <v>684</v>
      </c>
      <c r="H1018" s="298" t="s">
        <v>70</v>
      </c>
      <c r="I1018" s="221" t="s">
        <v>79</v>
      </c>
      <c r="J1018" s="59" t="s">
        <v>208</v>
      </c>
      <c r="K1018" s="60" t="s">
        <v>107</v>
      </c>
      <c r="L1018" s="60" t="s">
        <v>86</v>
      </c>
      <c r="M1018" s="60">
        <v>40</v>
      </c>
      <c r="N1018" s="287" t="s">
        <v>706</v>
      </c>
      <c r="O1018" s="298" t="s">
        <v>364</v>
      </c>
      <c r="P1018" s="298" t="s">
        <v>75</v>
      </c>
      <c r="Q1018" s="298" t="s">
        <v>76</v>
      </c>
      <c r="R1018" s="298" t="s">
        <v>77</v>
      </c>
      <c r="S1018" s="331" t="s">
        <v>109</v>
      </c>
      <c r="T1018" s="517">
        <f>+V1018+Y1018</f>
        <v>39796.58</v>
      </c>
      <c r="U1018" s="517">
        <f>T1018</f>
        <v>39796.58</v>
      </c>
      <c r="V1018" s="423">
        <v>19898.29</v>
      </c>
      <c r="W1018" s="293" t="s">
        <v>98</v>
      </c>
      <c r="X1018" s="293" t="s">
        <v>98</v>
      </c>
      <c r="Y1018" s="423">
        <v>19898.29</v>
      </c>
      <c r="Z1018" s="293" t="s">
        <v>98</v>
      </c>
      <c r="AA1018" s="293" t="s">
        <v>98</v>
      </c>
      <c r="AB1018" s="423">
        <v>3226.75</v>
      </c>
      <c r="AC1018" s="287" t="s">
        <v>149</v>
      </c>
      <c r="AD1018" s="519">
        <f>+V1018+Y1018</f>
        <v>39796.58</v>
      </c>
      <c r="AE1018" s="293" t="s">
        <v>98</v>
      </c>
      <c r="AF1018" s="293" t="s">
        <v>98</v>
      </c>
      <c r="AG1018" s="287" t="s">
        <v>33</v>
      </c>
      <c r="AH1018" s="514" t="s">
        <v>157</v>
      </c>
      <c r="AI1018" s="514" t="s">
        <v>158</v>
      </c>
      <c r="AJ1018" s="298"/>
    </row>
    <row r="1019" spans="2:36" s="82" customFormat="1" ht="68.25" customHeight="1" x14ac:dyDescent="0.25">
      <c r="B1019" s="289"/>
      <c r="C1019" s="289"/>
      <c r="D1019" s="289"/>
      <c r="E1019" s="307"/>
      <c r="F1019" s="249"/>
      <c r="G1019" s="307"/>
      <c r="H1019" s="289"/>
      <c r="I1019" s="221"/>
      <c r="J1019" s="20" t="s">
        <v>111</v>
      </c>
      <c r="K1019" s="27" t="s">
        <v>696</v>
      </c>
      <c r="L1019" s="20" t="s">
        <v>697</v>
      </c>
      <c r="M1019" s="117" t="s">
        <v>701</v>
      </c>
      <c r="N1019" s="288"/>
      <c r="O1019" s="289"/>
      <c r="P1019" s="289"/>
      <c r="Q1019" s="289"/>
      <c r="R1019" s="289"/>
      <c r="S1019" s="332"/>
      <c r="T1019" s="517"/>
      <c r="U1019" s="517"/>
      <c r="V1019" s="409"/>
      <c r="W1019" s="294"/>
      <c r="X1019" s="294"/>
      <c r="Y1019" s="409"/>
      <c r="Z1019" s="294"/>
      <c r="AA1019" s="294"/>
      <c r="AB1019" s="409"/>
      <c r="AC1019" s="288"/>
      <c r="AD1019" s="520"/>
      <c r="AE1019" s="294"/>
      <c r="AF1019" s="294"/>
      <c r="AG1019" s="288"/>
      <c r="AH1019" s="515"/>
      <c r="AI1019" s="515"/>
      <c r="AJ1019" s="289"/>
    </row>
    <row r="1020" spans="2:36" s="82" customFormat="1" ht="60" customHeight="1" x14ac:dyDescent="0.25">
      <c r="B1020" s="220"/>
      <c r="C1020" s="220"/>
      <c r="D1020" s="220"/>
      <c r="E1020" s="308"/>
      <c r="F1020" s="249"/>
      <c r="G1020" s="308"/>
      <c r="H1020" s="220"/>
      <c r="I1020" s="221"/>
      <c r="J1020" s="20" t="s">
        <v>127</v>
      </c>
      <c r="K1020" s="27" t="s">
        <v>658</v>
      </c>
      <c r="L1020" s="20" t="s">
        <v>699</v>
      </c>
      <c r="M1020" s="61">
        <v>19</v>
      </c>
      <c r="N1020" s="222"/>
      <c r="O1020" s="220"/>
      <c r="P1020" s="220"/>
      <c r="Q1020" s="220"/>
      <c r="R1020" s="220"/>
      <c r="S1020" s="333"/>
      <c r="T1020" s="518"/>
      <c r="U1020" s="518"/>
      <c r="V1020" s="392"/>
      <c r="W1020" s="295"/>
      <c r="X1020" s="295"/>
      <c r="Y1020" s="392"/>
      <c r="Z1020" s="295"/>
      <c r="AA1020" s="295"/>
      <c r="AB1020" s="392"/>
      <c r="AC1020" s="222"/>
      <c r="AD1020" s="521"/>
      <c r="AE1020" s="295"/>
      <c r="AF1020" s="295"/>
      <c r="AG1020" s="222"/>
      <c r="AH1020" s="516"/>
      <c r="AI1020" s="516"/>
      <c r="AJ1020" s="220"/>
    </row>
    <row r="1021" spans="2:36" s="82" customFormat="1" ht="90" customHeight="1" x14ac:dyDescent="0.25">
      <c r="B1021" s="201" t="s">
        <v>687</v>
      </c>
      <c r="C1021" s="201" t="s">
        <v>755</v>
      </c>
      <c r="D1021" s="201" t="s">
        <v>66</v>
      </c>
      <c r="E1021" s="218" t="s">
        <v>67</v>
      </c>
      <c r="F1021" s="199" t="s">
        <v>824</v>
      </c>
      <c r="G1021" s="218" t="s">
        <v>683</v>
      </c>
      <c r="H1021" s="201" t="s">
        <v>70</v>
      </c>
      <c r="I1021" s="204" t="s">
        <v>79</v>
      </c>
      <c r="J1021" s="11" t="s">
        <v>113</v>
      </c>
      <c r="K1021" s="7" t="s">
        <v>114</v>
      </c>
      <c r="L1021" s="7" t="s">
        <v>115</v>
      </c>
      <c r="M1021" s="7">
        <v>3</v>
      </c>
      <c r="N1021" s="228" t="s">
        <v>706</v>
      </c>
      <c r="O1021" s="201" t="s">
        <v>708</v>
      </c>
      <c r="P1021" s="201" t="s">
        <v>75</v>
      </c>
      <c r="Q1021" s="201" t="s">
        <v>76</v>
      </c>
      <c r="R1021" s="201" t="s">
        <v>77</v>
      </c>
      <c r="S1021" s="192" t="s">
        <v>109</v>
      </c>
      <c r="T1021" s="539">
        <f>+V1021+Y1021</f>
        <v>227910</v>
      </c>
      <c r="U1021" s="539">
        <v>75970</v>
      </c>
      <c r="V1021" s="250">
        <v>113955</v>
      </c>
      <c r="W1021" s="243" t="s">
        <v>98</v>
      </c>
      <c r="X1021" s="243" t="s">
        <v>98</v>
      </c>
      <c r="Y1021" s="250">
        <v>113955</v>
      </c>
      <c r="Z1021" s="243" t="s">
        <v>98</v>
      </c>
      <c r="AA1021" s="243" t="s">
        <v>98</v>
      </c>
      <c r="AB1021" s="246">
        <v>18479.189999999999</v>
      </c>
      <c r="AC1021" s="228" t="s">
        <v>80</v>
      </c>
      <c r="AD1021" s="274">
        <f>+V1021+Y1021</f>
        <v>227910</v>
      </c>
      <c r="AE1021" s="243" t="s">
        <v>98</v>
      </c>
      <c r="AF1021" s="243" t="s">
        <v>98</v>
      </c>
      <c r="AG1021" s="228" t="s">
        <v>33</v>
      </c>
      <c r="AH1021" s="228" t="s">
        <v>161</v>
      </c>
      <c r="AI1021" s="228" t="s">
        <v>716</v>
      </c>
      <c r="AJ1021" s="201"/>
    </row>
    <row r="1022" spans="2:36" s="82" customFormat="1" ht="51" x14ac:dyDescent="0.25">
      <c r="B1022" s="202"/>
      <c r="C1022" s="202"/>
      <c r="D1022" s="202"/>
      <c r="E1022" s="219"/>
      <c r="F1022" s="199"/>
      <c r="G1022" s="219"/>
      <c r="H1022" s="202"/>
      <c r="I1022" s="204"/>
      <c r="J1022" s="11" t="s">
        <v>116</v>
      </c>
      <c r="K1022" s="7" t="s">
        <v>117</v>
      </c>
      <c r="L1022" s="7" t="s">
        <v>85</v>
      </c>
      <c r="M1022" s="7">
        <v>3</v>
      </c>
      <c r="N1022" s="230"/>
      <c r="O1022" s="202"/>
      <c r="P1022" s="202"/>
      <c r="Q1022" s="202"/>
      <c r="R1022" s="202"/>
      <c r="S1022" s="193"/>
      <c r="T1022" s="539"/>
      <c r="U1022" s="539"/>
      <c r="V1022" s="250"/>
      <c r="W1022" s="244"/>
      <c r="X1022" s="244"/>
      <c r="Y1022" s="250"/>
      <c r="Z1022" s="244"/>
      <c r="AA1022" s="244"/>
      <c r="AB1022" s="247"/>
      <c r="AC1022" s="230"/>
      <c r="AD1022" s="275"/>
      <c r="AE1022" s="244"/>
      <c r="AF1022" s="244"/>
      <c r="AG1022" s="230"/>
      <c r="AH1022" s="230"/>
      <c r="AI1022" s="230"/>
      <c r="AJ1022" s="202"/>
    </row>
    <row r="1023" spans="2:36" s="82" customFormat="1" ht="38.25" x14ac:dyDescent="0.25">
      <c r="B1023" s="202"/>
      <c r="C1023" s="202"/>
      <c r="D1023" s="202"/>
      <c r="E1023" s="219"/>
      <c r="F1023" s="199"/>
      <c r="G1023" s="219"/>
      <c r="H1023" s="202"/>
      <c r="I1023" s="204"/>
      <c r="J1023" s="11" t="s">
        <v>209</v>
      </c>
      <c r="K1023" s="7" t="s">
        <v>118</v>
      </c>
      <c r="L1023" s="7" t="s">
        <v>119</v>
      </c>
      <c r="M1023" s="7">
        <v>3</v>
      </c>
      <c r="N1023" s="230"/>
      <c r="O1023" s="202"/>
      <c r="P1023" s="202"/>
      <c r="Q1023" s="202"/>
      <c r="R1023" s="202"/>
      <c r="S1023" s="193"/>
      <c r="T1023" s="539"/>
      <c r="U1023" s="539"/>
      <c r="V1023" s="250"/>
      <c r="W1023" s="244"/>
      <c r="X1023" s="244"/>
      <c r="Y1023" s="250"/>
      <c r="Z1023" s="244"/>
      <c r="AA1023" s="244"/>
      <c r="AB1023" s="247"/>
      <c r="AC1023" s="230"/>
      <c r="AD1023" s="275"/>
      <c r="AE1023" s="244"/>
      <c r="AF1023" s="244"/>
      <c r="AG1023" s="230"/>
      <c r="AH1023" s="230"/>
      <c r="AI1023" s="230"/>
      <c r="AJ1023" s="202"/>
    </row>
    <row r="1024" spans="2:36" s="82" customFormat="1" ht="59.1" customHeight="1" x14ac:dyDescent="0.25">
      <c r="B1024" s="203"/>
      <c r="C1024" s="203"/>
      <c r="D1024" s="203"/>
      <c r="E1024" s="234"/>
      <c r="F1024" s="199"/>
      <c r="G1024" s="234"/>
      <c r="H1024" s="203"/>
      <c r="I1024" s="204"/>
      <c r="J1024" s="11" t="s">
        <v>120</v>
      </c>
      <c r="K1024" s="7" t="s">
        <v>121</v>
      </c>
      <c r="L1024" s="7" t="s">
        <v>119</v>
      </c>
      <c r="M1024" s="7">
        <v>3</v>
      </c>
      <c r="N1024" s="231"/>
      <c r="O1024" s="203"/>
      <c r="P1024" s="203"/>
      <c r="Q1024" s="203"/>
      <c r="R1024" s="203"/>
      <c r="S1024" s="239"/>
      <c r="T1024" s="539"/>
      <c r="U1024" s="539"/>
      <c r="V1024" s="250"/>
      <c r="W1024" s="245"/>
      <c r="X1024" s="245"/>
      <c r="Y1024" s="250"/>
      <c r="Z1024" s="245"/>
      <c r="AA1024" s="245"/>
      <c r="AB1024" s="248"/>
      <c r="AC1024" s="231"/>
      <c r="AD1024" s="276"/>
      <c r="AE1024" s="245"/>
      <c r="AF1024" s="245"/>
      <c r="AG1024" s="231"/>
      <c r="AH1024" s="231"/>
      <c r="AI1024" s="231"/>
      <c r="AJ1024" s="203"/>
    </row>
    <row r="1025" spans="2:36" s="82" customFormat="1" ht="135" customHeight="1" x14ac:dyDescent="0.25">
      <c r="B1025" s="201" t="s">
        <v>688</v>
      </c>
      <c r="C1025" s="201" t="s">
        <v>759</v>
      </c>
      <c r="D1025" s="201" t="s">
        <v>66</v>
      </c>
      <c r="E1025" s="218" t="s">
        <v>67</v>
      </c>
      <c r="F1025" s="199" t="s">
        <v>823</v>
      </c>
      <c r="G1025" s="218" t="s">
        <v>684</v>
      </c>
      <c r="H1025" s="201" t="s">
        <v>70</v>
      </c>
      <c r="I1025" s="204" t="s">
        <v>79</v>
      </c>
      <c r="J1025" s="28" t="s">
        <v>208</v>
      </c>
      <c r="K1025" s="14" t="s">
        <v>107</v>
      </c>
      <c r="L1025" s="14" t="s">
        <v>86</v>
      </c>
      <c r="M1025" s="14">
        <v>40</v>
      </c>
      <c r="N1025" s="228" t="s">
        <v>706</v>
      </c>
      <c r="O1025" s="201" t="s">
        <v>709</v>
      </c>
      <c r="P1025" s="201" t="s">
        <v>75</v>
      </c>
      <c r="Q1025" s="201" t="s">
        <v>76</v>
      </c>
      <c r="R1025" s="201" t="s">
        <v>77</v>
      </c>
      <c r="S1025" s="192" t="s">
        <v>109</v>
      </c>
      <c r="T1025" s="274">
        <f>+V1025+Y1025</f>
        <v>107000</v>
      </c>
      <c r="U1025" s="539">
        <f>T1025/2</f>
        <v>53500</v>
      </c>
      <c r="V1025" s="246">
        <v>53500</v>
      </c>
      <c r="W1025" s="243" t="s">
        <v>98</v>
      </c>
      <c r="X1025" s="243" t="s">
        <v>98</v>
      </c>
      <c r="Y1025" s="246">
        <v>53500</v>
      </c>
      <c r="Z1025" s="243" t="s">
        <v>98</v>
      </c>
      <c r="AA1025" s="243" t="s">
        <v>98</v>
      </c>
      <c r="AB1025" s="246">
        <v>8675.69</v>
      </c>
      <c r="AC1025" s="228" t="s">
        <v>149</v>
      </c>
      <c r="AD1025" s="274">
        <f>+V1025+Y1025</f>
        <v>107000</v>
      </c>
      <c r="AE1025" s="243" t="s">
        <v>98</v>
      </c>
      <c r="AF1025" s="243" t="s">
        <v>98</v>
      </c>
      <c r="AG1025" s="228" t="s">
        <v>33</v>
      </c>
      <c r="AH1025" s="228" t="s">
        <v>161</v>
      </c>
      <c r="AI1025" s="228" t="s">
        <v>716</v>
      </c>
      <c r="AJ1025" s="201"/>
    </row>
    <row r="1026" spans="2:36" s="82" customFormat="1" ht="71.25" customHeight="1" x14ac:dyDescent="0.25">
      <c r="B1026" s="202"/>
      <c r="C1026" s="202"/>
      <c r="D1026" s="202"/>
      <c r="E1026" s="219"/>
      <c r="F1026" s="199"/>
      <c r="G1026" s="219"/>
      <c r="H1026" s="202"/>
      <c r="I1026" s="204"/>
      <c r="J1026" s="11" t="s">
        <v>111</v>
      </c>
      <c r="K1026" s="7" t="s">
        <v>702</v>
      </c>
      <c r="L1026" s="11" t="s">
        <v>703</v>
      </c>
      <c r="M1026" s="120" t="s">
        <v>695</v>
      </c>
      <c r="N1026" s="230"/>
      <c r="O1026" s="202"/>
      <c r="P1026" s="202"/>
      <c r="Q1026" s="202"/>
      <c r="R1026" s="202"/>
      <c r="S1026" s="193"/>
      <c r="T1026" s="275"/>
      <c r="U1026" s="539"/>
      <c r="V1026" s="247"/>
      <c r="W1026" s="244"/>
      <c r="X1026" s="244"/>
      <c r="Y1026" s="247"/>
      <c r="Z1026" s="244"/>
      <c r="AA1026" s="244"/>
      <c r="AB1026" s="247"/>
      <c r="AC1026" s="230"/>
      <c r="AD1026" s="275"/>
      <c r="AE1026" s="244"/>
      <c r="AF1026" s="244"/>
      <c r="AG1026" s="230"/>
      <c r="AH1026" s="230"/>
      <c r="AI1026" s="230"/>
      <c r="AJ1026" s="202"/>
    </row>
    <row r="1027" spans="2:36" s="82" customFormat="1" ht="60" customHeight="1" x14ac:dyDescent="0.25">
      <c r="B1027" s="203"/>
      <c r="C1027" s="203"/>
      <c r="D1027" s="203"/>
      <c r="E1027" s="234"/>
      <c r="F1027" s="199"/>
      <c r="G1027" s="234"/>
      <c r="H1027" s="203"/>
      <c r="I1027" s="204"/>
      <c r="J1027" s="11" t="s">
        <v>127</v>
      </c>
      <c r="K1027" s="7" t="s">
        <v>658</v>
      </c>
      <c r="L1027" s="11" t="s">
        <v>85</v>
      </c>
      <c r="M1027" s="7">
        <v>50</v>
      </c>
      <c r="N1027" s="231"/>
      <c r="O1027" s="203"/>
      <c r="P1027" s="203"/>
      <c r="Q1027" s="203"/>
      <c r="R1027" s="203"/>
      <c r="S1027" s="239"/>
      <c r="T1027" s="276"/>
      <c r="U1027" s="539"/>
      <c r="V1027" s="248"/>
      <c r="W1027" s="245"/>
      <c r="X1027" s="245"/>
      <c r="Y1027" s="248"/>
      <c r="Z1027" s="245"/>
      <c r="AA1027" s="245"/>
      <c r="AB1027" s="248"/>
      <c r="AC1027" s="231"/>
      <c r="AD1027" s="276"/>
      <c r="AE1027" s="245"/>
      <c r="AF1027" s="245"/>
      <c r="AG1027" s="231"/>
      <c r="AH1027" s="231"/>
      <c r="AI1027" s="231"/>
      <c r="AJ1027" s="203"/>
    </row>
    <row r="1028" spans="2:36" s="82" customFormat="1" ht="89.25" x14ac:dyDescent="0.25">
      <c r="B1028" s="201" t="s">
        <v>689</v>
      </c>
      <c r="C1028" s="201" t="s">
        <v>760</v>
      </c>
      <c r="D1028" s="201" t="s">
        <v>66</v>
      </c>
      <c r="E1028" s="218" t="s">
        <v>67</v>
      </c>
      <c r="F1028" s="199" t="s">
        <v>823</v>
      </c>
      <c r="G1028" s="218" t="s">
        <v>684</v>
      </c>
      <c r="H1028" s="201" t="s">
        <v>70</v>
      </c>
      <c r="I1028" s="204" t="s">
        <v>79</v>
      </c>
      <c r="J1028" s="28" t="s">
        <v>208</v>
      </c>
      <c r="K1028" s="14" t="s">
        <v>107</v>
      </c>
      <c r="L1028" s="14" t="s">
        <v>86</v>
      </c>
      <c r="M1028" s="14">
        <v>40</v>
      </c>
      <c r="N1028" s="228" t="s">
        <v>706</v>
      </c>
      <c r="O1028" s="201" t="s">
        <v>710</v>
      </c>
      <c r="P1028" s="201" t="s">
        <v>75</v>
      </c>
      <c r="Q1028" s="201" t="s">
        <v>76</v>
      </c>
      <c r="R1028" s="201" t="s">
        <v>77</v>
      </c>
      <c r="S1028" s="192" t="s">
        <v>109</v>
      </c>
      <c r="T1028" s="274">
        <f>+V1028+Y1028</f>
        <v>74899.960000000006</v>
      </c>
      <c r="U1028" s="275">
        <f>T1028</f>
        <v>74899.960000000006</v>
      </c>
      <c r="V1028" s="246">
        <v>37449.980000000003</v>
      </c>
      <c r="W1028" s="243" t="s">
        <v>98</v>
      </c>
      <c r="X1028" s="243" t="s">
        <v>98</v>
      </c>
      <c r="Y1028" s="246">
        <v>37449.980000000003</v>
      </c>
      <c r="Z1028" s="243" t="s">
        <v>98</v>
      </c>
      <c r="AA1028" s="243" t="s">
        <v>98</v>
      </c>
      <c r="AB1028" s="246">
        <v>6072.97</v>
      </c>
      <c r="AC1028" s="228" t="s">
        <v>149</v>
      </c>
      <c r="AD1028" s="274">
        <f>+V1028+Y1028</f>
        <v>74899.960000000006</v>
      </c>
      <c r="AE1028" s="243" t="s">
        <v>98</v>
      </c>
      <c r="AF1028" s="243" t="s">
        <v>98</v>
      </c>
      <c r="AG1028" s="228" t="s">
        <v>33</v>
      </c>
      <c r="AH1028" s="228" t="s">
        <v>161</v>
      </c>
      <c r="AI1028" s="228" t="s">
        <v>716</v>
      </c>
      <c r="AJ1028" s="201"/>
    </row>
    <row r="1029" spans="2:36" s="82" customFormat="1" ht="63" customHeight="1" x14ac:dyDescent="0.25">
      <c r="B1029" s="202"/>
      <c r="C1029" s="202"/>
      <c r="D1029" s="202"/>
      <c r="E1029" s="219"/>
      <c r="F1029" s="199"/>
      <c r="G1029" s="219"/>
      <c r="H1029" s="202"/>
      <c r="I1029" s="204"/>
      <c r="J1029" s="11" t="s">
        <v>111</v>
      </c>
      <c r="K1029" s="7" t="s">
        <v>702</v>
      </c>
      <c r="L1029" s="11" t="s">
        <v>703</v>
      </c>
      <c r="M1029" s="119" t="s">
        <v>704</v>
      </c>
      <c r="N1029" s="230"/>
      <c r="O1029" s="202"/>
      <c r="P1029" s="202"/>
      <c r="Q1029" s="202"/>
      <c r="R1029" s="202"/>
      <c r="S1029" s="193"/>
      <c r="T1029" s="275"/>
      <c r="U1029" s="275"/>
      <c r="V1029" s="247"/>
      <c r="W1029" s="244"/>
      <c r="X1029" s="244"/>
      <c r="Y1029" s="247"/>
      <c r="Z1029" s="244"/>
      <c r="AA1029" s="244"/>
      <c r="AB1029" s="247"/>
      <c r="AC1029" s="230"/>
      <c r="AD1029" s="275"/>
      <c r="AE1029" s="244"/>
      <c r="AF1029" s="244"/>
      <c r="AG1029" s="230"/>
      <c r="AH1029" s="230"/>
      <c r="AI1029" s="230"/>
      <c r="AJ1029" s="202"/>
    </row>
    <row r="1030" spans="2:36" s="82" customFormat="1" ht="67.150000000000006" customHeight="1" x14ac:dyDescent="0.25">
      <c r="B1030" s="202"/>
      <c r="C1030" s="202"/>
      <c r="D1030" s="202"/>
      <c r="E1030" s="219"/>
      <c r="F1030" s="199"/>
      <c r="G1030" s="219"/>
      <c r="H1030" s="203"/>
      <c r="I1030" s="204"/>
      <c r="J1030" s="11" t="s">
        <v>127</v>
      </c>
      <c r="K1030" s="7" t="s">
        <v>658</v>
      </c>
      <c r="L1030" s="11" t="s">
        <v>703</v>
      </c>
      <c r="M1030" s="14">
        <v>35</v>
      </c>
      <c r="N1030" s="230"/>
      <c r="O1030" s="202"/>
      <c r="P1030" s="203"/>
      <c r="Q1030" s="203"/>
      <c r="R1030" s="203"/>
      <c r="S1030" s="239"/>
      <c r="T1030" s="276"/>
      <c r="U1030" s="275"/>
      <c r="V1030" s="247"/>
      <c r="W1030" s="245"/>
      <c r="X1030" s="245"/>
      <c r="Y1030" s="247"/>
      <c r="Z1030" s="245"/>
      <c r="AA1030" s="245"/>
      <c r="AB1030" s="248"/>
      <c r="AC1030" s="231"/>
      <c r="AD1030" s="276"/>
      <c r="AE1030" s="245"/>
      <c r="AF1030" s="245"/>
      <c r="AG1030" s="231"/>
      <c r="AH1030" s="231"/>
      <c r="AI1030" s="231"/>
      <c r="AJ1030" s="203"/>
    </row>
    <row r="1031" spans="2:36" s="82" customFormat="1" ht="131.65" customHeight="1" x14ac:dyDescent="0.25">
      <c r="B1031" s="201" t="s">
        <v>690</v>
      </c>
      <c r="C1031" s="201" t="s">
        <v>761</v>
      </c>
      <c r="D1031" s="201" t="s">
        <v>66</v>
      </c>
      <c r="E1031" s="218" t="s">
        <v>781</v>
      </c>
      <c r="F1031" s="199" t="s">
        <v>823</v>
      </c>
      <c r="G1031" s="218" t="s">
        <v>684</v>
      </c>
      <c r="H1031" s="201" t="s">
        <v>70</v>
      </c>
      <c r="I1031" s="204" t="s">
        <v>79</v>
      </c>
      <c r="J1031" s="28" t="s">
        <v>208</v>
      </c>
      <c r="K1031" s="14" t="s">
        <v>107</v>
      </c>
      <c r="L1031" s="14" t="s">
        <v>86</v>
      </c>
      <c r="M1031" s="14">
        <v>40</v>
      </c>
      <c r="N1031" s="228" t="s">
        <v>706</v>
      </c>
      <c r="O1031" s="201" t="s">
        <v>711</v>
      </c>
      <c r="P1031" s="201" t="s">
        <v>75</v>
      </c>
      <c r="Q1031" s="201" t="s">
        <v>76</v>
      </c>
      <c r="R1031" s="201" t="s">
        <v>77</v>
      </c>
      <c r="S1031" s="192" t="s">
        <v>109</v>
      </c>
      <c r="T1031" s="274">
        <f>+V1031+Y1031</f>
        <v>79593.16</v>
      </c>
      <c r="U1031" s="274">
        <f>T1031/2</f>
        <v>39796.58</v>
      </c>
      <c r="V1031" s="246">
        <v>39796.58</v>
      </c>
      <c r="W1031" s="243" t="s">
        <v>98</v>
      </c>
      <c r="X1031" s="243" t="s">
        <v>98</v>
      </c>
      <c r="Y1031" s="246">
        <v>39796.58</v>
      </c>
      <c r="Z1031" s="243" t="s">
        <v>98</v>
      </c>
      <c r="AA1031" s="243" t="s">
        <v>98</v>
      </c>
      <c r="AB1031" s="246">
        <v>6453.5</v>
      </c>
      <c r="AC1031" s="228" t="s">
        <v>149</v>
      </c>
      <c r="AD1031" s="274">
        <f>+V1031+Y1031</f>
        <v>79593.16</v>
      </c>
      <c r="AE1031" s="243" t="s">
        <v>98</v>
      </c>
      <c r="AF1031" s="243" t="s">
        <v>98</v>
      </c>
      <c r="AG1031" s="228" t="s">
        <v>33</v>
      </c>
      <c r="AH1031" s="228" t="s">
        <v>161</v>
      </c>
      <c r="AI1031" s="228" t="s">
        <v>716</v>
      </c>
      <c r="AJ1031" s="201"/>
    </row>
    <row r="1032" spans="2:36" s="82" customFormat="1" ht="80.650000000000006" customHeight="1" x14ac:dyDescent="0.25">
      <c r="B1032" s="202"/>
      <c r="C1032" s="202"/>
      <c r="D1032" s="202"/>
      <c r="E1032" s="219"/>
      <c r="F1032" s="199"/>
      <c r="G1032" s="219"/>
      <c r="H1032" s="202"/>
      <c r="I1032" s="204"/>
      <c r="J1032" s="11" t="s">
        <v>111</v>
      </c>
      <c r="K1032" s="7" t="s">
        <v>696</v>
      </c>
      <c r="L1032" s="11" t="s">
        <v>697</v>
      </c>
      <c r="M1032" s="120" t="s">
        <v>695</v>
      </c>
      <c r="N1032" s="230"/>
      <c r="O1032" s="202"/>
      <c r="P1032" s="202"/>
      <c r="Q1032" s="202"/>
      <c r="R1032" s="202"/>
      <c r="S1032" s="193"/>
      <c r="T1032" s="275"/>
      <c r="U1032" s="275"/>
      <c r="V1032" s="247"/>
      <c r="W1032" s="244"/>
      <c r="X1032" s="244"/>
      <c r="Y1032" s="247"/>
      <c r="Z1032" s="244"/>
      <c r="AA1032" s="244"/>
      <c r="AB1032" s="247"/>
      <c r="AC1032" s="230"/>
      <c r="AD1032" s="275"/>
      <c r="AE1032" s="244"/>
      <c r="AF1032" s="244"/>
      <c r="AG1032" s="230"/>
      <c r="AH1032" s="230"/>
      <c r="AI1032" s="230"/>
      <c r="AJ1032" s="202"/>
    </row>
    <row r="1033" spans="2:36" s="82" customFormat="1" ht="61.5" customHeight="1" x14ac:dyDescent="0.25">
      <c r="B1033" s="203"/>
      <c r="C1033" s="203"/>
      <c r="D1033" s="203"/>
      <c r="E1033" s="234"/>
      <c r="F1033" s="199"/>
      <c r="G1033" s="234"/>
      <c r="H1033" s="203"/>
      <c r="I1033" s="204"/>
      <c r="J1033" s="11" t="s">
        <v>127</v>
      </c>
      <c r="K1033" s="7" t="s">
        <v>658</v>
      </c>
      <c r="L1033" s="11" t="s">
        <v>699</v>
      </c>
      <c r="M1033" s="7">
        <v>37</v>
      </c>
      <c r="N1033" s="231"/>
      <c r="O1033" s="203"/>
      <c r="P1033" s="203"/>
      <c r="Q1033" s="203"/>
      <c r="R1033" s="203"/>
      <c r="S1033" s="239"/>
      <c r="T1033" s="276"/>
      <c r="U1033" s="276"/>
      <c r="V1033" s="248"/>
      <c r="W1033" s="245"/>
      <c r="X1033" s="245"/>
      <c r="Y1033" s="248"/>
      <c r="Z1033" s="245"/>
      <c r="AA1033" s="245"/>
      <c r="AB1033" s="248"/>
      <c r="AC1033" s="231"/>
      <c r="AD1033" s="276"/>
      <c r="AE1033" s="245"/>
      <c r="AF1033" s="245"/>
      <c r="AG1033" s="231"/>
      <c r="AH1033" s="231"/>
      <c r="AI1033" s="231"/>
      <c r="AJ1033" s="203"/>
    </row>
    <row r="1034" spans="2:36" s="82" customFormat="1" ht="124.5" customHeight="1" x14ac:dyDescent="0.25">
      <c r="B1034" s="201" t="s">
        <v>691</v>
      </c>
      <c r="C1034" s="201" t="s">
        <v>762</v>
      </c>
      <c r="D1034" s="201" t="s">
        <v>66</v>
      </c>
      <c r="E1034" s="218" t="s">
        <v>67</v>
      </c>
      <c r="F1034" s="199" t="s">
        <v>823</v>
      </c>
      <c r="G1034" s="218" t="s">
        <v>684</v>
      </c>
      <c r="H1034" s="201" t="s">
        <v>70</v>
      </c>
      <c r="I1034" s="204" t="s">
        <v>79</v>
      </c>
      <c r="J1034" s="28" t="s">
        <v>208</v>
      </c>
      <c r="K1034" s="14" t="s">
        <v>107</v>
      </c>
      <c r="L1034" s="14" t="s">
        <v>86</v>
      </c>
      <c r="M1034" s="14">
        <v>40</v>
      </c>
      <c r="N1034" s="228" t="s">
        <v>706</v>
      </c>
      <c r="O1034" s="201" t="s">
        <v>712</v>
      </c>
      <c r="P1034" s="201" t="s">
        <v>75</v>
      </c>
      <c r="Q1034" s="201" t="s">
        <v>76</v>
      </c>
      <c r="R1034" s="201" t="s">
        <v>77</v>
      </c>
      <c r="S1034" s="192" t="s">
        <v>109</v>
      </c>
      <c r="T1034" s="274">
        <f>+V1034+Y1034</f>
        <v>96299.9</v>
      </c>
      <c r="U1034" s="274">
        <f>T1034</f>
        <v>96299.9</v>
      </c>
      <c r="V1034" s="246">
        <v>48149.95</v>
      </c>
      <c r="W1034" s="243" t="s">
        <v>98</v>
      </c>
      <c r="X1034" s="243" t="s">
        <v>98</v>
      </c>
      <c r="Y1034" s="246">
        <v>48149.95</v>
      </c>
      <c r="Z1034" s="243" t="s">
        <v>98</v>
      </c>
      <c r="AA1034" s="243" t="s">
        <v>98</v>
      </c>
      <c r="AB1034" s="246">
        <v>7808.1</v>
      </c>
      <c r="AC1034" s="228" t="s">
        <v>149</v>
      </c>
      <c r="AD1034" s="274">
        <f>+V1034+Y1034</f>
        <v>96299.9</v>
      </c>
      <c r="AE1034" s="243" t="s">
        <v>98</v>
      </c>
      <c r="AF1034" s="243" t="s">
        <v>98</v>
      </c>
      <c r="AG1034" s="228" t="s">
        <v>33</v>
      </c>
      <c r="AH1034" s="228" t="s">
        <v>256</v>
      </c>
      <c r="AI1034" s="228" t="s">
        <v>166</v>
      </c>
      <c r="AJ1034" s="201"/>
    </row>
    <row r="1035" spans="2:36" s="82" customFormat="1" ht="79.5" customHeight="1" x14ac:dyDescent="0.25">
      <c r="B1035" s="202"/>
      <c r="C1035" s="202"/>
      <c r="D1035" s="202"/>
      <c r="E1035" s="219"/>
      <c r="F1035" s="199"/>
      <c r="G1035" s="219"/>
      <c r="H1035" s="202"/>
      <c r="I1035" s="204"/>
      <c r="J1035" s="11" t="s">
        <v>111</v>
      </c>
      <c r="K1035" s="7" t="s">
        <v>696</v>
      </c>
      <c r="L1035" s="11" t="s">
        <v>697</v>
      </c>
      <c r="M1035" s="120" t="s">
        <v>705</v>
      </c>
      <c r="N1035" s="230"/>
      <c r="O1035" s="202"/>
      <c r="P1035" s="202"/>
      <c r="Q1035" s="202"/>
      <c r="R1035" s="202"/>
      <c r="S1035" s="193"/>
      <c r="T1035" s="275"/>
      <c r="U1035" s="275"/>
      <c r="V1035" s="247"/>
      <c r="W1035" s="244"/>
      <c r="X1035" s="244"/>
      <c r="Y1035" s="247"/>
      <c r="Z1035" s="244"/>
      <c r="AA1035" s="244"/>
      <c r="AB1035" s="247"/>
      <c r="AC1035" s="230"/>
      <c r="AD1035" s="275"/>
      <c r="AE1035" s="244"/>
      <c r="AF1035" s="244"/>
      <c r="AG1035" s="230"/>
      <c r="AH1035" s="230"/>
      <c r="AI1035" s="230"/>
      <c r="AJ1035" s="202"/>
    </row>
    <row r="1036" spans="2:36" s="82" customFormat="1" ht="52.5" customHeight="1" x14ac:dyDescent="0.25">
      <c r="B1036" s="203"/>
      <c r="C1036" s="203"/>
      <c r="D1036" s="203"/>
      <c r="E1036" s="234"/>
      <c r="F1036" s="199"/>
      <c r="G1036" s="234"/>
      <c r="H1036" s="203"/>
      <c r="I1036" s="204"/>
      <c r="J1036" s="11" t="s">
        <v>127</v>
      </c>
      <c r="K1036" s="7" t="s">
        <v>658</v>
      </c>
      <c r="L1036" s="11" t="s">
        <v>699</v>
      </c>
      <c r="M1036" s="7">
        <v>45</v>
      </c>
      <c r="N1036" s="231"/>
      <c r="O1036" s="203"/>
      <c r="P1036" s="203"/>
      <c r="Q1036" s="203"/>
      <c r="R1036" s="203"/>
      <c r="S1036" s="239"/>
      <c r="T1036" s="276"/>
      <c r="U1036" s="276"/>
      <c r="V1036" s="248"/>
      <c r="W1036" s="245"/>
      <c r="X1036" s="245"/>
      <c r="Y1036" s="248"/>
      <c r="Z1036" s="245"/>
      <c r="AA1036" s="245"/>
      <c r="AB1036" s="248"/>
      <c r="AC1036" s="231"/>
      <c r="AD1036" s="276"/>
      <c r="AE1036" s="245"/>
      <c r="AF1036" s="245"/>
      <c r="AG1036" s="231"/>
      <c r="AH1036" s="231"/>
      <c r="AI1036" s="231"/>
      <c r="AJ1036" s="203"/>
    </row>
    <row r="1037" spans="2:36" s="82" customFormat="1" ht="133.5" customHeight="1" x14ac:dyDescent="0.25">
      <c r="B1037" s="201" t="s">
        <v>692</v>
      </c>
      <c r="C1037" s="201" t="s">
        <v>759</v>
      </c>
      <c r="D1037" s="201" t="s">
        <v>66</v>
      </c>
      <c r="E1037" s="218" t="s">
        <v>67</v>
      </c>
      <c r="F1037" s="199" t="s">
        <v>823</v>
      </c>
      <c r="G1037" s="218" t="s">
        <v>684</v>
      </c>
      <c r="H1037" s="201" t="s">
        <v>70</v>
      </c>
      <c r="I1037" s="204" t="s">
        <v>79</v>
      </c>
      <c r="J1037" s="28" t="s">
        <v>208</v>
      </c>
      <c r="K1037" s="14" t="s">
        <v>107</v>
      </c>
      <c r="L1037" s="14" t="s">
        <v>86</v>
      </c>
      <c r="M1037" s="14">
        <v>40</v>
      </c>
      <c r="N1037" s="228" t="s">
        <v>706</v>
      </c>
      <c r="O1037" s="201" t="s">
        <v>713</v>
      </c>
      <c r="P1037" s="201" t="s">
        <v>75</v>
      </c>
      <c r="Q1037" s="201" t="s">
        <v>76</v>
      </c>
      <c r="R1037" s="201" t="s">
        <v>77</v>
      </c>
      <c r="S1037" s="192" t="s">
        <v>109</v>
      </c>
      <c r="T1037" s="274">
        <f>+V1037+Y1037</f>
        <v>53499.9</v>
      </c>
      <c r="U1037" s="539">
        <f>T1037</f>
        <v>53499.9</v>
      </c>
      <c r="V1037" s="246">
        <v>26749.95</v>
      </c>
      <c r="W1037" s="243" t="s">
        <v>98</v>
      </c>
      <c r="X1037" s="243" t="s">
        <v>98</v>
      </c>
      <c r="Y1037" s="246">
        <v>26749.95</v>
      </c>
      <c r="Z1037" s="243" t="s">
        <v>98</v>
      </c>
      <c r="AA1037" s="243" t="s">
        <v>98</v>
      </c>
      <c r="AB1037" s="246">
        <v>4337.83</v>
      </c>
      <c r="AC1037" s="228" t="s">
        <v>149</v>
      </c>
      <c r="AD1037" s="274">
        <f>+V1037+Y1037</f>
        <v>53499.9</v>
      </c>
      <c r="AE1037" s="243" t="s">
        <v>98</v>
      </c>
      <c r="AF1037" s="243" t="s">
        <v>98</v>
      </c>
      <c r="AG1037" s="228" t="s">
        <v>33</v>
      </c>
      <c r="AH1037" s="228" t="s">
        <v>256</v>
      </c>
      <c r="AI1037" s="228" t="s">
        <v>166</v>
      </c>
      <c r="AJ1037" s="201"/>
    </row>
    <row r="1038" spans="2:36" s="82" customFormat="1" ht="59.1" customHeight="1" x14ac:dyDescent="0.25">
      <c r="B1038" s="202"/>
      <c r="C1038" s="202"/>
      <c r="D1038" s="202"/>
      <c r="E1038" s="219"/>
      <c r="F1038" s="199"/>
      <c r="G1038" s="219"/>
      <c r="H1038" s="202"/>
      <c r="I1038" s="204"/>
      <c r="J1038" s="11" t="s">
        <v>111</v>
      </c>
      <c r="K1038" s="7" t="s">
        <v>696</v>
      </c>
      <c r="L1038" s="11" t="s">
        <v>697</v>
      </c>
      <c r="M1038" s="120" t="s">
        <v>701</v>
      </c>
      <c r="N1038" s="230"/>
      <c r="O1038" s="202"/>
      <c r="P1038" s="202"/>
      <c r="Q1038" s="202"/>
      <c r="R1038" s="202"/>
      <c r="S1038" s="193"/>
      <c r="T1038" s="275"/>
      <c r="U1038" s="539"/>
      <c r="V1038" s="247"/>
      <c r="W1038" s="244"/>
      <c r="X1038" s="244"/>
      <c r="Y1038" s="247"/>
      <c r="Z1038" s="244"/>
      <c r="AA1038" s="244"/>
      <c r="AB1038" s="247"/>
      <c r="AC1038" s="230"/>
      <c r="AD1038" s="275"/>
      <c r="AE1038" s="244"/>
      <c r="AF1038" s="244"/>
      <c r="AG1038" s="230"/>
      <c r="AH1038" s="230"/>
      <c r="AI1038" s="230"/>
      <c r="AJ1038" s="202"/>
    </row>
    <row r="1039" spans="2:36" s="82" customFormat="1" ht="64.5" customHeight="1" x14ac:dyDescent="0.25">
      <c r="B1039" s="203"/>
      <c r="C1039" s="203"/>
      <c r="D1039" s="203"/>
      <c r="E1039" s="234"/>
      <c r="F1039" s="199"/>
      <c r="G1039" s="234"/>
      <c r="H1039" s="203"/>
      <c r="I1039" s="204"/>
      <c r="J1039" s="11" t="s">
        <v>127</v>
      </c>
      <c r="K1039" s="7" t="s">
        <v>658</v>
      </c>
      <c r="L1039" s="11" t="s">
        <v>699</v>
      </c>
      <c r="M1039" s="7">
        <v>25</v>
      </c>
      <c r="N1039" s="231"/>
      <c r="O1039" s="203"/>
      <c r="P1039" s="203"/>
      <c r="Q1039" s="203"/>
      <c r="R1039" s="203"/>
      <c r="S1039" s="239"/>
      <c r="T1039" s="276"/>
      <c r="U1039" s="539"/>
      <c r="V1039" s="248"/>
      <c r="W1039" s="245"/>
      <c r="X1039" s="245"/>
      <c r="Y1039" s="248"/>
      <c r="Z1039" s="245"/>
      <c r="AA1039" s="245"/>
      <c r="AB1039" s="248"/>
      <c r="AC1039" s="231"/>
      <c r="AD1039" s="276"/>
      <c r="AE1039" s="245"/>
      <c r="AF1039" s="245"/>
      <c r="AG1039" s="231"/>
      <c r="AH1039" s="231"/>
      <c r="AI1039" s="231"/>
      <c r="AJ1039" s="203"/>
    </row>
    <row r="1040" spans="2:36" s="82" customFormat="1" ht="131.65" customHeight="1" x14ac:dyDescent="0.25">
      <c r="B1040" s="201" t="s">
        <v>693</v>
      </c>
      <c r="C1040" s="201" t="s">
        <v>763</v>
      </c>
      <c r="D1040" s="201" t="s">
        <v>66</v>
      </c>
      <c r="E1040" s="218" t="s">
        <v>67</v>
      </c>
      <c r="F1040" s="199" t="s">
        <v>823</v>
      </c>
      <c r="G1040" s="218" t="s">
        <v>684</v>
      </c>
      <c r="H1040" s="201" t="s">
        <v>70</v>
      </c>
      <c r="I1040" s="204" t="s">
        <v>79</v>
      </c>
      <c r="J1040" s="28" t="s">
        <v>208</v>
      </c>
      <c r="K1040" s="14" t="s">
        <v>107</v>
      </c>
      <c r="L1040" s="14" t="s">
        <v>86</v>
      </c>
      <c r="M1040" s="14">
        <v>40</v>
      </c>
      <c r="N1040" s="228" t="s">
        <v>706</v>
      </c>
      <c r="O1040" s="201" t="s">
        <v>714</v>
      </c>
      <c r="P1040" s="201" t="s">
        <v>75</v>
      </c>
      <c r="Q1040" s="201" t="s">
        <v>76</v>
      </c>
      <c r="R1040" s="201" t="s">
        <v>77</v>
      </c>
      <c r="S1040" s="192" t="s">
        <v>109</v>
      </c>
      <c r="T1040" s="274">
        <f>+V1040+Y1040</f>
        <v>74899.960000000006</v>
      </c>
      <c r="U1040" s="275">
        <f>T1040</f>
        <v>74899.960000000006</v>
      </c>
      <c r="V1040" s="246">
        <v>37449.980000000003</v>
      </c>
      <c r="W1040" s="243" t="s">
        <v>98</v>
      </c>
      <c r="X1040" s="243" t="s">
        <v>98</v>
      </c>
      <c r="Y1040" s="246">
        <v>37449.980000000003</v>
      </c>
      <c r="Z1040" s="243" t="s">
        <v>98</v>
      </c>
      <c r="AA1040" s="243" t="s">
        <v>98</v>
      </c>
      <c r="AB1040" s="246">
        <v>6072.97</v>
      </c>
      <c r="AC1040" s="228" t="s">
        <v>149</v>
      </c>
      <c r="AD1040" s="274">
        <f>+V1040+Y1040</f>
        <v>74899.960000000006</v>
      </c>
      <c r="AE1040" s="243" t="s">
        <v>98</v>
      </c>
      <c r="AF1040" s="243" t="s">
        <v>98</v>
      </c>
      <c r="AG1040" s="228" t="s">
        <v>33</v>
      </c>
      <c r="AH1040" s="228" t="s">
        <v>256</v>
      </c>
      <c r="AI1040" s="228" t="s">
        <v>166</v>
      </c>
      <c r="AJ1040" s="201"/>
    </row>
    <row r="1041" spans="2:36" s="82" customFormat="1" ht="72.75" customHeight="1" x14ac:dyDescent="0.25">
      <c r="B1041" s="202"/>
      <c r="C1041" s="202"/>
      <c r="D1041" s="202"/>
      <c r="E1041" s="219"/>
      <c r="F1041" s="199"/>
      <c r="G1041" s="219"/>
      <c r="H1041" s="202"/>
      <c r="I1041" s="204"/>
      <c r="J1041" s="11" t="s">
        <v>111</v>
      </c>
      <c r="K1041" s="7" t="s">
        <v>702</v>
      </c>
      <c r="L1041" s="11" t="s">
        <v>703</v>
      </c>
      <c r="M1041" s="119" t="s">
        <v>704</v>
      </c>
      <c r="N1041" s="230"/>
      <c r="O1041" s="202"/>
      <c r="P1041" s="202"/>
      <c r="Q1041" s="202"/>
      <c r="R1041" s="202"/>
      <c r="S1041" s="193"/>
      <c r="T1041" s="275"/>
      <c r="U1041" s="275"/>
      <c r="V1041" s="247"/>
      <c r="W1041" s="244"/>
      <c r="X1041" s="244"/>
      <c r="Y1041" s="247"/>
      <c r="Z1041" s="244"/>
      <c r="AA1041" s="244"/>
      <c r="AB1041" s="247"/>
      <c r="AC1041" s="230"/>
      <c r="AD1041" s="275"/>
      <c r="AE1041" s="244"/>
      <c r="AF1041" s="244"/>
      <c r="AG1041" s="230"/>
      <c r="AH1041" s="230"/>
      <c r="AI1041" s="230"/>
      <c r="AJ1041" s="202"/>
    </row>
    <row r="1042" spans="2:36" s="82" customFormat="1" ht="66.75" customHeight="1" x14ac:dyDescent="0.25">
      <c r="B1042" s="202"/>
      <c r="C1042" s="202"/>
      <c r="D1042" s="202"/>
      <c r="E1042" s="219"/>
      <c r="F1042" s="199"/>
      <c r="G1042" s="219"/>
      <c r="H1042" s="203"/>
      <c r="I1042" s="204"/>
      <c r="J1042" s="11" t="s">
        <v>127</v>
      </c>
      <c r="K1042" s="7" t="s">
        <v>658</v>
      </c>
      <c r="L1042" s="11" t="s">
        <v>703</v>
      </c>
      <c r="M1042" s="14">
        <v>35</v>
      </c>
      <c r="N1042" s="230"/>
      <c r="O1042" s="202"/>
      <c r="P1042" s="203"/>
      <c r="Q1042" s="203"/>
      <c r="R1042" s="203"/>
      <c r="S1042" s="239"/>
      <c r="T1042" s="276"/>
      <c r="U1042" s="275"/>
      <c r="V1042" s="247"/>
      <c r="W1042" s="245"/>
      <c r="X1042" s="245"/>
      <c r="Y1042" s="247"/>
      <c r="Z1042" s="245"/>
      <c r="AA1042" s="245"/>
      <c r="AB1042" s="248"/>
      <c r="AC1042" s="231"/>
      <c r="AD1042" s="276"/>
      <c r="AE1042" s="245"/>
      <c r="AF1042" s="245"/>
      <c r="AG1042" s="231"/>
      <c r="AH1042" s="231"/>
      <c r="AI1042" s="231"/>
      <c r="AJ1042" s="203"/>
    </row>
    <row r="1043" spans="2:36" s="82" customFormat="1" ht="126.6" customHeight="1" x14ac:dyDescent="0.25">
      <c r="B1043" s="201" t="s">
        <v>694</v>
      </c>
      <c r="C1043" s="201" t="s">
        <v>758</v>
      </c>
      <c r="D1043" s="201" t="s">
        <v>66</v>
      </c>
      <c r="E1043" s="218" t="s">
        <v>67</v>
      </c>
      <c r="F1043" s="199" t="s">
        <v>823</v>
      </c>
      <c r="G1043" s="218" t="s">
        <v>684</v>
      </c>
      <c r="H1043" s="201" t="s">
        <v>70</v>
      </c>
      <c r="I1043" s="201" t="s">
        <v>98</v>
      </c>
      <c r="J1043" s="28" t="s">
        <v>208</v>
      </c>
      <c r="K1043" s="14" t="s">
        <v>107</v>
      </c>
      <c r="L1043" s="14" t="s">
        <v>86</v>
      </c>
      <c r="M1043" s="14">
        <v>40</v>
      </c>
      <c r="N1043" s="228" t="s">
        <v>706</v>
      </c>
      <c r="O1043" s="201" t="s">
        <v>715</v>
      </c>
      <c r="P1043" s="201" t="s">
        <v>75</v>
      </c>
      <c r="Q1043" s="201" t="s">
        <v>76</v>
      </c>
      <c r="R1043" s="201" t="s">
        <v>77</v>
      </c>
      <c r="S1043" s="192" t="s">
        <v>109</v>
      </c>
      <c r="T1043" s="274">
        <f>+V1043+Y1043</f>
        <v>39796.58</v>
      </c>
      <c r="U1043" s="274">
        <f>T1043</f>
        <v>39796.58</v>
      </c>
      <c r="V1043" s="246">
        <v>19898.29</v>
      </c>
      <c r="W1043" s="243" t="s">
        <v>98</v>
      </c>
      <c r="X1043" s="243" t="s">
        <v>98</v>
      </c>
      <c r="Y1043" s="246">
        <v>19898.29</v>
      </c>
      <c r="Z1043" s="243" t="s">
        <v>98</v>
      </c>
      <c r="AA1043" s="243" t="s">
        <v>98</v>
      </c>
      <c r="AB1043" s="246">
        <v>3226.75</v>
      </c>
      <c r="AC1043" s="228" t="s">
        <v>149</v>
      </c>
      <c r="AD1043" s="274">
        <f>+V1043+Y1043</f>
        <v>39796.58</v>
      </c>
      <c r="AE1043" s="243" t="s">
        <v>98</v>
      </c>
      <c r="AF1043" s="243" t="s">
        <v>98</v>
      </c>
      <c r="AG1043" s="228" t="s">
        <v>33</v>
      </c>
      <c r="AH1043" s="228" t="s">
        <v>256</v>
      </c>
      <c r="AI1043" s="228" t="s">
        <v>166</v>
      </c>
      <c r="AJ1043" s="201"/>
    </row>
    <row r="1044" spans="2:36" s="82" customFormat="1" ht="68.25" customHeight="1" x14ac:dyDescent="0.25">
      <c r="B1044" s="202"/>
      <c r="C1044" s="202"/>
      <c r="D1044" s="202"/>
      <c r="E1044" s="219"/>
      <c r="F1044" s="199"/>
      <c r="G1044" s="219"/>
      <c r="H1044" s="202"/>
      <c r="I1044" s="202"/>
      <c r="J1044" s="11" t="s">
        <v>111</v>
      </c>
      <c r="K1044" s="7" t="s">
        <v>696</v>
      </c>
      <c r="L1044" s="11" t="s">
        <v>697</v>
      </c>
      <c r="M1044" s="120" t="s">
        <v>701</v>
      </c>
      <c r="N1044" s="230"/>
      <c r="O1044" s="202"/>
      <c r="P1044" s="202"/>
      <c r="Q1044" s="202"/>
      <c r="R1044" s="202"/>
      <c r="S1044" s="193"/>
      <c r="T1044" s="275"/>
      <c r="U1044" s="275"/>
      <c r="V1044" s="247"/>
      <c r="W1044" s="244"/>
      <c r="X1044" s="244"/>
      <c r="Y1044" s="247"/>
      <c r="Z1044" s="244"/>
      <c r="AA1044" s="244"/>
      <c r="AB1044" s="247"/>
      <c r="AC1044" s="230"/>
      <c r="AD1044" s="275"/>
      <c r="AE1044" s="244"/>
      <c r="AF1044" s="244"/>
      <c r="AG1044" s="230"/>
      <c r="AH1044" s="230"/>
      <c r="AI1044" s="230"/>
      <c r="AJ1044" s="202"/>
    </row>
    <row r="1045" spans="2:36" s="82" customFormat="1" ht="54.75" customHeight="1" x14ac:dyDescent="0.25">
      <c r="B1045" s="203"/>
      <c r="C1045" s="203"/>
      <c r="D1045" s="203"/>
      <c r="E1045" s="234"/>
      <c r="F1045" s="199"/>
      <c r="G1045" s="234"/>
      <c r="H1045" s="203"/>
      <c r="I1045" s="203"/>
      <c r="J1045" s="11" t="s">
        <v>127</v>
      </c>
      <c r="K1045" s="7" t="s">
        <v>658</v>
      </c>
      <c r="L1045" s="11" t="s">
        <v>699</v>
      </c>
      <c r="M1045" s="53">
        <v>18</v>
      </c>
      <c r="N1045" s="231"/>
      <c r="O1045" s="203"/>
      <c r="P1045" s="203"/>
      <c r="Q1045" s="203"/>
      <c r="R1045" s="203"/>
      <c r="S1045" s="239"/>
      <c r="T1045" s="276"/>
      <c r="U1045" s="276"/>
      <c r="V1045" s="248"/>
      <c r="W1045" s="245"/>
      <c r="X1045" s="245"/>
      <c r="Y1045" s="248"/>
      <c r="Z1045" s="245"/>
      <c r="AA1045" s="245"/>
      <c r="AB1045" s="248"/>
      <c r="AC1045" s="231"/>
      <c r="AD1045" s="276"/>
      <c r="AE1045" s="245"/>
      <c r="AF1045" s="245"/>
      <c r="AG1045" s="231"/>
      <c r="AH1045" s="231"/>
      <c r="AI1045" s="231"/>
      <c r="AJ1045" s="203"/>
    </row>
    <row r="1046" spans="2:36" s="94" customFormat="1" ht="52.15" customHeight="1" x14ac:dyDescent="0.2">
      <c r="B1046" s="204" t="s">
        <v>1063</v>
      </c>
      <c r="C1046" s="221" t="s">
        <v>384</v>
      </c>
      <c r="D1046" s="221" t="s">
        <v>66</v>
      </c>
      <c r="E1046" s="249" t="s">
        <v>67</v>
      </c>
      <c r="F1046" s="249" t="s">
        <v>824</v>
      </c>
      <c r="G1046" s="249" t="s">
        <v>69</v>
      </c>
      <c r="H1046" s="221" t="s">
        <v>70</v>
      </c>
      <c r="I1046" s="221" t="s">
        <v>79</v>
      </c>
      <c r="J1046" s="20" t="s">
        <v>113</v>
      </c>
      <c r="K1046" s="27" t="s">
        <v>114</v>
      </c>
      <c r="L1046" s="27" t="s">
        <v>115</v>
      </c>
      <c r="M1046" s="27">
        <v>1</v>
      </c>
      <c r="N1046" s="223" t="s">
        <v>108</v>
      </c>
      <c r="O1046" s="221" t="s">
        <v>382</v>
      </c>
      <c r="P1046" s="221" t="s">
        <v>75</v>
      </c>
      <c r="Q1046" s="221" t="s">
        <v>76</v>
      </c>
      <c r="R1046" s="296" t="s">
        <v>77</v>
      </c>
      <c r="S1046" s="296" t="s">
        <v>109</v>
      </c>
      <c r="T1046" s="264">
        <f>V1046+Y1046</f>
        <v>75970</v>
      </c>
      <c r="U1046" s="264">
        <f>T1046/M1047</f>
        <v>75970</v>
      </c>
      <c r="V1046" s="259">
        <v>37985</v>
      </c>
      <c r="W1046" s="259" t="s">
        <v>79</v>
      </c>
      <c r="X1046" s="259" t="s">
        <v>79</v>
      </c>
      <c r="Y1046" s="259">
        <v>37985</v>
      </c>
      <c r="Z1046" s="259" t="s">
        <v>79</v>
      </c>
      <c r="AA1046" s="259" t="s">
        <v>79</v>
      </c>
      <c r="AB1046" s="259">
        <v>6159.73</v>
      </c>
      <c r="AC1046" s="223" t="s">
        <v>80</v>
      </c>
      <c r="AD1046" s="258">
        <f>V1046+Y1046</f>
        <v>75970</v>
      </c>
      <c r="AE1046" s="258" t="s">
        <v>79</v>
      </c>
      <c r="AF1046" s="223" t="s">
        <v>79</v>
      </c>
      <c r="AG1046" s="223" t="s">
        <v>33</v>
      </c>
      <c r="AH1046" s="223" t="s">
        <v>150</v>
      </c>
      <c r="AI1046" s="223" t="s">
        <v>158</v>
      </c>
      <c r="AJ1046" s="223"/>
    </row>
    <row r="1047" spans="2:36" s="94" customFormat="1" ht="102.6" customHeight="1" x14ac:dyDescent="0.2">
      <c r="B1047" s="204"/>
      <c r="C1047" s="221"/>
      <c r="D1047" s="221"/>
      <c r="E1047" s="249"/>
      <c r="F1047" s="249"/>
      <c r="G1047" s="249"/>
      <c r="H1047" s="221"/>
      <c r="I1047" s="221"/>
      <c r="J1047" s="20" t="s">
        <v>116</v>
      </c>
      <c r="K1047" s="27" t="s">
        <v>117</v>
      </c>
      <c r="L1047" s="27" t="s">
        <v>85</v>
      </c>
      <c r="M1047" s="27">
        <v>1</v>
      </c>
      <c r="N1047" s="223"/>
      <c r="O1047" s="221"/>
      <c r="P1047" s="221"/>
      <c r="Q1047" s="221"/>
      <c r="R1047" s="296"/>
      <c r="S1047" s="296"/>
      <c r="T1047" s="264"/>
      <c r="U1047" s="264"/>
      <c r="V1047" s="259"/>
      <c r="W1047" s="259"/>
      <c r="X1047" s="259"/>
      <c r="Y1047" s="259"/>
      <c r="Z1047" s="259"/>
      <c r="AA1047" s="259"/>
      <c r="AB1047" s="259"/>
      <c r="AC1047" s="223"/>
      <c r="AD1047" s="258"/>
      <c r="AE1047" s="258"/>
      <c r="AF1047" s="221"/>
      <c r="AG1047" s="223"/>
      <c r="AH1047" s="223"/>
      <c r="AI1047" s="223"/>
      <c r="AJ1047" s="221"/>
    </row>
    <row r="1048" spans="2:36" s="94" customFormat="1" ht="74.099999999999994" customHeight="1" x14ac:dyDescent="0.2">
      <c r="B1048" s="204"/>
      <c r="C1048" s="221"/>
      <c r="D1048" s="221"/>
      <c r="E1048" s="249"/>
      <c r="F1048" s="249"/>
      <c r="G1048" s="249"/>
      <c r="H1048" s="221"/>
      <c r="I1048" s="221"/>
      <c r="J1048" s="20" t="s">
        <v>209</v>
      </c>
      <c r="K1048" s="27" t="s">
        <v>118</v>
      </c>
      <c r="L1048" s="27" t="s">
        <v>119</v>
      </c>
      <c r="M1048" s="27">
        <v>1</v>
      </c>
      <c r="N1048" s="223"/>
      <c r="O1048" s="221"/>
      <c r="P1048" s="221"/>
      <c r="Q1048" s="221"/>
      <c r="R1048" s="296"/>
      <c r="S1048" s="296"/>
      <c r="T1048" s="264"/>
      <c r="U1048" s="264"/>
      <c r="V1048" s="259"/>
      <c r="W1048" s="259"/>
      <c r="X1048" s="259"/>
      <c r="Y1048" s="259"/>
      <c r="Z1048" s="259"/>
      <c r="AA1048" s="259"/>
      <c r="AB1048" s="259"/>
      <c r="AC1048" s="223"/>
      <c r="AD1048" s="258"/>
      <c r="AE1048" s="258"/>
      <c r="AF1048" s="221"/>
      <c r="AG1048" s="223"/>
      <c r="AH1048" s="223"/>
      <c r="AI1048" s="223"/>
      <c r="AJ1048" s="221"/>
    </row>
    <row r="1049" spans="2:36" s="94" customFormat="1" ht="56.1" customHeight="1" x14ac:dyDescent="0.2">
      <c r="B1049" s="204"/>
      <c r="C1049" s="221"/>
      <c r="D1049" s="221"/>
      <c r="E1049" s="249"/>
      <c r="F1049" s="249"/>
      <c r="G1049" s="249"/>
      <c r="H1049" s="221"/>
      <c r="I1049" s="221"/>
      <c r="J1049" s="20" t="s">
        <v>120</v>
      </c>
      <c r="K1049" s="27" t="s">
        <v>121</v>
      </c>
      <c r="L1049" s="27" t="s">
        <v>119</v>
      </c>
      <c r="M1049" s="64">
        <v>1</v>
      </c>
      <c r="N1049" s="223"/>
      <c r="O1049" s="221"/>
      <c r="P1049" s="221"/>
      <c r="Q1049" s="221"/>
      <c r="R1049" s="296"/>
      <c r="S1049" s="296"/>
      <c r="T1049" s="264"/>
      <c r="U1049" s="264"/>
      <c r="V1049" s="259"/>
      <c r="W1049" s="259"/>
      <c r="X1049" s="259"/>
      <c r="Y1049" s="259"/>
      <c r="Z1049" s="259"/>
      <c r="AA1049" s="259"/>
      <c r="AB1049" s="259"/>
      <c r="AC1049" s="223"/>
      <c r="AD1049" s="258"/>
      <c r="AE1049" s="258"/>
      <c r="AF1049" s="221"/>
      <c r="AG1049" s="223"/>
      <c r="AH1049" s="223"/>
      <c r="AI1049" s="223"/>
      <c r="AJ1049" s="221"/>
    </row>
    <row r="1050" spans="2:36" s="94" customFormat="1" ht="52.15" customHeight="1" x14ac:dyDescent="0.2">
      <c r="B1050" s="204" t="s">
        <v>1064</v>
      </c>
      <c r="C1050" s="221" t="s">
        <v>383</v>
      </c>
      <c r="D1050" s="221" t="s">
        <v>66</v>
      </c>
      <c r="E1050" s="249" t="s">
        <v>67</v>
      </c>
      <c r="F1050" s="249" t="s">
        <v>824</v>
      </c>
      <c r="G1050" s="249" t="s">
        <v>69</v>
      </c>
      <c r="H1050" s="221" t="s">
        <v>70</v>
      </c>
      <c r="I1050" s="221" t="s">
        <v>79</v>
      </c>
      <c r="J1050" s="20" t="s">
        <v>113</v>
      </c>
      <c r="K1050" s="27" t="s">
        <v>114</v>
      </c>
      <c r="L1050" s="27" t="s">
        <v>115</v>
      </c>
      <c r="M1050" s="27">
        <v>1</v>
      </c>
      <c r="N1050" s="223" t="s">
        <v>108</v>
      </c>
      <c r="O1050" s="221" t="s">
        <v>382</v>
      </c>
      <c r="P1050" s="221" t="s">
        <v>75</v>
      </c>
      <c r="Q1050" s="221" t="s">
        <v>76</v>
      </c>
      <c r="R1050" s="296" t="s">
        <v>77</v>
      </c>
      <c r="S1050" s="296" t="s">
        <v>109</v>
      </c>
      <c r="T1050" s="264">
        <f>V1050+Y1050</f>
        <v>75970</v>
      </c>
      <c r="U1050" s="264">
        <f>T1050/M1051</f>
        <v>75970</v>
      </c>
      <c r="V1050" s="259">
        <v>37985</v>
      </c>
      <c r="W1050" s="259" t="s">
        <v>79</v>
      </c>
      <c r="X1050" s="259" t="s">
        <v>79</v>
      </c>
      <c r="Y1050" s="259">
        <v>37985</v>
      </c>
      <c r="Z1050" s="259" t="s">
        <v>79</v>
      </c>
      <c r="AA1050" s="259" t="s">
        <v>79</v>
      </c>
      <c r="AB1050" s="259">
        <v>6159.73</v>
      </c>
      <c r="AC1050" s="223" t="s">
        <v>80</v>
      </c>
      <c r="AD1050" s="258">
        <f>V1050+Y1050</f>
        <v>75970</v>
      </c>
      <c r="AE1050" s="258" t="s">
        <v>79</v>
      </c>
      <c r="AF1050" s="223" t="s">
        <v>79</v>
      </c>
      <c r="AG1050" s="223" t="s">
        <v>33</v>
      </c>
      <c r="AH1050" s="223" t="s">
        <v>150</v>
      </c>
      <c r="AI1050" s="223" t="s">
        <v>157</v>
      </c>
      <c r="AJ1050" s="223"/>
    </row>
    <row r="1051" spans="2:36" s="94" customFormat="1" ht="85.15" customHeight="1" x14ac:dyDescent="0.2">
      <c r="B1051" s="204"/>
      <c r="C1051" s="221"/>
      <c r="D1051" s="221"/>
      <c r="E1051" s="249"/>
      <c r="F1051" s="249"/>
      <c r="G1051" s="249"/>
      <c r="H1051" s="221"/>
      <c r="I1051" s="221"/>
      <c r="J1051" s="20" t="s">
        <v>116</v>
      </c>
      <c r="K1051" s="27" t="s">
        <v>117</v>
      </c>
      <c r="L1051" s="27" t="s">
        <v>85</v>
      </c>
      <c r="M1051" s="27">
        <v>1</v>
      </c>
      <c r="N1051" s="223"/>
      <c r="O1051" s="221"/>
      <c r="P1051" s="221"/>
      <c r="Q1051" s="221"/>
      <c r="R1051" s="296"/>
      <c r="S1051" s="296"/>
      <c r="T1051" s="264"/>
      <c r="U1051" s="264"/>
      <c r="V1051" s="259"/>
      <c r="W1051" s="259"/>
      <c r="X1051" s="259"/>
      <c r="Y1051" s="259"/>
      <c r="Z1051" s="259"/>
      <c r="AA1051" s="259"/>
      <c r="AB1051" s="259"/>
      <c r="AC1051" s="223"/>
      <c r="AD1051" s="258"/>
      <c r="AE1051" s="258"/>
      <c r="AF1051" s="221"/>
      <c r="AG1051" s="223"/>
      <c r="AH1051" s="223"/>
      <c r="AI1051" s="223"/>
      <c r="AJ1051" s="221"/>
    </row>
    <row r="1052" spans="2:36" s="94" customFormat="1" ht="81" customHeight="1" x14ac:dyDescent="0.2">
      <c r="B1052" s="204"/>
      <c r="C1052" s="221"/>
      <c r="D1052" s="221"/>
      <c r="E1052" s="249"/>
      <c r="F1052" s="249"/>
      <c r="G1052" s="249"/>
      <c r="H1052" s="221"/>
      <c r="I1052" s="221"/>
      <c r="J1052" s="20" t="s">
        <v>209</v>
      </c>
      <c r="K1052" s="27" t="s">
        <v>118</v>
      </c>
      <c r="L1052" s="27" t="s">
        <v>119</v>
      </c>
      <c r="M1052" s="27">
        <v>1</v>
      </c>
      <c r="N1052" s="223"/>
      <c r="O1052" s="221"/>
      <c r="P1052" s="221"/>
      <c r="Q1052" s="221"/>
      <c r="R1052" s="296"/>
      <c r="S1052" s="296"/>
      <c r="T1052" s="264"/>
      <c r="U1052" s="264"/>
      <c r="V1052" s="259"/>
      <c r="W1052" s="259"/>
      <c r="X1052" s="259"/>
      <c r="Y1052" s="259"/>
      <c r="Z1052" s="259"/>
      <c r="AA1052" s="259"/>
      <c r="AB1052" s="259"/>
      <c r="AC1052" s="223"/>
      <c r="AD1052" s="258"/>
      <c r="AE1052" s="258"/>
      <c r="AF1052" s="221"/>
      <c r="AG1052" s="223"/>
      <c r="AH1052" s="223"/>
      <c r="AI1052" s="223"/>
      <c r="AJ1052" s="221"/>
    </row>
    <row r="1053" spans="2:36" s="94" customFormat="1" ht="64.150000000000006" customHeight="1" x14ac:dyDescent="0.2">
      <c r="B1053" s="204"/>
      <c r="C1053" s="221"/>
      <c r="D1053" s="221"/>
      <c r="E1053" s="249"/>
      <c r="F1053" s="249"/>
      <c r="G1053" s="249"/>
      <c r="H1053" s="221"/>
      <c r="I1053" s="221"/>
      <c r="J1053" s="20" t="s">
        <v>120</v>
      </c>
      <c r="K1053" s="27" t="s">
        <v>121</v>
      </c>
      <c r="L1053" s="27" t="s">
        <v>119</v>
      </c>
      <c r="M1053" s="64">
        <v>1</v>
      </c>
      <c r="N1053" s="223"/>
      <c r="O1053" s="221"/>
      <c r="P1053" s="221"/>
      <c r="Q1053" s="221"/>
      <c r="R1053" s="296"/>
      <c r="S1053" s="296"/>
      <c r="T1053" s="264"/>
      <c r="U1053" s="264"/>
      <c r="V1053" s="259"/>
      <c r="W1053" s="259"/>
      <c r="X1053" s="259"/>
      <c r="Y1053" s="259"/>
      <c r="Z1053" s="259"/>
      <c r="AA1053" s="259"/>
      <c r="AB1053" s="259"/>
      <c r="AC1053" s="223"/>
      <c r="AD1053" s="258"/>
      <c r="AE1053" s="258"/>
      <c r="AF1053" s="221"/>
      <c r="AG1053" s="223"/>
      <c r="AH1053" s="223"/>
      <c r="AI1053" s="223"/>
      <c r="AJ1053" s="221"/>
    </row>
    <row r="1054" spans="2:36" s="82" customFormat="1" ht="123" customHeight="1" x14ac:dyDescent="0.25">
      <c r="B1054" s="201" t="s">
        <v>385</v>
      </c>
      <c r="C1054" s="201" t="s">
        <v>386</v>
      </c>
      <c r="D1054" s="201" t="s">
        <v>106</v>
      </c>
      <c r="E1054" s="218" t="s">
        <v>67</v>
      </c>
      <c r="F1054" s="254" t="s">
        <v>823</v>
      </c>
      <c r="G1054" s="218" t="s">
        <v>147</v>
      </c>
      <c r="H1054" s="255" t="s">
        <v>70</v>
      </c>
      <c r="I1054" s="255" t="s">
        <v>79</v>
      </c>
      <c r="J1054" s="11" t="s">
        <v>208</v>
      </c>
      <c r="K1054" s="7" t="s">
        <v>107</v>
      </c>
      <c r="L1054" s="7" t="s">
        <v>86</v>
      </c>
      <c r="M1054" s="7">
        <v>40</v>
      </c>
      <c r="N1054" s="256" t="s">
        <v>108</v>
      </c>
      <c r="O1054" s="201" t="s">
        <v>387</v>
      </c>
      <c r="P1054" s="201" t="s">
        <v>75</v>
      </c>
      <c r="Q1054" s="201" t="s">
        <v>76</v>
      </c>
      <c r="R1054" s="192" t="s">
        <v>77</v>
      </c>
      <c r="S1054" s="192" t="s">
        <v>109</v>
      </c>
      <c r="T1054" s="240">
        <f>V1054+Y1054</f>
        <v>256800</v>
      </c>
      <c r="U1054" s="240">
        <f>T1054/M1055</f>
        <v>85600</v>
      </c>
      <c r="V1054" s="243">
        <v>128400</v>
      </c>
      <c r="W1054" s="243" t="s">
        <v>79</v>
      </c>
      <c r="X1054" s="243" t="s">
        <v>79</v>
      </c>
      <c r="Y1054" s="243">
        <v>128400</v>
      </c>
      <c r="Z1054" s="243" t="s">
        <v>98</v>
      </c>
      <c r="AA1054" s="243" t="s">
        <v>79</v>
      </c>
      <c r="AB1054" s="243">
        <v>20821.63</v>
      </c>
      <c r="AC1054" s="228" t="s">
        <v>149</v>
      </c>
      <c r="AD1054" s="246">
        <f>V1054+Y1054</f>
        <v>256800</v>
      </c>
      <c r="AE1054" s="246" t="s">
        <v>79</v>
      </c>
      <c r="AF1054" s="228" t="s">
        <v>79</v>
      </c>
      <c r="AG1054" s="228" t="s">
        <v>33</v>
      </c>
      <c r="AH1054" s="256" t="s">
        <v>150</v>
      </c>
      <c r="AI1054" s="228" t="s">
        <v>158</v>
      </c>
      <c r="AJ1054" s="228"/>
    </row>
    <row r="1055" spans="2:36" s="82" customFormat="1" ht="86.1" customHeight="1" x14ac:dyDescent="0.25">
      <c r="B1055" s="202"/>
      <c r="C1055" s="202"/>
      <c r="D1055" s="202"/>
      <c r="E1055" s="219"/>
      <c r="F1055" s="219"/>
      <c r="G1055" s="219"/>
      <c r="H1055" s="202"/>
      <c r="I1055" s="202"/>
      <c r="J1055" s="11" t="s">
        <v>111</v>
      </c>
      <c r="K1055" s="7" t="s">
        <v>112</v>
      </c>
      <c r="L1055" s="7" t="s">
        <v>85</v>
      </c>
      <c r="M1055" s="7">
        <v>3</v>
      </c>
      <c r="N1055" s="230"/>
      <c r="O1055" s="202"/>
      <c r="P1055" s="202"/>
      <c r="Q1055" s="202"/>
      <c r="R1055" s="193"/>
      <c r="S1055" s="193"/>
      <c r="T1055" s="241"/>
      <c r="U1055" s="241"/>
      <c r="V1055" s="244"/>
      <c r="W1055" s="244"/>
      <c r="X1055" s="244"/>
      <c r="Y1055" s="244"/>
      <c r="Z1055" s="244"/>
      <c r="AA1055" s="244"/>
      <c r="AB1055" s="244"/>
      <c r="AC1055" s="230"/>
      <c r="AD1055" s="247"/>
      <c r="AE1055" s="247"/>
      <c r="AF1055" s="202"/>
      <c r="AG1055" s="230"/>
      <c r="AH1055" s="230"/>
      <c r="AI1055" s="230"/>
      <c r="AJ1055" s="202"/>
    </row>
    <row r="1056" spans="2:36" s="82" customFormat="1" ht="59.1" customHeight="1" x14ac:dyDescent="0.25">
      <c r="B1056" s="203"/>
      <c r="C1056" s="203"/>
      <c r="D1056" s="203"/>
      <c r="E1056" s="234"/>
      <c r="F1056" s="234"/>
      <c r="G1056" s="234"/>
      <c r="H1056" s="203"/>
      <c r="I1056" s="203"/>
      <c r="J1056" s="11" t="s">
        <v>127</v>
      </c>
      <c r="K1056" s="7" t="s">
        <v>128</v>
      </c>
      <c r="L1056" s="7" t="s">
        <v>85</v>
      </c>
      <c r="M1056" s="66">
        <v>111</v>
      </c>
      <c r="N1056" s="231"/>
      <c r="O1056" s="203"/>
      <c r="P1056" s="203"/>
      <c r="Q1056" s="203"/>
      <c r="R1056" s="239"/>
      <c r="S1056" s="239"/>
      <c r="T1056" s="242"/>
      <c r="U1056" s="242"/>
      <c r="V1056" s="245"/>
      <c r="W1056" s="245"/>
      <c r="X1056" s="245"/>
      <c r="Y1056" s="245"/>
      <c r="Z1056" s="245"/>
      <c r="AA1056" s="245"/>
      <c r="AB1056" s="245"/>
      <c r="AC1056" s="231"/>
      <c r="AD1056" s="248"/>
      <c r="AE1056" s="248"/>
      <c r="AF1056" s="203"/>
      <c r="AG1056" s="231"/>
      <c r="AH1056" s="231"/>
      <c r="AI1056" s="231"/>
      <c r="AJ1056" s="203"/>
    </row>
    <row r="1057" spans="2:36" s="82" customFormat="1" ht="132" customHeight="1" x14ac:dyDescent="0.25">
      <c r="B1057" s="204" t="s">
        <v>388</v>
      </c>
      <c r="C1057" s="204" t="s">
        <v>389</v>
      </c>
      <c r="D1057" s="204" t="s">
        <v>106</v>
      </c>
      <c r="E1057" s="199" t="s">
        <v>67</v>
      </c>
      <c r="F1057" s="199" t="s">
        <v>823</v>
      </c>
      <c r="G1057" s="199" t="s">
        <v>147</v>
      </c>
      <c r="H1057" s="204" t="s">
        <v>70</v>
      </c>
      <c r="I1057" s="204" t="s">
        <v>79</v>
      </c>
      <c r="J1057" s="11" t="s">
        <v>208</v>
      </c>
      <c r="K1057" s="7" t="s">
        <v>107</v>
      </c>
      <c r="L1057" s="7" t="s">
        <v>86</v>
      </c>
      <c r="M1057" s="7">
        <v>40</v>
      </c>
      <c r="N1057" s="190" t="s">
        <v>108</v>
      </c>
      <c r="O1057" s="204" t="s">
        <v>390</v>
      </c>
      <c r="P1057" s="204" t="s">
        <v>75</v>
      </c>
      <c r="Q1057" s="204" t="s">
        <v>76</v>
      </c>
      <c r="R1057" s="251" t="s">
        <v>77</v>
      </c>
      <c r="S1057" s="251" t="s">
        <v>109</v>
      </c>
      <c r="T1057" s="191">
        <f>V1057+Y1057</f>
        <v>129826.66</v>
      </c>
      <c r="U1057" s="191">
        <f>T1057/M1058</f>
        <v>64913.33</v>
      </c>
      <c r="V1057" s="243">
        <v>64913.33</v>
      </c>
      <c r="W1057" s="189" t="s">
        <v>79</v>
      </c>
      <c r="X1057" s="189" t="s">
        <v>79</v>
      </c>
      <c r="Y1057" s="189">
        <v>64913.33</v>
      </c>
      <c r="Z1057" s="189" t="s">
        <v>98</v>
      </c>
      <c r="AA1057" s="189" t="s">
        <v>79</v>
      </c>
      <c r="AB1057" s="189">
        <v>10526.49</v>
      </c>
      <c r="AC1057" s="190" t="s">
        <v>149</v>
      </c>
      <c r="AD1057" s="250">
        <f>V1057+Y1057</f>
        <v>129826.66</v>
      </c>
      <c r="AE1057" s="250" t="s">
        <v>79</v>
      </c>
      <c r="AF1057" s="190" t="s">
        <v>79</v>
      </c>
      <c r="AG1057" s="190" t="s">
        <v>33</v>
      </c>
      <c r="AH1057" s="190" t="s">
        <v>150</v>
      </c>
      <c r="AI1057" s="190" t="s">
        <v>157</v>
      </c>
      <c r="AJ1057" s="190"/>
    </row>
    <row r="1058" spans="2:36" s="82" customFormat="1" ht="86.1" customHeight="1" x14ac:dyDescent="0.25">
      <c r="B1058" s="204"/>
      <c r="C1058" s="204"/>
      <c r="D1058" s="204"/>
      <c r="E1058" s="199"/>
      <c r="F1058" s="199"/>
      <c r="G1058" s="199"/>
      <c r="H1058" s="204"/>
      <c r="I1058" s="204"/>
      <c r="J1058" s="11" t="s">
        <v>111</v>
      </c>
      <c r="K1058" s="7" t="s">
        <v>112</v>
      </c>
      <c r="L1058" s="7" t="s">
        <v>85</v>
      </c>
      <c r="M1058" s="7">
        <v>2</v>
      </c>
      <c r="N1058" s="190"/>
      <c r="O1058" s="204"/>
      <c r="P1058" s="204"/>
      <c r="Q1058" s="204"/>
      <c r="R1058" s="251"/>
      <c r="S1058" s="251"/>
      <c r="T1058" s="191"/>
      <c r="U1058" s="191"/>
      <c r="V1058" s="244"/>
      <c r="W1058" s="189"/>
      <c r="X1058" s="189"/>
      <c r="Y1058" s="189"/>
      <c r="Z1058" s="189"/>
      <c r="AA1058" s="189"/>
      <c r="AB1058" s="189"/>
      <c r="AC1058" s="190"/>
      <c r="AD1058" s="250"/>
      <c r="AE1058" s="250"/>
      <c r="AF1058" s="204"/>
      <c r="AG1058" s="190"/>
      <c r="AH1058" s="190"/>
      <c r="AI1058" s="190"/>
      <c r="AJ1058" s="204"/>
    </row>
    <row r="1059" spans="2:36" s="82" customFormat="1" ht="59.1" customHeight="1" x14ac:dyDescent="0.25">
      <c r="B1059" s="204"/>
      <c r="C1059" s="204"/>
      <c r="D1059" s="204"/>
      <c r="E1059" s="199"/>
      <c r="F1059" s="199"/>
      <c r="G1059" s="199"/>
      <c r="H1059" s="204"/>
      <c r="I1059" s="204"/>
      <c r="J1059" s="11" t="s">
        <v>127</v>
      </c>
      <c r="K1059" s="7" t="s">
        <v>128</v>
      </c>
      <c r="L1059" s="7" t="s">
        <v>85</v>
      </c>
      <c r="M1059" s="66">
        <v>72</v>
      </c>
      <c r="N1059" s="190"/>
      <c r="O1059" s="204"/>
      <c r="P1059" s="204"/>
      <c r="Q1059" s="204"/>
      <c r="R1059" s="251"/>
      <c r="S1059" s="251"/>
      <c r="T1059" s="191"/>
      <c r="U1059" s="191"/>
      <c r="V1059" s="245"/>
      <c r="W1059" s="189"/>
      <c r="X1059" s="189"/>
      <c r="Y1059" s="189"/>
      <c r="Z1059" s="189"/>
      <c r="AA1059" s="189"/>
      <c r="AB1059" s="189"/>
      <c r="AC1059" s="190"/>
      <c r="AD1059" s="250"/>
      <c r="AE1059" s="250"/>
      <c r="AF1059" s="204"/>
      <c r="AG1059" s="190"/>
      <c r="AH1059" s="190"/>
      <c r="AI1059" s="190"/>
      <c r="AJ1059" s="204"/>
    </row>
    <row r="1060" spans="2:36" s="82" customFormat="1" ht="95.1" customHeight="1" x14ac:dyDescent="0.25">
      <c r="B1060" s="204" t="s">
        <v>391</v>
      </c>
      <c r="C1060" s="204" t="s">
        <v>392</v>
      </c>
      <c r="D1060" s="204" t="s">
        <v>106</v>
      </c>
      <c r="E1060" s="199" t="s">
        <v>67</v>
      </c>
      <c r="F1060" s="199" t="s">
        <v>833</v>
      </c>
      <c r="G1060" s="199" t="s">
        <v>147</v>
      </c>
      <c r="H1060" s="204" t="s">
        <v>70</v>
      </c>
      <c r="I1060" s="204" t="s">
        <v>79</v>
      </c>
      <c r="J1060" s="28" t="s">
        <v>208</v>
      </c>
      <c r="K1060" s="14" t="s">
        <v>107</v>
      </c>
      <c r="L1060" s="14" t="s">
        <v>86</v>
      </c>
      <c r="M1060" s="14">
        <v>40</v>
      </c>
      <c r="N1060" s="190" t="s">
        <v>108</v>
      </c>
      <c r="O1060" s="204" t="s">
        <v>393</v>
      </c>
      <c r="P1060" s="204" t="s">
        <v>75</v>
      </c>
      <c r="Q1060" s="204" t="s">
        <v>76</v>
      </c>
      <c r="R1060" s="251" t="s">
        <v>77</v>
      </c>
      <c r="S1060" s="251" t="s">
        <v>109</v>
      </c>
      <c r="T1060" s="191">
        <f>V1060+Y1060</f>
        <v>74674.92</v>
      </c>
      <c r="U1060" s="191">
        <f>T1060/M1061</f>
        <v>74674.92</v>
      </c>
      <c r="V1060" s="243">
        <v>37337.46</v>
      </c>
      <c r="W1060" s="189" t="s">
        <v>79</v>
      </c>
      <c r="X1060" s="189" t="s">
        <v>79</v>
      </c>
      <c r="Y1060" s="189">
        <v>37337.46</v>
      </c>
      <c r="Z1060" s="189" t="s">
        <v>98</v>
      </c>
      <c r="AA1060" s="189" t="s">
        <v>79</v>
      </c>
      <c r="AB1060" s="189">
        <v>6054.73</v>
      </c>
      <c r="AC1060" s="190" t="s">
        <v>149</v>
      </c>
      <c r="AD1060" s="250">
        <f>V1060+Y1060</f>
        <v>74674.92</v>
      </c>
      <c r="AE1060" s="250" t="s">
        <v>79</v>
      </c>
      <c r="AF1060" s="190" t="s">
        <v>79</v>
      </c>
      <c r="AG1060" s="190" t="s">
        <v>33</v>
      </c>
      <c r="AH1060" s="190" t="s">
        <v>150</v>
      </c>
      <c r="AI1060" s="190" t="s">
        <v>157</v>
      </c>
      <c r="AJ1060" s="190"/>
    </row>
    <row r="1061" spans="2:36" s="82" customFormat="1" ht="52.15" customHeight="1" x14ac:dyDescent="0.25">
      <c r="B1061" s="204"/>
      <c r="C1061" s="204"/>
      <c r="D1061" s="204"/>
      <c r="E1061" s="199"/>
      <c r="F1061" s="199"/>
      <c r="G1061" s="199"/>
      <c r="H1061" s="204"/>
      <c r="I1061" s="204"/>
      <c r="J1061" s="11" t="s">
        <v>111</v>
      </c>
      <c r="K1061" s="7" t="s">
        <v>112</v>
      </c>
      <c r="L1061" s="7" t="s">
        <v>85</v>
      </c>
      <c r="M1061" s="7">
        <v>1</v>
      </c>
      <c r="N1061" s="190"/>
      <c r="O1061" s="204"/>
      <c r="P1061" s="204"/>
      <c r="Q1061" s="204"/>
      <c r="R1061" s="251"/>
      <c r="S1061" s="251"/>
      <c r="T1061" s="191"/>
      <c r="U1061" s="191"/>
      <c r="V1061" s="244"/>
      <c r="W1061" s="189"/>
      <c r="X1061" s="189"/>
      <c r="Y1061" s="189"/>
      <c r="Z1061" s="189"/>
      <c r="AA1061" s="189"/>
      <c r="AB1061" s="189"/>
      <c r="AC1061" s="190"/>
      <c r="AD1061" s="250"/>
      <c r="AE1061" s="250"/>
      <c r="AF1061" s="204"/>
      <c r="AG1061" s="190"/>
      <c r="AH1061" s="190"/>
      <c r="AI1061" s="190"/>
      <c r="AJ1061" s="204"/>
    </row>
    <row r="1062" spans="2:36" s="82" customFormat="1" ht="59.1" customHeight="1" x14ac:dyDescent="0.25">
      <c r="B1062" s="204"/>
      <c r="C1062" s="204"/>
      <c r="D1062" s="204"/>
      <c r="E1062" s="199"/>
      <c r="F1062" s="199"/>
      <c r="G1062" s="199"/>
      <c r="H1062" s="204"/>
      <c r="I1062" s="204"/>
      <c r="J1062" s="11" t="s">
        <v>127</v>
      </c>
      <c r="K1062" s="7" t="s">
        <v>128</v>
      </c>
      <c r="L1062" s="7" t="s">
        <v>85</v>
      </c>
      <c r="M1062" s="66">
        <v>36</v>
      </c>
      <c r="N1062" s="190"/>
      <c r="O1062" s="204"/>
      <c r="P1062" s="204"/>
      <c r="Q1062" s="204"/>
      <c r="R1062" s="251"/>
      <c r="S1062" s="251"/>
      <c r="T1062" s="191"/>
      <c r="U1062" s="191"/>
      <c r="V1062" s="245"/>
      <c r="W1062" s="189"/>
      <c r="X1062" s="189"/>
      <c r="Y1062" s="189"/>
      <c r="Z1062" s="189"/>
      <c r="AA1062" s="189"/>
      <c r="AB1062" s="189"/>
      <c r="AC1062" s="190"/>
      <c r="AD1062" s="250"/>
      <c r="AE1062" s="250"/>
      <c r="AF1062" s="204"/>
      <c r="AG1062" s="190"/>
      <c r="AH1062" s="190"/>
      <c r="AI1062" s="190"/>
      <c r="AJ1062" s="204"/>
    </row>
    <row r="1063" spans="2:36" s="94" customFormat="1" ht="51" x14ac:dyDescent="0.2">
      <c r="B1063" s="204" t="s">
        <v>394</v>
      </c>
      <c r="C1063" s="204" t="s">
        <v>384</v>
      </c>
      <c r="D1063" s="204" t="s">
        <v>66</v>
      </c>
      <c r="E1063" s="199" t="s">
        <v>67</v>
      </c>
      <c r="F1063" s="199" t="s">
        <v>824</v>
      </c>
      <c r="G1063" s="199" t="s">
        <v>69</v>
      </c>
      <c r="H1063" s="204" t="s">
        <v>70</v>
      </c>
      <c r="I1063" s="204" t="s">
        <v>79</v>
      </c>
      <c r="J1063" s="11" t="s">
        <v>113</v>
      </c>
      <c r="K1063" s="7" t="s">
        <v>114</v>
      </c>
      <c r="L1063" s="7" t="s">
        <v>115</v>
      </c>
      <c r="M1063" s="7">
        <v>2</v>
      </c>
      <c r="N1063" s="190" t="s">
        <v>108</v>
      </c>
      <c r="O1063" s="204" t="s">
        <v>382</v>
      </c>
      <c r="P1063" s="204" t="s">
        <v>75</v>
      </c>
      <c r="Q1063" s="204" t="s">
        <v>76</v>
      </c>
      <c r="R1063" s="251" t="s">
        <v>77</v>
      </c>
      <c r="S1063" s="251" t="s">
        <v>109</v>
      </c>
      <c r="T1063" s="191">
        <f>V1063+Y1063</f>
        <v>151940</v>
      </c>
      <c r="U1063" s="191">
        <f>T1063/M1064</f>
        <v>75970</v>
      </c>
      <c r="V1063" s="189">
        <v>75970</v>
      </c>
      <c r="W1063" s="189" t="s">
        <v>79</v>
      </c>
      <c r="X1063" s="189" t="s">
        <v>79</v>
      </c>
      <c r="Y1063" s="189">
        <v>75970</v>
      </c>
      <c r="Z1063" s="189" t="s">
        <v>79</v>
      </c>
      <c r="AA1063" s="189" t="s">
        <v>79</v>
      </c>
      <c r="AB1063" s="189">
        <v>12319.46</v>
      </c>
      <c r="AC1063" s="190" t="s">
        <v>80</v>
      </c>
      <c r="AD1063" s="250">
        <f>V1063+Y1063</f>
        <v>151940</v>
      </c>
      <c r="AE1063" s="250" t="s">
        <v>79</v>
      </c>
      <c r="AF1063" s="204" t="s">
        <v>79</v>
      </c>
      <c r="AG1063" s="190" t="s">
        <v>33</v>
      </c>
      <c r="AH1063" s="190" t="s">
        <v>230</v>
      </c>
      <c r="AI1063" s="190" t="s">
        <v>297</v>
      </c>
      <c r="AJ1063" s="204"/>
    </row>
    <row r="1064" spans="2:36" s="94" customFormat="1" ht="51" x14ac:dyDescent="0.2">
      <c r="B1064" s="204"/>
      <c r="C1064" s="204"/>
      <c r="D1064" s="204"/>
      <c r="E1064" s="199"/>
      <c r="F1064" s="199"/>
      <c r="G1064" s="199"/>
      <c r="H1064" s="204"/>
      <c r="I1064" s="204"/>
      <c r="J1064" s="11" t="s">
        <v>116</v>
      </c>
      <c r="K1064" s="7" t="s">
        <v>117</v>
      </c>
      <c r="L1064" s="7" t="s">
        <v>85</v>
      </c>
      <c r="M1064" s="7">
        <v>2</v>
      </c>
      <c r="N1064" s="190"/>
      <c r="O1064" s="204"/>
      <c r="P1064" s="204"/>
      <c r="Q1064" s="204"/>
      <c r="R1064" s="251"/>
      <c r="S1064" s="251"/>
      <c r="T1064" s="191"/>
      <c r="U1064" s="191"/>
      <c r="V1064" s="189"/>
      <c r="W1064" s="189"/>
      <c r="X1064" s="189"/>
      <c r="Y1064" s="189"/>
      <c r="Z1064" s="189"/>
      <c r="AA1064" s="189"/>
      <c r="AB1064" s="189"/>
      <c r="AC1064" s="190"/>
      <c r="AD1064" s="250"/>
      <c r="AE1064" s="250"/>
      <c r="AF1064" s="204"/>
      <c r="AG1064" s="190"/>
      <c r="AH1064" s="190"/>
      <c r="AI1064" s="190"/>
      <c r="AJ1064" s="204"/>
    </row>
    <row r="1065" spans="2:36" s="94" customFormat="1" ht="38.25" x14ac:dyDescent="0.2">
      <c r="B1065" s="204"/>
      <c r="C1065" s="204"/>
      <c r="D1065" s="204"/>
      <c r="E1065" s="199"/>
      <c r="F1065" s="199"/>
      <c r="G1065" s="199"/>
      <c r="H1065" s="204"/>
      <c r="I1065" s="204"/>
      <c r="J1065" s="11" t="s">
        <v>209</v>
      </c>
      <c r="K1065" s="7" t="s">
        <v>118</v>
      </c>
      <c r="L1065" s="7" t="s">
        <v>119</v>
      </c>
      <c r="M1065" s="7">
        <v>2</v>
      </c>
      <c r="N1065" s="190"/>
      <c r="O1065" s="204"/>
      <c r="P1065" s="204"/>
      <c r="Q1065" s="204"/>
      <c r="R1065" s="251"/>
      <c r="S1065" s="251"/>
      <c r="T1065" s="191"/>
      <c r="U1065" s="191"/>
      <c r="V1065" s="189"/>
      <c r="W1065" s="189"/>
      <c r="X1065" s="189"/>
      <c r="Y1065" s="189"/>
      <c r="Z1065" s="189"/>
      <c r="AA1065" s="189"/>
      <c r="AB1065" s="189"/>
      <c r="AC1065" s="190"/>
      <c r="AD1065" s="250"/>
      <c r="AE1065" s="250"/>
      <c r="AF1065" s="204"/>
      <c r="AG1065" s="190"/>
      <c r="AH1065" s="190"/>
      <c r="AI1065" s="190"/>
      <c r="AJ1065" s="204"/>
    </row>
    <row r="1066" spans="2:36" s="94" customFormat="1" ht="25.5" x14ac:dyDescent="0.2">
      <c r="B1066" s="204"/>
      <c r="C1066" s="204"/>
      <c r="D1066" s="204"/>
      <c r="E1066" s="199"/>
      <c r="F1066" s="199"/>
      <c r="G1066" s="199"/>
      <c r="H1066" s="204"/>
      <c r="I1066" s="204"/>
      <c r="J1066" s="11" t="s">
        <v>120</v>
      </c>
      <c r="K1066" s="7" t="s">
        <v>121</v>
      </c>
      <c r="L1066" s="7" t="s">
        <v>119</v>
      </c>
      <c r="M1066" s="7">
        <v>2</v>
      </c>
      <c r="N1066" s="190"/>
      <c r="O1066" s="204"/>
      <c r="P1066" s="204"/>
      <c r="Q1066" s="204"/>
      <c r="R1066" s="251"/>
      <c r="S1066" s="251"/>
      <c r="T1066" s="191"/>
      <c r="U1066" s="191"/>
      <c r="V1066" s="189"/>
      <c r="W1066" s="189"/>
      <c r="X1066" s="189"/>
      <c r="Y1066" s="189"/>
      <c r="Z1066" s="189"/>
      <c r="AA1066" s="189"/>
      <c r="AB1066" s="189"/>
      <c r="AC1066" s="190"/>
      <c r="AD1066" s="250"/>
      <c r="AE1066" s="250"/>
      <c r="AF1066" s="204"/>
      <c r="AG1066" s="190"/>
      <c r="AH1066" s="190"/>
      <c r="AI1066" s="190"/>
      <c r="AJ1066" s="204"/>
    </row>
    <row r="1067" spans="2:36" s="82" customFormat="1" ht="95.1" customHeight="1" x14ac:dyDescent="0.25">
      <c r="B1067" s="204" t="s">
        <v>395</v>
      </c>
      <c r="C1067" s="204" t="s">
        <v>396</v>
      </c>
      <c r="D1067" s="204" t="s">
        <v>106</v>
      </c>
      <c r="E1067" s="199" t="s">
        <v>67</v>
      </c>
      <c r="F1067" s="199" t="s">
        <v>823</v>
      </c>
      <c r="G1067" s="199" t="s">
        <v>147</v>
      </c>
      <c r="H1067" s="204" t="s">
        <v>70</v>
      </c>
      <c r="I1067" s="204" t="s">
        <v>79</v>
      </c>
      <c r="J1067" s="28" t="s">
        <v>208</v>
      </c>
      <c r="K1067" s="14" t="s">
        <v>107</v>
      </c>
      <c r="L1067" s="14" t="s">
        <v>86</v>
      </c>
      <c r="M1067" s="14">
        <v>40</v>
      </c>
      <c r="N1067" s="190" t="s">
        <v>108</v>
      </c>
      <c r="O1067" s="204" t="s">
        <v>397</v>
      </c>
      <c r="P1067" s="204" t="s">
        <v>75</v>
      </c>
      <c r="Q1067" s="204" t="s">
        <v>76</v>
      </c>
      <c r="R1067" s="251" t="s">
        <v>77</v>
      </c>
      <c r="S1067" s="251" t="s">
        <v>109</v>
      </c>
      <c r="T1067" s="191">
        <f>V1067+Y1067</f>
        <v>171200</v>
      </c>
      <c r="U1067" s="191">
        <f>T1067/2</f>
        <v>85600</v>
      </c>
      <c r="V1067" s="243">
        <v>85600</v>
      </c>
      <c r="W1067" s="189" t="s">
        <v>79</v>
      </c>
      <c r="X1067" s="189" t="s">
        <v>79</v>
      </c>
      <c r="Y1067" s="189">
        <v>85600</v>
      </c>
      <c r="Z1067" s="189" t="s">
        <v>98</v>
      </c>
      <c r="AA1067" s="189" t="s">
        <v>79</v>
      </c>
      <c r="AB1067" s="189">
        <v>13881.09</v>
      </c>
      <c r="AC1067" s="190" t="s">
        <v>149</v>
      </c>
      <c r="AD1067" s="250">
        <f>V1067+Y1067</f>
        <v>171200</v>
      </c>
      <c r="AE1067" s="250" t="s">
        <v>79</v>
      </c>
      <c r="AF1067" s="190" t="s">
        <v>79</v>
      </c>
      <c r="AG1067" s="190" t="s">
        <v>33</v>
      </c>
      <c r="AH1067" s="190" t="s">
        <v>161</v>
      </c>
      <c r="AI1067" s="190" t="s">
        <v>297</v>
      </c>
      <c r="AJ1067" s="190"/>
    </row>
    <row r="1068" spans="2:36" s="82" customFormat="1" ht="59.1" customHeight="1" x14ac:dyDescent="0.25">
      <c r="B1068" s="204"/>
      <c r="C1068" s="204"/>
      <c r="D1068" s="204"/>
      <c r="E1068" s="199"/>
      <c r="F1068" s="199"/>
      <c r="G1068" s="199"/>
      <c r="H1068" s="204"/>
      <c r="I1068" s="204"/>
      <c r="J1068" s="11" t="s">
        <v>111</v>
      </c>
      <c r="K1068" s="7" t="s">
        <v>112</v>
      </c>
      <c r="L1068" s="7" t="s">
        <v>85</v>
      </c>
      <c r="M1068" s="7">
        <v>2</v>
      </c>
      <c r="N1068" s="190"/>
      <c r="O1068" s="204"/>
      <c r="P1068" s="204"/>
      <c r="Q1068" s="204"/>
      <c r="R1068" s="251"/>
      <c r="S1068" s="251"/>
      <c r="T1068" s="191"/>
      <c r="U1068" s="191"/>
      <c r="V1068" s="244"/>
      <c r="W1068" s="189"/>
      <c r="X1068" s="189"/>
      <c r="Y1068" s="189"/>
      <c r="Z1068" s="189"/>
      <c r="AA1068" s="189"/>
      <c r="AB1068" s="189"/>
      <c r="AC1068" s="190"/>
      <c r="AD1068" s="250"/>
      <c r="AE1068" s="250"/>
      <c r="AF1068" s="204"/>
      <c r="AG1068" s="190"/>
      <c r="AH1068" s="190"/>
      <c r="AI1068" s="190"/>
      <c r="AJ1068" s="204"/>
    </row>
    <row r="1069" spans="2:36" s="82" customFormat="1" ht="59.1" customHeight="1" x14ac:dyDescent="0.25">
      <c r="B1069" s="204"/>
      <c r="C1069" s="204"/>
      <c r="D1069" s="204"/>
      <c r="E1069" s="199"/>
      <c r="F1069" s="199"/>
      <c r="G1069" s="199"/>
      <c r="H1069" s="204"/>
      <c r="I1069" s="204"/>
      <c r="J1069" s="11" t="s">
        <v>127</v>
      </c>
      <c r="K1069" s="7" t="s">
        <v>128</v>
      </c>
      <c r="L1069" s="7" t="s">
        <v>85</v>
      </c>
      <c r="M1069" s="66">
        <v>70</v>
      </c>
      <c r="N1069" s="190"/>
      <c r="O1069" s="204"/>
      <c r="P1069" s="204"/>
      <c r="Q1069" s="204"/>
      <c r="R1069" s="251"/>
      <c r="S1069" s="251"/>
      <c r="T1069" s="191"/>
      <c r="U1069" s="191"/>
      <c r="V1069" s="245"/>
      <c r="W1069" s="189"/>
      <c r="X1069" s="189"/>
      <c r="Y1069" s="189"/>
      <c r="Z1069" s="189"/>
      <c r="AA1069" s="189"/>
      <c r="AB1069" s="189"/>
      <c r="AC1069" s="190"/>
      <c r="AD1069" s="250"/>
      <c r="AE1069" s="250"/>
      <c r="AF1069" s="204"/>
      <c r="AG1069" s="190"/>
      <c r="AH1069" s="190"/>
      <c r="AI1069" s="190"/>
      <c r="AJ1069" s="204"/>
    </row>
    <row r="1070" spans="2:36" s="82" customFormat="1" ht="132" customHeight="1" x14ac:dyDescent="0.25">
      <c r="B1070" s="204" t="s">
        <v>398</v>
      </c>
      <c r="C1070" s="204" t="s">
        <v>389</v>
      </c>
      <c r="D1070" s="204" t="s">
        <v>106</v>
      </c>
      <c r="E1070" s="199" t="s">
        <v>67</v>
      </c>
      <c r="F1070" s="199" t="s">
        <v>823</v>
      </c>
      <c r="G1070" s="199" t="s">
        <v>147</v>
      </c>
      <c r="H1070" s="204" t="s">
        <v>70</v>
      </c>
      <c r="I1070" s="204" t="s">
        <v>79</v>
      </c>
      <c r="J1070" s="11" t="s">
        <v>208</v>
      </c>
      <c r="K1070" s="7" t="s">
        <v>107</v>
      </c>
      <c r="L1070" s="7" t="s">
        <v>86</v>
      </c>
      <c r="M1070" s="7">
        <v>40</v>
      </c>
      <c r="N1070" s="190" t="s">
        <v>108</v>
      </c>
      <c r="O1070" s="204" t="s">
        <v>399</v>
      </c>
      <c r="P1070" s="204" t="s">
        <v>75</v>
      </c>
      <c r="Q1070" s="204" t="s">
        <v>76</v>
      </c>
      <c r="R1070" s="251" t="s">
        <v>77</v>
      </c>
      <c r="S1070" s="251" t="s">
        <v>109</v>
      </c>
      <c r="T1070" s="191">
        <f>V1070+Y1070</f>
        <v>64913.34</v>
      </c>
      <c r="U1070" s="191">
        <f>T1070</f>
        <v>64913.34</v>
      </c>
      <c r="V1070" s="243">
        <v>32456.67</v>
      </c>
      <c r="W1070" s="189" t="s">
        <v>79</v>
      </c>
      <c r="X1070" s="189" t="s">
        <v>79</v>
      </c>
      <c r="Y1070" s="189">
        <v>32456.67</v>
      </c>
      <c r="Z1070" s="189" t="s">
        <v>98</v>
      </c>
      <c r="AA1070" s="189" t="s">
        <v>79</v>
      </c>
      <c r="AB1070" s="189">
        <v>5263.25</v>
      </c>
      <c r="AC1070" s="190" t="s">
        <v>149</v>
      </c>
      <c r="AD1070" s="250">
        <f>V1070+Y1070</f>
        <v>64913.34</v>
      </c>
      <c r="AE1070" s="250" t="s">
        <v>79</v>
      </c>
      <c r="AF1070" s="190" t="s">
        <v>79</v>
      </c>
      <c r="AG1070" s="190" t="s">
        <v>33</v>
      </c>
      <c r="AH1070" s="190" t="s">
        <v>161</v>
      </c>
      <c r="AI1070" s="190" t="s">
        <v>297</v>
      </c>
      <c r="AJ1070" s="190"/>
    </row>
    <row r="1071" spans="2:36" s="82" customFormat="1" ht="86.1" customHeight="1" x14ac:dyDescent="0.25">
      <c r="B1071" s="204"/>
      <c r="C1071" s="204"/>
      <c r="D1071" s="204"/>
      <c r="E1071" s="199"/>
      <c r="F1071" s="199"/>
      <c r="G1071" s="199"/>
      <c r="H1071" s="204"/>
      <c r="I1071" s="204"/>
      <c r="J1071" s="11" t="s">
        <v>111</v>
      </c>
      <c r="K1071" s="7" t="s">
        <v>112</v>
      </c>
      <c r="L1071" s="7" t="s">
        <v>85</v>
      </c>
      <c r="M1071" s="7">
        <v>1</v>
      </c>
      <c r="N1071" s="190"/>
      <c r="O1071" s="204"/>
      <c r="P1071" s="204"/>
      <c r="Q1071" s="204"/>
      <c r="R1071" s="251"/>
      <c r="S1071" s="251"/>
      <c r="T1071" s="191"/>
      <c r="U1071" s="191"/>
      <c r="V1071" s="244"/>
      <c r="W1071" s="189"/>
      <c r="X1071" s="189"/>
      <c r="Y1071" s="189"/>
      <c r="Z1071" s="189"/>
      <c r="AA1071" s="189"/>
      <c r="AB1071" s="189"/>
      <c r="AC1071" s="190"/>
      <c r="AD1071" s="250"/>
      <c r="AE1071" s="250"/>
      <c r="AF1071" s="204"/>
      <c r="AG1071" s="190"/>
      <c r="AH1071" s="190"/>
      <c r="AI1071" s="190"/>
      <c r="AJ1071" s="204"/>
    </row>
    <row r="1072" spans="2:36" s="82" customFormat="1" ht="59.1" customHeight="1" x14ac:dyDescent="0.25">
      <c r="B1072" s="204"/>
      <c r="C1072" s="204"/>
      <c r="D1072" s="204"/>
      <c r="E1072" s="199"/>
      <c r="F1072" s="199"/>
      <c r="G1072" s="199"/>
      <c r="H1072" s="204"/>
      <c r="I1072" s="204"/>
      <c r="J1072" s="11" t="s">
        <v>127</v>
      </c>
      <c r="K1072" s="7" t="s">
        <v>128</v>
      </c>
      <c r="L1072" s="7" t="s">
        <v>85</v>
      </c>
      <c r="M1072" s="66">
        <v>36</v>
      </c>
      <c r="N1072" s="190"/>
      <c r="O1072" s="204"/>
      <c r="P1072" s="204"/>
      <c r="Q1072" s="204"/>
      <c r="R1072" s="251"/>
      <c r="S1072" s="251"/>
      <c r="T1072" s="191"/>
      <c r="U1072" s="191"/>
      <c r="V1072" s="245"/>
      <c r="W1072" s="189"/>
      <c r="X1072" s="189"/>
      <c r="Y1072" s="189"/>
      <c r="Z1072" s="189"/>
      <c r="AA1072" s="189"/>
      <c r="AB1072" s="189"/>
      <c r="AC1072" s="190"/>
      <c r="AD1072" s="250"/>
      <c r="AE1072" s="250"/>
      <c r="AF1072" s="204"/>
      <c r="AG1072" s="190"/>
      <c r="AH1072" s="190"/>
      <c r="AI1072" s="190"/>
      <c r="AJ1072" s="204"/>
    </row>
    <row r="1073" spans="2:36" s="82" customFormat="1" ht="89.25" x14ac:dyDescent="0.25">
      <c r="B1073" s="204" t="s">
        <v>400</v>
      </c>
      <c r="C1073" s="204" t="s">
        <v>392</v>
      </c>
      <c r="D1073" s="204" t="s">
        <v>106</v>
      </c>
      <c r="E1073" s="199" t="s">
        <v>67</v>
      </c>
      <c r="F1073" s="199" t="s">
        <v>823</v>
      </c>
      <c r="G1073" s="199" t="s">
        <v>147</v>
      </c>
      <c r="H1073" s="204" t="s">
        <v>70</v>
      </c>
      <c r="I1073" s="204" t="s">
        <v>79</v>
      </c>
      <c r="J1073" s="11" t="s">
        <v>208</v>
      </c>
      <c r="K1073" s="7" t="s">
        <v>107</v>
      </c>
      <c r="L1073" s="7" t="s">
        <v>86</v>
      </c>
      <c r="M1073" s="7">
        <v>40</v>
      </c>
      <c r="N1073" s="190" t="s">
        <v>108</v>
      </c>
      <c r="O1073" s="204" t="s">
        <v>393</v>
      </c>
      <c r="P1073" s="204" t="s">
        <v>75</v>
      </c>
      <c r="Q1073" s="204" t="s">
        <v>76</v>
      </c>
      <c r="R1073" s="251" t="s">
        <v>77</v>
      </c>
      <c r="S1073" s="251" t="s">
        <v>109</v>
      </c>
      <c r="T1073" s="191">
        <f>V1073+Y1073</f>
        <v>74674.94</v>
      </c>
      <c r="U1073" s="191">
        <f>T1073</f>
        <v>74674.94</v>
      </c>
      <c r="V1073" s="243">
        <v>37337.47</v>
      </c>
      <c r="W1073" s="189" t="s">
        <v>79</v>
      </c>
      <c r="X1073" s="189" t="s">
        <v>79</v>
      </c>
      <c r="Y1073" s="189">
        <v>37337.47</v>
      </c>
      <c r="Z1073" s="189" t="s">
        <v>98</v>
      </c>
      <c r="AA1073" s="189" t="s">
        <v>79</v>
      </c>
      <c r="AB1073" s="189">
        <v>6054.73</v>
      </c>
      <c r="AC1073" s="190" t="s">
        <v>149</v>
      </c>
      <c r="AD1073" s="250">
        <f>V1073+Y1073</f>
        <v>74674.94</v>
      </c>
      <c r="AE1073" s="250" t="s">
        <v>79</v>
      </c>
      <c r="AF1073" s="204" t="s">
        <v>79</v>
      </c>
      <c r="AG1073" s="190" t="s">
        <v>33</v>
      </c>
      <c r="AH1073" s="190" t="s">
        <v>256</v>
      </c>
      <c r="AI1073" s="190" t="s">
        <v>166</v>
      </c>
      <c r="AJ1073" s="204"/>
    </row>
    <row r="1074" spans="2:36" s="82" customFormat="1" ht="86.1" customHeight="1" x14ac:dyDescent="0.25">
      <c r="B1074" s="204"/>
      <c r="C1074" s="204"/>
      <c r="D1074" s="204"/>
      <c r="E1074" s="199"/>
      <c r="F1074" s="199"/>
      <c r="G1074" s="199"/>
      <c r="H1074" s="204"/>
      <c r="I1074" s="204"/>
      <c r="J1074" s="11" t="s">
        <v>111</v>
      </c>
      <c r="K1074" s="7" t="s">
        <v>112</v>
      </c>
      <c r="L1074" s="7" t="s">
        <v>85</v>
      </c>
      <c r="M1074" s="7">
        <v>1</v>
      </c>
      <c r="N1074" s="190"/>
      <c r="O1074" s="204"/>
      <c r="P1074" s="204"/>
      <c r="Q1074" s="204"/>
      <c r="R1074" s="251"/>
      <c r="S1074" s="251"/>
      <c r="T1074" s="191"/>
      <c r="U1074" s="191"/>
      <c r="V1074" s="244"/>
      <c r="W1074" s="189"/>
      <c r="X1074" s="189"/>
      <c r="Y1074" s="189"/>
      <c r="Z1074" s="189"/>
      <c r="AA1074" s="189"/>
      <c r="AB1074" s="189"/>
      <c r="AC1074" s="190"/>
      <c r="AD1074" s="250"/>
      <c r="AE1074" s="250"/>
      <c r="AF1074" s="204"/>
      <c r="AG1074" s="190"/>
      <c r="AH1074" s="190"/>
      <c r="AI1074" s="190"/>
      <c r="AJ1074" s="204"/>
    </row>
    <row r="1075" spans="2:36" s="82" customFormat="1" ht="59.1" customHeight="1" x14ac:dyDescent="0.25">
      <c r="B1075" s="204"/>
      <c r="C1075" s="204"/>
      <c r="D1075" s="204"/>
      <c r="E1075" s="199"/>
      <c r="F1075" s="199"/>
      <c r="G1075" s="199"/>
      <c r="H1075" s="204"/>
      <c r="I1075" s="204"/>
      <c r="J1075" s="11" t="s">
        <v>127</v>
      </c>
      <c r="K1075" s="7" t="s">
        <v>128</v>
      </c>
      <c r="L1075" s="7" t="s">
        <v>85</v>
      </c>
      <c r="M1075" s="66">
        <v>36</v>
      </c>
      <c r="N1075" s="190"/>
      <c r="O1075" s="204"/>
      <c r="P1075" s="204"/>
      <c r="Q1075" s="204"/>
      <c r="R1075" s="251"/>
      <c r="S1075" s="251"/>
      <c r="T1075" s="191"/>
      <c r="U1075" s="191"/>
      <c r="V1075" s="245"/>
      <c r="W1075" s="189"/>
      <c r="X1075" s="189"/>
      <c r="Y1075" s="189"/>
      <c r="Z1075" s="189"/>
      <c r="AA1075" s="189"/>
      <c r="AB1075" s="189"/>
      <c r="AC1075" s="190"/>
      <c r="AD1075" s="250"/>
      <c r="AE1075" s="250"/>
      <c r="AF1075" s="204"/>
      <c r="AG1075" s="190"/>
      <c r="AH1075" s="190"/>
      <c r="AI1075" s="190"/>
      <c r="AJ1075" s="204"/>
    </row>
    <row r="1076" spans="2:36" s="82" customFormat="1" ht="132" customHeight="1" x14ac:dyDescent="0.25">
      <c r="B1076" s="204" t="s">
        <v>972</v>
      </c>
      <c r="C1076" s="204" t="s">
        <v>389</v>
      </c>
      <c r="D1076" s="204" t="s">
        <v>106</v>
      </c>
      <c r="E1076" s="199" t="s">
        <v>67</v>
      </c>
      <c r="F1076" s="199" t="s">
        <v>823</v>
      </c>
      <c r="G1076" s="199" t="s">
        <v>147</v>
      </c>
      <c r="H1076" s="204" t="s">
        <v>70</v>
      </c>
      <c r="I1076" s="204" t="s">
        <v>79</v>
      </c>
      <c r="J1076" s="11" t="s">
        <v>208</v>
      </c>
      <c r="K1076" s="7" t="s">
        <v>107</v>
      </c>
      <c r="L1076" s="7" t="s">
        <v>86</v>
      </c>
      <c r="M1076" s="7">
        <v>40</v>
      </c>
      <c r="N1076" s="190" t="s">
        <v>108</v>
      </c>
      <c r="O1076" s="204" t="s">
        <v>390</v>
      </c>
      <c r="P1076" s="204" t="s">
        <v>75</v>
      </c>
      <c r="Q1076" s="204" t="s">
        <v>76</v>
      </c>
      <c r="R1076" s="251" t="s">
        <v>77</v>
      </c>
      <c r="S1076" s="251" t="s">
        <v>109</v>
      </c>
      <c r="T1076" s="191">
        <f>V1076+Y1076</f>
        <v>64913.32</v>
      </c>
      <c r="U1076" s="191">
        <f>T1076/M1077</f>
        <v>64913.32</v>
      </c>
      <c r="V1076" s="243">
        <v>32456.66</v>
      </c>
      <c r="W1076" s="189" t="s">
        <v>79</v>
      </c>
      <c r="X1076" s="189" t="s">
        <v>79</v>
      </c>
      <c r="Y1076" s="189">
        <v>32456.66</v>
      </c>
      <c r="Z1076" s="189" t="s">
        <v>98</v>
      </c>
      <c r="AA1076" s="189" t="s">
        <v>79</v>
      </c>
      <c r="AB1076" s="189">
        <v>5263.25</v>
      </c>
      <c r="AC1076" s="190" t="s">
        <v>149</v>
      </c>
      <c r="AD1076" s="250">
        <f>V1076+Y1076</f>
        <v>64913.32</v>
      </c>
      <c r="AE1076" s="250" t="s">
        <v>79</v>
      </c>
      <c r="AF1076" s="190" t="s">
        <v>79</v>
      </c>
      <c r="AG1076" s="190" t="s">
        <v>33</v>
      </c>
      <c r="AH1076" s="190" t="s">
        <v>160</v>
      </c>
      <c r="AI1076" s="190" t="s">
        <v>161</v>
      </c>
      <c r="AJ1076" s="190"/>
    </row>
    <row r="1077" spans="2:36" s="82" customFormat="1" ht="86.1" customHeight="1" x14ac:dyDescent="0.25">
      <c r="B1077" s="204"/>
      <c r="C1077" s="204"/>
      <c r="D1077" s="204"/>
      <c r="E1077" s="199"/>
      <c r="F1077" s="199"/>
      <c r="G1077" s="199"/>
      <c r="H1077" s="204"/>
      <c r="I1077" s="204"/>
      <c r="J1077" s="11" t="s">
        <v>111</v>
      </c>
      <c r="K1077" s="7" t="s">
        <v>112</v>
      </c>
      <c r="L1077" s="7" t="s">
        <v>85</v>
      </c>
      <c r="M1077" s="7">
        <v>1</v>
      </c>
      <c r="N1077" s="190"/>
      <c r="O1077" s="204"/>
      <c r="P1077" s="204"/>
      <c r="Q1077" s="204"/>
      <c r="R1077" s="251"/>
      <c r="S1077" s="251"/>
      <c r="T1077" s="191"/>
      <c r="U1077" s="191"/>
      <c r="V1077" s="244"/>
      <c r="W1077" s="189"/>
      <c r="X1077" s="189"/>
      <c r="Y1077" s="189"/>
      <c r="Z1077" s="189"/>
      <c r="AA1077" s="189"/>
      <c r="AB1077" s="189"/>
      <c r="AC1077" s="190"/>
      <c r="AD1077" s="250"/>
      <c r="AE1077" s="250"/>
      <c r="AF1077" s="204"/>
      <c r="AG1077" s="190"/>
      <c r="AH1077" s="190"/>
      <c r="AI1077" s="190"/>
      <c r="AJ1077" s="204"/>
    </row>
    <row r="1078" spans="2:36" s="82" customFormat="1" ht="59.1" customHeight="1" x14ac:dyDescent="0.25">
      <c r="B1078" s="204"/>
      <c r="C1078" s="204"/>
      <c r="D1078" s="204"/>
      <c r="E1078" s="199"/>
      <c r="F1078" s="199"/>
      <c r="G1078" s="199"/>
      <c r="H1078" s="204"/>
      <c r="I1078" s="204"/>
      <c r="J1078" s="11" t="s">
        <v>127</v>
      </c>
      <c r="K1078" s="7" t="s">
        <v>128</v>
      </c>
      <c r="L1078" s="7" t="s">
        <v>85</v>
      </c>
      <c r="M1078" s="66">
        <v>40</v>
      </c>
      <c r="N1078" s="190"/>
      <c r="O1078" s="204"/>
      <c r="P1078" s="204"/>
      <c r="Q1078" s="204"/>
      <c r="R1078" s="251"/>
      <c r="S1078" s="251"/>
      <c r="T1078" s="191"/>
      <c r="U1078" s="191"/>
      <c r="V1078" s="245"/>
      <c r="W1078" s="189"/>
      <c r="X1078" s="189"/>
      <c r="Y1078" s="189"/>
      <c r="Z1078" s="189"/>
      <c r="AA1078" s="189"/>
      <c r="AB1078" s="189"/>
      <c r="AC1078" s="190"/>
      <c r="AD1078" s="250"/>
      <c r="AE1078" s="250"/>
      <c r="AF1078" s="204"/>
      <c r="AG1078" s="190"/>
      <c r="AH1078" s="190"/>
      <c r="AI1078" s="190"/>
      <c r="AJ1078" s="204"/>
    </row>
    <row r="1079" spans="2:36" s="82" customFormat="1" ht="123" customHeight="1" x14ac:dyDescent="0.25">
      <c r="B1079" s="201" t="s">
        <v>973</v>
      </c>
      <c r="C1079" s="201" t="s">
        <v>386</v>
      </c>
      <c r="D1079" s="201" t="s">
        <v>106</v>
      </c>
      <c r="E1079" s="218" t="s">
        <v>67</v>
      </c>
      <c r="F1079" s="254" t="s">
        <v>823</v>
      </c>
      <c r="G1079" s="218" t="s">
        <v>147</v>
      </c>
      <c r="H1079" s="255" t="s">
        <v>70</v>
      </c>
      <c r="I1079" s="255" t="s">
        <v>79</v>
      </c>
      <c r="J1079" s="11" t="s">
        <v>208</v>
      </c>
      <c r="K1079" s="7" t="s">
        <v>107</v>
      </c>
      <c r="L1079" s="7" t="s">
        <v>86</v>
      </c>
      <c r="M1079" s="7">
        <v>40</v>
      </c>
      <c r="N1079" s="256" t="s">
        <v>108</v>
      </c>
      <c r="O1079" s="201" t="s">
        <v>387</v>
      </c>
      <c r="P1079" s="201" t="s">
        <v>75</v>
      </c>
      <c r="Q1079" s="201" t="s">
        <v>76</v>
      </c>
      <c r="R1079" s="192" t="s">
        <v>77</v>
      </c>
      <c r="S1079" s="192" t="s">
        <v>109</v>
      </c>
      <c r="T1079" s="240">
        <f>V1079+Y1079</f>
        <v>171200</v>
      </c>
      <c r="U1079" s="240">
        <f>T1079/M1080</f>
        <v>85600</v>
      </c>
      <c r="V1079" s="243">
        <v>85600</v>
      </c>
      <c r="W1079" s="243" t="s">
        <v>79</v>
      </c>
      <c r="X1079" s="243" t="s">
        <v>79</v>
      </c>
      <c r="Y1079" s="243">
        <v>85600</v>
      </c>
      <c r="Z1079" s="243" t="s">
        <v>98</v>
      </c>
      <c r="AA1079" s="243" t="s">
        <v>79</v>
      </c>
      <c r="AB1079" s="243">
        <v>13881.09</v>
      </c>
      <c r="AC1079" s="228" t="s">
        <v>149</v>
      </c>
      <c r="AD1079" s="246">
        <f>V1079+Y1079</f>
        <v>171200</v>
      </c>
      <c r="AE1079" s="246" t="s">
        <v>79</v>
      </c>
      <c r="AF1079" s="228" t="s">
        <v>79</v>
      </c>
      <c r="AG1079" s="228" t="s">
        <v>33</v>
      </c>
      <c r="AH1079" s="256" t="s">
        <v>256</v>
      </c>
      <c r="AI1079" s="228" t="s">
        <v>166</v>
      </c>
      <c r="AJ1079" s="228"/>
    </row>
    <row r="1080" spans="2:36" s="82" customFormat="1" ht="86.1" customHeight="1" x14ac:dyDescent="0.25">
      <c r="B1080" s="202"/>
      <c r="C1080" s="202"/>
      <c r="D1080" s="202"/>
      <c r="E1080" s="219"/>
      <c r="F1080" s="219"/>
      <c r="G1080" s="219"/>
      <c r="H1080" s="202"/>
      <c r="I1080" s="202"/>
      <c r="J1080" s="11" t="s">
        <v>111</v>
      </c>
      <c r="K1080" s="7" t="s">
        <v>112</v>
      </c>
      <c r="L1080" s="7" t="s">
        <v>85</v>
      </c>
      <c r="M1080" s="7">
        <v>2</v>
      </c>
      <c r="N1080" s="230"/>
      <c r="O1080" s="202"/>
      <c r="P1080" s="202"/>
      <c r="Q1080" s="202"/>
      <c r="R1080" s="193"/>
      <c r="S1080" s="193"/>
      <c r="T1080" s="241"/>
      <c r="U1080" s="241"/>
      <c r="V1080" s="244"/>
      <c r="W1080" s="244"/>
      <c r="X1080" s="244"/>
      <c r="Y1080" s="244"/>
      <c r="Z1080" s="244"/>
      <c r="AA1080" s="244"/>
      <c r="AB1080" s="244"/>
      <c r="AC1080" s="230"/>
      <c r="AD1080" s="247"/>
      <c r="AE1080" s="247"/>
      <c r="AF1080" s="202"/>
      <c r="AG1080" s="230"/>
      <c r="AH1080" s="230"/>
      <c r="AI1080" s="230"/>
      <c r="AJ1080" s="202"/>
    </row>
    <row r="1081" spans="2:36" s="82" customFormat="1" ht="59.1" customHeight="1" x14ac:dyDescent="0.25">
      <c r="B1081" s="203"/>
      <c r="C1081" s="203"/>
      <c r="D1081" s="203"/>
      <c r="E1081" s="234"/>
      <c r="F1081" s="234"/>
      <c r="G1081" s="234"/>
      <c r="H1081" s="203"/>
      <c r="I1081" s="203"/>
      <c r="J1081" s="11" t="s">
        <v>127</v>
      </c>
      <c r="K1081" s="7" t="s">
        <v>128</v>
      </c>
      <c r="L1081" s="7" t="s">
        <v>85</v>
      </c>
      <c r="M1081" s="66">
        <v>70</v>
      </c>
      <c r="N1081" s="231"/>
      <c r="O1081" s="203"/>
      <c r="P1081" s="203"/>
      <c r="Q1081" s="203"/>
      <c r="R1081" s="239"/>
      <c r="S1081" s="239"/>
      <c r="T1081" s="242"/>
      <c r="U1081" s="242"/>
      <c r="V1081" s="245"/>
      <c r="W1081" s="245"/>
      <c r="X1081" s="245"/>
      <c r="Y1081" s="245"/>
      <c r="Z1081" s="245"/>
      <c r="AA1081" s="245"/>
      <c r="AB1081" s="245"/>
      <c r="AC1081" s="231"/>
      <c r="AD1081" s="248"/>
      <c r="AE1081" s="248"/>
      <c r="AF1081" s="203"/>
      <c r="AG1081" s="231"/>
      <c r="AH1081" s="231"/>
      <c r="AI1081" s="231"/>
      <c r="AJ1081" s="203"/>
    </row>
    <row r="1082" spans="2:36" s="94" customFormat="1" ht="52.15" customHeight="1" x14ac:dyDescent="0.2">
      <c r="B1082" s="204" t="s">
        <v>974</v>
      </c>
      <c r="C1082" s="204" t="s">
        <v>383</v>
      </c>
      <c r="D1082" s="204" t="s">
        <v>66</v>
      </c>
      <c r="E1082" s="199" t="s">
        <v>67</v>
      </c>
      <c r="F1082" s="199" t="s">
        <v>824</v>
      </c>
      <c r="G1082" s="199" t="s">
        <v>69</v>
      </c>
      <c r="H1082" s="204" t="s">
        <v>70</v>
      </c>
      <c r="I1082" s="204" t="s">
        <v>79</v>
      </c>
      <c r="J1082" s="11" t="s">
        <v>113</v>
      </c>
      <c r="K1082" s="7" t="s">
        <v>114</v>
      </c>
      <c r="L1082" s="7" t="s">
        <v>115</v>
      </c>
      <c r="M1082" s="7">
        <v>1</v>
      </c>
      <c r="N1082" s="190" t="s">
        <v>108</v>
      </c>
      <c r="O1082" s="204" t="s">
        <v>382</v>
      </c>
      <c r="P1082" s="204" t="s">
        <v>75</v>
      </c>
      <c r="Q1082" s="204" t="s">
        <v>76</v>
      </c>
      <c r="R1082" s="251" t="s">
        <v>77</v>
      </c>
      <c r="S1082" s="251" t="s">
        <v>109</v>
      </c>
      <c r="T1082" s="191">
        <f>V1082+Y1082</f>
        <v>75970</v>
      </c>
      <c r="U1082" s="191">
        <f>T1082/M1083</f>
        <v>75970</v>
      </c>
      <c r="V1082" s="189">
        <v>37985</v>
      </c>
      <c r="W1082" s="189" t="s">
        <v>79</v>
      </c>
      <c r="X1082" s="189" t="s">
        <v>79</v>
      </c>
      <c r="Y1082" s="189">
        <v>37985</v>
      </c>
      <c r="Z1082" s="189" t="s">
        <v>79</v>
      </c>
      <c r="AA1082" s="189" t="s">
        <v>79</v>
      </c>
      <c r="AB1082" s="189">
        <v>6159.73</v>
      </c>
      <c r="AC1082" s="190" t="s">
        <v>80</v>
      </c>
      <c r="AD1082" s="250">
        <f>V1082+Y1082</f>
        <v>75970</v>
      </c>
      <c r="AE1082" s="250" t="s">
        <v>79</v>
      </c>
      <c r="AF1082" s="190" t="s">
        <v>79</v>
      </c>
      <c r="AG1082" s="190" t="s">
        <v>33</v>
      </c>
      <c r="AH1082" s="190" t="s">
        <v>233</v>
      </c>
      <c r="AI1082" s="190" t="s">
        <v>412</v>
      </c>
      <c r="AJ1082" s="190"/>
    </row>
    <row r="1083" spans="2:36" s="94" customFormat="1" ht="85.15" customHeight="1" x14ac:dyDescent="0.2">
      <c r="B1083" s="204"/>
      <c r="C1083" s="204"/>
      <c r="D1083" s="204"/>
      <c r="E1083" s="199"/>
      <c r="F1083" s="199"/>
      <c r="G1083" s="199"/>
      <c r="H1083" s="204"/>
      <c r="I1083" s="204"/>
      <c r="J1083" s="11" t="s">
        <v>116</v>
      </c>
      <c r="K1083" s="7" t="s">
        <v>117</v>
      </c>
      <c r="L1083" s="7" t="s">
        <v>85</v>
      </c>
      <c r="M1083" s="7">
        <v>1</v>
      </c>
      <c r="N1083" s="190"/>
      <c r="O1083" s="204"/>
      <c r="P1083" s="204"/>
      <c r="Q1083" s="204"/>
      <c r="R1083" s="251"/>
      <c r="S1083" s="251"/>
      <c r="T1083" s="191"/>
      <c r="U1083" s="191"/>
      <c r="V1083" s="189"/>
      <c r="W1083" s="189"/>
      <c r="X1083" s="189"/>
      <c r="Y1083" s="189"/>
      <c r="Z1083" s="189"/>
      <c r="AA1083" s="189"/>
      <c r="AB1083" s="189"/>
      <c r="AC1083" s="190"/>
      <c r="AD1083" s="250"/>
      <c r="AE1083" s="250"/>
      <c r="AF1083" s="204"/>
      <c r="AG1083" s="190"/>
      <c r="AH1083" s="190"/>
      <c r="AI1083" s="190"/>
      <c r="AJ1083" s="204"/>
    </row>
    <row r="1084" spans="2:36" s="94" customFormat="1" ht="81" customHeight="1" x14ac:dyDescent="0.2">
      <c r="B1084" s="204"/>
      <c r="C1084" s="204"/>
      <c r="D1084" s="204"/>
      <c r="E1084" s="199"/>
      <c r="F1084" s="199"/>
      <c r="G1084" s="199"/>
      <c r="H1084" s="204"/>
      <c r="I1084" s="204"/>
      <c r="J1084" s="11" t="s">
        <v>209</v>
      </c>
      <c r="K1084" s="7" t="s">
        <v>118</v>
      </c>
      <c r="L1084" s="7" t="s">
        <v>119</v>
      </c>
      <c r="M1084" s="7">
        <v>1</v>
      </c>
      <c r="N1084" s="190"/>
      <c r="O1084" s="204"/>
      <c r="P1084" s="204"/>
      <c r="Q1084" s="204"/>
      <c r="R1084" s="251"/>
      <c r="S1084" s="251"/>
      <c r="T1084" s="191"/>
      <c r="U1084" s="191"/>
      <c r="V1084" s="189"/>
      <c r="W1084" s="189"/>
      <c r="X1084" s="189"/>
      <c r="Y1084" s="189"/>
      <c r="Z1084" s="189"/>
      <c r="AA1084" s="189"/>
      <c r="AB1084" s="189"/>
      <c r="AC1084" s="190"/>
      <c r="AD1084" s="250"/>
      <c r="AE1084" s="250"/>
      <c r="AF1084" s="204"/>
      <c r="AG1084" s="190"/>
      <c r="AH1084" s="190"/>
      <c r="AI1084" s="190"/>
      <c r="AJ1084" s="204"/>
    </row>
    <row r="1085" spans="2:36" s="94" customFormat="1" ht="64.150000000000006" customHeight="1" x14ac:dyDescent="0.2">
      <c r="B1085" s="204"/>
      <c r="C1085" s="204"/>
      <c r="D1085" s="204"/>
      <c r="E1085" s="199"/>
      <c r="F1085" s="199"/>
      <c r="G1085" s="199"/>
      <c r="H1085" s="204"/>
      <c r="I1085" s="204"/>
      <c r="J1085" s="11" t="s">
        <v>120</v>
      </c>
      <c r="K1085" s="7" t="s">
        <v>121</v>
      </c>
      <c r="L1085" s="7" t="s">
        <v>119</v>
      </c>
      <c r="M1085" s="66">
        <v>1</v>
      </c>
      <c r="N1085" s="190"/>
      <c r="O1085" s="204"/>
      <c r="P1085" s="204"/>
      <c r="Q1085" s="204"/>
      <c r="R1085" s="251"/>
      <c r="S1085" s="251"/>
      <c r="T1085" s="191"/>
      <c r="U1085" s="191"/>
      <c r="V1085" s="189"/>
      <c r="W1085" s="189"/>
      <c r="X1085" s="189"/>
      <c r="Y1085" s="189"/>
      <c r="Z1085" s="189"/>
      <c r="AA1085" s="189"/>
      <c r="AB1085" s="189"/>
      <c r="AC1085" s="190"/>
      <c r="AD1085" s="250"/>
      <c r="AE1085" s="250"/>
      <c r="AF1085" s="204"/>
      <c r="AG1085" s="190"/>
      <c r="AH1085" s="190"/>
      <c r="AI1085" s="190"/>
      <c r="AJ1085" s="204"/>
    </row>
    <row r="1086" spans="2:36" s="82" customFormat="1" ht="89.25" x14ac:dyDescent="0.25">
      <c r="B1086" s="529" t="s">
        <v>797</v>
      </c>
      <c r="C1086" s="201" t="s">
        <v>798</v>
      </c>
      <c r="D1086" s="218" t="s">
        <v>66</v>
      </c>
      <c r="E1086" s="218" t="s">
        <v>67</v>
      </c>
      <c r="F1086" s="218" t="s">
        <v>823</v>
      </c>
      <c r="G1086" s="199" t="s">
        <v>147</v>
      </c>
      <c r="H1086" s="204" t="s">
        <v>70</v>
      </c>
      <c r="I1086" s="204" t="s">
        <v>79</v>
      </c>
      <c r="J1086" s="11" t="s">
        <v>208</v>
      </c>
      <c r="K1086" s="7" t="s">
        <v>107</v>
      </c>
      <c r="L1086" s="7" t="s">
        <v>86</v>
      </c>
      <c r="M1086" s="7">
        <v>40</v>
      </c>
      <c r="N1086" s="339" t="s">
        <v>661</v>
      </c>
      <c r="O1086" s="278" t="s">
        <v>802</v>
      </c>
      <c r="P1086" s="204" t="s">
        <v>75</v>
      </c>
      <c r="Q1086" s="204" t="s">
        <v>76</v>
      </c>
      <c r="R1086" s="251" t="s">
        <v>77</v>
      </c>
      <c r="S1086" s="251" t="s">
        <v>109</v>
      </c>
      <c r="T1086" s="191">
        <f>V1086+Y1086</f>
        <v>63650.82</v>
      </c>
      <c r="U1086" s="240" t="s">
        <v>98</v>
      </c>
      <c r="V1086" s="246">
        <v>31825.41</v>
      </c>
      <c r="W1086" s="189" t="s">
        <v>79</v>
      </c>
      <c r="X1086" s="189" t="s">
        <v>79</v>
      </c>
      <c r="Y1086" s="246">
        <v>31825.41</v>
      </c>
      <c r="Z1086" s="243"/>
      <c r="AA1086" s="189" t="s">
        <v>79</v>
      </c>
      <c r="AB1086" s="536">
        <v>5160.88</v>
      </c>
      <c r="AC1086" s="243"/>
      <c r="AD1086" s="250">
        <f>V1086+Y1086</f>
        <v>63650.82</v>
      </c>
      <c r="AE1086" s="243"/>
      <c r="AF1086" s="204" t="s">
        <v>79</v>
      </c>
      <c r="AG1086" s="190" t="s">
        <v>33</v>
      </c>
      <c r="AH1086" s="310" t="s">
        <v>158</v>
      </c>
      <c r="AI1086" s="284" t="s">
        <v>176</v>
      </c>
      <c r="AJ1086" s="204"/>
    </row>
    <row r="1087" spans="2:36" s="82" customFormat="1" ht="59.1" customHeight="1" x14ac:dyDescent="0.25">
      <c r="B1087" s="530"/>
      <c r="C1087" s="202"/>
      <c r="D1087" s="219"/>
      <c r="E1087" s="219"/>
      <c r="F1087" s="219"/>
      <c r="G1087" s="199"/>
      <c r="H1087" s="204"/>
      <c r="I1087" s="204"/>
      <c r="J1087" s="11" t="s">
        <v>111</v>
      </c>
      <c r="K1087" s="7" t="s">
        <v>112</v>
      </c>
      <c r="L1087" s="7" t="s">
        <v>85</v>
      </c>
      <c r="M1087" s="90">
        <v>1</v>
      </c>
      <c r="N1087" s="525"/>
      <c r="O1087" s="279"/>
      <c r="P1087" s="204"/>
      <c r="Q1087" s="204"/>
      <c r="R1087" s="251"/>
      <c r="S1087" s="251"/>
      <c r="T1087" s="191"/>
      <c r="U1087" s="241"/>
      <c r="V1087" s="247"/>
      <c r="W1087" s="189"/>
      <c r="X1087" s="189"/>
      <c r="Y1087" s="247"/>
      <c r="Z1087" s="244"/>
      <c r="AA1087" s="189"/>
      <c r="AB1087" s="537"/>
      <c r="AC1087" s="244"/>
      <c r="AD1087" s="250"/>
      <c r="AE1087" s="244"/>
      <c r="AF1087" s="204"/>
      <c r="AG1087" s="190"/>
      <c r="AH1087" s="311"/>
      <c r="AI1087" s="285"/>
      <c r="AJ1087" s="204"/>
    </row>
    <row r="1088" spans="2:36" s="82" customFormat="1" ht="123" customHeight="1" x14ac:dyDescent="0.25">
      <c r="B1088" s="531"/>
      <c r="C1088" s="203"/>
      <c r="D1088" s="234"/>
      <c r="E1088" s="234"/>
      <c r="F1088" s="234"/>
      <c r="G1088" s="199"/>
      <c r="H1088" s="204"/>
      <c r="I1088" s="204"/>
      <c r="J1088" s="11" t="s">
        <v>127</v>
      </c>
      <c r="K1088" s="7" t="s">
        <v>128</v>
      </c>
      <c r="L1088" s="7" t="s">
        <v>85</v>
      </c>
      <c r="M1088" s="53">
        <v>50</v>
      </c>
      <c r="N1088" s="290"/>
      <c r="O1088" s="280"/>
      <c r="P1088" s="204"/>
      <c r="Q1088" s="204"/>
      <c r="R1088" s="251"/>
      <c r="S1088" s="251"/>
      <c r="T1088" s="191"/>
      <c r="U1088" s="242"/>
      <c r="V1088" s="248"/>
      <c r="W1088" s="189"/>
      <c r="X1088" s="189"/>
      <c r="Y1088" s="248"/>
      <c r="Z1088" s="245"/>
      <c r="AA1088" s="189"/>
      <c r="AB1088" s="538"/>
      <c r="AC1088" s="245"/>
      <c r="AD1088" s="250"/>
      <c r="AE1088" s="245"/>
      <c r="AF1088" s="204"/>
      <c r="AG1088" s="190"/>
      <c r="AH1088" s="312"/>
      <c r="AI1088" s="286"/>
      <c r="AJ1088" s="204"/>
    </row>
    <row r="1089" spans="2:36" s="82" customFormat="1" ht="59.1" customHeight="1" x14ac:dyDescent="0.25">
      <c r="B1089" s="534" t="s">
        <v>1065</v>
      </c>
      <c r="C1089" s="221" t="s">
        <v>799</v>
      </c>
      <c r="D1089" s="249" t="s">
        <v>66</v>
      </c>
      <c r="E1089" s="249" t="s">
        <v>67</v>
      </c>
      <c r="F1089" s="249" t="s">
        <v>824</v>
      </c>
      <c r="G1089" s="249" t="s">
        <v>69</v>
      </c>
      <c r="H1089" s="298" t="s">
        <v>70</v>
      </c>
      <c r="I1089" s="298" t="s">
        <v>98</v>
      </c>
      <c r="J1089" s="20" t="s">
        <v>113</v>
      </c>
      <c r="K1089" s="27" t="s">
        <v>114</v>
      </c>
      <c r="L1089" s="27" t="s">
        <v>115</v>
      </c>
      <c r="M1089" s="64">
        <v>4</v>
      </c>
      <c r="N1089" s="532" t="s">
        <v>661</v>
      </c>
      <c r="O1089" s="358" t="s">
        <v>803</v>
      </c>
      <c r="P1089" s="298" t="s">
        <v>75</v>
      </c>
      <c r="Q1089" s="298" t="s">
        <v>76</v>
      </c>
      <c r="R1089" s="298" t="s">
        <v>77</v>
      </c>
      <c r="S1089" s="298" t="s">
        <v>109</v>
      </c>
      <c r="T1089" s="319">
        <f>+V1089+Y1089</f>
        <v>120700</v>
      </c>
      <c r="U1089" s="298" t="s">
        <v>98</v>
      </c>
      <c r="V1089" s="258">
        <v>60350</v>
      </c>
      <c r="W1089" s="287"/>
      <c r="X1089" s="287"/>
      <c r="Y1089" s="258">
        <v>60350</v>
      </c>
      <c r="Z1089" s="287"/>
      <c r="AA1089" s="287"/>
      <c r="AB1089" s="317">
        <v>9786.49</v>
      </c>
      <c r="AC1089" s="287" t="s">
        <v>80</v>
      </c>
      <c r="AD1089" s="319">
        <f>+V1089+Y1089</f>
        <v>120700</v>
      </c>
      <c r="AE1089" s="287"/>
      <c r="AF1089" s="298"/>
      <c r="AG1089" s="287" t="s">
        <v>33</v>
      </c>
      <c r="AH1089" s="327" t="s">
        <v>158</v>
      </c>
      <c r="AI1089" s="313" t="s">
        <v>176</v>
      </c>
      <c r="AJ1089" s="298"/>
    </row>
    <row r="1090" spans="2:36" s="82" customFormat="1" ht="59.1" customHeight="1" x14ac:dyDescent="0.25">
      <c r="B1090" s="535"/>
      <c r="C1090" s="221"/>
      <c r="D1090" s="358"/>
      <c r="E1090" s="358"/>
      <c r="F1090" s="249"/>
      <c r="G1090" s="249"/>
      <c r="H1090" s="289"/>
      <c r="I1090" s="289"/>
      <c r="J1090" s="20" t="s">
        <v>116</v>
      </c>
      <c r="K1090" s="27" t="s">
        <v>117</v>
      </c>
      <c r="L1090" s="27" t="s">
        <v>85</v>
      </c>
      <c r="M1090" s="64">
        <v>1</v>
      </c>
      <c r="N1090" s="533"/>
      <c r="O1090" s="358"/>
      <c r="P1090" s="289"/>
      <c r="Q1090" s="289"/>
      <c r="R1090" s="289"/>
      <c r="S1090" s="289"/>
      <c r="T1090" s="320"/>
      <c r="U1090" s="289"/>
      <c r="V1090" s="330"/>
      <c r="W1090" s="288"/>
      <c r="X1090" s="288"/>
      <c r="Y1090" s="330"/>
      <c r="Z1090" s="288"/>
      <c r="AA1090" s="288"/>
      <c r="AB1090" s="318"/>
      <c r="AC1090" s="288"/>
      <c r="AD1090" s="320"/>
      <c r="AE1090" s="288"/>
      <c r="AF1090" s="289"/>
      <c r="AG1090" s="288"/>
      <c r="AH1090" s="327"/>
      <c r="AI1090" s="313"/>
      <c r="AJ1090" s="289"/>
    </row>
    <row r="1091" spans="2:36" s="82" customFormat="1" ht="59.1" customHeight="1" x14ac:dyDescent="0.25">
      <c r="B1091" s="535"/>
      <c r="C1091" s="221"/>
      <c r="D1091" s="358"/>
      <c r="E1091" s="358"/>
      <c r="F1091" s="249"/>
      <c r="G1091" s="249"/>
      <c r="H1091" s="289"/>
      <c r="I1091" s="289"/>
      <c r="J1091" s="20" t="s">
        <v>209</v>
      </c>
      <c r="K1091" s="27" t="s">
        <v>118</v>
      </c>
      <c r="L1091" s="27" t="s">
        <v>119</v>
      </c>
      <c r="M1091" s="64">
        <v>1</v>
      </c>
      <c r="N1091" s="533"/>
      <c r="O1091" s="358"/>
      <c r="P1091" s="289"/>
      <c r="Q1091" s="289"/>
      <c r="R1091" s="289"/>
      <c r="S1091" s="289"/>
      <c r="T1091" s="320"/>
      <c r="U1091" s="289"/>
      <c r="V1091" s="330"/>
      <c r="W1091" s="288"/>
      <c r="X1091" s="288"/>
      <c r="Y1091" s="330"/>
      <c r="Z1091" s="288"/>
      <c r="AA1091" s="288"/>
      <c r="AB1091" s="318"/>
      <c r="AC1091" s="288"/>
      <c r="AD1091" s="320"/>
      <c r="AE1091" s="288"/>
      <c r="AF1091" s="289"/>
      <c r="AG1091" s="288"/>
      <c r="AH1091" s="327"/>
      <c r="AI1091" s="313"/>
      <c r="AJ1091" s="289"/>
    </row>
    <row r="1092" spans="2:36" s="82" customFormat="1" ht="59.1" customHeight="1" x14ac:dyDescent="0.25">
      <c r="B1092" s="535"/>
      <c r="C1092" s="221"/>
      <c r="D1092" s="358"/>
      <c r="E1092" s="358"/>
      <c r="F1092" s="249"/>
      <c r="G1092" s="249"/>
      <c r="H1092" s="220"/>
      <c r="I1092" s="220"/>
      <c r="J1092" s="20" t="s">
        <v>120</v>
      </c>
      <c r="K1092" s="27" t="s">
        <v>121</v>
      </c>
      <c r="L1092" s="27" t="s">
        <v>119</v>
      </c>
      <c r="M1092" s="64">
        <v>1</v>
      </c>
      <c r="N1092" s="533"/>
      <c r="O1092" s="358"/>
      <c r="P1092" s="220"/>
      <c r="Q1092" s="220"/>
      <c r="R1092" s="220"/>
      <c r="S1092" s="220"/>
      <c r="T1092" s="321"/>
      <c r="U1092" s="220"/>
      <c r="V1092" s="330"/>
      <c r="W1092" s="222"/>
      <c r="X1092" s="222"/>
      <c r="Y1092" s="330"/>
      <c r="Z1092" s="222"/>
      <c r="AA1092" s="222"/>
      <c r="AB1092" s="318"/>
      <c r="AC1092" s="222"/>
      <c r="AD1092" s="321"/>
      <c r="AE1092" s="222"/>
      <c r="AF1092" s="220"/>
      <c r="AG1092" s="222"/>
      <c r="AH1092" s="327"/>
      <c r="AI1092" s="313"/>
      <c r="AJ1092" s="220"/>
    </row>
    <row r="1093" spans="2:36" s="82" customFormat="1" ht="89.25" x14ac:dyDescent="0.25">
      <c r="B1093" s="526" t="s">
        <v>951</v>
      </c>
      <c r="C1093" s="201" t="s">
        <v>800</v>
      </c>
      <c r="D1093" s="201" t="s">
        <v>66</v>
      </c>
      <c r="E1093" s="218" t="s">
        <v>67</v>
      </c>
      <c r="F1093" s="218" t="s">
        <v>823</v>
      </c>
      <c r="G1093" s="199" t="s">
        <v>147</v>
      </c>
      <c r="H1093" s="201" t="s">
        <v>70</v>
      </c>
      <c r="I1093" s="201" t="s">
        <v>98</v>
      </c>
      <c r="J1093" s="11" t="s">
        <v>208</v>
      </c>
      <c r="K1093" s="7" t="s">
        <v>107</v>
      </c>
      <c r="L1093" s="7" t="s">
        <v>86</v>
      </c>
      <c r="M1093" s="7">
        <v>40</v>
      </c>
      <c r="N1093" s="206" t="s">
        <v>661</v>
      </c>
      <c r="O1093" s="194" t="s">
        <v>802</v>
      </c>
      <c r="P1093" s="204" t="s">
        <v>75</v>
      </c>
      <c r="Q1093" s="204" t="s">
        <v>76</v>
      </c>
      <c r="R1093" s="251" t="s">
        <v>77</v>
      </c>
      <c r="S1093" s="251" t="s">
        <v>109</v>
      </c>
      <c r="T1093" s="191">
        <f>V1093+Y1093</f>
        <v>180556.38</v>
      </c>
      <c r="U1093" s="240" t="s">
        <v>98</v>
      </c>
      <c r="V1093" s="212">
        <v>90278.19</v>
      </c>
      <c r="W1093" s="189" t="s">
        <v>79</v>
      </c>
      <c r="X1093" s="189" t="s">
        <v>79</v>
      </c>
      <c r="Y1093" s="212">
        <v>90278.19</v>
      </c>
      <c r="Z1093" s="189" t="s">
        <v>98</v>
      </c>
      <c r="AA1093" s="189" t="s">
        <v>79</v>
      </c>
      <c r="AB1093" s="212">
        <v>14639.71</v>
      </c>
      <c r="AC1093" s="190" t="s">
        <v>149</v>
      </c>
      <c r="AD1093" s="250">
        <f>V1093+Y1093</f>
        <v>180556.38</v>
      </c>
      <c r="AE1093" s="250" t="s">
        <v>79</v>
      </c>
      <c r="AF1093" s="204" t="s">
        <v>79</v>
      </c>
      <c r="AG1093" s="190" t="s">
        <v>33</v>
      </c>
      <c r="AH1093" s="310" t="s">
        <v>158</v>
      </c>
      <c r="AI1093" s="284" t="s">
        <v>176</v>
      </c>
      <c r="AJ1093" s="201"/>
    </row>
    <row r="1094" spans="2:36" s="82" customFormat="1" ht="59.1" customHeight="1" x14ac:dyDescent="0.25">
      <c r="B1094" s="527"/>
      <c r="C1094" s="202"/>
      <c r="D1094" s="202"/>
      <c r="E1094" s="219"/>
      <c r="F1094" s="219"/>
      <c r="G1094" s="199"/>
      <c r="H1094" s="202"/>
      <c r="I1094" s="202"/>
      <c r="J1094" s="11" t="s">
        <v>111</v>
      </c>
      <c r="K1094" s="7" t="s">
        <v>112</v>
      </c>
      <c r="L1094" s="7" t="s">
        <v>85</v>
      </c>
      <c r="M1094" s="90">
        <v>8</v>
      </c>
      <c r="N1094" s="207"/>
      <c r="O1094" s="195"/>
      <c r="P1094" s="204"/>
      <c r="Q1094" s="204"/>
      <c r="R1094" s="251"/>
      <c r="S1094" s="251"/>
      <c r="T1094" s="191"/>
      <c r="U1094" s="241"/>
      <c r="V1094" s="213"/>
      <c r="W1094" s="189"/>
      <c r="X1094" s="189"/>
      <c r="Y1094" s="213"/>
      <c r="Z1094" s="189"/>
      <c r="AA1094" s="189"/>
      <c r="AB1094" s="213"/>
      <c r="AC1094" s="190"/>
      <c r="AD1094" s="250"/>
      <c r="AE1094" s="250"/>
      <c r="AF1094" s="204"/>
      <c r="AG1094" s="190"/>
      <c r="AH1094" s="311"/>
      <c r="AI1094" s="285"/>
      <c r="AJ1094" s="202"/>
    </row>
    <row r="1095" spans="2:36" s="82" customFormat="1" ht="144" customHeight="1" x14ac:dyDescent="0.25">
      <c r="B1095" s="528"/>
      <c r="C1095" s="203"/>
      <c r="D1095" s="203"/>
      <c r="E1095" s="234"/>
      <c r="F1095" s="234"/>
      <c r="G1095" s="199"/>
      <c r="H1095" s="203"/>
      <c r="I1095" s="203"/>
      <c r="J1095" s="11" t="s">
        <v>127</v>
      </c>
      <c r="K1095" s="7" t="s">
        <v>128</v>
      </c>
      <c r="L1095" s="7" t="s">
        <v>85</v>
      </c>
      <c r="M1095" s="90">
        <v>430</v>
      </c>
      <c r="N1095" s="208"/>
      <c r="O1095" s="196"/>
      <c r="P1095" s="204"/>
      <c r="Q1095" s="204"/>
      <c r="R1095" s="251"/>
      <c r="S1095" s="251"/>
      <c r="T1095" s="191"/>
      <c r="U1095" s="242"/>
      <c r="V1095" s="214"/>
      <c r="W1095" s="189"/>
      <c r="X1095" s="189"/>
      <c r="Y1095" s="214"/>
      <c r="Z1095" s="189"/>
      <c r="AA1095" s="189"/>
      <c r="AB1095" s="214"/>
      <c r="AC1095" s="190"/>
      <c r="AD1095" s="250"/>
      <c r="AE1095" s="250"/>
      <c r="AF1095" s="204"/>
      <c r="AG1095" s="190"/>
      <c r="AH1095" s="312"/>
      <c r="AI1095" s="286"/>
      <c r="AJ1095" s="203"/>
    </row>
    <row r="1096" spans="2:36" s="82" customFormat="1" ht="89.25" x14ac:dyDescent="0.25">
      <c r="B1096" s="526" t="s">
        <v>796</v>
      </c>
      <c r="C1096" s="201" t="s">
        <v>801</v>
      </c>
      <c r="D1096" s="201" t="s">
        <v>66</v>
      </c>
      <c r="E1096" s="218" t="s">
        <v>67</v>
      </c>
      <c r="F1096" s="218" t="s">
        <v>834</v>
      </c>
      <c r="G1096" s="199" t="s">
        <v>147</v>
      </c>
      <c r="H1096" s="201" t="s">
        <v>70</v>
      </c>
      <c r="I1096" s="201" t="s">
        <v>98</v>
      </c>
      <c r="J1096" s="11" t="s">
        <v>208</v>
      </c>
      <c r="K1096" s="7" t="s">
        <v>107</v>
      </c>
      <c r="L1096" s="7" t="s">
        <v>86</v>
      </c>
      <c r="M1096" s="7">
        <v>40</v>
      </c>
      <c r="N1096" s="206" t="s">
        <v>661</v>
      </c>
      <c r="O1096" s="194" t="s">
        <v>802</v>
      </c>
      <c r="P1096" s="204" t="s">
        <v>75</v>
      </c>
      <c r="Q1096" s="204" t="s">
        <v>76</v>
      </c>
      <c r="R1096" s="251" t="s">
        <v>77</v>
      </c>
      <c r="S1096" s="251" t="s">
        <v>109</v>
      </c>
      <c r="T1096" s="191">
        <f>V1096+Y1096</f>
        <v>185607.02</v>
      </c>
      <c r="U1096" s="240" t="s">
        <v>98</v>
      </c>
      <c r="V1096" s="212">
        <v>92803.51</v>
      </c>
      <c r="W1096" s="189" t="s">
        <v>79</v>
      </c>
      <c r="X1096" s="189" t="s">
        <v>79</v>
      </c>
      <c r="Y1096" s="212">
        <v>92803.51</v>
      </c>
      <c r="Z1096" s="189" t="s">
        <v>98</v>
      </c>
      <c r="AA1096" s="189" t="s">
        <v>79</v>
      </c>
      <c r="AB1096" s="212">
        <v>15049.22</v>
      </c>
      <c r="AC1096" s="190" t="s">
        <v>149</v>
      </c>
      <c r="AD1096" s="250">
        <f>V1096+Y1096</f>
        <v>185607.02</v>
      </c>
      <c r="AE1096" s="250" t="s">
        <v>79</v>
      </c>
      <c r="AF1096" s="204" t="s">
        <v>79</v>
      </c>
      <c r="AG1096" s="190" t="s">
        <v>33</v>
      </c>
      <c r="AH1096" s="310" t="s">
        <v>158</v>
      </c>
      <c r="AI1096" s="284" t="s">
        <v>176</v>
      </c>
      <c r="AJ1096" s="240"/>
    </row>
    <row r="1097" spans="2:36" s="82" customFormat="1" ht="59.1" customHeight="1" x14ac:dyDescent="0.25">
      <c r="B1097" s="527"/>
      <c r="C1097" s="202"/>
      <c r="D1097" s="202"/>
      <c r="E1097" s="219"/>
      <c r="F1097" s="219"/>
      <c r="G1097" s="199"/>
      <c r="H1097" s="202"/>
      <c r="I1097" s="202"/>
      <c r="J1097" s="11" t="s">
        <v>111</v>
      </c>
      <c r="K1097" s="7" t="s">
        <v>112</v>
      </c>
      <c r="L1097" s="7" t="s">
        <v>85</v>
      </c>
      <c r="M1097" s="90">
        <v>5</v>
      </c>
      <c r="N1097" s="207"/>
      <c r="O1097" s="195"/>
      <c r="P1097" s="204"/>
      <c r="Q1097" s="204"/>
      <c r="R1097" s="251"/>
      <c r="S1097" s="251"/>
      <c r="T1097" s="191"/>
      <c r="U1097" s="241"/>
      <c r="V1097" s="213"/>
      <c r="W1097" s="189"/>
      <c r="X1097" s="189"/>
      <c r="Y1097" s="213"/>
      <c r="Z1097" s="189"/>
      <c r="AA1097" s="189"/>
      <c r="AB1097" s="213"/>
      <c r="AC1097" s="190"/>
      <c r="AD1097" s="250"/>
      <c r="AE1097" s="250"/>
      <c r="AF1097" s="204"/>
      <c r="AG1097" s="190"/>
      <c r="AH1097" s="311"/>
      <c r="AI1097" s="285"/>
      <c r="AJ1097" s="241"/>
    </row>
    <row r="1098" spans="2:36" s="82" customFormat="1" ht="140.65" customHeight="1" x14ac:dyDescent="0.25">
      <c r="B1098" s="528"/>
      <c r="C1098" s="203"/>
      <c r="D1098" s="203"/>
      <c r="E1098" s="234"/>
      <c r="F1098" s="234"/>
      <c r="G1098" s="199"/>
      <c r="H1098" s="203"/>
      <c r="I1098" s="203"/>
      <c r="J1098" s="11" t="s">
        <v>127</v>
      </c>
      <c r="K1098" s="7" t="s">
        <v>128</v>
      </c>
      <c r="L1098" s="7" t="s">
        <v>85</v>
      </c>
      <c r="M1098" s="90">
        <v>122</v>
      </c>
      <c r="N1098" s="208"/>
      <c r="O1098" s="196"/>
      <c r="P1098" s="204"/>
      <c r="Q1098" s="204"/>
      <c r="R1098" s="251"/>
      <c r="S1098" s="251"/>
      <c r="T1098" s="191"/>
      <c r="U1098" s="242"/>
      <c r="V1098" s="214"/>
      <c r="W1098" s="189"/>
      <c r="X1098" s="189"/>
      <c r="Y1098" s="214"/>
      <c r="Z1098" s="189"/>
      <c r="AA1098" s="189"/>
      <c r="AB1098" s="214"/>
      <c r="AC1098" s="190"/>
      <c r="AD1098" s="250"/>
      <c r="AE1098" s="250"/>
      <c r="AF1098" s="204"/>
      <c r="AG1098" s="190"/>
      <c r="AH1098" s="312"/>
      <c r="AI1098" s="286"/>
      <c r="AJ1098" s="242"/>
    </row>
    <row r="1099" spans="2:36" s="82" customFormat="1" ht="89.25" x14ac:dyDescent="0.25">
      <c r="B1099" s="529" t="s">
        <v>795</v>
      </c>
      <c r="C1099" s="201" t="s">
        <v>798</v>
      </c>
      <c r="D1099" s="201" t="s">
        <v>66</v>
      </c>
      <c r="E1099" s="218" t="s">
        <v>67</v>
      </c>
      <c r="F1099" s="218" t="s">
        <v>834</v>
      </c>
      <c r="G1099" s="199" t="s">
        <v>147</v>
      </c>
      <c r="H1099" s="201" t="s">
        <v>70</v>
      </c>
      <c r="I1099" s="201" t="s">
        <v>98</v>
      </c>
      <c r="J1099" s="11" t="s">
        <v>208</v>
      </c>
      <c r="K1099" s="7" t="s">
        <v>107</v>
      </c>
      <c r="L1099" s="7" t="s">
        <v>86</v>
      </c>
      <c r="M1099" s="7">
        <v>40</v>
      </c>
      <c r="N1099" s="206" t="s">
        <v>661</v>
      </c>
      <c r="O1099" s="194" t="s">
        <v>802</v>
      </c>
      <c r="P1099" s="204" t="s">
        <v>75</v>
      </c>
      <c r="Q1099" s="204" t="s">
        <v>76</v>
      </c>
      <c r="R1099" s="251" t="s">
        <v>77</v>
      </c>
      <c r="S1099" s="251" t="s">
        <v>109</v>
      </c>
      <c r="T1099" s="191">
        <f>V1099+Y1099</f>
        <v>64178.34</v>
      </c>
      <c r="U1099" s="240" t="s">
        <v>98</v>
      </c>
      <c r="V1099" s="246">
        <v>32089.17</v>
      </c>
      <c r="W1099" s="189" t="s">
        <v>79</v>
      </c>
      <c r="X1099" s="189" t="s">
        <v>79</v>
      </c>
      <c r="Y1099" s="246">
        <v>32089.17</v>
      </c>
      <c r="Z1099" s="189" t="s">
        <v>98</v>
      </c>
      <c r="AA1099" s="189" t="s">
        <v>79</v>
      </c>
      <c r="AB1099" s="536">
        <v>5203.6499999999996</v>
      </c>
      <c r="AC1099" s="190" t="s">
        <v>149</v>
      </c>
      <c r="AD1099" s="250">
        <f>V1099+Y1099</f>
        <v>64178.34</v>
      </c>
      <c r="AE1099" s="250" t="s">
        <v>79</v>
      </c>
      <c r="AF1099" s="204" t="s">
        <v>79</v>
      </c>
      <c r="AG1099" s="190" t="s">
        <v>33</v>
      </c>
      <c r="AH1099" s="310" t="s">
        <v>256</v>
      </c>
      <c r="AI1099" s="284" t="s">
        <v>166</v>
      </c>
      <c r="AJ1099" s="240"/>
    </row>
    <row r="1100" spans="2:36" s="82" customFormat="1" ht="59.1" customHeight="1" x14ac:dyDescent="0.25">
      <c r="B1100" s="530"/>
      <c r="C1100" s="202"/>
      <c r="D1100" s="202"/>
      <c r="E1100" s="219"/>
      <c r="F1100" s="219"/>
      <c r="G1100" s="199"/>
      <c r="H1100" s="202"/>
      <c r="I1100" s="202"/>
      <c r="J1100" s="11" t="s">
        <v>111</v>
      </c>
      <c r="K1100" s="7" t="s">
        <v>112</v>
      </c>
      <c r="L1100" s="7" t="s">
        <v>85</v>
      </c>
      <c r="M1100" s="53">
        <v>1</v>
      </c>
      <c r="N1100" s="207"/>
      <c r="O1100" s="195"/>
      <c r="P1100" s="204"/>
      <c r="Q1100" s="204"/>
      <c r="R1100" s="251"/>
      <c r="S1100" s="251"/>
      <c r="T1100" s="191"/>
      <c r="U1100" s="241"/>
      <c r="V1100" s="247"/>
      <c r="W1100" s="189"/>
      <c r="X1100" s="189"/>
      <c r="Y1100" s="247"/>
      <c r="Z1100" s="189"/>
      <c r="AA1100" s="189"/>
      <c r="AB1100" s="537"/>
      <c r="AC1100" s="190"/>
      <c r="AD1100" s="250"/>
      <c r="AE1100" s="250"/>
      <c r="AF1100" s="204"/>
      <c r="AG1100" s="190"/>
      <c r="AH1100" s="311"/>
      <c r="AI1100" s="285"/>
      <c r="AJ1100" s="241"/>
    </row>
    <row r="1101" spans="2:36" s="82" customFormat="1" ht="134.1" customHeight="1" x14ac:dyDescent="0.25">
      <c r="B1101" s="531"/>
      <c r="C1101" s="203"/>
      <c r="D1101" s="203"/>
      <c r="E1101" s="234"/>
      <c r="F1101" s="234"/>
      <c r="G1101" s="199"/>
      <c r="H1101" s="203"/>
      <c r="I1101" s="203"/>
      <c r="J1101" s="11" t="s">
        <v>127</v>
      </c>
      <c r="K1101" s="7" t="s">
        <v>128</v>
      </c>
      <c r="L1101" s="7" t="s">
        <v>85</v>
      </c>
      <c r="M1101" s="53">
        <v>50</v>
      </c>
      <c r="N1101" s="208"/>
      <c r="O1101" s="196"/>
      <c r="P1101" s="204"/>
      <c r="Q1101" s="204"/>
      <c r="R1101" s="251"/>
      <c r="S1101" s="251"/>
      <c r="T1101" s="191"/>
      <c r="U1101" s="242"/>
      <c r="V1101" s="248"/>
      <c r="W1101" s="189"/>
      <c r="X1101" s="189"/>
      <c r="Y1101" s="248"/>
      <c r="Z1101" s="189"/>
      <c r="AA1101" s="189"/>
      <c r="AB1101" s="538"/>
      <c r="AC1101" s="190"/>
      <c r="AD1101" s="250"/>
      <c r="AE1101" s="250"/>
      <c r="AF1101" s="204"/>
      <c r="AG1101" s="190"/>
      <c r="AH1101" s="312"/>
      <c r="AI1101" s="286"/>
      <c r="AJ1101" s="242"/>
    </row>
    <row r="1102" spans="2:36" s="82" customFormat="1" ht="89.25" x14ac:dyDescent="0.25">
      <c r="B1102" s="529" t="s">
        <v>794</v>
      </c>
      <c r="C1102" s="201" t="s">
        <v>800</v>
      </c>
      <c r="D1102" s="201" t="s">
        <v>66</v>
      </c>
      <c r="E1102" s="218" t="s">
        <v>67</v>
      </c>
      <c r="F1102" s="218" t="s">
        <v>834</v>
      </c>
      <c r="G1102" s="199" t="s">
        <v>147</v>
      </c>
      <c r="H1102" s="201" t="s">
        <v>70</v>
      </c>
      <c r="I1102" s="201" t="s">
        <v>98</v>
      </c>
      <c r="J1102" s="11" t="s">
        <v>208</v>
      </c>
      <c r="K1102" s="7" t="s">
        <v>107</v>
      </c>
      <c r="L1102" s="7" t="s">
        <v>86</v>
      </c>
      <c r="M1102" s="7">
        <v>40</v>
      </c>
      <c r="N1102" s="206" t="s">
        <v>661</v>
      </c>
      <c r="O1102" s="194" t="s">
        <v>802</v>
      </c>
      <c r="P1102" s="204" t="s">
        <v>75</v>
      </c>
      <c r="Q1102" s="204" t="s">
        <v>76</v>
      </c>
      <c r="R1102" s="251" t="s">
        <v>77</v>
      </c>
      <c r="S1102" s="251" t="s">
        <v>109</v>
      </c>
      <c r="T1102" s="191">
        <f>V1102+Y1102</f>
        <v>47662.16</v>
      </c>
      <c r="U1102" s="240" t="s">
        <v>98</v>
      </c>
      <c r="V1102" s="243">
        <v>23831.08</v>
      </c>
      <c r="W1102" s="189" t="s">
        <v>79</v>
      </c>
      <c r="X1102" s="189" t="s">
        <v>79</v>
      </c>
      <c r="Y1102" s="243">
        <v>23831.08</v>
      </c>
      <c r="Z1102" s="189" t="s">
        <v>98</v>
      </c>
      <c r="AA1102" s="189" t="s">
        <v>79</v>
      </c>
      <c r="AB1102" s="243">
        <v>3864.49</v>
      </c>
      <c r="AC1102" s="190" t="s">
        <v>149</v>
      </c>
      <c r="AD1102" s="250">
        <f>V1102+Y1102</f>
        <v>47662.16</v>
      </c>
      <c r="AE1102" s="250" t="s">
        <v>79</v>
      </c>
      <c r="AF1102" s="204" t="s">
        <v>79</v>
      </c>
      <c r="AG1102" s="190" t="s">
        <v>33</v>
      </c>
      <c r="AH1102" s="310" t="s">
        <v>256</v>
      </c>
      <c r="AI1102" s="284" t="s">
        <v>166</v>
      </c>
      <c r="AJ1102" s="240"/>
    </row>
    <row r="1103" spans="2:36" s="82" customFormat="1" ht="59.1" customHeight="1" x14ac:dyDescent="0.25">
      <c r="B1103" s="530"/>
      <c r="C1103" s="202"/>
      <c r="D1103" s="202"/>
      <c r="E1103" s="219"/>
      <c r="F1103" s="219"/>
      <c r="G1103" s="199"/>
      <c r="H1103" s="202"/>
      <c r="I1103" s="202"/>
      <c r="J1103" s="11" t="s">
        <v>111</v>
      </c>
      <c r="K1103" s="7" t="s">
        <v>112</v>
      </c>
      <c r="L1103" s="7" t="s">
        <v>85</v>
      </c>
      <c r="M1103" s="66">
        <v>2</v>
      </c>
      <c r="N1103" s="207"/>
      <c r="O1103" s="195"/>
      <c r="P1103" s="204"/>
      <c r="Q1103" s="204"/>
      <c r="R1103" s="251"/>
      <c r="S1103" s="251"/>
      <c r="T1103" s="191"/>
      <c r="U1103" s="241"/>
      <c r="V1103" s="244"/>
      <c r="W1103" s="189"/>
      <c r="X1103" s="189"/>
      <c r="Y1103" s="244"/>
      <c r="Z1103" s="189"/>
      <c r="AA1103" s="189"/>
      <c r="AB1103" s="244"/>
      <c r="AC1103" s="190"/>
      <c r="AD1103" s="250"/>
      <c r="AE1103" s="250"/>
      <c r="AF1103" s="204"/>
      <c r="AG1103" s="190"/>
      <c r="AH1103" s="311"/>
      <c r="AI1103" s="285"/>
      <c r="AJ1103" s="241"/>
    </row>
    <row r="1104" spans="2:36" s="82" customFormat="1" ht="143.1" customHeight="1" x14ac:dyDescent="0.25">
      <c r="B1104" s="530"/>
      <c r="C1104" s="202"/>
      <c r="D1104" s="202"/>
      <c r="E1104" s="219"/>
      <c r="F1104" s="219"/>
      <c r="G1104" s="199"/>
      <c r="H1104" s="203"/>
      <c r="I1104" s="203"/>
      <c r="J1104" s="11" t="s">
        <v>127</v>
      </c>
      <c r="K1104" s="7" t="s">
        <v>128</v>
      </c>
      <c r="L1104" s="7" t="s">
        <v>85</v>
      </c>
      <c r="M1104" s="66">
        <v>106</v>
      </c>
      <c r="N1104" s="208"/>
      <c r="O1104" s="196"/>
      <c r="P1104" s="204"/>
      <c r="Q1104" s="204"/>
      <c r="R1104" s="251"/>
      <c r="S1104" s="251"/>
      <c r="T1104" s="191"/>
      <c r="U1104" s="242"/>
      <c r="V1104" s="245"/>
      <c r="W1104" s="189"/>
      <c r="X1104" s="189"/>
      <c r="Y1104" s="245"/>
      <c r="Z1104" s="189"/>
      <c r="AA1104" s="189"/>
      <c r="AB1104" s="245"/>
      <c r="AC1104" s="190"/>
      <c r="AD1104" s="250"/>
      <c r="AE1104" s="250"/>
      <c r="AF1104" s="204"/>
      <c r="AG1104" s="190"/>
      <c r="AH1104" s="312"/>
      <c r="AI1104" s="286"/>
      <c r="AJ1104" s="242"/>
    </row>
    <row r="1105" spans="2:36" s="82" customFormat="1" ht="107.1" customHeight="1" x14ac:dyDescent="0.25">
      <c r="B1105" s="526" t="s">
        <v>793</v>
      </c>
      <c r="C1105" s="201" t="s">
        <v>801</v>
      </c>
      <c r="D1105" s="201" t="s">
        <v>66</v>
      </c>
      <c r="E1105" s="218" t="s">
        <v>67</v>
      </c>
      <c r="F1105" s="218" t="s">
        <v>823</v>
      </c>
      <c r="G1105" s="199" t="s">
        <v>147</v>
      </c>
      <c r="H1105" s="201" t="s">
        <v>70</v>
      </c>
      <c r="I1105" s="204" t="s">
        <v>79</v>
      </c>
      <c r="J1105" s="11" t="s">
        <v>208</v>
      </c>
      <c r="K1105" s="7" t="s">
        <v>107</v>
      </c>
      <c r="L1105" s="7" t="s">
        <v>86</v>
      </c>
      <c r="M1105" s="7">
        <v>40</v>
      </c>
      <c r="N1105" s="206" t="s">
        <v>661</v>
      </c>
      <c r="O1105" s="194" t="s">
        <v>802</v>
      </c>
      <c r="P1105" s="204" t="s">
        <v>75</v>
      </c>
      <c r="Q1105" s="204" t="s">
        <v>76</v>
      </c>
      <c r="R1105" s="251" t="s">
        <v>77</v>
      </c>
      <c r="S1105" s="251" t="s">
        <v>109</v>
      </c>
      <c r="T1105" s="191">
        <f>V1105+Y1105</f>
        <v>37121.4</v>
      </c>
      <c r="U1105" s="240" t="s">
        <v>98</v>
      </c>
      <c r="V1105" s="243">
        <v>18560.7</v>
      </c>
      <c r="W1105" s="189" t="s">
        <v>79</v>
      </c>
      <c r="X1105" s="189" t="s">
        <v>79</v>
      </c>
      <c r="Y1105" s="243">
        <v>18560.7</v>
      </c>
      <c r="Z1105" s="189" t="s">
        <v>98</v>
      </c>
      <c r="AA1105" s="189" t="s">
        <v>79</v>
      </c>
      <c r="AB1105" s="243">
        <v>3010.1</v>
      </c>
      <c r="AC1105" s="190" t="s">
        <v>149</v>
      </c>
      <c r="AD1105" s="250">
        <f>V1105+Y1105</f>
        <v>37121.4</v>
      </c>
      <c r="AE1105" s="250" t="s">
        <v>79</v>
      </c>
      <c r="AF1105" s="204" t="s">
        <v>79</v>
      </c>
      <c r="AG1105" s="190" t="s">
        <v>33</v>
      </c>
      <c r="AH1105" s="310" t="s">
        <v>256</v>
      </c>
      <c r="AI1105" s="284" t="s">
        <v>166</v>
      </c>
      <c r="AJ1105" s="228"/>
    </row>
    <row r="1106" spans="2:36" s="82" customFormat="1" ht="59.1" customHeight="1" x14ac:dyDescent="0.25">
      <c r="B1106" s="527"/>
      <c r="C1106" s="202"/>
      <c r="D1106" s="202"/>
      <c r="E1106" s="219"/>
      <c r="F1106" s="219"/>
      <c r="G1106" s="199"/>
      <c r="H1106" s="202"/>
      <c r="I1106" s="204"/>
      <c r="J1106" s="11" t="s">
        <v>111</v>
      </c>
      <c r="K1106" s="7" t="s">
        <v>112</v>
      </c>
      <c r="L1106" s="7" t="s">
        <v>85</v>
      </c>
      <c r="M1106" s="66">
        <v>1</v>
      </c>
      <c r="N1106" s="207"/>
      <c r="O1106" s="195"/>
      <c r="P1106" s="204"/>
      <c r="Q1106" s="204"/>
      <c r="R1106" s="251"/>
      <c r="S1106" s="251"/>
      <c r="T1106" s="191"/>
      <c r="U1106" s="241"/>
      <c r="V1106" s="244"/>
      <c r="W1106" s="189"/>
      <c r="X1106" s="189"/>
      <c r="Y1106" s="244"/>
      <c r="Z1106" s="189"/>
      <c r="AA1106" s="189"/>
      <c r="AB1106" s="244"/>
      <c r="AC1106" s="190"/>
      <c r="AD1106" s="250"/>
      <c r="AE1106" s="250"/>
      <c r="AF1106" s="204"/>
      <c r="AG1106" s="190"/>
      <c r="AH1106" s="311"/>
      <c r="AI1106" s="285"/>
      <c r="AJ1106" s="230"/>
    </row>
    <row r="1107" spans="2:36" s="82" customFormat="1" ht="145.5" customHeight="1" x14ac:dyDescent="0.25">
      <c r="B1107" s="527"/>
      <c r="C1107" s="202"/>
      <c r="D1107" s="202"/>
      <c r="E1107" s="219"/>
      <c r="F1107" s="219"/>
      <c r="G1107" s="218"/>
      <c r="H1107" s="203"/>
      <c r="I1107" s="204"/>
      <c r="J1107" s="11" t="s">
        <v>127</v>
      </c>
      <c r="K1107" s="7" t="s">
        <v>128</v>
      </c>
      <c r="L1107" s="7" t="s">
        <v>85</v>
      </c>
      <c r="M1107" s="66">
        <v>20</v>
      </c>
      <c r="N1107" s="208"/>
      <c r="O1107" s="196"/>
      <c r="P1107" s="204"/>
      <c r="Q1107" s="204"/>
      <c r="R1107" s="251"/>
      <c r="S1107" s="251"/>
      <c r="T1107" s="191"/>
      <c r="U1107" s="242"/>
      <c r="V1107" s="245"/>
      <c r="W1107" s="189"/>
      <c r="X1107" s="189"/>
      <c r="Y1107" s="245"/>
      <c r="Z1107" s="189"/>
      <c r="AA1107" s="189"/>
      <c r="AB1107" s="245"/>
      <c r="AC1107" s="190"/>
      <c r="AD1107" s="250"/>
      <c r="AE1107" s="250"/>
      <c r="AF1107" s="204"/>
      <c r="AG1107" s="190"/>
      <c r="AH1107" s="312"/>
      <c r="AI1107" s="286"/>
      <c r="AJ1107" s="231"/>
    </row>
    <row r="1108" spans="2:36" s="82" customFormat="1" ht="59.1" customHeight="1" x14ac:dyDescent="0.25">
      <c r="B1108" s="534" t="s">
        <v>1106</v>
      </c>
      <c r="C1108" s="221" t="s">
        <v>799</v>
      </c>
      <c r="D1108" s="249" t="s">
        <v>66</v>
      </c>
      <c r="E1108" s="249" t="s">
        <v>67</v>
      </c>
      <c r="F1108" s="249" t="s">
        <v>824</v>
      </c>
      <c r="G1108" s="249" t="s">
        <v>69</v>
      </c>
      <c r="H1108" s="298" t="s">
        <v>70</v>
      </c>
      <c r="I1108" s="298" t="s">
        <v>98</v>
      </c>
      <c r="J1108" s="20" t="s">
        <v>113</v>
      </c>
      <c r="K1108" s="27" t="s">
        <v>114</v>
      </c>
      <c r="L1108" s="27" t="s">
        <v>115</v>
      </c>
      <c r="M1108" s="64">
        <v>4</v>
      </c>
      <c r="N1108" s="532" t="s">
        <v>661</v>
      </c>
      <c r="O1108" s="358" t="s">
        <v>803</v>
      </c>
      <c r="P1108" s="298" t="s">
        <v>75</v>
      </c>
      <c r="Q1108" s="298" t="s">
        <v>76</v>
      </c>
      <c r="R1108" s="298" t="s">
        <v>77</v>
      </c>
      <c r="S1108" s="298" t="s">
        <v>109</v>
      </c>
      <c r="T1108" s="304">
        <f>+V1108+Y1108</f>
        <v>120700</v>
      </c>
      <c r="U1108" s="298" t="s">
        <v>98</v>
      </c>
      <c r="V1108" s="258">
        <v>60350</v>
      </c>
      <c r="W1108" s="287"/>
      <c r="X1108" s="287"/>
      <c r="Y1108" s="258">
        <v>60350</v>
      </c>
      <c r="Z1108" s="287"/>
      <c r="AA1108" s="287"/>
      <c r="AB1108" s="317">
        <v>9786.49</v>
      </c>
      <c r="AC1108" s="287" t="s">
        <v>80</v>
      </c>
      <c r="AD1108" s="319">
        <f>+V1108+Y1108</f>
        <v>120700</v>
      </c>
      <c r="AE1108" s="287"/>
      <c r="AF1108" s="298"/>
      <c r="AG1108" s="287" t="s">
        <v>33</v>
      </c>
      <c r="AH1108" s="327" t="s">
        <v>161</v>
      </c>
      <c r="AI1108" s="313" t="s">
        <v>179</v>
      </c>
      <c r="AJ1108" s="298"/>
    </row>
    <row r="1109" spans="2:36" s="82" customFormat="1" ht="59.1" customHeight="1" x14ac:dyDescent="0.25">
      <c r="B1109" s="535"/>
      <c r="C1109" s="221"/>
      <c r="D1109" s="358"/>
      <c r="E1109" s="358"/>
      <c r="F1109" s="249"/>
      <c r="G1109" s="249"/>
      <c r="H1109" s="289"/>
      <c r="I1109" s="289"/>
      <c r="J1109" s="20" t="s">
        <v>116</v>
      </c>
      <c r="K1109" s="27" t="s">
        <v>117</v>
      </c>
      <c r="L1109" s="27" t="s">
        <v>85</v>
      </c>
      <c r="M1109" s="64">
        <v>1</v>
      </c>
      <c r="N1109" s="533"/>
      <c r="O1109" s="358"/>
      <c r="P1109" s="289"/>
      <c r="Q1109" s="289"/>
      <c r="R1109" s="289"/>
      <c r="S1109" s="289"/>
      <c r="T1109" s="305"/>
      <c r="U1109" s="289"/>
      <c r="V1109" s="330"/>
      <c r="W1109" s="288"/>
      <c r="X1109" s="288"/>
      <c r="Y1109" s="330"/>
      <c r="Z1109" s="288"/>
      <c r="AA1109" s="288"/>
      <c r="AB1109" s="318"/>
      <c r="AC1109" s="288"/>
      <c r="AD1109" s="320"/>
      <c r="AE1109" s="288"/>
      <c r="AF1109" s="289"/>
      <c r="AG1109" s="288"/>
      <c r="AH1109" s="327"/>
      <c r="AI1109" s="313"/>
      <c r="AJ1109" s="289"/>
    </row>
    <row r="1110" spans="2:36" s="82" customFormat="1" ht="59.1" customHeight="1" x14ac:dyDescent="0.25">
      <c r="B1110" s="535"/>
      <c r="C1110" s="221"/>
      <c r="D1110" s="358"/>
      <c r="E1110" s="358"/>
      <c r="F1110" s="249"/>
      <c r="G1110" s="249"/>
      <c r="H1110" s="289"/>
      <c r="I1110" s="289"/>
      <c r="J1110" s="20" t="s">
        <v>209</v>
      </c>
      <c r="K1110" s="27" t="s">
        <v>118</v>
      </c>
      <c r="L1110" s="27" t="s">
        <v>119</v>
      </c>
      <c r="M1110" s="64">
        <v>1</v>
      </c>
      <c r="N1110" s="533"/>
      <c r="O1110" s="358"/>
      <c r="P1110" s="289"/>
      <c r="Q1110" s="289"/>
      <c r="R1110" s="289"/>
      <c r="S1110" s="289"/>
      <c r="T1110" s="305"/>
      <c r="U1110" s="289"/>
      <c r="V1110" s="330"/>
      <c r="W1110" s="288"/>
      <c r="X1110" s="288"/>
      <c r="Y1110" s="330"/>
      <c r="Z1110" s="288"/>
      <c r="AA1110" s="288"/>
      <c r="AB1110" s="318"/>
      <c r="AC1110" s="288"/>
      <c r="AD1110" s="320"/>
      <c r="AE1110" s="288"/>
      <c r="AF1110" s="289"/>
      <c r="AG1110" s="288"/>
      <c r="AH1110" s="327"/>
      <c r="AI1110" s="313"/>
      <c r="AJ1110" s="289"/>
    </row>
    <row r="1111" spans="2:36" s="82" customFormat="1" ht="59.1" customHeight="1" x14ac:dyDescent="0.25">
      <c r="B1111" s="535"/>
      <c r="C1111" s="221"/>
      <c r="D1111" s="358"/>
      <c r="E1111" s="358"/>
      <c r="F1111" s="249"/>
      <c r="G1111" s="249"/>
      <c r="H1111" s="220"/>
      <c r="I1111" s="220"/>
      <c r="J1111" s="20" t="s">
        <v>120</v>
      </c>
      <c r="K1111" s="27" t="s">
        <v>121</v>
      </c>
      <c r="L1111" s="27" t="s">
        <v>119</v>
      </c>
      <c r="M1111" s="64">
        <v>1</v>
      </c>
      <c r="N1111" s="533"/>
      <c r="O1111" s="358"/>
      <c r="P1111" s="220"/>
      <c r="Q1111" s="220"/>
      <c r="R1111" s="220"/>
      <c r="S1111" s="220"/>
      <c r="T1111" s="277"/>
      <c r="U1111" s="220"/>
      <c r="V1111" s="330"/>
      <c r="W1111" s="222"/>
      <c r="X1111" s="222"/>
      <c r="Y1111" s="330"/>
      <c r="Z1111" s="222"/>
      <c r="AA1111" s="222"/>
      <c r="AB1111" s="318"/>
      <c r="AC1111" s="222"/>
      <c r="AD1111" s="321"/>
      <c r="AE1111" s="222"/>
      <c r="AF1111" s="220"/>
      <c r="AG1111" s="222"/>
      <c r="AH1111" s="327"/>
      <c r="AI1111" s="313"/>
      <c r="AJ1111" s="220"/>
    </row>
    <row r="1112" spans="2:36" s="82" customFormat="1" ht="89.25" x14ac:dyDescent="0.25">
      <c r="B1112" s="526" t="s">
        <v>981</v>
      </c>
      <c r="C1112" s="201" t="s">
        <v>800</v>
      </c>
      <c r="D1112" s="201" t="s">
        <v>66</v>
      </c>
      <c r="E1112" s="218" t="s">
        <v>67</v>
      </c>
      <c r="F1112" s="218" t="s">
        <v>823</v>
      </c>
      <c r="G1112" s="199" t="s">
        <v>147</v>
      </c>
      <c r="H1112" s="201" t="s">
        <v>70</v>
      </c>
      <c r="I1112" s="201" t="s">
        <v>98</v>
      </c>
      <c r="J1112" s="11" t="s">
        <v>208</v>
      </c>
      <c r="K1112" s="7" t="s">
        <v>107</v>
      </c>
      <c r="L1112" s="7" t="s">
        <v>86</v>
      </c>
      <c r="M1112" s="7">
        <v>40</v>
      </c>
      <c r="N1112" s="206" t="s">
        <v>661</v>
      </c>
      <c r="O1112" s="194" t="s">
        <v>802</v>
      </c>
      <c r="P1112" s="204" t="s">
        <v>75</v>
      </c>
      <c r="Q1112" s="204" t="s">
        <v>76</v>
      </c>
      <c r="R1112" s="251" t="s">
        <v>77</v>
      </c>
      <c r="S1112" s="251" t="s">
        <v>109</v>
      </c>
      <c r="T1112" s="191">
        <f>V1112+Y1112</f>
        <v>185116.78</v>
      </c>
      <c r="U1112" s="240" t="s">
        <v>98</v>
      </c>
      <c r="V1112" s="212">
        <v>92558.39</v>
      </c>
      <c r="W1112" s="189" t="s">
        <v>79</v>
      </c>
      <c r="X1112" s="189" t="s">
        <v>79</v>
      </c>
      <c r="Y1112" s="212">
        <v>92558.39</v>
      </c>
      <c r="Z1112" s="189" t="s">
        <v>98</v>
      </c>
      <c r="AA1112" s="189" t="s">
        <v>79</v>
      </c>
      <c r="AB1112" s="212">
        <v>15009.47</v>
      </c>
      <c r="AC1112" s="190" t="s">
        <v>149</v>
      </c>
      <c r="AD1112" s="250">
        <f>V1112+Y1112</f>
        <v>185116.78</v>
      </c>
      <c r="AE1112" s="250" t="s">
        <v>79</v>
      </c>
      <c r="AF1112" s="204" t="s">
        <v>79</v>
      </c>
      <c r="AG1112" s="190" t="s">
        <v>33</v>
      </c>
      <c r="AH1112" s="310" t="s">
        <v>161</v>
      </c>
      <c r="AI1112" s="284" t="s">
        <v>179</v>
      </c>
      <c r="AJ1112" s="201"/>
    </row>
    <row r="1113" spans="2:36" s="82" customFormat="1" ht="59.1" customHeight="1" x14ac:dyDescent="0.25">
      <c r="B1113" s="527"/>
      <c r="C1113" s="202"/>
      <c r="D1113" s="202"/>
      <c r="E1113" s="219"/>
      <c r="F1113" s="219"/>
      <c r="G1113" s="199"/>
      <c r="H1113" s="202"/>
      <c r="I1113" s="202"/>
      <c r="J1113" s="11" t="s">
        <v>111</v>
      </c>
      <c r="K1113" s="7" t="s">
        <v>112</v>
      </c>
      <c r="L1113" s="7" t="s">
        <v>85</v>
      </c>
      <c r="M1113" s="90">
        <v>8</v>
      </c>
      <c r="N1113" s="207"/>
      <c r="O1113" s="195"/>
      <c r="P1113" s="204"/>
      <c r="Q1113" s="204"/>
      <c r="R1113" s="251"/>
      <c r="S1113" s="251"/>
      <c r="T1113" s="191"/>
      <c r="U1113" s="241"/>
      <c r="V1113" s="213"/>
      <c r="W1113" s="189"/>
      <c r="X1113" s="189"/>
      <c r="Y1113" s="213"/>
      <c r="Z1113" s="189"/>
      <c r="AA1113" s="189"/>
      <c r="AB1113" s="213"/>
      <c r="AC1113" s="190"/>
      <c r="AD1113" s="250"/>
      <c r="AE1113" s="250"/>
      <c r="AF1113" s="204"/>
      <c r="AG1113" s="190"/>
      <c r="AH1113" s="311"/>
      <c r="AI1113" s="285"/>
      <c r="AJ1113" s="202"/>
    </row>
    <row r="1114" spans="2:36" s="82" customFormat="1" ht="144" customHeight="1" x14ac:dyDescent="0.25">
      <c r="B1114" s="528"/>
      <c r="C1114" s="203"/>
      <c r="D1114" s="203"/>
      <c r="E1114" s="234"/>
      <c r="F1114" s="234"/>
      <c r="G1114" s="199"/>
      <c r="H1114" s="203"/>
      <c r="I1114" s="203"/>
      <c r="J1114" s="11" t="s">
        <v>127</v>
      </c>
      <c r="K1114" s="7" t="s">
        <v>128</v>
      </c>
      <c r="L1114" s="7" t="s">
        <v>85</v>
      </c>
      <c r="M1114" s="90">
        <v>425</v>
      </c>
      <c r="N1114" s="208"/>
      <c r="O1114" s="196"/>
      <c r="P1114" s="204"/>
      <c r="Q1114" s="204"/>
      <c r="R1114" s="251"/>
      <c r="S1114" s="251"/>
      <c r="T1114" s="191"/>
      <c r="U1114" s="242"/>
      <c r="V1114" s="214"/>
      <c r="W1114" s="189"/>
      <c r="X1114" s="189"/>
      <c r="Y1114" s="214"/>
      <c r="Z1114" s="189"/>
      <c r="AA1114" s="189"/>
      <c r="AB1114" s="214"/>
      <c r="AC1114" s="190"/>
      <c r="AD1114" s="250"/>
      <c r="AE1114" s="250"/>
      <c r="AF1114" s="204"/>
      <c r="AG1114" s="190"/>
      <c r="AH1114" s="312"/>
      <c r="AI1114" s="286"/>
      <c r="AJ1114" s="203"/>
    </row>
    <row r="1115" spans="2:36" s="82" customFormat="1" ht="116.1" customHeight="1" x14ac:dyDescent="0.25">
      <c r="B1115" s="526" t="s">
        <v>982</v>
      </c>
      <c r="C1115" s="201" t="s">
        <v>801</v>
      </c>
      <c r="D1115" s="201" t="s">
        <v>66</v>
      </c>
      <c r="E1115" s="218" t="s">
        <v>67</v>
      </c>
      <c r="F1115" s="218" t="s">
        <v>834</v>
      </c>
      <c r="G1115" s="199" t="s">
        <v>147</v>
      </c>
      <c r="H1115" s="201" t="s">
        <v>70</v>
      </c>
      <c r="I1115" s="201" t="s">
        <v>98</v>
      </c>
      <c r="J1115" s="11" t="s">
        <v>208</v>
      </c>
      <c r="K1115" s="7" t="s">
        <v>107</v>
      </c>
      <c r="L1115" s="7" t="s">
        <v>86</v>
      </c>
      <c r="M1115" s="7">
        <v>40</v>
      </c>
      <c r="N1115" s="206" t="s">
        <v>661</v>
      </c>
      <c r="O1115" s="194" t="s">
        <v>802</v>
      </c>
      <c r="P1115" s="204" t="s">
        <v>75</v>
      </c>
      <c r="Q1115" s="204" t="s">
        <v>76</v>
      </c>
      <c r="R1115" s="251" t="s">
        <v>77</v>
      </c>
      <c r="S1115" s="251" t="s">
        <v>109</v>
      </c>
      <c r="T1115" s="191">
        <f>V1115+Y1115</f>
        <v>186065.8</v>
      </c>
      <c r="U1115" s="240" t="s">
        <v>98</v>
      </c>
      <c r="V1115" s="212">
        <v>93032.9</v>
      </c>
      <c r="W1115" s="189" t="s">
        <v>79</v>
      </c>
      <c r="X1115" s="189" t="s">
        <v>79</v>
      </c>
      <c r="Y1115" s="212">
        <v>93032.9</v>
      </c>
      <c r="Z1115" s="189" t="s">
        <v>98</v>
      </c>
      <c r="AA1115" s="189" t="s">
        <v>79</v>
      </c>
      <c r="AB1115" s="212">
        <v>15086.42</v>
      </c>
      <c r="AC1115" s="190" t="s">
        <v>149</v>
      </c>
      <c r="AD1115" s="250">
        <f>V1115+Y1115</f>
        <v>186065.8</v>
      </c>
      <c r="AE1115" s="250" t="s">
        <v>79</v>
      </c>
      <c r="AF1115" s="204" t="s">
        <v>79</v>
      </c>
      <c r="AG1115" s="190" t="s">
        <v>33</v>
      </c>
      <c r="AH1115" s="310" t="s">
        <v>161</v>
      </c>
      <c r="AI1115" s="284" t="s">
        <v>179</v>
      </c>
      <c r="AJ1115" s="240"/>
    </row>
    <row r="1116" spans="2:36" s="82" customFormat="1" ht="59.1" customHeight="1" x14ac:dyDescent="0.25">
      <c r="B1116" s="527"/>
      <c r="C1116" s="202"/>
      <c r="D1116" s="202"/>
      <c r="E1116" s="219"/>
      <c r="F1116" s="219"/>
      <c r="G1116" s="199"/>
      <c r="H1116" s="202"/>
      <c r="I1116" s="202"/>
      <c r="J1116" s="11" t="s">
        <v>111</v>
      </c>
      <c r="K1116" s="7" t="s">
        <v>112</v>
      </c>
      <c r="L1116" s="7" t="s">
        <v>85</v>
      </c>
      <c r="M1116" s="90">
        <v>5</v>
      </c>
      <c r="N1116" s="207"/>
      <c r="O1116" s="195"/>
      <c r="P1116" s="204"/>
      <c r="Q1116" s="204"/>
      <c r="R1116" s="251"/>
      <c r="S1116" s="251"/>
      <c r="T1116" s="191"/>
      <c r="U1116" s="241"/>
      <c r="V1116" s="213"/>
      <c r="W1116" s="189"/>
      <c r="X1116" s="189"/>
      <c r="Y1116" s="213"/>
      <c r="Z1116" s="189"/>
      <c r="AA1116" s="189"/>
      <c r="AB1116" s="213"/>
      <c r="AC1116" s="190"/>
      <c r="AD1116" s="250"/>
      <c r="AE1116" s="250"/>
      <c r="AF1116" s="204"/>
      <c r="AG1116" s="190"/>
      <c r="AH1116" s="311"/>
      <c r="AI1116" s="285"/>
      <c r="AJ1116" s="241"/>
    </row>
    <row r="1117" spans="2:36" s="82" customFormat="1" ht="140.65" customHeight="1" x14ac:dyDescent="0.25">
      <c r="B1117" s="528"/>
      <c r="C1117" s="203"/>
      <c r="D1117" s="203"/>
      <c r="E1117" s="234"/>
      <c r="F1117" s="234"/>
      <c r="G1117" s="199"/>
      <c r="H1117" s="203"/>
      <c r="I1117" s="203"/>
      <c r="J1117" s="11" t="s">
        <v>127</v>
      </c>
      <c r="K1117" s="7" t="s">
        <v>128</v>
      </c>
      <c r="L1117" s="7" t="s">
        <v>85</v>
      </c>
      <c r="M1117" s="90">
        <v>100</v>
      </c>
      <c r="N1117" s="208"/>
      <c r="O1117" s="196"/>
      <c r="P1117" s="204"/>
      <c r="Q1117" s="204"/>
      <c r="R1117" s="251"/>
      <c r="S1117" s="251"/>
      <c r="T1117" s="191"/>
      <c r="U1117" s="242"/>
      <c r="V1117" s="214"/>
      <c r="W1117" s="189"/>
      <c r="X1117" s="189"/>
      <c r="Y1117" s="214"/>
      <c r="Z1117" s="189"/>
      <c r="AA1117" s="189"/>
      <c r="AB1117" s="214"/>
      <c r="AC1117" s="190"/>
      <c r="AD1117" s="250"/>
      <c r="AE1117" s="250"/>
      <c r="AF1117" s="204"/>
      <c r="AG1117" s="190"/>
      <c r="AH1117" s="312"/>
      <c r="AI1117" s="286"/>
      <c r="AJ1117" s="242"/>
    </row>
    <row r="1118" spans="2:36" s="82" customFormat="1" ht="59.1" customHeight="1" x14ac:dyDescent="0.25">
      <c r="B1118" s="581" t="s">
        <v>1105</v>
      </c>
      <c r="C1118" s="204" t="s">
        <v>799</v>
      </c>
      <c r="D1118" s="199" t="s">
        <v>66</v>
      </c>
      <c r="E1118" s="199" t="s">
        <v>67</v>
      </c>
      <c r="F1118" s="199" t="s">
        <v>824</v>
      </c>
      <c r="G1118" s="199" t="s">
        <v>69</v>
      </c>
      <c r="H1118" s="201" t="s">
        <v>70</v>
      </c>
      <c r="I1118" s="201" t="s">
        <v>98</v>
      </c>
      <c r="J1118" s="11" t="s">
        <v>113</v>
      </c>
      <c r="K1118" s="7" t="s">
        <v>114</v>
      </c>
      <c r="L1118" s="7" t="s">
        <v>115</v>
      </c>
      <c r="M1118" s="66">
        <v>4</v>
      </c>
      <c r="N1118" s="273" t="s">
        <v>661</v>
      </c>
      <c r="O1118" s="200" t="s">
        <v>803</v>
      </c>
      <c r="P1118" s="201" t="s">
        <v>75</v>
      </c>
      <c r="Q1118" s="201" t="s">
        <v>76</v>
      </c>
      <c r="R1118" s="201" t="s">
        <v>77</v>
      </c>
      <c r="S1118" s="201" t="s">
        <v>109</v>
      </c>
      <c r="T1118" s="240">
        <f>+V1118+Y1118</f>
        <v>120700</v>
      </c>
      <c r="U1118" s="201" t="s">
        <v>98</v>
      </c>
      <c r="V1118" s="250">
        <v>60350</v>
      </c>
      <c r="W1118" s="228"/>
      <c r="X1118" s="228"/>
      <c r="Y1118" s="250">
        <v>60350</v>
      </c>
      <c r="Z1118" s="228"/>
      <c r="AA1118" s="228"/>
      <c r="AB1118" s="291">
        <v>9786.49</v>
      </c>
      <c r="AC1118" s="228" t="s">
        <v>80</v>
      </c>
      <c r="AD1118" s="225">
        <f>+V1118+Y1118</f>
        <v>120700</v>
      </c>
      <c r="AE1118" s="228"/>
      <c r="AF1118" s="201"/>
      <c r="AG1118" s="228" t="s">
        <v>33</v>
      </c>
      <c r="AH1118" s="253" t="s">
        <v>249</v>
      </c>
      <c r="AI1118" s="368" t="s">
        <v>253</v>
      </c>
      <c r="AJ1118" s="201"/>
    </row>
    <row r="1119" spans="2:36" s="82" customFormat="1" ht="59.1" customHeight="1" x14ac:dyDescent="0.25">
      <c r="B1119" s="582"/>
      <c r="C1119" s="204"/>
      <c r="D1119" s="200"/>
      <c r="E1119" s="200"/>
      <c r="F1119" s="199"/>
      <c r="G1119" s="199"/>
      <c r="H1119" s="202"/>
      <c r="I1119" s="202"/>
      <c r="J1119" s="11" t="s">
        <v>116</v>
      </c>
      <c r="K1119" s="7" t="s">
        <v>117</v>
      </c>
      <c r="L1119" s="7" t="s">
        <v>85</v>
      </c>
      <c r="M1119" s="66">
        <v>1</v>
      </c>
      <c r="N1119" s="303"/>
      <c r="O1119" s="200"/>
      <c r="P1119" s="202"/>
      <c r="Q1119" s="202"/>
      <c r="R1119" s="202"/>
      <c r="S1119" s="202"/>
      <c r="T1119" s="241"/>
      <c r="U1119" s="202"/>
      <c r="V1119" s="301"/>
      <c r="W1119" s="230"/>
      <c r="X1119" s="230"/>
      <c r="Y1119" s="301"/>
      <c r="Z1119" s="230"/>
      <c r="AA1119" s="230"/>
      <c r="AB1119" s="292"/>
      <c r="AC1119" s="230"/>
      <c r="AD1119" s="226"/>
      <c r="AE1119" s="230"/>
      <c r="AF1119" s="202"/>
      <c r="AG1119" s="230"/>
      <c r="AH1119" s="253"/>
      <c r="AI1119" s="368"/>
      <c r="AJ1119" s="202"/>
    </row>
    <row r="1120" spans="2:36" s="82" customFormat="1" ht="59.1" customHeight="1" x14ac:dyDescent="0.25">
      <c r="B1120" s="582"/>
      <c r="C1120" s="204"/>
      <c r="D1120" s="200"/>
      <c r="E1120" s="200"/>
      <c r="F1120" s="199"/>
      <c r="G1120" s="199"/>
      <c r="H1120" s="202"/>
      <c r="I1120" s="202"/>
      <c r="J1120" s="11" t="s">
        <v>209</v>
      </c>
      <c r="K1120" s="7" t="s">
        <v>118</v>
      </c>
      <c r="L1120" s="7" t="s">
        <v>119</v>
      </c>
      <c r="M1120" s="66">
        <v>1</v>
      </c>
      <c r="N1120" s="303"/>
      <c r="O1120" s="200"/>
      <c r="P1120" s="202"/>
      <c r="Q1120" s="202"/>
      <c r="R1120" s="202"/>
      <c r="S1120" s="202"/>
      <c r="T1120" s="241"/>
      <c r="U1120" s="202"/>
      <c r="V1120" s="301"/>
      <c r="W1120" s="230"/>
      <c r="X1120" s="230"/>
      <c r="Y1120" s="301"/>
      <c r="Z1120" s="230"/>
      <c r="AA1120" s="230"/>
      <c r="AB1120" s="292"/>
      <c r="AC1120" s="230"/>
      <c r="AD1120" s="226"/>
      <c r="AE1120" s="230"/>
      <c r="AF1120" s="202"/>
      <c r="AG1120" s="230"/>
      <c r="AH1120" s="253"/>
      <c r="AI1120" s="368"/>
      <c r="AJ1120" s="202"/>
    </row>
    <row r="1121" spans="2:36" s="82" customFormat="1" ht="59.1" customHeight="1" x14ac:dyDescent="0.25">
      <c r="B1121" s="582"/>
      <c r="C1121" s="204"/>
      <c r="D1121" s="200"/>
      <c r="E1121" s="200"/>
      <c r="F1121" s="199"/>
      <c r="G1121" s="199"/>
      <c r="H1121" s="203"/>
      <c r="I1121" s="203"/>
      <c r="J1121" s="11" t="s">
        <v>120</v>
      </c>
      <c r="K1121" s="7" t="s">
        <v>121</v>
      </c>
      <c r="L1121" s="7" t="s">
        <v>119</v>
      </c>
      <c r="M1121" s="66">
        <v>1</v>
      </c>
      <c r="N1121" s="303"/>
      <c r="O1121" s="200"/>
      <c r="P1121" s="203"/>
      <c r="Q1121" s="203"/>
      <c r="R1121" s="203"/>
      <c r="S1121" s="203"/>
      <c r="T1121" s="242"/>
      <c r="U1121" s="203"/>
      <c r="V1121" s="301"/>
      <c r="W1121" s="231"/>
      <c r="X1121" s="231"/>
      <c r="Y1121" s="301"/>
      <c r="Z1121" s="231"/>
      <c r="AA1121" s="231"/>
      <c r="AB1121" s="292"/>
      <c r="AC1121" s="231"/>
      <c r="AD1121" s="227"/>
      <c r="AE1121" s="231"/>
      <c r="AF1121" s="203"/>
      <c r="AG1121" s="231"/>
      <c r="AH1121" s="253"/>
      <c r="AI1121" s="368"/>
      <c r="AJ1121" s="203"/>
    </row>
    <row r="1122" spans="2:36" s="82" customFormat="1" ht="89.25" x14ac:dyDescent="0.25">
      <c r="B1122" s="526" t="s">
        <v>1107</v>
      </c>
      <c r="C1122" s="201" t="s">
        <v>800</v>
      </c>
      <c r="D1122" s="201" t="s">
        <v>66</v>
      </c>
      <c r="E1122" s="218" t="s">
        <v>67</v>
      </c>
      <c r="F1122" s="218" t="s">
        <v>823</v>
      </c>
      <c r="G1122" s="199" t="s">
        <v>147</v>
      </c>
      <c r="H1122" s="201" t="s">
        <v>70</v>
      </c>
      <c r="I1122" s="201" t="s">
        <v>98</v>
      </c>
      <c r="J1122" s="11" t="s">
        <v>208</v>
      </c>
      <c r="K1122" s="7" t="s">
        <v>107</v>
      </c>
      <c r="L1122" s="7" t="s">
        <v>86</v>
      </c>
      <c r="M1122" s="7">
        <v>40</v>
      </c>
      <c r="N1122" s="206" t="s">
        <v>661</v>
      </c>
      <c r="O1122" s="194" t="s">
        <v>802</v>
      </c>
      <c r="P1122" s="204" t="s">
        <v>75</v>
      </c>
      <c r="Q1122" s="204" t="s">
        <v>76</v>
      </c>
      <c r="R1122" s="251" t="s">
        <v>77</v>
      </c>
      <c r="S1122" s="251" t="s">
        <v>109</v>
      </c>
      <c r="T1122" s="191">
        <f>V1122+Y1122</f>
        <v>214479.76</v>
      </c>
      <c r="U1122" s="240" t="s">
        <v>98</v>
      </c>
      <c r="V1122" s="212">
        <v>107239.88</v>
      </c>
      <c r="W1122" s="189" t="s">
        <v>79</v>
      </c>
      <c r="X1122" s="189" t="s">
        <v>79</v>
      </c>
      <c r="Y1122" s="212">
        <v>107239.88</v>
      </c>
      <c r="Z1122" s="189" t="s">
        <v>98</v>
      </c>
      <c r="AA1122" s="189" t="s">
        <v>79</v>
      </c>
      <c r="AB1122" s="212">
        <v>17390.25</v>
      </c>
      <c r="AC1122" s="190" t="s">
        <v>149</v>
      </c>
      <c r="AD1122" s="250">
        <f>V1122+Y1122</f>
        <v>214479.76</v>
      </c>
      <c r="AE1122" s="250" t="s">
        <v>79</v>
      </c>
      <c r="AF1122" s="204" t="s">
        <v>79</v>
      </c>
      <c r="AG1122" s="190" t="s">
        <v>33</v>
      </c>
      <c r="AH1122" s="310" t="s">
        <v>249</v>
      </c>
      <c r="AI1122" s="284" t="s">
        <v>253</v>
      </c>
      <c r="AJ1122" s="201"/>
    </row>
    <row r="1123" spans="2:36" s="82" customFormat="1" ht="59.1" customHeight="1" x14ac:dyDescent="0.25">
      <c r="B1123" s="527"/>
      <c r="C1123" s="202"/>
      <c r="D1123" s="202"/>
      <c r="E1123" s="219"/>
      <c r="F1123" s="219"/>
      <c r="G1123" s="199"/>
      <c r="H1123" s="202"/>
      <c r="I1123" s="202"/>
      <c r="J1123" s="11" t="s">
        <v>111</v>
      </c>
      <c r="K1123" s="7" t="s">
        <v>112</v>
      </c>
      <c r="L1123" s="7" t="s">
        <v>85</v>
      </c>
      <c r="M1123" s="90">
        <v>9</v>
      </c>
      <c r="N1123" s="207"/>
      <c r="O1123" s="195"/>
      <c r="P1123" s="204"/>
      <c r="Q1123" s="204"/>
      <c r="R1123" s="251"/>
      <c r="S1123" s="251"/>
      <c r="T1123" s="191"/>
      <c r="U1123" s="241"/>
      <c r="V1123" s="213"/>
      <c r="W1123" s="189"/>
      <c r="X1123" s="189"/>
      <c r="Y1123" s="213"/>
      <c r="Z1123" s="189"/>
      <c r="AA1123" s="189"/>
      <c r="AB1123" s="213"/>
      <c r="AC1123" s="190"/>
      <c r="AD1123" s="250"/>
      <c r="AE1123" s="250"/>
      <c r="AF1123" s="204"/>
      <c r="AG1123" s="190"/>
      <c r="AH1123" s="311"/>
      <c r="AI1123" s="285"/>
      <c r="AJ1123" s="202"/>
    </row>
    <row r="1124" spans="2:36" s="82" customFormat="1" ht="144" customHeight="1" x14ac:dyDescent="0.25">
      <c r="B1124" s="528"/>
      <c r="C1124" s="203"/>
      <c r="D1124" s="203"/>
      <c r="E1124" s="234"/>
      <c r="F1124" s="234"/>
      <c r="G1124" s="199"/>
      <c r="H1124" s="203"/>
      <c r="I1124" s="203"/>
      <c r="J1124" s="11" t="s">
        <v>127</v>
      </c>
      <c r="K1124" s="7" t="s">
        <v>128</v>
      </c>
      <c r="L1124" s="7" t="s">
        <v>85</v>
      </c>
      <c r="M1124" s="90">
        <v>474</v>
      </c>
      <c r="N1124" s="208"/>
      <c r="O1124" s="196"/>
      <c r="P1124" s="204"/>
      <c r="Q1124" s="204"/>
      <c r="R1124" s="251"/>
      <c r="S1124" s="251"/>
      <c r="T1124" s="191"/>
      <c r="U1124" s="242"/>
      <c r="V1124" s="214"/>
      <c r="W1124" s="189"/>
      <c r="X1124" s="189"/>
      <c r="Y1124" s="214"/>
      <c r="Z1124" s="189"/>
      <c r="AA1124" s="189"/>
      <c r="AB1124" s="214"/>
      <c r="AC1124" s="190"/>
      <c r="AD1124" s="250"/>
      <c r="AE1124" s="250"/>
      <c r="AF1124" s="204"/>
      <c r="AG1124" s="190"/>
      <c r="AH1124" s="312"/>
      <c r="AI1124" s="286"/>
      <c r="AJ1124" s="203"/>
    </row>
    <row r="1125" spans="2:36" s="82" customFormat="1" ht="116.1" customHeight="1" x14ac:dyDescent="0.25">
      <c r="B1125" s="526" t="s">
        <v>1108</v>
      </c>
      <c r="C1125" s="201" t="s">
        <v>801</v>
      </c>
      <c r="D1125" s="201" t="s">
        <v>66</v>
      </c>
      <c r="E1125" s="218" t="s">
        <v>67</v>
      </c>
      <c r="F1125" s="218" t="s">
        <v>834</v>
      </c>
      <c r="G1125" s="199" t="s">
        <v>147</v>
      </c>
      <c r="H1125" s="201" t="s">
        <v>70</v>
      </c>
      <c r="I1125" s="201" t="s">
        <v>98</v>
      </c>
      <c r="J1125" s="11" t="s">
        <v>208</v>
      </c>
      <c r="K1125" s="7" t="s">
        <v>107</v>
      </c>
      <c r="L1125" s="7" t="s">
        <v>86</v>
      </c>
      <c r="M1125" s="7">
        <v>40</v>
      </c>
      <c r="N1125" s="206" t="s">
        <v>661</v>
      </c>
      <c r="O1125" s="194" t="s">
        <v>802</v>
      </c>
      <c r="P1125" s="204" t="s">
        <v>75</v>
      </c>
      <c r="Q1125" s="204" t="s">
        <v>76</v>
      </c>
      <c r="R1125" s="251" t="s">
        <v>77</v>
      </c>
      <c r="S1125" s="251" t="s">
        <v>109</v>
      </c>
      <c r="T1125" s="191">
        <f>V1125+Y1125</f>
        <v>185853.98</v>
      </c>
      <c r="U1125" s="240" t="s">
        <v>98</v>
      </c>
      <c r="V1125" s="212">
        <v>92926.99</v>
      </c>
      <c r="W1125" s="189" t="s">
        <v>79</v>
      </c>
      <c r="X1125" s="189" t="s">
        <v>79</v>
      </c>
      <c r="Y1125" s="212">
        <v>92926.99</v>
      </c>
      <c r="Z1125" s="189" t="s">
        <v>98</v>
      </c>
      <c r="AA1125" s="189" t="s">
        <v>79</v>
      </c>
      <c r="AB1125" s="212">
        <v>15068.98</v>
      </c>
      <c r="AC1125" s="190" t="s">
        <v>149</v>
      </c>
      <c r="AD1125" s="250">
        <f>V1125+Y1125</f>
        <v>185853.98</v>
      </c>
      <c r="AE1125" s="250" t="s">
        <v>79</v>
      </c>
      <c r="AF1125" s="204" t="s">
        <v>79</v>
      </c>
      <c r="AG1125" s="190" t="s">
        <v>33</v>
      </c>
      <c r="AH1125" s="310" t="s">
        <v>249</v>
      </c>
      <c r="AI1125" s="284" t="s">
        <v>253</v>
      </c>
      <c r="AJ1125" s="240"/>
    </row>
    <row r="1126" spans="2:36" s="82" customFormat="1" ht="59.1" customHeight="1" x14ac:dyDescent="0.25">
      <c r="B1126" s="527"/>
      <c r="C1126" s="202"/>
      <c r="D1126" s="202"/>
      <c r="E1126" s="219"/>
      <c r="F1126" s="219"/>
      <c r="G1126" s="199"/>
      <c r="H1126" s="202"/>
      <c r="I1126" s="202"/>
      <c r="J1126" s="11" t="s">
        <v>111</v>
      </c>
      <c r="K1126" s="7" t="s">
        <v>112</v>
      </c>
      <c r="L1126" s="7" t="s">
        <v>85</v>
      </c>
      <c r="M1126" s="90">
        <v>5</v>
      </c>
      <c r="N1126" s="207"/>
      <c r="O1126" s="195"/>
      <c r="P1126" s="204"/>
      <c r="Q1126" s="204"/>
      <c r="R1126" s="251"/>
      <c r="S1126" s="251"/>
      <c r="T1126" s="191"/>
      <c r="U1126" s="241"/>
      <c r="V1126" s="213"/>
      <c r="W1126" s="189"/>
      <c r="X1126" s="189"/>
      <c r="Y1126" s="213"/>
      <c r="Z1126" s="189"/>
      <c r="AA1126" s="189"/>
      <c r="AB1126" s="213"/>
      <c r="AC1126" s="190"/>
      <c r="AD1126" s="250"/>
      <c r="AE1126" s="250"/>
      <c r="AF1126" s="204"/>
      <c r="AG1126" s="190"/>
      <c r="AH1126" s="311"/>
      <c r="AI1126" s="285"/>
      <c r="AJ1126" s="241"/>
    </row>
    <row r="1127" spans="2:36" s="82" customFormat="1" ht="140.65" customHeight="1" x14ac:dyDescent="0.25">
      <c r="B1127" s="528"/>
      <c r="C1127" s="203"/>
      <c r="D1127" s="203"/>
      <c r="E1127" s="234"/>
      <c r="F1127" s="234"/>
      <c r="G1127" s="199"/>
      <c r="H1127" s="203"/>
      <c r="I1127" s="203"/>
      <c r="J1127" s="11" t="s">
        <v>127</v>
      </c>
      <c r="K1127" s="7" t="s">
        <v>128</v>
      </c>
      <c r="L1127" s="7" t="s">
        <v>85</v>
      </c>
      <c r="M1127" s="90">
        <v>70</v>
      </c>
      <c r="N1127" s="208"/>
      <c r="O1127" s="196"/>
      <c r="P1127" s="204"/>
      <c r="Q1127" s="204"/>
      <c r="R1127" s="251"/>
      <c r="S1127" s="251"/>
      <c r="T1127" s="191"/>
      <c r="U1127" s="242"/>
      <c r="V1127" s="214"/>
      <c r="W1127" s="189"/>
      <c r="X1127" s="189"/>
      <c r="Y1127" s="214"/>
      <c r="Z1127" s="189"/>
      <c r="AA1127" s="189"/>
      <c r="AB1127" s="214"/>
      <c r="AC1127" s="190"/>
      <c r="AD1127" s="250"/>
      <c r="AE1127" s="250"/>
      <c r="AF1127" s="204"/>
      <c r="AG1127" s="190"/>
      <c r="AH1127" s="312"/>
      <c r="AI1127" s="286"/>
      <c r="AJ1127" s="242"/>
    </row>
    <row r="1128" spans="2:36" s="82" customFormat="1" ht="131.65" customHeight="1" x14ac:dyDescent="0.25">
      <c r="B1128" s="201" t="s">
        <v>815</v>
      </c>
      <c r="C1128" s="201" t="s">
        <v>816</v>
      </c>
      <c r="D1128" s="201" t="s">
        <v>66</v>
      </c>
      <c r="E1128" s="218" t="s">
        <v>67</v>
      </c>
      <c r="F1128" s="218" t="s">
        <v>823</v>
      </c>
      <c r="G1128" s="218" t="s">
        <v>147</v>
      </c>
      <c r="H1128" s="201" t="s">
        <v>70</v>
      </c>
      <c r="I1128" s="201" t="s">
        <v>98</v>
      </c>
      <c r="J1128" s="11" t="s">
        <v>208</v>
      </c>
      <c r="K1128" s="7" t="s">
        <v>107</v>
      </c>
      <c r="L1128" s="7" t="s">
        <v>86</v>
      </c>
      <c r="M1128" s="76">
        <v>40</v>
      </c>
      <c r="N1128" s="206" t="s">
        <v>108</v>
      </c>
      <c r="O1128" s="201" t="s">
        <v>512</v>
      </c>
      <c r="P1128" s="204" t="s">
        <v>75</v>
      </c>
      <c r="Q1128" s="204" t="s">
        <v>76</v>
      </c>
      <c r="R1128" s="251" t="s">
        <v>77</v>
      </c>
      <c r="S1128" s="251" t="s">
        <v>109</v>
      </c>
      <c r="T1128" s="191">
        <f>V1128+Y1128</f>
        <v>427999.99</v>
      </c>
      <c r="U1128" s="191">
        <v>53499.99</v>
      </c>
      <c r="V1128" s="189">
        <v>213999.99</v>
      </c>
      <c r="W1128" s="189" t="s">
        <v>79</v>
      </c>
      <c r="X1128" s="189" t="s">
        <v>79</v>
      </c>
      <c r="Y1128" s="189">
        <v>214000</v>
      </c>
      <c r="Z1128" s="189" t="s">
        <v>98</v>
      </c>
      <c r="AA1128" s="189" t="s">
        <v>79</v>
      </c>
      <c r="AB1128" s="189">
        <v>34702.71</v>
      </c>
      <c r="AC1128" s="190" t="s">
        <v>149</v>
      </c>
      <c r="AD1128" s="191">
        <f>+V1128+Y1128</f>
        <v>427999.99</v>
      </c>
      <c r="AE1128" s="189" t="s">
        <v>98</v>
      </c>
      <c r="AF1128" s="189" t="s">
        <v>79</v>
      </c>
      <c r="AG1128" s="190" t="s">
        <v>33</v>
      </c>
      <c r="AH1128" s="189" t="s">
        <v>160</v>
      </c>
      <c r="AI1128" s="189" t="s">
        <v>179</v>
      </c>
      <c r="AJ1128" s="191"/>
    </row>
    <row r="1129" spans="2:36" s="82" customFormat="1" ht="58.5" customHeight="1" x14ac:dyDescent="0.25">
      <c r="B1129" s="202"/>
      <c r="C1129" s="202"/>
      <c r="D1129" s="202"/>
      <c r="E1129" s="219"/>
      <c r="F1129" s="219"/>
      <c r="G1129" s="219"/>
      <c r="H1129" s="202"/>
      <c r="I1129" s="202"/>
      <c r="J1129" s="11" t="s">
        <v>111</v>
      </c>
      <c r="K1129" s="7" t="s">
        <v>112</v>
      </c>
      <c r="L1129" s="7" t="s">
        <v>85</v>
      </c>
      <c r="M1129" s="76">
        <v>8</v>
      </c>
      <c r="N1129" s="207"/>
      <c r="O1129" s="202"/>
      <c r="P1129" s="204"/>
      <c r="Q1129" s="204"/>
      <c r="R1129" s="251"/>
      <c r="S1129" s="251"/>
      <c r="T1129" s="191"/>
      <c r="U1129" s="191"/>
      <c r="V1129" s="189"/>
      <c r="W1129" s="189"/>
      <c r="X1129" s="189"/>
      <c r="Y1129" s="189"/>
      <c r="Z1129" s="189"/>
      <c r="AA1129" s="189"/>
      <c r="AB1129" s="189"/>
      <c r="AC1129" s="190"/>
      <c r="AD1129" s="191"/>
      <c r="AE1129" s="189"/>
      <c r="AF1129" s="189"/>
      <c r="AG1129" s="190"/>
      <c r="AH1129" s="189"/>
      <c r="AI1129" s="189"/>
      <c r="AJ1129" s="191"/>
    </row>
    <row r="1130" spans="2:36" s="82" customFormat="1" ht="45.6" customHeight="1" x14ac:dyDescent="0.25">
      <c r="B1130" s="203"/>
      <c r="C1130" s="203"/>
      <c r="D1130" s="203"/>
      <c r="E1130" s="234"/>
      <c r="F1130" s="234"/>
      <c r="G1130" s="234"/>
      <c r="H1130" s="203"/>
      <c r="I1130" s="203"/>
      <c r="J1130" s="11" t="s">
        <v>127</v>
      </c>
      <c r="K1130" s="7" t="s">
        <v>128</v>
      </c>
      <c r="L1130" s="7" t="s">
        <v>85</v>
      </c>
      <c r="M1130" s="76">
        <v>185</v>
      </c>
      <c r="N1130" s="208"/>
      <c r="O1130" s="203"/>
      <c r="P1130" s="204"/>
      <c r="Q1130" s="204"/>
      <c r="R1130" s="251"/>
      <c r="S1130" s="251"/>
      <c r="T1130" s="191"/>
      <c r="U1130" s="191"/>
      <c r="V1130" s="189"/>
      <c r="W1130" s="189"/>
      <c r="X1130" s="189"/>
      <c r="Y1130" s="189"/>
      <c r="Z1130" s="189"/>
      <c r="AA1130" s="189"/>
      <c r="AB1130" s="189"/>
      <c r="AC1130" s="190"/>
      <c r="AD1130" s="191"/>
      <c r="AE1130" s="189"/>
      <c r="AF1130" s="189"/>
      <c r="AG1130" s="190"/>
      <c r="AH1130" s="189"/>
      <c r="AI1130" s="189"/>
      <c r="AJ1130" s="191"/>
    </row>
    <row r="1131" spans="2:36" s="82" customFormat="1" ht="129.6" customHeight="1" x14ac:dyDescent="0.25">
      <c r="B1131" s="201" t="s">
        <v>817</v>
      </c>
      <c r="C1131" s="201" t="s">
        <v>818</v>
      </c>
      <c r="D1131" s="201" t="s">
        <v>66</v>
      </c>
      <c r="E1131" s="218" t="s">
        <v>67</v>
      </c>
      <c r="F1131" s="218" t="s">
        <v>823</v>
      </c>
      <c r="G1131" s="218" t="s">
        <v>147</v>
      </c>
      <c r="H1131" s="201" t="s">
        <v>70</v>
      </c>
      <c r="I1131" s="201" t="s">
        <v>98</v>
      </c>
      <c r="J1131" s="11" t="s">
        <v>208</v>
      </c>
      <c r="K1131" s="7" t="s">
        <v>107</v>
      </c>
      <c r="L1131" s="7" t="s">
        <v>86</v>
      </c>
      <c r="M1131" s="76">
        <v>40</v>
      </c>
      <c r="N1131" s="206" t="s">
        <v>108</v>
      </c>
      <c r="O1131" s="201" t="s">
        <v>512</v>
      </c>
      <c r="P1131" s="204" t="s">
        <v>75</v>
      </c>
      <c r="Q1131" s="204" t="s">
        <v>76</v>
      </c>
      <c r="R1131" s="251" t="s">
        <v>77</v>
      </c>
      <c r="S1131" s="251" t="s">
        <v>109</v>
      </c>
      <c r="T1131" s="191">
        <f>V1131+Y1131</f>
        <v>333840</v>
      </c>
      <c r="U1131" s="191">
        <f>+T1131/M1132</f>
        <v>55640</v>
      </c>
      <c r="V1131" s="189">
        <v>166920</v>
      </c>
      <c r="W1131" s="189" t="s">
        <v>79</v>
      </c>
      <c r="X1131" s="189" t="s">
        <v>79</v>
      </c>
      <c r="Y1131" s="189">
        <v>166920</v>
      </c>
      <c r="Z1131" s="189" t="s">
        <v>98</v>
      </c>
      <c r="AA1131" s="189" t="s">
        <v>79</v>
      </c>
      <c r="AB1131" s="189">
        <v>27068.11</v>
      </c>
      <c r="AC1131" s="190" t="s">
        <v>149</v>
      </c>
      <c r="AD1131" s="191">
        <f>+V1131+Y1131</f>
        <v>333840</v>
      </c>
      <c r="AE1131" s="189" t="s">
        <v>98</v>
      </c>
      <c r="AF1131" s="189" t="s">
        <v>79</v>
      </c>
      <c r="AG1131" s="190" t="s">
        <v>33</v>
      </c>
      <c r="AH1131" s="189" t="s">
        <v>255</v>
      </c>
      <c r="AI1131" s="189" t="s">
        <v>256</v>
      </c>
      <c r="AJ1131" s="191"/>
    </row>
    <row r="1132" spans="2:36" s="82" customFormat="1" ht="57" customHeight="1" x14ac:dyDescent="0.25">
      <c r="B1132" s="202"/>
      <c r="C1132" s="202"/>
      <c r="D1132" s="202"/>
      <c r="E1132" s="219"/>
      <c r="F1132" s="219"/>
      <c r="G1132" s="219"/>
      <c r="H1132" s="202"/>
      <c r="I1132" s="202"/>
      <c r="J1132" s="11" t="s">
        <v>111</v>
      </c>
      <c r="K1132" s="7" t="s">
        <v>112</v>
      </c>
      <c r="L1132" s="7" t="s">
        <v>85</v>
      </c>
      <c r="M1132" s="76">
        <v>6</v>
      </c>
      <c r="N1132" s="207"/>
      <c r="O1132" s="202"/>
      <c r="P1132" s="204"/>
      <c r="Q1132" s="204"/>
      <c r="R1132" s="251"/>
      <c r="S1132" s="251"/>
      <c r="T1132" s="191"/>
      <c r="U1132" s="191"/>
      <c r="V1132" s="189"/>
      <c r="W1132" s="189"/>
      <c r="X1132" s="189"/>
      <c r="Y1132" s="189"/>
      <c r="Z1132" s="189"/>
      <c r="AA1132" s="189"/>
      <c r="AB1132" s="189"/>
      <c r="AC1132" s="190"/>
      <c r="AD1132" s="191"/>
      <c r="AE1132" s="189"/>
      <c r="AF1132" s="189"/>
      <c r="AG1132" s="190"/>
      <c r="AH1132" s="189"/>
      <c r="AI1132" s="189"/>
      <c r="AJ1132" s="191"/>
    </row>
    <row r="1133" spans="2:36" s="82" customFormat="1" ht="45" customHeight="1" x14ac:dyDescent="0.25">
      <c r="B1133" s="202"/>
      <c r="C1133" s="202"/>
      <c r="D1133" s="202"/>
      <c r="E1133" s="219"/>
      <c r="F1133" s="219"/>
      <c r="G1133" s="219"/>
      <c r="H1133" s="203"/>
      <c r="I1133" s="203"/>
      <c r="J1133" s="11" t="s">
        <v>127</v>
      </c>
      <c r="K1133" s="7" t="s">
        <v>128</v>
      </c>
      <c r="L1133" s="7" t="s">
        <v>85</v>
      </c>
      <c r="M1133" s="76">
        <v>156</v>
      </c>
      <c r="N1133" s="208"/>
      <c r="O1133" s="203"/>
      <c r="P1133" s="204"/>
      <c r="Q1133" s="204"/>
      <c r="R1133" s="251"/>
      <c r="S1133" s="251"/>
      <c r="T1133" s="191"/>
      <c r="U1133" s="191"/>
      <c r="V1133" s="189"/>
      <c r="W1133" s="189"/>
      <c r="X1133" s="189"/>
      <c r="Y1133" s="189"/>
      <c r="Z1133" s="189"/>
      <c r="AA1133" s="189"/>
      <c r="AB1133" s="189"/>
      <c r="AC1133" s="190"/>
      <c r="AD1133" s="191"/>
      <c r="AE1133" s="189"/>
      <c r="AF1133" s="189"/>
      <c r="AG1133" s="190"/>
      <c r="AH1133" s="189"/>
      <c r="AI1133" s="189"/>
      <c r="AJ1133" s="191"/>
    </row>
    <row r="1134" spans="2:36" s="82" customFormat="1" ht="57" customHeight="1" x14ac:dyDescent="0.25">
      <c r="B1134" s="204" t="s">
        <v>819</v>
      </c>
      <c r="C1134" s="204" t="s">
        <v>820</v>
      </c>
      <c r="D1134" s="204" t="s">
        <v>66</v>
      </c>
      <c r="E1134" s="218" t="s">
        <v>67</v>
      </c>
      <c r="F1134" s="218" t="s">
        <v>824</v>
      </c>
      <c r="G1134" s="218" t="s">
        <v>69</v>
      </c>
      <c r="H1134" s="201" t="s">
        <v>70</v>
      </c>
      <c r="I1134" s="201" t="s">
        <v>98</v>
      </c>
      <c r="J1134" s="11" t="s">
        <v>113</v>
      </c>
      <c r="K1134" s="7" t="s">
        <v>114</v>
      </c>
      <c r="L1134" s="7" t="s">
        <v>115</v>
      </c>
      <c r="M1134" s="76">
        <v>2</v>
      </c>
      <c r="N1134" s="206" t="s">
        <v>108</v>
      </c>
      <c r="O1134" s="194" t="s">
        <v>512</v>
      </c>
      <c r="P1134" s="201" t="s">
        <v>75</v>
      </c>
      <c r="Q1134" s="201" t="s">
        <v>76</v>
      </c>
      <c r="R1134" s="192" t="s">
        <v>77</v>
      </c>
      <c r="S1134" s="192" t="s">
        <v>109</v>
      </c>
      <c r="T1134" s="240">
        <f>+V1134+Y1134</f>
        <v>151940</v>
      </c>
      <c r="U1134" s="240">
        <f>+T1134/2</f>
        <v>75970</v>
      </c>
      <c r="V1134" s="243">
        <v>75970</v>
      </c>
      <c r="W1134" s="243" t="s">
        <v>98</v>
      </c>
      <c r="X1134" s="243" t="s">
        <v>98</v>
      </c>
      <c r="Y1134" s="243">
        <v>75970</v>
      </c>
      <c r="Z1134" s="243" t="s">
        <v>98</v>
      </c>
      <c r="AA1134" s="243" t="s">
        <v>98</v>
      </c>
      <c r="AB1134" s="243">
        <v>12319.46</v>
      </c>
      <c r="AC1134" s="243" t="s">
        <v>80</v>
      </c>
      <c r="AD1134" s="240">
        <f>+V1134+Y1134</f>
        <v>151940</v>
      </c>
      <c r="AE1134" s="243" t="s">
        <v>98</v>
      </c>
      <c r="AF1134" s="240" t="s">
        <v>98</v>
      </c>
      <c r="AG1134" s="243" t="s">
        <v>33</v>
      </c>
      <c r="AH1134" s="243" t="s">
        <v>255</v>
      </c>
      <c r="AI1134" s="243" t="s">
        <v>256</v>
      </c>
      <c r="AJ1134" s="240"/>
    </row>
    <row r="1135" spans="2:36" s="82" customFormat="1" ht="61.15" customHeight="1" x14ac:dyDescent="0.25">
      <c r="B1135" s="204"/>
      <c r="C1135" s="204"/>
      <c r="D1135" s="204"/>
      <c r="E1135" s="219"/>
      <c r="F1135" s="219"/>
      <c r="G1135" s="219"/>
      <c r="H1135" s="202"/>
      <c r="I1135" s="202"/>
      <c r="J1135" s="11" t="s">
        <v>116</v>
      </c>
      <c r="K1135" s="7" t="s">
        <v>117</v>
      </c>
      <c r="L1135" s="7" t="s">
        <v>85</v>
      </c>
      <c r="M1135" s="76">
        <v>2</v>
      </c>
      <c r="N1135" s="207"/>
      <c r="O1135" s="195"/>
      <c r="P1135" s="202"/>
      <c r="Q1135" s="202"/>
      <c r="R1135" s="193"/>
      <c r="S1135" s="193"/>
      <c r="T1135" s="241"/>
      <c r="U1135" s="241"/>
      <c r="V1135" s="244"/>
      <c r="W1135" s="244"/>
      <c r="X1135" s="244"/>
      <c r="Y1135" s="244"/>
      <c r="Z1135" s="244"/>
      <c r="AA1135" s="244"/>
      <c r="AB1135" s="244"/>
      <c r="AC1135" s="244"/>
      <c r="AD1135" s="241"/>
      <c r="AE1135" s="244"/>
      <c r="AF1135" s="241"/>
      <c r="AG1135" s="244"/>
      <c r="AH1135" s="244"/>
      <c r="AI1135" s="244"/>
      <c r="AJ1135" s="241"/>
    </row>
    <row r="1136" spans="2:36" s="82" customFormat="1" ht="53.65" customHeight="1" x14ac:dyDescent="0.25">
      <c r="B1136" s="204"/>
      <c r="C1136" s="204"/>
      <c r="D1136" s="204"/>
      <c r="E1136" s="219"/>
      <c r="F1136" s="219"/>
      <c r="G1136" s="219"/>
      <c r="H1136" s="202"/>
      <c r="I1136" s="202"/>
      <c r="J1136" s="11" t="s">
        <v>209</v>
      </c>
      <c r="K1136" s="7" t="s">
        <v>118</v>
      </c>
      <c r="L1136" s="7" t="s">
        <v>119</v>
      </c>
      <c r="M1136" s="76">
        <v>2</v>
      </c>
      <c r="N1136" s="207"/>
      <c r="O1136" s="195"/>
      <c r="P1136" s="202"/>
      <c r="Q1136" s="202"/>
      <c r="R1136" s="193"/>
      <c r="S1136" s="193"/>
      <c r="T1136" s="241"/>
      <c r="U1136" s="241"/>
      <c r="V1136" s="244"/>
      <c r="W1136" s="244"/>
      <c r="X1136" s="244"/>
      <c r="Y1136" s="244"/>
      <c r="Z1136" s="244"/>
      <c r="AA1136" s="244"/>
      <c r="AB1136" s="244"/>
      <c r="AC1136" s="244"/>
      <c r="AD1136" s="241"/>
      <c r="AE1136" s="244"/>
      <c r="AF1136" s="241"/>
      <c r="AG1136" s="244"/>
      <c r="AH1136" s="244"/>
      <c r="AI1136" s="244"/>
      <c r="AJ1136" s="241"/>
    </row>
    <row r="1137" spans="2:36" s="82" customFormat="1" ht="40.15" customHeight="1" x14ac:dyDescent="0.25">
      <c r="B1137" s="204"/>
      <c r="C1137" s="204"/>
      <c r="D1137" s="204"/>
      <c r="E1137" s="234"/>
      <c r="F1137" s="234"/>
      <c r="G1137" s="234"/>
      <c r="H1137" s="203"/>
      <c r="I1137" s="203"/>
      <c r="J1137" s="11" t="s">
        <v>120</v>
      </c>
      <c r="K1137" s="7" t="s">
        <v>121</v>
      </c>
      <c r="L1137" s="7" t="s">
        <v>119</v>
      </c>
      <c r="M1137" s="76">
        <v>2</v>
      </c>
      <c r="N1137" s="208"/>
      <c r="O1137" s="196"/>
      <c r="P1137" s="203"/>
      <c r="Q1137" s="203"/>
      <c r="R1137" s="239"/>
      <c r="S1137" s="239"/>
      <c r="T1137" s="242"/>
      <c r="U1137" s="242"/>
      <c r="V1137" s="245"/>
      <c r="W1137" s="245"/>
      <c r="X1137" s="245"/>
      <c r="Y1137" s="245"/>
      <c r="Z1137" s="245"/>
      <c r="AA1137" s="245"/>
      <c r="AB1137" s="245"/>
      <c r="AC1137" s="245"/>
      <c r="AD1137" s="242"/>
      <c r="AE1137" s="245"/>
      <c r="AF1137" s="242"/>
      <c r="AG1137" s="245"/>
      <c r="AH1137" s="245"/>
      <c r="AI1137" s="245"/>
      <c r="AJ1137" s="242"/>
    </row>
    <row r="1138" spans="2:36" s="82" customFormat="1" ht="69" customHeight="1" x14ac:dyDescent="0.25">
      <c r="B1138" s="204" t="s">
        <v>821</v>
      </c>
      <c r="C1138" s="204" t="s">
        <v>822</v>
      </c>
      <c r="D1138" s="204" t="s">
        <v>66</v>
      </c>
      <c r="E1138" s="218" t="s">
        <v>67</v>
      </c>
      <c r="F1138" s="218" t="s">
        <v>823</v>
      </c>
      <c r="G1138" s="218" t="s">
        <v>147</v>
      </c>
      <c r="H1138" s="201" t="s">
        <v>70</v>
      </c>
      <c r="I1138" s="201" t="s">
        <v>98</v>
      </c>
      <c r="J1138" s="11" t="s">
        <v>111</v>
      </c>
      <c r="K1138" s="7" t="s">
        <v>112</v>
      </c>
      <c r="L1138" s="7" t="s">
        <v>85</v>
      </c>
      <c r="M1138" s="76">
        <v>3</v>
      </c>
      <c r="N1138" s="206" t="s">
        <v>108</v>
      </c>
      <c r="O1138" s="194" t="s">
        <v>512</v>
      </c>
      <c r="P1138" s="201" t="s">
        <v>75</v>
      </c>
      <c r="Q1138" s="201" t="s">
        <v>76</v>
      </c>
      <c r="R1138" s="192" t="s">
        <v>77</v>
      </c>
      <c r="S1138" s="192" t="s">
        <v>109</v>
      </c>
      <c r="T1138" s="240">
        <f>+V1138+Y1138</f>
        <v>85600</v>
      </c>
      <c r="U1138" s="240">
        <f>+T1138/3</f>
        <v>28533.333333333332</v>
      </c>
      <c r="V1138" s="243">
        <v>42800</v>
      </c>
      <c r="W1138" s="243" t="s">
        <v>98</v>
      </c>
      <c r="X1138" s="243" t="s">
        <v>98</v>
      </c>
      <c r="Y1138" s="243">
        <v>42800</v>
      </c>
      <c r="Z1138" s="243" t="s">
        <v>98</v>
      </c>
      <c r="AA1138" s="243" t="s">
        <v>98</v>
      </c>
      <c r="AB1138" s="243">
        <v>6940.55</v>
      </c>
      <c r="AC1138" s="243" t="s">
        <v>149</v>
      </c>
      <c r="AD1138" s="240">
        <f>+V1138+Y1138</f>
        <v>85600</v>
      </c>
      <c r="AE1138" s="243" t="s">
        <v>98</v>
      </c>
      <c r="AF1138" s="240" t="s">
        <v>98</v>
      </c>
      <c r="AG1138" s="243" t="s">
        <v>33</v>
      </c>
      <c r="AH1138" s="243" t="s">
        <v>255</v>
      </c>
      <c r="AI1138" s="243" t="s">
        <v>256</v>
      </c>
      <c r="AJ1138" s="240"/>
    </row>
    <row r="1139" spans="2:36" s="82" customFormat="1" ht="53.65" customHeight="1" x14ac:dyDescent="0.25">
      <c r="B1139" s="204"/>
      <c r="C1139" s="204"/>
      <c r="D1139" s="204"/>
      <c r="E1139" s="234"/>
      <c r="F1139" s="234"/>
      <c r="G1139" s="234"/>
      <c r="H1139" s="203"/>
      <c r="I1139" s="203"/>
      <c r="J1139" s="11" t="s">
        <v>127</v>
      </c>
      <c r="K1139" s="7" t="s">
        <v>128</v>
      </c>
      <c r="L1139" s="7" t="s">
        <v>85</v>
      </c>
      <c r="M1139" s="76">
        <v>15</v>
      </c>
      <c r="N1139" s="208"/>
      <c r="O1139" s="196"/>
      <c r="P1139" s="203"/>
      <c r="Q1139" s="203"/>
      <c r="R1139" s="239"/>
      <c r="S1139" s="239"/>
      <c r="T1139" s="242"/>
      <c r="U1139" s="242"/>
      <c r="V1139" s="245"/>
      <c r="W1139" s="245"/>
      <c r="X1139" s="245"/>
      <c r="Y1139" s="245"/>
      <c r="Z1139" s="245"/>
      <c r="AA1139" s="245"/>
      <c r="AB1139" s="245"/>
      <c r="AC1139" s="245"/>
      <c r="AD1139" s="242"/>
      <c r="AE1139" s="245"/>
      <c r="AF1139" s="242"/>
      <c r="AG1139" s="245"/>
      <c r="AH1139" s="245"/>
      <c r="AI1139" s="245"/>
      <c r="AJ1139" s="242"/>
    </row>
    <row r="1140" spans="2:36" s="82" customFormat="1" ht="131.65" customHeight="1" x14ac:dyDescent="0.25">
      <c r="B1140" s="201" t="s">
        <v>1116</v>
      </c>
      <c r="C1140" s="201" t="s">
        <v>816</v>
      </c>
      <c r="D1140" s="201" t="s">
        <v>66</v>
      </c>
      <c r="E1140" s="218" t="s">
        <v>67</v>
      </c>
      <c r="F1140" s="218" t="s">
        <v>823</v>
      </c>
      <c r="G1140" s="218" t="s">
        <v>147</v>
      </c>
      <c r="H1140" s="201" t="s">
        <v>70</v>
      </c>
      <c r="I1140" s="201" t="s">
        <v>98</v>
      </c>
      <c r="J1140" s="11" t="s">
        <v>208</v>
      </c>
      <c r="K1140" s="7" t="s">
        <v>107</v>
      </c>
      <c r="L1140" s="7" t="s">
        <v>86</v>
      </c>
      <c r="M1140" s="76">
        <v>40</v>
      </c>
      <c r="N1140" s="206" t="s">
        <v>108</v>
      </c>
      <c r="O1140" s="201" t="s">
        <v>512</v>
      </c>
      <c r="P1140" s="204" t="s">
        <v>75</v>
      </c>
      <c r="Q1140" s="204" t="s">
        <v>76</v>
      </c>
      <c r="R1140" s="251" t="s">
        <v>77</v>
      </c>
      <c r="S1140" s="251" t="s">
        <v>109</v>
      </c>
      <c r="T1140" s="191">
        <f>V1140+Y1140</f>
        <v>378703.62</v>
      </c>
      <c r="U1140" s="191"/>
      <c r="V1140" s="189">
        <v>189351.81</v>
      </c>
      <c r="W1140" s="189" t="s">
        <v>79</v>
      </c>
      <c r="X1140" s="189" t="s">
        <v>79</v>
      </c>
      <c r="Y1140" s="189">
        <v>189351.81</v>
      </c>
      <c r="Z1140" s="189" t="s">
        <v>98</v>
      </c>
      <c r="AA1140" s="189" t="s">
        <v>79</v>
      </c>
      <c r="AB1140" s="189">
        <v>30705.7</v>
      </c>
      <c r="AC1140" s="190" t="s">
        <v>149</v>
      </c>
      <c r="AD1140" s="191">
        <f>+V1140+Y1140</f>
        <v>378703.62</v>
      </c>
      <c r="AE1140" s="189" t="s">
        <v>98</v>
      </c>
      <c r="AF1140" s="189" t="s">
        <v>79</v>
      </c>
      <c r="AG1140" s="190" t="s">
        <v>33</v>
      </c>
      <c r="AH1140" s="189" t="s">
        <v>256</v>
      </c>
      <c r="AI1140" s="189" t="s">
        <v>166</v>
      </c>
      <c r="AJ1140" s="191"/>
    </row>
    <row r="1141" spans="2:36" s="82" customFormat="1" ht="58.5" customHeight="1" x14ac:dyDescent="0.25">
      <c r="B1141" s="202"/>
      <c r="C1141" s="202"/>
      <c r="D1141" s="202"/>
      <c r="E1141" s="219"/>
      <c r="F1141" s="219"/>
      <c r="G1141" s="219"/>
      <c r="H1141" s="202"/>
      <c r="I1141" s="202"/>
      <c r="J1141" s="11" t="s">
        <v>111</v>
      </c>
      <c r="K1141" s="7" t="s">
        <v>112</v>
      </c>
      <c r="L1141" s="7" t="s">
        <v>85</v>
      </c>
      <c r="M1141" s="76">
        <v>7</v>
      </c>
      <c r="N1141" s="207"/>
      <c r="O1141" s="202"/>
      <c r="P1141" s="204"/>
      <c r="Q1141" s="204"/>
      <c r="R1141" s="251"/>
      <c r="S1141" s="251"/>
      <c r="T1141" s="191"/>
      <c r="U1141" s="191"/>
      <c r="V1141" s="189"/>
      <c r="W1141" s="189"/>
      <c r="X1141" s="189"/>
      <c r="Y1141" s="189"/>
      <c r="Z1141" s="189"/>
      <c r="AA1141" s="189"/>
      <c r="AB1141" s="189"/>
      <c r="AC1141" s="190"/>
      <c r="AD1141" s="191"/>
      <c r="AE1141" s="189"/>
      <c r="AF1141" s="189"/>
      <c r="AG1141" s="190"/>
      <c r="AH1141" s="189"/>
      <c r="AI1141" s="189"/>
      <c r="AJ1141" s="191"/>
    </row>
    <row r="1142" spans="2:36" s="82" customFormat="1" ht="45.6" customHeight="1" x14ac:dyDescent="0.25">
      <c r="B1142" s="203"/>
      <c r="C1142" s="203"/>
      <c r="D1142" s="203"/>
      <c r="E1142" s="234"/>
      <c r="F1142" s="234"/>
      <c r="G1142" s="234"/>
      <c r="H1142" s="203"/>
      <c r="I1142" s="203"/>
      <c r="J1142" s="11" t="s">
        <v>127</v>
      </c>
      <c r="K1142" s="7" t="s">
        <v>128</v>
      </c>
      <c r="L1142" s="7" t="s">
        <v>85</v>
      </c>
      <c r="M1142" s="76">
        <v>185</v>
      </c>
      <c r="N1142" s="208"/>
      <c r="O1142" s="203"/>
      <c r="P1142" s="204"/>
      <c r="Q1142" s="204"/>
      <c r="R1142" s="251"/>
      <c r="S1142" s="251"/>
      <c r="T1142" s="191"/>
      <c r="U1142" s="191"/>
      <c r="V1142" s="189"/>
      <c r="W1142" s="189"/>
      <c r="X1142" s="189"/>
      <c r="Y1142" s="189"/>
      <c r="Z1142" s="189"/>
      <c r="AA1142" s="189"/>
      <c r="AB1142" s="189"/>
      <c r="AC1142" s="190"/>
      <c r="AD1142" s="191"/>
      <c r="AE1142" s="189"/>
      <c r="AF1142" s="189"/>
      <c r="AG1142" s="190"/>
      <c r="AH1142" s="189"/>
      <c r="AI1142" s="189"/>
      <c r="AJ1142" s="191"/>
    </row>
    <row r="1143" spans="2:36" s="82" customFormat="1" ht="89.25" x14ac:dyDescent="0.25">
      <c r="B1143" s="201" t="s">
        <v>873</v>
      </c>
      <c r="C1143" s="219" t="s">
        <v>880</v>
      </c>
      <c r="D1143" s="201" t="s">
        <v>66</v>
      </c>
      <c r="E1143" s="218" t="s">
        <v>67</v>
      </c>
      <c r="F1143" s="199" t="s">
        <v>134</v>
      </c>
      <c r="G1143" s="199" t="s">
        <v>147</v>
      </c>
      <c r="H1143" s="201" t="s">
        <v>70</v>
      </c>
      <c r="I1143" s="204" t="s">
        <v>79</v>
      </c>
      <c r="J1143" s="75" t="s">
        <v>208</v>
      </c>
      <c r="K1143" s="22" t="s">
        <v>107</v>
      </c>
      <c r="L1143" s="22" t="s">
        <v>86</v>
      </c>
      <c r="M1143" s="76">
        <v>40</v>
      </c>
      <c r="N1143" s="200" t="s">
        <v>661</v>
      </c>
      <c r="O1143" s="200" t="s">
        <v>874</v>
      </c>
      <c r="P1143" s="203" t="s">
        <v>75</v>
      </c>
      <c r="Q1143" s="203" t="s">
        <v>76</v>
      </c>
      <c r="R1143" s="239" t="s">
        <v>77</v>
      </c>
      <c r="S1143" s="239" t="s">
        <v>109</v>
      </c>
      <c r="T1143" s="242">
        <f>Y1143+V1143</f>
        <v>256800</v>
      </c>
      <c r="U1143" s="242">
        <f>+T1143/M1144</f>
        <v>64200</v>
      </c>
      <c r="V1143" s="399">
        <v>218280</v>
      </c>
      <c r="W1143" s="245" t="s">
        <v>98</v>
      </c>
      <c r="X1143" s="245" t="s">
        <v>79</v>
      </c>
      <c r="Y1143" s="399">
        <v>38520</v>
      </c>
      <c r="Z1143" s="245" t="s">
        <v>98</v>
      </c>
      <c r="AA1143" s="245" t="s">
        <v>79</v>
      </c>
      <c r="AB1143" s="260">
        <v>94980.81</v>
      </c>
      <c r="AC1143" s="231" t="s">
        <v>149</v>
      </c>
      <c r="AD1143" s="247" t="s">
        <v>98</v>
      </c>
      <c r="AE1143" s="248">
        <f>+V1143+Y1143</f>
        <v>256800</v>
      </c>
      <c r="AF1143" s="203" t="s">
        <v>79</v>
      </c>
      <c r="AG1143" s="231" t="s">
        <v>33</v>
      </c>
      <c r="AH1143" s="205" t="s">
        <v>875</v>
      </c>
      <c r="AI1143" s="205" t="s">
        <v>161</v>
      </c>
      <c r="AJ1143" s="242"/>
    </row>
    <row r="1144" spans="2:36" s="82" customFormat="1" ht="65.650000000000006" customHeight="1" x14ac:dyDescent="0.25">
      <c r="B1144" s="202"/>
      <c r="C1144" s="219"/>
      <c r="D1144" s="202"/>
      <c r="E1144" s="219"/>
      <c r="F1144" s="199"/>
      <c r="G1144" s="199"/>
      <c r="H1144" s="202"/>
      <c r="I1144" s="204"/>
      <c r="J1144" s="11" t="s">
        <v>111</v>
      </c>
      <c r="K1144" s="7" t="s">
        <v>112</v>
      </c>
      <c r="L1144" s="7" t="s">
        <v>85</v>
      </c>
      <c r="M1144" s="76">
        <v>4</v>
      </c>
      <c r="N1144" s="335"/>
      <c r="O1144" s="200"/>
      <c r="P1144" s="204"/>
      <c r="Q1144" s="204"/>
      <c r="R1144" s="251"/>
      <c r="S1144" s="251"/>
      <c r="T1144" s="191"/>
      <c r="U1144" s="191"/>
      <c r="V1144" s="400"/>
      <c r="W1144" s="189"/>
      <c r="X1144" s="189"/>
      <c r="Y1144" s="400"/>
      <c r="Z1144" s="189"/>
      <c r="AA1144" s="189"/>
      <c r="AB1144" s="260"/>
      <c r="AC1144" s="190"/>
      <c r="AD1144" s="247"/>
      <c r="AE1144" s="250"/>
      <c r="AF1144" s="204"/>
      <c r="AG1144" s="190"/>
      <c r="AH1144" s="205"/>
      <c r="AI1144" s="205"/>
      <c r="AJ1144" s="191"/>
    </row>
    <row r="1145" spans="2:36" s="82" customFormat="1" ht="48.6" customHeight="1" x14ac:dyDescent="0.25">
      <c r="B1145" s="203"/>
      <c r="C1145" s="234"/>
      <c r="D1145" s="202"/>
      <c r="E1145" s="219"/>
      <c r="F1145" s="199"/>
      <c r="G1145" s="199"/>
      <c r="H1145" s="203"/>
      <c r="I1145" s="204"/>
      <c r="J1145" s="11" t="s">
        <v>127</v>
      </c>
      <c r="K1145" s="7" t="s">
        <v>128</v>
      </c>
      <c r="L1145" s="7" t="s">
        <v>85</v>
      </c>
      <c r="M1145" s="76">
        <v>120</v>
      </c>
      <c r="N1145" s="335"/>
      <c r="O1145" s="200"/>
      <c r="P1145" s="204"/>
      <c r="Q1145" s="204"/>
      <c r="R1145" s="251"/>
      <c r="S1145" s="251"/>
      <c r="T1145" s="191"/>
      <c r="U1145" s="191"/>
      <c r="V1145" s="401"/>
      <c r="W1145" s="189"/>
      <c r="X1145" s="189"/>
      <c r="Y1145" s="401"/>
      <c r="Z1145" s="189"/>
      <c r="AA1145" s="189"/>
      <c r="AB1145" s="260"/>
      <c r="AC1145" s="190"/>
      <c r="AD1145" s="248"/>
      <c r="AE1145" s="250"/>
      <c r="AF1145" s="204"/>
      <c r="AG1145" s="190"/>
      <c r="AH1145" s="205"/>
      <c r="AI1145" s="205"/>
      <c r="AJ1145" s="191"/>
    </row>
    <row r="1146" spans="2:36" s="82" customFormat="1" ht="133.5" customHeight="1" x14ac:dyDescent="0.25">
      <c r="B1146" s="298" t="s">
        <v>1066</v>
      </c>
      <c r="C1146" s="249" t="s">
        <v>879</v>
      </c>
      <c r="D1146" s="298" t="s">
        <v>66</v>
      </c>
      <c r="E1146" s="306" t="s">
        <v>67</v>
      </c>
      <c r="F1146" s="249" t="s">
        <v>134</v>
      </c>
      <c r="G1146" s="249" t="s">
        <v>147</v>
      </c>
      <c r="H1146" s="298" t="s">
        <v>70</v>
      </c>
      <c r="I1146" s="221" t="s">
        <v>79</v>
      </c>
      <c r="J1146" s="62" t="s">
        <v>208</v>
      </c>
      <c r="K1146" s="63" t="s">
        <v>107</v>
      </c>
      <c r="L1146" s="63" t="s">
        <v>86</v>
      </c>
      <c r="M1146" s="79">
        <v>40</v>
      </c>
      <c r="N1146" s="358" t="s">
        <v>661</v>
      </c>
      <c r="O1146" s="358" t="s">
        <v>874</v>
      </c>
      <c r="P1146" s="220" t="s">
        <v>75</v>
      </c>
      <c r="Q1146" s="220" t="s">
        <v>76</v>
      </c>
      <c r="R1146" s="333" t="s">
        <v>77</v>
      </c>
      <c r="S1146" s="333" t="s">
        <v>109</v>
      </c>
      <c r="T1146" s="277">
        <f>Y1146+V1146</f>
        <v>42800</v>
      </c>
      <c r="U1146" s="277">
        <f>+T1146/M1147</f>
        <v>42800</v>
      </c>
      <c r="V1146" s="387">
        <v>36380</v>
      </c>
      <c r="W1146" s="295" t="s">
        <v>98</v>
      </c>
      <c r="X1146" s="295" t="s">
        <v>79</v>
      </c>
      <c r="Y1146" s="387">
        <v>6420</v>
      </c>
      <c r="Z1146" s="295" t="s">
        <v>98</v>
      </c>
      <c r="AA1146" s="295" t="s">
        <v>79</v>
      </c>
      <c r="AB1146" s="387">
        <v>15830.14</v>
      </c>
      <c r="AC1146" s="222" t="s">
        <v>149</v>
      </c>
      <c r="AD1146" s="409" t="s">
        <v>98</v>
      </c>
      <c r="AE1146" s="392">
        <f>+V1146+Y1146</f>
        <v>42800</v>
      </c>
      <c r="AF1146" s="220" t="s">
        <v>79</v>
      </c>
      <c r="AG1146" s="222" t="s">
        <v>33</v>
      </c>
      <c r="AH1146" s="224" t="s">
        <v>176</v>
      </c>
      <c r="AI1146" s="224" t="s">
        <v>161</v>
      </c>
      <c r="AJ1146" s="277"/>
    </row>
    <row r="1147" spans="2:36" s="82" customFormat="1" ht="76.5" customHeight="1" x14ac:dyDescent="0.25">
      <c r="B1147" s="289"/>
      <c r="C1147" s="249"/>
      <c r="D1147" s="289"/>
      <c r="E1147" s="307"/>
      <c r="F1147" s="249"/>
      <c r="G1147" s="249"/>
      <c r="H1147" s="289"/>
      <c r="I1147" s="221"/>
      <c r="J1147" s="20" t="s">
        <v>111</v>
      </c>
      <c r="K1147" s="27" t="s">
        <v>112</v>
      </c>
      <c r="L1147" s="27" t="s">
        <v>85</v>
      </c>
      <c r="M1147" s="79">
        <v>1</v>
      </c>
      <c r="N1147" s="359"/>
      <c r="O1147" s="358"/>
      <c r="P1147" s="221"/>
      <c r="Q1147" s="221"/>
      <c r="R1147" s="296"/>
      <c r="S1147" s="296"/>
      <c r="T1147" s="264"/>
      <c r="U1147" s="264"/>
      <c r="V1147" s="387"/>
      <c r="W1147" s="259"/>
      <c r="X1147" s="259"/>
      <c r="Y1147" s="387"/>
      <c r="Z1147" s="259"/>
      <c r="AA1147" s="259"/>
      <c r="AB1147" s="387"/>
      <c r="AC1147" s="223"/>
      <c r="AD1147" s="409"/>
      <c r="AE1147" s="258"/>
      <c r="AF1147" s="221"/>
      <c r="AG1147" s="223"/>
      <c r="AH1147" s="224"/>
      <c r="AI1147" s="224"/>
      <c r="AJ1147" s="264"/>
    </row>
    <row r="1148" spans="2:36" s="82" customFormat="1" ht="48.6" customHeight="1" x14ac:dyDescent="0.25">
      <c r="B1148" s="220"/>
      <c r="C1148" s="249"/>
      <c r="D1148" s="289"/>
      <c r="E1148" s="307"/>
      <c r="F1148" s="249"/>
      <c r="G1148" s="249"/>
      <c r="H1148" s="220"/>
      <c r="I1148" s="221"/>
      <c r="J1148" s="20" t="s">
        <v>127</v>
      </c>
      <c r="K1148" s="27" t="s">
        <v>128</v>
      </c>
      <c r="L1148" s="27" t="s">
        <v>85</v>
      </c>
      <c r="M1148" s="79">
        <v>20</v>
      </c>
      <c r="N1148" s="359"/>
      <c r="O1148" s="358"/>
      <c r="P1148" s="221"/>
      <c r="Q1148" s="221"/>
      <c r="R1148" s="296"/>
      <c r="S1148" s="296"/>
      <c r="T1148" s="264"/>
      <c r="U1148" s="264"/>
      <c r="V1148" s="387"/>
      <c r="W1148" s="259"/>
      <c r="X1148" s="259"/>
      <c r="Y1148" s="387"/>
      <c r="Z1148" s="259"/>
      <c r="AA1148" s="259"/>
      <c r="AB1148" s="387"/>
      <c r="AC1148" s="223"/>
      <c r="AD1148" s="392"/>
      <c r="AE1148" s="258"/>
      <c r="AF1148" s="221"/>
      <c r="AG1148" s="223"/>
      <c r="AH1148" s="224"/>
      <c r="AI1148" s="224"/>
      <c r="AJ1148" s="264"/>
    </row>
    <row r="1149" spans="2:36" s="82" customFormat="1" ht="89.25" x14ac:dyDescent="0.25">
      <c r="B1149" s="298" t="s">
        <v>1067</v>
      </c>
      <c r="C1149" s="358" t="s">
        <v>878</v>
      </c>
      <c r="D1149" s="298" t="s">
        <v>66</v>
      </c>
      <c r="E1149" s="306" t="s">
        <v>67</v>
      </c>
      <c r="F1149" s="249" t="s">
        <v>134</v>
      </c>
      <c r="G1149" s="249" t="s">
        <v>147</v>
      </c>
      <c r="H1149" s="298" t="s">
        <v>70</v>
      </c>
      <c r="I1149" s="221" t="s">
        <v>79</v>
      </c>
      <c r="J1149" s="62" t="s">
        <v>208</v>
      </c>
      <c r="K1149" s="63" t="s">
        <v>107</v>
      </c>
      <c r="L1149" s="63" t="s">
        <v>86</v>
      </c>
      <c r="M1149" s="79">
        <v>40</v>
      </c>
      <c r="N1149" s="358" t="s">
        <v>661</v>
      </c>
      <c r="O1149" s="358" t="s">
        <v>874</v>
      </c>
      <c r="P1149" s="220" t="s">
        <v>75</v>
      </c>
      <c r="Q1149" s="220" t="s">
        <v>76</v>
      </c>
      <c r="R1149" s="333" t="s">
        <v>77</v>
      </c>
      <c r="S1149" s="333" t="s">
        <v>109</v>
      </c>
      <c r="T1149" s="277">
        <f>Y1149+V1149</f>
        <v>128400</v>
      </c>
      <c r="U1149" s="277">
        <f>+T1149/M1150</f>
        <v>64200</v>
      </c>
      <c r="V1149" s="387">
        <v>109140</v>
      </c>
      <c r="W1149" s="295" t="s">
        <v>98</v>
      </c>
      <c r="X1149" s="295" t="s">
        <v>79</v>
      </c>
      <c r="Y1149" s="387">
        <v>19260</v>
      </c>
      <c r="Z1149" s="295" t="s">
        <v>98</v>
      </c>
      <c r="AA1149" s="295" t="s">
        <v>79</v>
      </c>
      <c r="AB1149" s="387">
        <v>47490.42</v>
      </c>
      <c r="AC1149" s="222" t="s">
        <v>149</v>
      </c>
      <c r="AD1149" s="409" t="s">
        <v>98</v>
      </c>
      <c r="AE1149" s="392">
        <f>+V1149+Y1149</f>
        <v>128400</v>
      </c>
      <c r="AF1149" s="220" t="s">
        <v>79</v>
      </c>
      <c r="AG1149" s="222" t="s">
        <v>33</v>
      </c>
      <c r="AH1149" s="224" t="s">
        <v>876</v>
      </c>
      <c r="AI1149" s="224" t="s">
        <v>161</v>
      </c>
      <c r="AJ1149" s="277"/>
    </row>
    <row r="1150" spans="2:36" s="82" customFormat="1" ht="38.25" x14ac:dyDescent="0.25">
      <c r="B1150" s="289"/>
      <c r="C1150" s="358"/>
      <c r="D1150" s="289"/>
      <c r="E1150" s="307"/>
      <c r="F1150" s="249"/>
      <c r="G1150" s="249"/>
      <c r="H1150" s="289"/>
      <c r="I1150" s="221"/>
      <c r="J1150" s="20" t="s">
        <v>111</v>
      </c>
      <c r="K1150" s="27" t="s">
        <v>112</v>
      </c>
      <c r="L1150" s="27" t="s">
        <v>85</v>
      </c>
      <c r="M1150" s="79">
        <v>2</v>
      </c>
      <c r="N1150" s="359"/>
      <c r="O1150" s="358"/>
      <c r="P1150" s="221"/>
      <c r="Q1150" s="221"/>
      <c r="R1150" s="296"/>
      <c r="S1150" s="296"/>
      <c r="T1150" s="264"/>
      <c r="U1150" s="264"/>
      <c r="V1150" s="387"/>
      <c r="W1150" s="259"/>
      <c r="X1150" s="259"/>
      <c r="Y1150" s="387"/>
      <c r="Z1150" s="259"/>
      <c r="AA1150" s="259"/>
      <c r="AB1150" s="387"/>
      <c r="AC1150" s="223"/>
      <c r="AD1150" s="409"/>
      <c r="AE1150" s="258"/>
      <c r="AF1150" s="221"/>
      <c r="AG1150" s="223"/>
      <c r="AH1150" s="224"/>
      <c r="AI1150" s="224"/>
      <c r="AJ1150" s="264"/>
    </row>
    <row r="1151" spans="2:36" s="82" customFormat="1" ht="48.6" customHeight="1" x14ac:dyDescent="0.25">
      <c r="B1151" s="220"/>
      <c r="C1151" s="358"/>
      <c r="D1151" s="289"/>
      <c r="E1151" s="307"/>
      <c r="F1151" s="249"/>
      <c r="G1151" s="249"/>
      <c r="H1151" s="220"/>
      <c r="I1151" s="221"/>
      <c r="J1151" s="20" t="s">
        <v>127</v>
      </c>
      <c r="K1151" s="27" t="s">
        <v>128</v>
      </c>
      <c r="L1151" s="27" t="s">
        <v>85</v>
      </c>
      <c r="M1151" s="79">
        <v>60</v>
      </c>
      <c r="N1151" s="359"/>
      <c r="O1151" s="358"/>
      <c r="P1151" s="221"/>
      <c r="Q1151" s="221"/>
      <c r="R1151" s="296"/>
      <c r="S1151" s="296"/>
      <c r="T1151" s="264"/>
      <c r="U1151" s="264"/>
      <c r="V1151" s="387"/>
      <c r="W1151" s="259"/>
      <c r="X1151" s="259"/>
      <c r="Y1151" s="387"/>
      <c r="Z1151" s="259"/>
      <c r="AA1151" s="259"/>
      <c r="AB1151" s="387"/>
      <c r="AC1151" s="223"/>
      <c r="AD1151" s="392"/>
      <c r="AE1151" s="258"/>
      <c r="AF1151" s="221"/>
      <c r="AG1151" s="223"/>
      <c r="AH1151" s="224"/>
      <c r="AI1151" s="224"/>
      <c r="AJ1151" s="264"/>
    </row>
    <row r="1152" spans="2:36" s="82" customFormat="1" ht="48.6" customHeight="1" x14ac:dyDescent="0.25">
      <c r="B1152" s="201" t="s">
        <v>872</v>
      </c>
      <c r="C1152" s="200" t="s">
        <v>877</v>
      </c>
      <c r="D1152" s="204" t="s">
        <v>66</v>
      </c>
      <c r="E1152" s="218" t="s">
        <v>67</v>
      </c>
      <c r="F1152" s="199" t="s">
        <v>132</v>
      </c>
      <c r="G1152" s="199" t="s">
        <v>69</v>
      </c>
      <c r="H1152" s="121" t="s">
        <v>70</v>
      </c>
      <c r="I1152" s="204" t="s">
        <v>98</v>
      </c>
      <c r="J1152" s="11" t="s">
        <v>113</v>
      </c>
      <c r="K1152" s="29" t="s">
        <v>114</v>
      </c>
      <c r="L1152" s="7" t="s">
        <v>115</v>
      </c>
      <c r="M1152" s="66">
        <v>1</v>
      </c>
      <c r="N1152" s="200" t="s">
        <v>661</v>
      </c>
      <c r="O1152" s="200" t="s">
        <v>874</v>
      </c>
      <c r="P1152" s="402" t="s">
        <v>75</v>
      </c>
      <c r="Q1152" s="402" t="s">
        <v>76</v>
      </c>
      <c r="R1152" s="402" t="s">
        <v>77</v>
      </c>
      <c r="S1152" s="251" t="s">
        <v>109</v>
      </c>
      <c r="T1152" s="191">
        <f t="shared" ref="T1152" si="16">V1152+Y1152</f>
        <v>75970</v>
      </c>
      <c r="U1152" s="191">
        <f>+T1152/M1153</f>
        <v>75970</v>
      </c>
      <c r="V1152" s="388">
        <v>64574.5</v>
      </c>
      <c r="W1152" s="189" t="s">
        <v>98</v>
      </c>
      <c r="X1152" s="189" t="s">
        <v>98</v>
      </c>
      <c r="Y1152" s="388">
        <v>11395.5</v>
      </c>
      <c r="Z1152" s="189" t="s">
        <v>98</v>
      </c>
      <c r="AA1152" s="189" t="s">
        <v>98</v>
      </c>
      <c r="AB1152" s="388">
        <v>28098.49</v>
      </c>
      <c r="AC1152" s="190" t="s">
        <v>80</v>
      </c>
      <c r="AD1152" s="246" t="s">
        <v>98</v>
      </c>
      <c r="AE1152" s="189">
        <f>+V1152+Y1152</f>
        <v>75970</v>
      </c>
      <c r="AF1152" s="191" t="s">
        <v>98</v>
      </c>
      <c r="AG1152" s="189" t="s">
        <v>33</v>
      </c>
      <c r="AH1152" s="205" t="s">
        <v>248</v>
      </c>
      <c r="AI1152" s="205" t="s">
        <v>249</v>
      </c>
      <c r="AJ1152" s="240"/>
    </row>
    <row r="1153" spans="2:36" s="82" customFormat="1" ht="51" x14ac:dyDescent="0.25">
      <c r="B1153" s="202"/>
      <c r="C1153" s="200"/>
      <c r="D1153" s="204"/>
      <c r="E1153" s="219"/>
      <c r="F1153" s="199"/>
      <c r="G1153" s="199"/>
      <c r="H1153" s="30"/>
      <c r="I1153" s="204"/>
      <c r="J1153" s="11" t="s">
        <v>116</v>
      </c>
      <c r="K1153" s="29" t="s">
        <v>117</v>
      </c>
      <c r="L1153" s="7" t="s">
        <v>85</v>
      </c>
      <c r="M1153" s="66">
        <v>1</v>
      </c>
      <c r="N1153" s="200"/>
      <c r="O1153" s="200"/>
      <c r="P1153" s="403"/>
      <c r="Q1153" s="403"/>
      <c r="R1153" s="403"/>
      <c r="S1153" s="251"/>
      <c r="T1153" s="191"/>
      <c r="U1153" s="191"/>
      <c r="V1153" s="388"/>
      <c r="W1153" s="189"/>
      <c r="X1153" s="189"/>
      <c r="Y1153" s="388"/>
      <c r="Z1153" s="189"/>
      <c r="AA1153" s="189"/>
      <c r="AB1153" s="388"/>
      <c r="AC1153" s="190"/>
      <c r="AD1153" s="247"/>
      <c r="AE1153" s="189"/>
      <c r="AF1153" s="191"/>
      <c r="AG1153" s="189"/>
      <c r="AH1153" s="205"/>
      <c r="AI1153" s="205"/>
      <c r="AJ1153" s="241"/>
    </row>
    <row r="1154" spans="2:36" s="82" customFormat="1" ht="38.25" x14ac:dyDescent="0.25">
      <c r="B1154" s="202"/>
      <c r="C1154" s="200"/>
      <c r="D1154" s="204"/>
      <c r="E1154" s="219"/>
      <c r="F1154" s="199"/>
      <c r="G1154" s="199"/>
      <c r="H1154" s="30"/>
      <c r="I1154" s="204"/>
      <c r="J1154" s="11" t="s">
        <v>209</v>
      </c>
      <c r="K1154" s="29" t="s">
        <v>118</v>
      </c>
      <c r="L1154" s="7" t="s">
        <v>119</v>
      </c>
      <c r="M1154" s="66">
        <v>1</v>
      </c>
      <c r="N1154" s="200"/>
      <c r="O1154" s="200"/>
      <c r="P1154" s="403"/>
      <c r="Q1154" s="403"/>
      <c r="R1154" s="403"/>
      <c r="S1154" s="251"/>
      <c r="T1154" s="191"/>
      <c r="U1154" s="191"/>
      <c r="V1154" s="388"/>
      <c r="W1154" s="189"/>
      <c r="X1154" s="189"/>
      <c r="Y1154" s="388"/>
      <c r="Z1154" s="189"/>
      <c r="AA1154" s="189"/>
      <c r="AB1154" s="388"/>
      <c r="AC1154" s="190"/>
      <c r="AD1154" s="247"/>
      <c r="AE1154" s="189"/>
      <c r="AF1154" s="191"/>
      <c r="AG1154" s="189"/>
      <c r="AH1154" s="205"/>
      <c r="AI1154" s="205"/>
      <c r="AJ1154" s="241"/>
    </row>
    <row r="1155" spans="2:36" s="82" customFormat="1" ht="48.6" customHeight="1" x14ac:dyDescent="0.25">
      <c r="B1155" s="203"/>
      <c r="C1155" s="200"/>
      <c r="D1155" s="204"/>
      <c r="E1155" s="234"/>
      <c r="F1155" s="199"/>
      <c r="G1155" s="199"/>
      <c r="H1155" s="122"/>
      <c r="I1155" s="204"/>
      <c r="J1155" s="11" t="s">
        <v>120</v>
      </c>
      <c r="K1155" s="29" t="s">
        <v>121</v>
      </c>
      <c r="L1155" s="7" t="s">
        <v>119</v>
      </c>
      <c r="M1155" s="66">
        <v>1</v>
      </c>
      <c r="N1155" s="335"/>
      <c r="O1155" s="335"/>
      <c r="P1155" s="404"/>
      <c r="Q1155" s="404"/>
      <c r="R1155" s="404"/>
      <c r="S1155" s="251"/>
      <c r="T1155" s="191"/>
      <c r="U1155" s="191"/>
      <c r="V1155" s="388"/>
      <c r="W1155" s="189"/>
      <c r="X1155" s="189"/>
      <c r="Y1155" s="388"/>
      <c r="Z1155" s="189"/>
      <c r="AA1155" s="189"/>
      <c r="AB1155" s="388"/>
      <c r="AC1155" s="190"/>
      <c r="AD1155" s="248"/>
      <c r="AE1155" s="189"/>
      <c r="AF1155" s="191"/>
      <c r="AG1155" s="189"/>
      <c r="AH1155" s="205"/>
      <c r="AI1155" s="205"/>
      <c r="AJ1155" s="242"/>
    </row>
    <row r="1156" spans="2:36" s="82" customFormat="1" ht="89.25" x14ac:dyDescent="0.25">
      <c r="B1156" s="201" t="s">
        <v>984</v>
      </c>
      <c r="C1156" s="218" t="s">
        <v>880</v>
      </c>
      <c r="D1156" s="201" t="s">
        <v>66</v>
      </c>
      <c r="E1156" s="218" t="s">
        <v>67</v>
      </c>
      <c r="F1156" s="199" t="s">
        <v>134</v>
      </c>
      <c r="G1156" s="199" t="s">
        <v>147</v>
      </c>
      <c r="H1156" s="201" t="s">
        <v>70</v>
      </c>
      <c r="I1156" s="204" t="s">
        <v>79</v>
      </c>
      <c r="J1156" s="11" t="s">
        <v>208</v>
      </c>
      <c r="K1156" s="7" t="s">
        <v>107</v>
      </c>
      <c r="L1156" s="7" t="s">
        <v>86</v>
      </c>
      <c r="M1156" s="66">
        <v>40</v>
      </c>
      <c r="N1156" s="200" t="s">
        <v>661</v>
      </c>
      <c r="O1156" s="200" t="s">
        <v>874</v>
      </c>
      <c r="P1156" s="204" t="s">
        <v>75</v>
      </c>
      <c r="Q1156" s="204" t="s">
        <v>76</v>
      </c>
      <c r="R1156" s="251" t="s">
        <v>77</v>
      </c>
      <c r="S1156" s="251" t="s">
        <v>109</v>
      </c>
      <c r="T1156" s="191">
        <f>Y1156+V1156</f>
        <v>193437.66999999998</v>
      </c>
      <c r="U1156" s="191">
        <f>+T1156/M1157</f>
        <v>64479.223333333328</v>
      </c>
      <c r="V1156" s="399">
        <v>164422.01999999999</v>
      </c>
      <c r="W1156" s="189" t="s">
        <v>98</v>
      </c>
      <c r="X1156" s="189" t="s">
        <v>79</v>
      </c>
      <c r="Y1156" s="399">
        <v>29015.65</v>
      </c>
      <c r="Z1156" s="189" t="s">
        <v>98</v>
      </c>
      <c r="AA1156" s="189" t="s">
        <v>79</v>
      </c>
      <c r="AB1156" s="260">
        <v>71545.429999999993</v>
      </c>
      <c r="AC1156" s="190" t="s">
        <v>149</v>
      </c>
      <c r="AD1156" s="246" t="s">
        <v>98</v>
      </c>
      <c r="AE1156" s="250">
        <f>+V1156+Y1156</f>
        <v>193437.66999999998</v>
      </c>
      <c r="AF1156" s="204" t="s">
        <v>79</v>
      </c>
      <c r="AG1156" s="190" t="s">
        <v>33</v>
      </c>
      <c r="AH1156" s="205" t="s">
        <v>179</v>
      </c>
      <c r="AI1156" s="205" t="s">
        <v>297</v>
      </c>
      <c r="AJ1156" s="191"/>
    </row>
    <row r="1157" spans="2:36" s="82" customFormat="1" ht="65.650000000000006" customHeight="1" x14ac:dyDescent="0.25">
      <c r="B1157" s="202"/>
      <c r="C1157" s="219"/>
      <c r="D1157" s="202"/>
      <c r="E1157" s="219"/>
      <c r="F1157" s="199"/>
      <c r="G1157" s="199"/>
      <c r="H1157" s="202"/>
      <c r="I1157" s="204"/>
      <c r="J1157" s="11" t="s">
        <v>111</v>
      </c>
      <c r="K1157" s="7" t="s">
        <v>112</v>
      </c>
      <c r="L1157" s="7" t="s">
        <v>85</v>
      </c>
      <c r="M1157" s="76">
        <v>3</v>
      </c>
      <c r="N1157" s="335"/>
      <c r="O1157" s="200"/>
      <c r="P1157" s="204"/>
      <c r="Q1157" s="204"/>
      <c r="R1157" s="251"/>
      <c r="S1157" s="251"/>
      <c r="T1157" s="191"/>
      <c r="U1157" s="191"/>
      <c r="V1157" s="400"/>
      <c r="W1157" s="189"/>
      <c r="X1157" s="189"/>
      <c r="Y1157" s="400"/>
      <c r="Z1157" s="189"/>
      <c r="AA1157" s="189"/>
      <c r="AB1157" s="260"/>
      <c r="AC1157" s="190"/>
      <c r="AD1157" s="247"/>
      <c r="AE1157" s="250"/>
      <c r="AF1157" s="204"/>
      <c r="AG1157" s="190"/>
      <c r="AH1157" s="205"/>
      <c r="AI1157" s="205"/>
      <c r="AJ1157" s="191"/>
    </row>
    <row r="1158" spans="2:36" s="82" customFormat="1" ht="48.6" customHeight="1" x14ac:dyDescent="0.25">
      <c r="B1158" s="203"/>
      <c r="C1158" s="234"/>
      <c r="D1158" s="203"/>
      <c r="E1158" s="234"/>
      <c r="F1158" s="199"/>
      <c r="G1158" s="199"/>
      <c r="H1158" s="203"/>
      <c r="I1158" s="204"/>
      <c r="J1158" s="11" t="s">
        <v>127</v>
      </c>
      <c r="K1158" s="7" t="s">
        <v>128</v>
      </c>
      <c r="L1158" s="7" t="s">
        <v>85</v>
      </c>
      <c r="M1158" s="76">
        <v>80</v>
      </c>
      <c r="N1158" s="335"/>
      <c r="O1158" s="200"/>
      <c r="P1158" s="204"/>
      <c r="Q1158" s="204"/>
      <c r="R1158" s="251"/>
      <c r="S1158" s="251"/>
      <c r="T1158" s="191"/>
      <c r="U1158" s="191"/>
      <c r="V1158" s="401"/>
      <c r="W1158" s="189"/>
      <c r="X1158" s="189"/>
      <c r="Y1158" s="401"/>
      <c r="Z1158" s="189"/>
      <c r="AA1158" s="189"/>
      <c r="AB1158" s="260"/>
      <c r="AC1158" s="190"/>
      <c r="AD1158" s="248"/>
      <c r="AE1158" s="250"/>
      <c r="AF1158" s="204"/>
      <c r="AG1158" s="190"/>
      <c r="AH1158" s="205"/>
      <c r="AI1158" s="205"/>
      <c r="AJ1158" s="191"/>
    </row>
    <row r="1159" spans="2:36" s="82" customFormat="1" ht="133.5" customHeight="1" x14ac:dyDescent="0.25">
      <c r="B1159" s="298" t="s">
        <v>985</v>
      </c>
      <c r="C1159" s="249" t="s">
        <v>879</v>
      </c>
      <c r="D1159" s="298" t="s">
        <v>66</v>
      </c>
      <c r="E1159" s="306" t="s">
        <v>67</v>
      </c>
      <c r="F1159" s="249" t="s">
        <v>134</v>
      </c>
      <c r="G1159" s="249" t="s">
        <v>147</v>
      </c>
      <c r="H1159" s="298" t="s">
        <v>70</v>
      </c>
      <c r="I1159" s="221" t="s">
        <v>79</v>
      </c>
      <c r="J1159" s="62" t="s">
        <v>208</v>
      </c>
      <c r="K1159" s="63" t="s">
        <v>107</v>
      </c>
      <c r="L1159" s="63" t="s">
        <v>86</v>
      </c>
      <c r="M1159" s="79">
        <v>40</v>
      </c>
      <c r="N1159" s="358" t="s">
        <v>661</v>
      </c>
      <c r="O1159" s="358" t="s">
        <v>874</v>
      </c>
      <c r="P1159" s="220" t="s">
        <v>75</v>
      </c>
      <c r="Q1159" s="220" t="s">
        <v>76</v>
      </c>
      <c r="R1159" s="333" t="s">
        <v>77</v>
      </c>
      <c r="S1159" s="333" t="s">
        <v>109</v>
      </c>
      <c r="T1159" s="277">
        <f>Y1159+V1159</f>
        <v>42800</v>
      </c>
      <c r="U1159" s="277">
        <f>+T1159/M1160</f>
        <v>42800</v>
      </c>
      <c r="V1159" s="387">
        <v>36380</v>
      </c>
      <c r="W1159" s="295" t="s">
        <v>98</v>
      </c>
      <c r="X1159" s="295" t="s">
        <v>79</v>
      </c>
      <c r="Y1159" s="387">
        <v>6420</v>
      </c>
      <c r="Z1159" s="295" t="s">
        <v>98</v>
      </c>
      <c r="AA1159" s="295" t="s">
        <v>79</v>
      </c>
      <c r="AB1159" s="387">
        <v>15830.14</v>
      </c>
      <c r="AC1159" s="222" t="s">
        <v>149</v>
      </c>
      <c r="AD1159" s="409" t="s">
        <v>98</v>
      </c>
      <c r="AE1159" s="392">
        <f>+V1159+Y1159</f>
        <v>42800</v>
      </c>
      <c r="AF1159" s="220" t="s">
        <v>79</v>
      </c>
      <c r="AG1159" s="222" t="s">
        <v>33</v>
      </c>
      <c r="AH1159" s="224" t="s">
        <v>248</v>
      </c>
      <c r="AI1159" s="224" t="s">
        <v>249</v>
      </c>
      <c r="AJ1159" s="277"/>
    </row>
    <row r="1160" spans="2:36" s="82" customFormat="1" ht="76.5" customHeight="1" x14ac:dyDescent="0.25">
      <c r="B1160" s="289"/>
      <c r="C1160" s="249"/>
      <c r="D1160" s="289"/>
      <c r="E1160" s="307"/>
      <c r="F1160" s="249"/>
      <c r="G1160" s="249"/>
      <c r="H1160" s="289"/>
      <c r="I1160" s="221"/>
      <c r="J1160" s="20" t="s">
        <v>111</v>
      </c>
      <c r="K1160" s="27" t="s">
        <v>112</v>
      </c>
      <c r="L1160" s="27" t="s">
        <v>85</v>
      </c>
      <c r="M1160" s="79">
        <v>1</v>
      </c>
      <c r="N1160" s="359"/>
      <c r="O1160" s="358"/>
      <c r="P1160" s="221"/>
      <c r="Q1160" s="221"/>
      <c r="R1160" s="296"/>
      <c r="S1160" s="296"/>
      <c r="T1160" s="264"/>
      <c r="U1160" s="264"/>
      <c r="V1160" s="387"/>
      <c r="W1160" s="259"/>
      <c r="X1160" s="259"/>
      <c r="Y1160" s="387"/>
      <c r="Z1160" s="259"/>
      <c r="AA1160" s="259"/>
      <c r="AB1160" s="387"/>
      <c r="AC1160" s="223"/>
      <c r="AD1160" s="409"/>
      <c r="AE1160" s="258"/>
      <c r="AF1160" s="221"/>
      <c r="AG1160" s="223"/>
      <c r="AH1160" s="224"/>
      <c r="AI1160" s="224"/>
      <c r="AJ1160" s="264"/>
    </row>
    <row r="1161" spans="2:36" s="82" customFormat="1" ht="48.6" customHeight="1" x14ac:dyDescent="0.25">
      <c r="B1161" s="220"/>
      <c r="C1161" s="249"/>
      <c r="D1161" s="289"/>
      <c r="E1161" s="307"/>
      <c r="F1161" s="249"/>
      <c r="G1161" s="249"/>
      <c r="H1161" s="220"/>
      <c r="I1161" s="221"/>
      <c r="J1161" s="20" t="s">
        <v>127</v>
      </c>
      <c r="K1161" s="27" t="s">
        <v>128</v>
      </c>
      <c r="L1161" s="27" t="s">
        <v>85</v>
      </c>
      <c r="M1161" s="79">
        <v>20</v>
      </c>
      <c r="N1161" s="359"/>
      <c r="O1161" s="358"/>
      <c r="P1161" s="221"/>
      <c r="Q1161" s="221"/>
      <c r="R1161" s="296"/>
      <c r="S1161" s="296"/>
      <c r="T1161" s="264"/>
      <c r="U1161" s="264"/>
      <c r="V1161" s="387"/>
      <c r="W1161" s="259"/>
      <c r="X1161" s="259"/>
      <c r="Y1161" s="387"/>
      <c r="Z1161" s="259"/>
      <c r="AA1161" s="259"/>
      <c r="AB1161" s="387"/>
      <c r="AC1161" s="223"/>
      <c r="AD1161" s="392"/>
      <c r="AE1161" s="258"/>
      <c r="AF1161" s="221"/>
      <c r="AG1161" s="223"/>
      <c r="AH1161" s="224"/>
      <c r="AI1161" s="224"/>
      <c r="AJ1161" s="264"/>
    </row>
    <row r="1162" spans="2:36" s="82" customFormat="1" ht="89.25" x14ac:dyDescent="0.25">
      <c r="B1162" s="298" t="s">
        <v>986</v>
      </c>
      <c r="C1162" s="358" t="s">
        <v>878</v>
      </c>
      <c r="D1162" s="298" t="s">
        <v>66</v>
      </c>
      <c r="E1162" s="306" t="s">
        <v>67</v>
      </c>
      <c r="F1162" s="249" t="s">
        <v>134</v>
      </c>
      <c r="G1162" s="249" t="s">
        <v>147</v>
      </c>
      <c r="H1162" s="298" t="s">
        <v>70</v>
      </c>
      <c r="I1162" s="221" t="s">
        <v>79</v>
      </c>
      <c r="J1162" s="62" t="s">
        <v>208</v>
      </c>
      <c r="K1162" s="63" t="s">
        <v>107</v>
      </c>
      <c r="L1162" s="63" t="s">
        <v>86</v>
      </c>
      <c r="M1162" s="79">
        <v>40</v>
      </c>
      <c r="N1162" s="358" t="s">
        <v>661</v>
      </c>
      <c r="O1162" s="358" t="s">
        <v>874</v>
      </c>
      <c r="P1162" s="220" t="s">
        <v>75</v>
      </c>
      <c r="Q1162" s="220" t="s">
        <v>76</v>
      </c>
      <c r="R1162" s="333" t="s">
        <v>77</v>
      </c>
      <c r="S1162" s="333" t="s">
        <v>109</v>
      </c>
      <c r="T1162" s="277">
        <f>Y1162+V1162</f>
        <v>128400</v>
      </c>
      <c r="U1162" s="277">
        <f>+T1162/M1163</f>
        <v>64200</v>
      </c>
      <c r="V1162" s="387">
        <v>109140</v>
      </c>
      <c r="W1162" s="295" t="s">
        <v>98</v>
      </c>
      <c r="X1162" s="295" t="s">
        <v>79</v>
      </c>
      <c r="Y1162" s="387">
        <v>19260</v>
      </c>
      <c r="Z1162" s="295" t="s">
        <v>98</v>
      </c>
      <c r="AA1162" s="295" t="s">
        <v>79</v>
      </c>
      <c r="AB1162" s="387">
        <v>47490.42</v>
      </c>
      <c r="AC1162" s="222" t="s">
        <v>149</v>
      </c>
      <c r="AD1162" s="409" t="s">
        <v>98</v>
      </c>
      <c r="AE1162" s="392">
        <f>+V1162+Y1162</f>
        <v>128400</v>
      </c>
      <c r="AF1162" s="220" t="s">
        <v>79</v>
      </c>
      <c r="AG1162" s="222" t="s">
        <v>33</v>
      </c>
      <c r="AH1162" s="224" t="s">
        <v>248</v>
      </c>
      <c r="AI1162" s="224" t="s">
        <v>249</v>
      </c>
      <c r="AJ1162" s="277"/>
    </row>
    <row r="1163" spans="2:36" s="82" customFormat="1" ht="38.25" x14ac:dyDescent="0.25">
      <c r="B1163" s="289"/>
      <c r="C1163" s="358"/>
      <c r="D1163" s="289"/>
      <c r="E1163" s="307"/>
      <c r="F1163" s="249"/>
      <c r="G1163" s="249"/>
      <c r="H1163" s="289"/>
      <c r="I1163" s="221"/>
      <c r="J1163" s="20" t="s">
        <v>111</v>
      </c>
      <c r="K1163" s="27" t="s">
        <v>112</v>
      </c>
      <c r="L1163" s="27" t="s">
        <v>85</v>
      </c>
      <c r="M1163" s="79">
        <v>2</v>
      </c>
      <c r="N1163" s="359"/>
      <c r="O1163" s="358"/>
      <c r="P1163" s="221"/>
      <c r="Q1163" s="221"/>
      <c r="R1163" s="296"/>
      <c r="S1163" s="296"/>
      <c r="T1163" s="264"/>
      <c r="U1163" s="264"/>
      <c r="V1163" s="387"/>
      <c r="W1163" s="259"/>
      <c r="X1163" s="259"/>
      <c r="Y1163" s="387"/>
      <c r="Z1163" s="259"/>
      <c r="AA1163" s="259"/>
      <c r="AB1163" s="387"/>
      <c r="AC1163" s="223"/>
      <c r="AD1163" s="409"/>
      <c r="AE1163" s="258"/>
      <c r="AF1163" s="221"/>
      <c r="AG1163" s="223"/>
      <c r="AH1163" s="224"/>
      <c r="AI1163" s="224"/>
      <c r="AJ1163" s="264"/>
    </row>
    <row r="1164" spans="2:36" s="82" customFormat="1" ht="48.6" customHeight="1" x14ac:dyDescent="0.25">
      <c r="B1164" s="220"/>
      <c r="C1164" s="358"/>
      <c r="D1164" s="289"/>
      <c r="E1164" s="307"/>
      <c r="F1164" s="249"/>
      <c r="G1164" s="249"/>
      <c r="H1164" s="220"/>
      <c r="I1164" s="221"/>
      <c r="J1164" s="20" t="s">
        <v>127</v>
      </c>
      <c r="K1164" s="27" t="s">
        <v>128</v>
      </c>
      <c r="L1164" s="27" t="s">
        <v>85</v>
      </c>
      <c r="M1164" s="79">
        <v>60</v>
      </c>
      <c r="N1164" s="359"/>
      <c r="O1164" s="358"/>
      <c r="P1164" s="221"/>
      <c r="Q1164" s="221"/>
      <c r="R1164" s="296"/>
      <c r="S1164" s="296"/>
      <c r="T1164" s="264"/>
      <c r="U1164" s="264"/>
      <c r="V1164" s="387"/>
      <c r="W1164" s="259"/>
      <c r="X1164" s="259"/>
      <c r="Y1164" s="387"/>
      <c r="Z1164" s="259"/>
      <c r="AA1164" s="259"/>
      <c r="AB1164" s="387"/>
      <c r="AC1164" s="223"/>
      <c r="AD1164" s="392"/>
      <c r="AE1164" s="258"/>
      <c r="AF1164" s="221"/>
      <c r="AG1164" s="223"/>
      <c r="AH1164" s="224"/>
      <c r="AI1164" s="224"/>
      <c r="AJ1164" s="264"/>
    </row>
    <row r="1165" spans="2:36" s="82" customFormat="1" ht="133.5" customHeight="1" x14ac:dyDescent="0.25">
      <c r="B1165" s="201" t="s">
        <v>1026</v>
      </c>
      <c r="C1165" s="199" t="s">
        <v>879</v>
      </c>
      <c r="D1165" s="201" t="s">
        <v>66</v>
      </c>
      <c r="E1165" s="218" t="s">
        <v>67</v>
      </c>
      <c r="F1165" s="199" t="s">
        <v>134</v>
      </c>
      <c r="G1165" s="199" t="s">
        <v>147</v>
      </c>
      <c r="H1165" s="201" t="s">
        <v>70</v>
      </c>
      <c r="I1165" s="204" t="s">
        <v>79</v>
      </c>
      <c r="J1165" s="75" t="s">
        <v>208</v>
      </c>
      <c r="K1165" s="22" t="s">
        <v>107</v>
      </c>
      <c r="L1165" s="22" t="s">
        <v>86</v>
      </c>
      <c r="M1165" s="76">
        <v>40</v>
      </c>
      <c r="N1165" s="200" t="s">
        <v>661</v>
      </c>
      <c r="O1165" s="200" t="s">
        <v>874</v>
      </c>
      <c r="P1165" s="203" t="s">
        <v>75</v>
      </c>
      <c r="Q1165" s="203" t="s">
        <v>76</v>
      </c>
      <c r="R1165" s="239" t="s">
        <v>77</v>
      </c>
      <c r="S1165" s="239" t="s">
        <v>109</v>
      </c>
      <c r="T1165" s="242">
        <f>Y1165+V1165</f>
        <v>42800</v>
      </c>
      <c r="U1165" s="242">
        <f>+T1165/M1166</f>
        <v>42800</v>
      </c>
      <c r="V1165" s="260">
        <v>36380</v>
      </c>
      <c r="W1165" s="245" t="s">
        <v>98</v>
      </c>
      <c r="X1165" s="245" t="s">
        <v>79</v>
      </c>
      <c r="Y1165" s="260">
        <v>6420</v>
      </c>
      <c r="Z1165" s="245" t="s">
        <v>98</v>
      </c>
      <c r="AA1165" s="245" t="s">
        <v>79</v>
      </c>
      <c r="AB1165" s="260">
        <v>15830.14</v>
      </c>
      <c r="AC1165" s="231" t="s">
        <v>149</v>
      </c>
      <c r="AD1165" s="247" t="s">
        <v>98</v>
      </c>
      <c r="AE1165" s="248">
        <f>+V1165+Y1165</f>
        <v>42800</v>
      </c>
      <c r="AF1165" s="203" t="s">
        <v>79</v>
      </c>
      <c r="AG1165" s="231" t="s">
        <v>33</v>
      </c>
      <c r="AH1165" s="205" t="s">
        <v>248</v>
      </c>
      <c r="AI1165" s="205" t="s">
        <v>249</v>
      </c>
      <c r="AJ1165" s="242"/>
    </row>
    <row r="1166" spans="2:36" s="82" customFormat="1" ht="76.5" customHeight="1" x14ac:dyDescent="0.25">
      <c r="B1166" s="202"/>
      <c r="C1166" s="199"/>
      <c r="D1166" s="202"/>
      <c r="E1166" s="219"/>
      <c r="F1166" s="199"/>
      <c r="G1166" s="199"/>
      <c r="H1166" s="202"/>
      <c r="I1166" s="204"/>
      <c r="J1166" s="11" t="s">
        <v>111</v>
      </c>
      <c r="K1166" s="7" t="s">
        <v>112</v>
      </c>
      <c r="L1166" s="7" t="s">
        <v>85</v>
      </c>
      <c r="M1166" s="76">
        <v>1</v>
      </c>
      <c r="N1166" s="335"/>
      <c r="O1166" s="200"/>
      <c r="P1166" s="204"/>
      <c r="Q1166" s="204"/>
      <c r="R1166" s="251"/>
      <c r="S1166" s="251"/>
      <c r="T1166" s="191"/>
      <c r="U1166" s="191"/>
      <c r="V1166" s="260"/>
      <c r="W1166" s="189"/>
      <c r="X1166" s="189"/>
      <c r="Y1166" s="260"/>
      <c r="Z1166" s="189"/>
      <c r="AA1166" s="189"/>
      <c r="AB1166" s="260"/>
      <c r="AC1166" s="190"/>
      <c r="AD1166" s="247"/>
      <c r="AE1166" s="250"/>
      <c r="AF1166" s="204"/>
      <c r="AG1166" s="190"/>
      <c r="AH1166" s="205"/>
      <c r="AI1166" s="205"/>
      <c r="AJ1166" s="191"/>
    </row>
    <row r="1167" spans="2:36" s="82" customFormat="1" ht="48.6" customHeight="1" x14ac:dyDescent="0.25">
      <c r="B1167" s="203"/>
      <c r="C1167" s="199"/>
      <c r="D1167" s="202"/>
      <c r="E1167" s="219"/>
      <c r="F1167" s="199"/>
      <c r="G1167" s="199"/>
      <c r="H1167" s="203"/>
      <c r="I1167" s="204"/>
      <c r="J1167" s="11" t="s">
        <v>127</v>
      </c>
      <c r="K1167" s="7" t="s">
        <v>128</v>
      </c>
      <c r="L1167" s="7" t="s">
        <v>85</v>
      </c>
      <c r="M1167" s="76">
        <v>20</v>
      </c>
      <c r="N1167" s="335"/>
      <c r="O1167" s="200"/>
      <c r="P1167" s="204"/>
      <c r="Q1167" s="204"/>
      <c r="R1167" s="251"/>
      <c r="S1167" s="251"/>
      <c r="T1167" s="191"/>
      <c r="U1167" s="191"/>
      <c r="V1167" s="260"/>
      <c r="W1167" s="189"/>
      <c r="X1167" s="189"/>
      <c r="Y1167" s="260"/>
      <c r="Z1167" s="189"/>
      <c r="AA1167" s="189"/>
      <c r="AB1167" s="260"/>
      <c r="AC1167" s="190"/>
      <c r="AD1167" s="248"/>
      <c r="AE1167" s="250"/>
      <c r="AF1167" s="204"/>
      <c r="AG1167" s="190"/>
      <c r="AH1167" s="205"/>
      <c r="AI1167" s="205"/>
      <c r="AJ1167" s="191"/>
    </row>
    <row r="1168" spans="2:36" s="82" customFormat="1" ht="89.25" x14ac:dyDescent="0.25">
      <c r="B1168" s="201" t="s">
        <v>1027</v>
      </c>
      <c r="C1168" s="200" t="s">
        <v>878</v>
      </c>
      <c r="D1168" s="201" t="s">
        <v>66</v>
      </c>
      <c r="E1168" s="218" t="s">
        <v>67</v>
      </c>
      <c r="F1168" s="199" t="s">
        <v>134</v>
      </c>
      <c r="G1168" s="199" t="s">
        <v>147</v>
      </c>
      <c r="H1168" s="201" t="s">
        <v>70</v>
      </c>
      <c r="I1168" s="204" t="s">
        <v>79</v>
      </c>
      <c r="J1168" s="11" t="s">
        <v>208</v>
      </c>
      <c r="K1168" s="7" t="s">
        <v>107</v>
      </c>
      <c r="L1168" s="7" t="s">
        <v>86</v>
      </c>
      <c r="M1168" s="66">
        <v>40</v>
      </c>
      <c r="N1168" s="200" t="s">
        <v>661</v>
      </c>
      <c r="O1168" s="200" t="s">
        <v>874</v>
      </c>
      <c r="P1168" s="203" t="s">
        <v>75</v>
      </c>
      <c r="Q1168" s="203" t="s">
        <v>76</v>
      </c>
      <c r="R1168" s="239" t="s">
        <v>77</v>
      </c>
      <c r="S1168" s="239" t="s">
        <v>109</v>
      </c>
      <c r="T1168" s="242">
        <f>Y1168+V1168</f>
        <v>128400</v>
      </c>
      <c r="U1168" s="242">
        <f>+T1168/M1169</f>
        <v>64200</v>
      </c>
      <c r="V1168" s="260">
        <v>109140</v>
      </c>
      <c r="W1168" s="245" t="s">
        <v>98</v>
      </c>
      <c r="X1168" s="245" t="s">
        <v>79</v>
      </c>
      <c r="Y1168" s="260">
        <v>19260</v>
      </c>
      <c r="Z1168" s="245" t="s">
        <v>98</v>
      </c>
      <c r="AA1168" s="245" t="s">
        <v>79</v>
      </c>
      <c r="AB1168" s="260">
        <v>47490.42</v>
      </c>
      <c r="AC1168" s="231" t="s">
        <v>149</v>
      </c>
      <c r="AD1168" s="247" t="s">
        <v>98</v>
      </c>
      <c r="AE1168" s="248">
        <f>+V1168+Y1168</f>
        <v>128400</v>
      </c>
      <c r="AF1168" s="203" t="s">
        <v>79</v>
      </c>
      <c r="AG1168" s="231" t="s">
        <v>33</v>
      </c>
      <c r="AH1168" s="205" t="s">
        <v>248</v>
      </c>
      <c r="AI1168" s="205" t="s">
        <v>249</v>
      </c>
      <c r="AJ1168" s="242"/>
    </row>
    <row r="1169" spans="2:36" s="82" customFormat="1" ht="38.25" x14ac:dyDescent="0.25">
      <c r="B1169" s="202"/>
      <c r="C1169" s="200"/>
      <c r="D1169" s="202"/>
      <c r="E1169" s="219"/>
      <c r="F1169" s="199"/>
      <c r="G1169" s="199"/>
      <c r="H1169" s="202"/>
      <c r="I1169" s="204"/>
      <c r="J1169" s="11" t="s">
        <v>111</v>
      </c>
      <c r="K1169" s="7" t="s">
        <v>112</v>
      </c>
      <c r="L1169" s="7" t="s">
        <v>85</v>
      </c>
      <c r="M1169" s="76">
        <v>2</v>
      </c>
      <c r="N1169" s="335"/>
      <c r="O1169" s="200"/>
      <c r="P1169" s="204"/>
      <c r="Q1169" s="204"/>
      <c r="R1169" s="251"/>
      <c r="S1169" s="251"/>
      <c r="T1169" s="191"/>
      <c r="U1169" s="191"/>
      <c r="V1169" s="260"/>
      <c r="W1169" s="189"/>
      <c r="X1169" s="189"/>
      <c r="Y1169" s="260"/>
      <c r="Z1169" s="189"/>
      <c r="AA1169" s="189"/>
      <c r="AB1169" s="260"/>
      <c r="AC1169" s="190"/>
      <c r="AD1169" s="247"/>
      <c r="AE1169" s="250"/>
      <c r="AF1169" s="204"/>
      <c r="AG1169" s="190"/>
      <c r="AH1169" s="205"/>
      <c r="AI1169" s="205"/>
      <c r="AJ1169" s="191"/>
    </row>
    <row r="1170" spans="2:36" s="82" customFormat="1" ht="48.6" customHeight="1" x14ac:dyDescent="0.25">
      <c r="B1170" s="203"/>
      <c r="C1170" s="200"/>
      <c r="D1170" s="203"/>
      <c r="E1170" s="234"/>
      <c r="F1170" s="199"/>
      <c r="G1170" s="199"/>
      <c r="H1170" s="203"/>
      <c r="I1170" s="204"/>
      <c r="J1170" s="11" t="s">
        <v>127</v>
      </c>
      <c r="K1170" s="7" t="s">
        <v>128</v>
      </c>
      <c r="L1170" s="7" t="s">
        <v>85</v>
      </c>
      <c r="M1170" s="76">
        <v>60</v>
      </c>
      <c r="N1170" s="335"/>
      <c r="O1170" s="200"/>
      <c r="P1170" s="204"/>
      <c r="Q1170" s="204"/>
      <c r="R1170" s="251"/>
      <c r="S1170" s="251"/>
      <c r="T1170" s="191"/>
      <c r="U1170" s="191"/>
      <c r="V1170" s="260"/>
      <c r="W1170" s="189"/>
      <c r="X1170" s="189"/>
      <c r="Y1170" s="260"/>
      <c r="Z1170" s="189"/>
      <c r="AA1170" s="189"/>
      <c r="AB1170" s="260"/>
      <c r="AC1170" s="190"/>
      <c r="AD1170" s="248"/>
      <c r="AE1170" s="250"/>
      <c r="AF1170" s="204"/>
      <c r="AG1170" s="190"/>
      <c r="AH1170" s="205"/>
      <c r="AI1170" s="205"/>
      <c r="AJ1170" s="191"/>
    </row>
    <row r="1171" spans="2:36" ht="89.25" x14ac:dyDescent="0.2">
      <c r="B1171" s="203" t="s">
        <v>645</v>
      </c>
      <c r="C1171" s="203" t="s">
        <v>616</v>
      </c>
      <c r="D1171" s="203" t="s">
        <v>106</v>
      </c>
      <c r="E1171" s="234" t="s">
        <v>67</v>
      </c>
      <c r="F1171" s="234" t="s">
        <v>134</v>
      </c>
      <c r="G1171" s="234" t="s">
        <v>147</v>
      </c>
      <c r="H1171" s="202" t="s">
        <v>70</v>
      </c>
      <c r="I1171" s="203" t="s">
        <v>79</v>
      </c>
      <c r="J1171" s="75" t="s">
        <v>208</v>
      </c>
      <c r="K1171" s="22" t="s">
        <v>107</v>
      </c>
      <c r="L1171" s="22" t="s">
        <v>86</v>
      </c>
      <c r="M1171" s="22">
        <v>40</v>
      </c>
      <c r="N1171" s="231" t="s">
        <v>108</v>
      </c>
      <c r="O1171" s="196" t="s">
        <v>617</v>
      </c>
      <c r="P1171" s="203" t="s">
        <v>75</v>
      </c>
      <c r="Q1171" s="203" t="s">
        <v>76</v>
      </c>
      <c r="R1171" s="239" t="s">
        <v>77</v>
      </c>
      <c r="S1171" s="239" t="s">
        <v>109</v>
      </c>
      <c r="T1171" s="242">
        <f>Y1171+V1171</f>
        <v>343000</v>
      </c>
      <c r="U1171" s="242" t="s">
        <v>98</v>
      </c>
      <c r="V1171" s="245">
        <v>291550</v>
      </c>
      <c r="W1171" s="245" t="s">
        <v>98</v>
      </c>
      <c r="X1171" s="245" t="s">
        <v>79</v>
      </c>
      <c r="Y1171" s="245">
        <v>51450</v>
      </c>
      <c r="Z1171" s="245" t="s">
        <v>98</v>
      </c>
      <c r="AA1171" s="245" t="s">
        <v>79</v>
      </c>
      <c r="AB1171" s="401">
        <v>65333.33</v>
      </c>
      <c r="AC1171" s="231" t="s">
        <v>149</v>
      </c>
      <c r="AD1171" s="247" t="s">
        <v>98</v>
      </c>
      <c r="AE1171" s="248">
        <f>+V1171+Y1171</f>
        <v>343000</v>
      </c>
      <c r="AF1171" s="203" t="s">
        <v>79</v>
      </c>
      <c r="AG1171" s="231" t="s">
        <v>33</v>
      </c>
      <c r="AH1171" s="231" t="s">
        <v>157</v>
      </c>
      <c r="AI1171" s="231" t="s">
        <v>158</v>
      </c>
      <c r="AJ1171" s="242"/>
    </row>
    <row r="1172" spans="2:36" ht="38.25" x14ac:dyDescent="0.2">
      <c r="B1172" s="204"/>
      <c r="C1172" s="204"/>
      <c r="D1172" s="204"/>
      <c r="E1172" s="199"/>
      <c r="F1172" s="199"/>
      <c r="G1172" s="199"/>
      <c r="H1172" s="202"/>
      <c r="I1172" s="204"/>
      <c r="J1172" s="11" t="s">
        <v>111</v>
      </c>
      <c r="K1172" s="7" t="s">
        <v>112</v>
      </c>
      <c r="L1172" s="7" t="s">
        <v>85</v>
      </c>
      <c r="M1172" s="7">
        <v>1</v>
      </c>
      <c r="N1172" s="190"/>
      <c r="O1172" s="211"/>
      <c r="P1172" s="204"/>
      <c r="Q1172" s="204"/>
      <c r="R1172" s="251"/>
      <c r="S1172" s="251"/>
      <c r="T1172" s="191"/>
      <c r="U1172" s="191"/>
      <c r="V1172" s="189"/>
      <c r="W1172" s="189"/>
      <c r="X1172" s="189"/>
      <c r="Y1172" s="189"/>
      <c r="Z1172" s="189"/>
      <c r="AA1172" s="189"/>
      <c r="AB1172" s="260"/>
      <c r="AC1172" s="190"/>
      <c r="AD1172" s="247"/>
      <c r="AE1172" s="250"/>
      <c r="AF1172" s="204"/>
      <c r="AG1172" s="190"/>
      <c r="AH1172" s="190"/>
      <c r="AI1172" s="190"/>
      <c r="AJ1172" s="191"/>
    </row>
    <row r="1173" spans="2:36" ht="25.5" x14ac:dyDescent="0.2">
      <c r="B1173" s="204"/>
      <c r="C1173" s="204"/>
      <c r="D1173" s="204"/>
      <c r="E1173" s="199"/>
      <c r="F1173" s="199"/>
      <c r="G1173" s="199"/>
      <c r="H1173" s="203"/>
      <c r="I1173" s="204"/>
      <c r="J1173" s="11" t="s">
        <v>127</v>
      </c>
      <c r="K1173" s="7" t="s">
        <v>128</v>
      </c>
      <c r="L1173" s="7" t="s">
        <v>85</v>
      </c>
      <c r="M1173" s="66">
        <v>250</v>
      </c>
      <c r="N1173" s="190"/>
      <c r="O1173" s="211"/>
      <c r="P1173" s="204"/>
      <c r="Q1173" s="204"/>
      <c r="R1173" s="251"/>
      <c r="S1173" s="251"/>
      <c r="T1173" s="191"/>
      <c r="U1173" s="191"/>
      <c r="V1173" s="189"/>
      <c r="W1173" s="189"/>
      <c r="X1173" s="189"/>
      <c r="Y1173" s="189"/>
      <c r="Z1173" s="189"/>
      <c r="AA1173" s="189"/>
      <c r="AB1173" s="260"/>
      <c r="AC1173" s="190"/>
      <c r="AD1173" s="248"/>
      <c r="AE1173" s="250"/>
      <c r="AF1173" s="204"/>
      <c r="AG1173" s="190"/>
      <c r="AH1173" s="190"/>
      <c r="AI1173" s="190"/>
      <c r="AJ1173" s="191"/>
    </row>
    <row r="1174" spans="2:36" ht="38.25" x14ac:dyDescent="0.2">
      <c r="B1174" s="204" t="s">
        <v>646</v>
      </c>
      <c r="C1174" s="204" t="s">
        <v>618</v>
      </c>
      <c r="D1174" s="204" t="s">
        <v>106</v>
      </c>
      <c r="E1174" s="199" t="s">
        <v>67</v>
      </c>
      <c r="F1174" s="199" t="s">
        <v>134</v>
      </c>
      <c r="G1174" s="199" t="s">
        <v>147</v>
      </c>
      <c r="H1174" s="201" t="s">
        <v>70</v>
      </c>
      <c r="I1174" s="204" t="s">
        <v>98</v>
      </c>
      <c r="J1174" s="81" t="s">
        <v>111</v>
      </c>
      <c r="K1174" s="16" t="s">
        <v>112</v>
      </c>
      <c r="L1174" s="16" t="s">
        <v>85</v>
      </c>
      <c r="M1174" s="16">
        <v>1</v>
      </c>
      <c r="N1174" s="228" t="s">
        <v>108</v>
      </c>
      <c r="O1174" s="202" t="s">
        <v>617</v>
      </c>
      <c r="P1174" s="204" t="s">
        <v>75</v>
      </c>
      <c r="Q1174" s="204" t="s">
        <v>76</v>
      </c>
      <c r="R1174" s="204" t="s">
        <v>77</v>
      </c>
      <c r="S1174" s="418" t="s">
        <v>109</v>
      </c>
      <c r="T1174" s="241">
        <f t="shared" ref="T1174" si="17">V1174+Y1174</f>
        <v>147000</v>
      </c>
      <c r="U1174" s="241" t="s">
        <v>98</v>
      </c>
      <c r="V1174" s="244">
        <v>124950</v>
      </c>
      <c r="W1174" s="396" t="s">
        <v>98</v>
      </c>
      <c r="X1174" s="189" t="s">
        <v>98</v>
      </c>
      <c r="Y1174" s="244">
        <v>22050</v>
      </c>
      <c r="Z1174" s="244" t="s">
        <v>98</v>
      </c>
      <c r="AA1174" s="244" t="s">
        <v>79</v>
      </c>
      <c r="AB1174" s="244">
        <v>28000</v>
      </c>
      <c r="AC1174" s="230" t="s">
        <v>149</v>
      </c>
      <c r="AD1174" s="246" t="s">
        <v>98</v>
      </c>
      <c r="AE1174" s="247">
        <f>+V1174+Y1174</f>
        <v>147000</v>
      </c>
      <c r="AF1174" s="202" t="s">
        <v>79</v>
      </c>
      <c r="AG1174" s="230" t="s">
        <v>33</v>
      </c>
      <c r="AH1174" s="231" t="s">
        <v>160</v>
      </c>
      <c r="AI1174" s="231" t="s">
        <v>161</v>
      </c>
      <c r="AJ1174" s="191"/>
    </row>
    <row r="1175" spans="2:36" ht="55.5" customHeight="1" x14ac:dyDescent="0.2">
      <c r="B1175" s="204"/>
      <c r="C1175" s="204"/>
      <c r="D1175" s="204"/>
      <c r="E1175" s="199"/>
      <c r="F1175" s="199"/>
      <c r="G1175" s="199"/>
      <c r="H1175" s="203"/>
      <c r="I1175" s="204"/>
      <c r="J1175" s="11" t="s">
        <v>127</v>
      </c>
      <c r="K1175" s="7" t="s">
        <v>128</v>
      </c>
      <c r="L1175" s="7" t="s">
        <v>85</v>
      </c>
      <c r="M1175" s="66">
        <v>104</v>
      </c>
      <c r="N1175" s="231"/>
      <c r="O1175" s="204"/>
      <c r="P1175" s="204"/>
      <c r="Q1175" s="204"/>
      <c r="R1175" s="204"/>
      <c r="S1175" s="419"/>
      <c r="T1175" s="191"/>
      <c r="U1175" s="191"/>
      <c r="V1175" s="189"/>
      <c r="W1175" s="397"/>
      <c r="X1175" s="189"/>
      <c r="Y1175" s="189"/>
      <c r="Z1175" s="189"/>
      <c r="AA1175" s="189"/>
      <c r="AB1175" s="189"/>
      <c r="AC1175" s="190"/>
      <c r="AD1175" s="248"/>
      <c r="AE1175" s="250"/>
      <c r="AF1175" s="204"/>
      <c r="AG1175" s="190"/>
      <c r="AH1175" s="190"/>
      <c r="AI1175" s="190"/>
      <c r="AJ1175" s="191"/>
    </row>
    <row r="1176" spans="2:36" ht="38.25" x14ac:dyDescent="0.2">
      <c r="B1176" s="204" t="s">
        <v>647</v>
      </c>
      <c r="C1176" s="204" t="s">
        <v>619</v>
      </c>
      <c r="D1176" s="204" t="s">
        <v>106</v>
      </c>
      <c r="E1176" s="199" t="s">
        <v>67</v>
      </c>
      <c r="F1176" s="199" t="s">
        <v>134</v>
      </c>
      <c r="G1176" s="199" t="s">
        <v>147</v>
      </c>
      <c r="H1176" s="201" t="s">
        <v>70</v>
      </c>
      <c r="I1176" s="204" t="s">
        <v>98</v>
      </c>
      <c r="J1176" s="75" t="s">
        <v>111</v>
      </c>
      <c r="K1176" s="22" t="s">
        <v>112</v>
      </c>
      <c r="L1176" s="22" t="s">
        <v>85</v>
      </c>
      <c r="M1176" s="42">
        <v>2</v>
      </c>
      <c r="N1176" s="190" t="s">
        <v>108</v>
      </c>
      <c r="O1176" s="211" t="s">
        <v>617</v>
      </c>
      <c r="P1176" s="204" t="s">
        <v>75</v>
      </c>
      <c r="Q1176" s="204" t="s">
        <v>76</v>
      </c>
      <c r="R1176" s="204" t="s">
        <v>77</v>
      </c>
      <c r="S1176" s="251" t="s">
        <v>109</v>
      </c>
      <c r="T1176" s="191">
        <f t="shared" ref="T1176:T1178" si="18">V1176+Y1176</f>
        <v>72000</v>
      </c>
      <c r="U1176" s="191" t="s">
        <v>98</v>
      </c>
      <c r="V1176" s="189">
        <v>61200</v>
      </c>
      <c r="W1176" s="243" t="s">
        <v>98</v>
      </c>
      <c r="X1176" s="243" t="s">
        <v>98</v>
      </c>
      <c r="Y1176" s="189">
        <v>10800</v>
      </c>
      <c r="Z1176" s="189" t="s">
        <v>98</v>
      </c>
      <c r="AA1176" s="189" t="s">
        <v>79</v>
      </c>
      <c r="AB1176" s="189">
        <v>13714.29</v>
      </c>
      <c r="AC1176" s="190" t="s">
        <v>149</v>
      </c>
      <c r="AD1176" s="246" t="s">
        <v>98</v>
      </c>
      <c r="AE1176" s="250">
        <f>+V1176+Y1176</f>
        <v>72000</v>
      </c>
      <c r="AF1176" s="204" t="s">
        <v>79</v>
      </c>
      <c r="AG1176" s="190" t="s">
        <v>33</v>
      </c>
      <c r="AH1176" s="190" t="s">
        <v>160</v>
      </c>
      <c r="AI1176" s="190" t="s">
        <v>161</v>
      </c>
      <c r="AJ1176" s="191"/>
    </row>
    <row r="1177" spans="2:36" ht="100.15" customHeight="1" x14ac:dyDescent="0.2">
      <c r="B1177" s="204"/>
      <c r="C1177" s="204"/>
      <c r="D1177" s="204"/>
      <c r="E1177" s="199"/>
      <c r="F1177" s="199"/>
      <c r="G1177" s="199"/>
      <c r="H1177" s="203"/>
      <c r="I1177" s="204"/>
      <c r="J1177" s="11" t="s">
        <v>127</v>
      </c>
      <c r="K1177" s="7" t="s">
        <v>128</v>
      </c>
      <c r="L1177" s="7" t="s">
        <v>85</v>
      </c>
      <c r="M1177" s="123">
        <v>6</v>
      </c>
      <c r="N1177" s="190"/>
      <c r="O1177" s="211"/>
      <c r="P1177" s="204"/>
      <c r="Q1177" s="204"/>
      <c r="R1177" s="204"/>
      <c r="S1177" s="251"/>
      <c r="T1177" s="191"/>
      <c r="U1177" s="191"/>
      <c r="V1177" s="189"/>
      <c r="W1177" s="245"/>
      <c r="X1177" s="245"/>
      <c r="Y1177" s="189"/>
      <c r="Z1177" s="189"/>
      <c r="AA1177" s="189"/>
      <c r="AB1177" s="189"/>
      <c r="AC1177" s="190"/>
      <c r="AD1177" s="248"/>
      <c r="AE1177" s="250"/>
      <c r="AF1177" s="204"/>
      <c r="AG1177" s="190"/>
      <c r="AH1177" s="190"/>
      <c r="AI1177" s="190"/>
      <c r="AJ1177" s="191"/>
    </row>
    <row r="1178" spans="2:36" ht="57" customHeight="1" x14ac:dyDescent="0.2">
      <c r="B1178" s="204" t="s">
        <v>648</v>
      </c>
      <c r="C1178" s="204" t="s">
        <v>620</v>
      </c>
      <c r="D1178" s="204" t="s">
        <v>106</v>
      </c>
      <c r="E1178" s="199" t="s">
        <v>67</v>
      </c>
      <c r="F1178" s="199" t="s">
        <v>132</v>
      </c>
      <c r="G1178" s="199" t="s">
        <v>69</v>
      </c>
      <c r="H1178" s="204" t="s">
        <v>70</v>
      </c>
      <c r="I1178" s="204" t="s">
        <v>98</v>
      </c>
      <c r="J1178" s="11" t="s">
        <v>113</v>
      </c>
      <c r="K1178" s="7" t="s">
        <v>114</v>
      </c>
      <c r="L1178" s="7" t="s">
        <v>115</v>
      </c>
      <c r="M1178" s="7">
        <v>2</v>
      </c>
      <c r="N1178" s="190" t="s">
        <v>108</v>
      </c>
      <c r="O1178" s="211" t="s">
        <v>621</v>
      </c>
      <c r="P1178" s="204" t="s">
        <v>75</v>
      </c>
      <c r="Q1178" s="204" t="s">
        <v>76</v>
      </c>
      <c r="R1178" s="204" t="s">
        <v>77</v>
      </c>
      <c r="S1178" s="251" t="s">
        <v>109</v>
      </c>
      <c r="T1178" s="191">
        <f t="shared" si="18"/>
        <v>138000</v>
      </c>
      <c r="U1178" s="191" t="s">
        <v>98</v>
      </c>
      <c r="V1178" s="189">
        <v>117300</v>
      </c>
      <c r="W1178" s="189" t="s">
        <v>98</v>
      </c>
      <c r="X1178" s="189" t="s">
        <v>98</v>
      </c>
      <c r="Y1178" s="189">
        <v>20700</v>
      </c>
      <c r="Z1178" s="189" t="s">
        <v>98</v>
      </c>
      <c r="AA1178" s="189" t="s">
        <v>98</v>
      </c>
      <c r="AB1178" s="189">
        <v>26285.71</v>
      </c>
      <c r="AC1178" s="190" t="s">
        <v>80</v>
      </c>
      <c r="AD1178" s="250" t="s">
        <v>98</v>
      </c>
      <c r="AE1178" s="189">
        <f>+V1178+Y1178</f>
        <v>138000</v>
      </c>
      <c r="AF1178" s="191" t="s">
        <v>98</v>
      </c>
      <c r="AG1178" s="189" t="s">
        <v>33</v>
      </c>
      <c r="AH1178" s="189" t="s">
        <v>297</v>
      </c>
      <c r="AI1178" s="189" t="s">
        <v>253</v>
      </c>
      <c r="AJ1178" s="191"/>
    </row>
    <row r="1179" spans="2:36" ht="70.5" customHeight="1" x14ac:dyDescent="0.2">
      <c r="B1179" s="204"/>
      <c r="C1179" s="204"/>
      <c r="D1179" s="204"/>
      <c r="E1179" s="199"/>
      <c r="F1179" s="199"/>
      <c r="G1179" s="199"/>
      <c r="H1179" s="204"/>
      <c r="I1179" s="204"/>
      <c r="J1179" s="11" t="s">
        <v>116</v>
      </c>
      <c r="K1179" s="7" t="s">
        <v>117</v>
      </c>
      <c r="L1179" s="7" t="s">
        <v>85</v>
      </c>
      <c r="M1179" s="7">
        <v>2</v>
      </c>
      <c r="N1179" s="190"/>
      <c r="O1179" s="211"/>
      <c r="P1179" s="204"/>
      <c r="Q1179" s="204"/>
      <c r="R1179" s="204"/>
      <c r="S1179" s="251"/>
      <c r="T1179" s="191"/>
      <c r="U1179" s="191"/>
      <c r="V1179" s="189"/>
      <c r="W1179" s="189"/>
      <c r="X1179" s="189"/>
      <c r="Y1179" s="189"/>
      <c r="Z1179" s="189"/>
      <c r="AA1179" s="189"/>
      <c r="AB1179" s="189"/>
      <c r="AC1179" s="190"/>
      <c r="AD1179" s="250"/>
      <c r="AE1179" s="189"/>
      <c r="AF1179" s="191"/>
      <c r="AG1179" s="189"/>
      <c r="AH1179" s="189"/>
      <c r="AI1179" s="189"/>
      <c r="AJ1179" s="191"/>
    </row>
    <row r="1180" spans="2:36" ht="38.25" x14ac:dyDescent="0.2">
      <c r="B1180" s="204"/>
      <c r="C1180" s="204"/>
      <c r="D1180" s="204"/>
      <c r="E1180" s="199"/>
      <c r="F1180" s="199"/>
      <c r="G1180" s="199"/>
      <c r="H1180" s="204"/>
      <c r="I1180" s="204"/>
      <c r="J1180" s="11" t="s">
        <v>209</v>
      </c>
      <c r="K1180" s="7" t="s">
        <v>118</v>
      </c>
      <c r="L1180" s="7" t="s">
        <v>119</v>
      </c>
      <c r="M1180" s="7">
        <v>2</v>
      </c>
      <c r="N1180" s="190"/>
      <c r="O1180" s="211"/>
      <c r="P1180" s="204"/>
      <c r="Q1180" s="204"/>
      <c r="R1180" s="204"/>
      <c r="S1180" s="251"/>
      <c r="T1180" s="191"/>
      <c r="U1180" s="191"/>
      <c r="V1180" s="189"/>
      <c r="W1180" s="189"/>
      <c r="X1180" s="189"/>
      <c r="Y1180" s="189"/>
      <c r="Z1180" s="189"/>
      <c r="AA1180" s="189"/>
      <c r="AB1180" s="189"/>
      <c r="AC1180" s="190"/>
      <c r="AD1180" s="250"/>
      <c r="AE1180" s="189"/>
      <c r="AF1180" s="191"/>
      <c r="AG1180" s="189"/>
      <c r="AH1180" s="189"/>
      <c r="AI1180" s="189"/>
      <c r="AJ1180" s="191"/>
    </row>
    <row r="1181" spans="2:36" ht="68.650000000000006" customHeight="1" x14ac:dyDescent="0.2">
      <c r="B1181" s="204"/>
      <c r="C1181" s="204"/>
      <c r="D1181" s="204"/>
      <c r="E1181" s="199"/>
      <c r="F1181" s="199"/>
      <c r="G1181" s="199"/>
      <c r="H1181" s="204"/>
      <c r="I1181" s="204"/>
      <c r="J1181" s="11" t="s">
        <v>120</v>
      </c>
      <c r="K1181" s="7" t="s">
        <v>121</v>
      </c>
      <c r="L1181" s="7" t="s">
        <v>119</v>
      </c>
      <c r="M1181" s="7">
        <v>2</v>
      </c>
      <c r="N1181" s="190"/>
      <c r="O1181" s="211"/>
      <c r="P1181" s="204"/>
      <c r="Q1181" s="204"/>
      <c r="R1181" s="204"/>
      <c r="S1181" s="251"/>
      <c r="T1181" s="191"/>
      <c r="U1181" s="191"/>
      <c r="V1181" s="189"/>
      <c r="W1181" s="189"/>
      <c r="X1181" s="189"/>
      <c r="Y1181" s="189"/>
      <c r="Z1181" s="189"/>
      <c r="AA1181" s="189"/>
      <c r="AB1181" s="189"/>
      <c r="AC1181" s="190"/>
      <c r="AD1181" s="250"/>
      <c r="AE1181" s="189"/>
      <c r="AF1181" s="191"/>
      <c r="AG1181" s="189"/>
      <c r="AH1181" s="189"/>
      <c r="AI1181" s="189"/>
      <c r="AJ1181" s="191"/>
    </row>
    <row r="1182" spans="2:36" ht="89.25" x14ac:dyDescent="0.2">
      <c r="B1182" s="203" t="s">
        <v>990</v>
      </c>
      <c r="C1182" s="203" t="s">
        <v>616</v>
      </c>
      <c r="D1182" s="203" t="s">
        <v>106</v>
      </c>
      <c r="E1182" s="234" t="s">
        <v>67</v>
      </c>
      <c r="F1182" s="234" t="s">
        <v>134</v>
      </c>
      <c r="G1182" s="234" t="s">
        <v>147</v>
      </c>
      <c r="H1182" s="202" t="s">
        <v>70</v>
      </c>
      <c r="I1182" s="203" t="s">
        <v>79</v>
      </c>
      <c r="J1182" s="75" t="s">
        <v>208</v>
      </c>
      <c r="K1182" s="22" t="s">
        <v>107</v>
      </c>
      <c r="L1182" s="22" t="s">
        <v>86</v>
      </c>
      <c r="M1182" s="22">
        <v>40</v>
      </c>
      <c r="N1182" s="231" t="s">
        <v>108</v>
      </c>
      <c r="O1182" s="196" t="s">
        <v>617</v>
      </c>
      <c r="P1182" s="203" t="s">
        <v>75</v>
      </c>
      <c r="Q1182" s="203" t="s">
        <v>76</v>
      </c>
      <c r="R1182" s="239" t="s">
        <v>77</v>
      </c>
      <c r="S1182" s="239" t="s">
        <v>109</v>
      </c>
      <c r="T1182" s="242">
        <f>Y1182+V1182</f>
        <v>223756.02000000002</v>
      </c>
      <c r="U1182" s="242" t="s">
        <v>98</v>
      </c>
      <c r="V1182" s="245">
        <v>190192.63</v>
      </c>
      <c r="W1182" s="245" t="s">
        <v>98</v>
      </c>
      <c r="X1182" s="245" t="s">
        <v>79</v>
      </c>
      <c r="Y1182" s="245">
        <v>33563.39</v>
      </c>
      <c r="Z1182" s="245" t="s">
        <v>98</v>
      </c>
      <c r="AA1182" s="245" t="s">
        <v>79</v>
      </c>
      <c r="AB1182" s="401">
        <v>42620.18</v>
      </c>
      <c r="AC1182" s="231" t="s">
        <v>149</v>
      </c>
      <c r="AD1182" s="247" t="s">
        <v>98</v>
      </c>
      <c r="AE1182" s="248">
        <f>+V1182+Y1182</f>
        <v>223756.02000000002</v>
      </c>
      <c r="AF1182" s="203" t="s">
        <v>79</v>
      </c>
      <c r="AG1182" s="231" t="s">
        <v>33</v>
      </c>
      <c r="AH1182" s="231" t="s">
        <v>297</v>
      </c>
      <c r="AI1182" s="231" t="s">
        <v>905</v>
      </c>
      <c r="AJ1182" s="242"/>
    </row>
    <row r="1183" spans="2:36" ht="38.25" x14ac:dyDescent="0.2">
      <c r="B1183" s="204"/>
      <c r="C1183" s="204"/>
      <c r="D1183" s="204"/>
      <c r="E1183" s="199"/>
      <c r="F1183" s="199"/>
      <c r="G1183" s="199"/>
      <c r="H1183" s="202"/>
      <c r="I1183" s="204"/>
      <c r="J1183" s="11" t="s">
        <v>111</v>
      </c>
      <c r="K1183" s="7" t="s">
        <v>112</v>
      </c>
      <c r="L1183" s="7" t="s">
        <v>85</v>
      </c>
      <c r="M1183" s="7">
        <v>1</v>
      </c>
      <c r="N1183" s="190"/>
      <c r="O1183" s="211"/>
      <c r="P1183" s="204"/>
      <c r="Q1183" s="204"/>
      <c r="R1183" s="251"/>
      <c r="S1183" s="251"/>
      <c r="T1183" s="191"/>
      <c r="U1183" s="191"/>
      <c r="V1183" s="189"/>
      <c r="W1183" s="189"/>
      <c r="X1183" s="189"/>
      <c r="Y1183" s="189"/>
      <c r="Z1183" s="189"/>
      <c r="AA1183" s="189"/>
      <c r="AB1183" s="260"/>
      <c r="AC1183" s="190"/>
      <c r="AD1183" s="247"/>
      <c r="AE1183" s="250"/>
      <c r="AF1183" s="204"/>
      <c r="AG1183" s="190"/>
      <c r="AH1183" s="190"/>
      <c r="AI1183" s="190"/>
      <c r="AJ1183" s="191"/>
    </row>
    <row r="1184" spans="2:36" ht="25.5" x14ac:dyDescent="0.2">
      <c r="B1184" s="204"/>
      <c r="C1184" s="204"/>
      <c r="D1184" s="204"/>
      <c r="E1184" s="199"/>
      <c r="F1184" s="199"/>
      <c r="G1184" s="199"/>
      <c r="H1184" s="203"/>
      <c r="I1184" s="204"/>
      <c r="J1184" s="11" t="s">
        <v>127</v>
      </c>
      <c r="K1184" s="7" t="s">
        <v>128</v>
      </c>
      <c r="L1184" s="7" t="s">
        <v>85</v>
      </c>
      <c r="M1184" s="66">
        <v>112</v>
      </c>
      <c r="N1184" s="190"/>
      <c r="O1184" s="211"/>
      <c r="P1184" s="204"/>
      <c r="Q1184" s="204"/>
      <c r="R1184" s="251"/>
      <c r="S1184" s="251"/>
      <c r="T1184" s="191"/>
      <c r="U1184" s="191"/>
      <c r="V1184" s="189"/>
      <c r="W1184" s="189"/>
      <c r="X1184" s="189"/>
      <c r="Y1184" s="189"/>
      <c r="Z1184" s="189"/>
      <c r="AA1184" s="189"/>
      <c r="AB1184" s="260"/>
      <c r="AC1184" s="190"/>
      <c r="AD1184" s="248"/>
      <c r="AE1184" s="250"/>
      <c r="AF1184" s="204"/>
      <c r="AG1184" s="190"/>
      <c r="AH1184" s="190"/>
      <c r="AI1184" s="190"/>
      <c r="AJ1184" s="191"/>
    </row>
    <row r="1185" spans="2:45" ht="124.15" customHeight="1" x14ac:dyDescent="0.2">
      <c r="B1185" s="239" t="s">
        <v>914</v>
      </c>
      <c r="C1185" s="196" t="s">
        <v>917</v>
      </c>
      <c r="D1185" s="234" t="s">
        <v>66</v>
      </c>
      <c r="E1185" s="234" t="s">
        <v>67</v>
      </c>
      <c r="F1185" s="234" t="s">
        <v>134</v>
      </c>
      <c r="G1185" s="234" t="s">
        <v>147</v>
      </c>
      <c r="H1185" s="202" t="s">
        <v>70</v>
      </c>
      <c r="I1185" s="203" t="s">
        <v>79</v>
      </c>
      <c r="J1185" s="75" t="s">
        <v>208</v>
      </c>
      <c r="K1185" s="22" t="s">
        <v>107</v>
      </c>
      <c r="L1185" s="22" t="s">
        <v>86</v>
      </c>
      <c r="M1185" s="22">
        <v>40</v>
      </c>
      <c r="N1185" s="231" t="s">
        <v>108</v>
      </c>
      <c r="O1185" s="204" t="s">
        <v>919</v>
      </c>
      <c r="P1185" s="203" t="s">
        <v>75</v>
      </c>
      <c r="Q1185" s="203" t="s">
        <v>76</v>
      </c>
      <c r="R1185" s="239" t="s">
        <v>77</v>
      </c>
      <c r="S1185" s="239" t="s">
        <v>109</v>
      </c>
      <c r="T1185" s="242">
        <f>Y1185+V1185</f>
        <v>419950.5</v>
      </c>
      <c r="U1185" s="242">
        <f>+T1185/M1186</f>
        <v>69991.75</v>
      </c>
      <c r="V1185" s="250">
        <v>356958</v>
      </c>
      <c r="W1185" s="245" t="s">
        <v>98</v>
      </c>
      <c r="X1185" s="245" t="s">
        <v>79</v>
      </c>
      <c r="Y1185" s="250">
        <v>62992.5</v>
      </c>
      <c r="Z1185" s="245" t="s">
        <v>98</v>
      </c>
      <c r="AA1185" s="245" t="s">
        <v>79</v>
      </c>
      <c r="AB1185" s="250">
        <v>104987.65</v>
      </c>
      <c r="AC1185" s="231" t="s">
        <v>149</v>
      </c>
      <c r="AD1185" s="247" t="s">
        <v>98</v>
      </c>
      <c r="AE1185" s="248">
        <f>+V1185+Y1185</f>
        <v>419950.5</v>
      </c>
      <c r="AF1185" s="203" t="s">
        <v>79</v>
      </c>
      <c r="AG1185" s="231" t="s">
        <v>33</v>
      </c>
      <c r="AH1185" s="205" t="s">
        <v>176</v>
      </c>
      <c r="AI1185" s="407" t="s">
        <v>161</v>
      </c>
      <c r="AJ1185" s="242"/>
    </row>
    <row r="1186" spans="2:45" ht="68.650000000000006" customHeight="1" x14ac:dyDescent="0.2">
      <c r="B1186" s="251"/>
      <c r="C1186" s="211"/>
      <c r="D1186" s="199"/>
      <c r="E1186" s="199"/>
      <c r="F1186" s="199"/>
      <c r="G1186" s="199"/>
      <c r="H1186" s="202"/>
      <c r="I1186" s="204"/>
      <c r="J1186" s="11" t="s">
        <v>111</v>
      </c>
      <c r="K1186" s="7" t="s">
        <v>112</v>
      </c>
      <c r="L1186" s="7" t="s">
        <v>85</v>
      </c>
      <c r="M1186" s="7">
        <v>6</v>
      </c>
      <c r="N1186" s="190"/>
      <c r="O1186" s="211"/>
      <c r="P1186" s="204"/>
      <c r="Q1186" s="204"/>
      <c r="R1186" s="251"/>
      <c r="S1186" s="251"/>
      <c r="T1186" s="191"/>
      <c r="U1186" s="191"/>
      <c r="V1186" s="301"/>
      <c r="W1186" s="189"/>
      <c r="X1186" s="189"/>
      <c r="Y1186" s="301"/>
      <c r="Z1186" s="189"/>
      <c r="AA1186" s="189"/>
      <c r="AB1186" s="301"/>
      <c r="AC1186" s="190"/>
      <c r="AD1186" s="247"/>
      <c r="AE1186" s="250"/>
      <c r="AF1186" s="204"/>
      <c r="AG1186" s="190"/>
      <c r="AH1186" s="253"/>
      <c r="AI1186" s="368"/>
      <c r="AJ1186" s="191"/>
    </row>
    <row r="1187" spans="2:45" ht="202.5" customHeight="1" x14ac:dyDescent="0.2">
      <c r="B1187" s="251"/>
      <c r="C1187" s="211"/>
      <c r="D1187" s="199"/>
      <c r="E1187" s="199"/>
      <c r="F1187" s="199"/>
      <c r="G1187" s="199"/>
      <c r="H1187" s="203"/>
      <c r="I1187" s="204"/>
      <c r="J1187" s="11" t="s">
        <v>127</v>
      </c>
      <c r="K1187" s="7" t="s">
        <v>128</v>
      </c>
      <c r="L1187" s="7" t="s">
        <v>85</v>
      </c>
      <c r="M1187" s="66">
        <v>180</v>
      </c>
      <c r="N1187" s="190"/>
      <c r="O1187" s="211"/>
      <c r="P1187" s="204"/>
      <c r="Q1187" s="204"/>
      <c r="R1187" s="251"/>
      <c r="S1187" s="251"/>
      <c r="T1187" s="191"/>
      <c r="U1187" s="191"/>
      <c r="V1187" s="301"/>
      <c r="W1187" s="189"/>
      <c r="X1187" s="189"/>
      <c r="Y1187" s="301"/>
      <c r="Z1187" s="189"/>
      <c r="AA1187" s="189"/>
      <c r="AB1187" s="301"/>
      <c r="AC1187" s="190"/>
      <c r="AD1187" s="248"/>
      <c r="AE1187" s="250"/>
      <c r="AF1187" s="204"/>
      <c r="AG1187" s="190"/>
      <c r="AH1187" s="253"/>
      <c r="AI1187" s="368"/>
      <c r="AJ1187" s="191"/>
    </row>
    <row r="1188" spans="2:45" ht="68.650000000000006" customHeight="1" x14ac:dyDescent="0.2">
      <c r="B1188" s="201" t="s">
        <v>915</v>
      </c>
      <c r="C1188" s="194" t="s">
        <v>918</v>
      </c>
      <c r="D1188" s="201" t="s">
        <v>66</v>
      </c>
      <c r="E1188" s="218" t="s">
        <v>67</v>
      </c>
      <c r="F1188" s="234" t="s">
        <v>132</v>
      </c>
      <c r="G1188" s="234" t="s">
        <v>69</v>
      </c>
      <c r="H1188" s="201" t="s">
        <v>70</v>
      </c>
      <c r="I1188" s="203" t="s">
        <v>98</v>
      </c>
      <c r="J1188" s="11" t="s">
        <v>113</v>
      </c>
      <c r="K1188" s="29" t="s">
        <v>114</v>
      </c>
      <c r="L1188" s="7" t="s">
        <v>115</v>
      </c>
      <c r="M1188" s="7">
        <v>3</v>
      </c>
      <c r="N1188" s="190" t="s">
        <v>108</v>
      </c>
      <c r="O1188" s="194" t="s">
        <v>338</v>
      </c>
      <c r="P1188" s="402" t="s">
        <v>75</v>
      </c>
      <c r="Q1188" s="402" t="s">
        <v>76</v>
      </c>
      <c r="R1188" s="402" t="s">
        <v>77</v>
      </c>
      <c r="S1188" s="251" t="s">
        <v>109</v>
      </c>
      <c r="T1188" s="191">
        <f t="shared" ref="T1188" si="19">V1188+Y1188</f>
        <v>239972</v>
      </c>
      <c r="U1188" s="191" t="s">
        <v>98</v>
      </c>
      <c r="V1188" s="212">
        <v>203976</v>
      </c>
      <c r="W1188" s="189" t="s">
        <v>98</v>
      </c>
      <c r="X1188" s="189" t="s">
        <v>98</v>
      </c>
      <c r="Y1188" s="212">
        <v>35996</v>
      </c>
      <c r="Z1188" s="189" t="s">
        <v>98</v>
      </c>
      <c r="AA1188" s="189" t="s">
        <v>98</v>
      </c>
      <c r="AB1188" s="212">
        <v>59992.94</v>
      </c>
      <c r="AC1188" s="190" t="s">
        <v>80</v>
      </c>
      <c r="AD1188" s="246" t="s">
        <v>98</v>
      </c>
      <c r="AE1188" s="189">
        <f>+V1188+Y1188</f>
        <v>239972</v>
      </c>
      <c r="AF1188" s="191" t="s">
        <v>98</v>
      </c>
      <c r="AG1188" s="189" t="s">
        <v>33</v>
      </c>
      <c r="AH1188" s="284" t="s">
        <v>160</v>
      </c>
      <c r="AI1188" s="284" t="s">
        <v>179</v>
      </c>
      <c r="AJ1188" s="191"/>
    </row>
    <row r="1189" spans="2:45" ht="68.650000000000006" customHeight="1" x14ac:dyDescent="0.2">
      <c r="B1189" s="202"/>
      <c r="C1189" s="195"/>
      <c r="D1189" s="202"/>
      <c r="E1189" s="219"/>
      <c r="F1189" s="199"/>
      <c r="G1189" s="199"/>
      <c r="H1189" s="202"/>
      <c r="I1189" s="204"/>
      <c r="J1189" s="11" t="s">
        <v>116</v>
      </c>
      <c r="K1189" s="29" t="s">
        <v>117</v>
      </c>
      <c r="L1189" s="7" t="s">
        <v>85</v>
      </c>
      <c r="M1189" s="7">
        <v>1</v>
      </c>
      <c r="N1189" s="190"/>
      <c r="O1189" s="195"/>
      <c r="P1189" s="403"/>
      <c r="Q1189" s="403"/>
      <c r="R1189" s="403"/>
      <c r="S1189" s="251"/>
      <c r="T1189" s="191"/>
      <c r="U1189" s="191"/>
      <c r="V1189" s="213"/>
      <c r="W1189" s="189"/>
      <c r="X1189" s="189"/>
      <c r="Y1189" s="213"/>
      <c r="Z1189" s="189"/>
      <c r="AA1189" s="189"/>
      <c r="AB1189" s="213"/>
      <c r="AC1189" s="190"/>
      <c r="AD1189" s="247"/>
      <c r="AE1189" s="189"/>
      <c r="AF1189" s="191"/>
      <c r="AG1189" s="189"/>
      <c r="AH1189" s="285"/>
      <c r="AI1189" s="285"/>
      <c r="AJ1189" s="191"/>
    </row>
    <row r="1190" spans="2:45" ht="68.650000000000006" customHeight="1" x14ac:dyDescent="0.2">
      <c r="B1190" s="202"/>
      <c r="C1190" s="195"/>
      <c r="D1190" s="202"/>
      <c r="E1190" s="219"/>
      <c r="F1190" s="199"/>
      <c r="G1190" s="199"/>
      <c r="H1190" s="202"/>
      <c r="I1190" s="204"/>
      <c r="J1190" s="11" t="s">
        <v>209</v>
      </c>
      <c r="K1190" s="29" t="s">
        <v>118</v>
      </c>
      <c r="L1190" s="7" t="s">
        <v>119</v>
      </c>
      <c r="M1190" s="7">
        <v>1</v>
      </c>
      <c r="N1190" s="190"/>
      <c r="O1190" s="195"/>
      <c r="P1190" s="403"/>
      <c r="Q1190" s="403"/>
      <c r="R1190" s="403"/>
      <c r="S1190" s="251"/>
      <c r="T1190" s="191"/>
      <c r="U1190" s="191"/>
      <c r="V1190" s="213"/>
      <c r="W1190" s="189"/>
      <c r="X1190" s="189"/>
      <c r="Y1190" s="213"/>
      <c r="Z1190" s="189"/>
      <c r="AA1190" s="189"/>
      <c r="AB1190" s="213"/>
      <c r="AC1190" s="190"/>
      <c r="AD1190" s="247"/>
      <c r="AE1190" s="189"/>
      <c r="AF1190" s="191"/>
      <c r="AG1190" s="189"/>
      <c r="AH1190" s="285"/>
      <c r="AI1190" s="285"/>
      <c r="AJ1190" s="191"/>
    </row>
    <row r="1191" spans="2:45" ht="68.650000000000006" customHeight="1" x14ac:dyDescent="0.2">
      <c r="B1191" s="202"/>
      <c r="C1191" s="195"/>
      <c r="D1191" s="202"/>
      <c r="E1191" s="219"/>
      <c r="F1191" s="218"/>
      <c r="G1191" s="218"/>
      <c r="H1191" s="202"/>
      <c r="I1191" s="201"/>
      <c r="J1191" s="28" t="s">
        <v>120</v>
      </c>
      <c r="K1191" s="45" t="s">
        <v>121</v>
      </c>
      <c r="L1191" s="14" t="s">
        <v>119</v>
      </c>
      <c r="M1191" s="7">
        <v>1</v>
      </c>
      <c r="N1191" s="228"/>
      <c r="O1191" s="195"/>
      <c r="P1191" s="403"/>
      <c r="Q1191" s="403"/>
      <c r="R1191" s="403"/>
      <c r="S1191" s="192"/>
      <c r="T1191" s="240"/>
      <c r="U1191" s="240"/>
      <c r="V1191" s="213"/>
      <c r="W1191" s="243"/>
      <c r="X1191" s="243"/>
      <c r="Y1191" s="213"/>
      <c r="Z1191" s="243"/>
      <c r="AA1191" s="243"/>
      <c r="AB1191" s="213"/>
      <c r="AC1191" s="228"/>
      <c r="AD1191" s="247"/>
      <c r="AE1191" s="243"/>
      <c r="AF1191" s="240"/>
      <c r="AG1191" s="243"/>
      <c r="AH1191" s="285"/>
      <c r="AI1191" s="285"/>
      <c r="AJ1191" s="240"/>
    </row>
    <row r="1192" spans="2:45" ht="137.1" customHeight="1" x14ac:dyDescent="0.2">
      <c r="B1192" s="204" t="s">
        <v>916</v>
      </c>
      <c r="C1192" s="211" t="s">
        <v>917</v>
      </c>
      <c r="D1192" s="199" t="s">
        <v>66</v>
      </c>
      <c r="E1192" s="199" t="s">
        <v>67</v>
      </c>
      <c r="F1192" s="199" t="s">
        <v>134</v>
      </c>
      <c r="G1192" s="199" t="s">
        <v>147</v>
      </c>
      <c r="H1192" s="204" t="s">
        <v>70</v>
      </c>
      <c r="I1192" s="204" t="s">
        <v>79</v>
      </c>
      <c r="J1192" s="11" t="s">
        <v>208</v>
      </c>
      <c r="K1192" s="7" t="s">
        <v>107</v>
      </c>
      <c r="L1192" s="7" t="s">
        <v>86</v>
      </c>
      <c r="M1192" s="7">
        <v>40</v>
      </c>
      <c r="N1192" s="190" t="s">
        <v>108</v>
      </c>
      <c r="O1192" s="211" t="s">
        <v>1068</v>
      </c>
      <c r="P1192" s="204" t="s">
        <v>75</v>
      </c>
      <c r="Q1192" s="204" t="s">
        <v>76</v>
      </c>
      <c r="R1192" s="251" t="s">
        <v>77</v>
      </c>
      <c r="S1192" s="251" t="s">
        <v>109</v>
      </c>
      <c r="T1192" s="191">
        <f>Y1192+V1192</f>
        <v>139983.38</v>
      </c>
      <c r="U1192" s="191">
        <f>+T1192/M1193</f>
        <v>69991.69</v>
      </c>
      <c r="V1192" s="250">
        <v>118986</v>
      </c>
      <c r="W1192" s="189" t="s">
        <v>98</v>
      </c>
      <c r="X1192" s="189" t="s">
        <v>79</v>
      </c>
      <c r="Y1192" s="250">
        <v>20997.38</v>
      </c>
      <c r="Z1192" s="189" t="s">
        <v>98</v>
      </c>
      <c r="AA1192" s="189" t="s">
        <v>79</v>
      </c>
      <c r="AB1192" s="250">
        <v>34995.879999999997</v>
      </c>
      <c r="AC1192" s="190" t="s">
        <v>149</v>
      </c>
      <c r="AD1192" s="250" t="s">
        <v>98</v>
      </c>
      <c r="AE1192" s="250">
        <f>+V1192+Y1192</f>
        <v>139983.38</v>
      </c>
      <c r="AF1192" s="204" t="s">
        <v>79</v>
      </c>
      <c r="AG1192" s="190" t="s">
        <v>33</v>
      </c>
      <c r="AH1192" s="303" t="s">
        <v>166</v>
      </c>
      <c r="AI1192" s="566" t="s">
        <v>167</v>
      </c>
      <c r="AJ1192" s="191"/>
    </row>
    <row r="1193" spans="2:45" ht="68.650000000000006" customHeight="1" x14ac:dyDescent="0.2">
      <c r="B1193" s="251"/>
      <c r="C1193" s="211"/>
      <c r="D1193" s="200"/>
      <c r="E1193" s="199"/>
      <c r="F1193" s="199"/>
      <c r="G1193" s="199"/>
      <c r="H1193" s="204"/>
      <c r="I1193" s="204"/>
      <c r="J1193" s="11" t="s">
        <v>111</v>
      </c>
      <c r="K1193" s="7" t="s">
        <v>112</v>
      </c>
      <c r="L1193" s="7" t="s">
        <v>85</v>
      </c>
      <c r="M1193" s="7">
        <v>2</v>
      </c>
      <c r="N1193" s="190"/>
      <c r="O1193" s="411"/>
      <c r="P1193" s="204"/>
      <c r="Q1193" s="204"/>
      <c r="R1193" s="251"/>
      <c r="S1193" s="251"/>
      <c r="T1193" s="191"/>
      <c r="U1193" s="191"/>
      <c r="V1193" s="301"/>
      <c r="W1193" s="189"/>
      <c r="X1193" s="189"/>
      <c r="Y1193" s="301"/>
      <c r="Z1193" s="189"/>
      <c r="AA1193" s="189"/>
      <c r="AB1193" s="301"/>
      <c r="AC1193" s="190"/>
      <c r="AD1193" s="250"/>
      <c r="AE1193" s="250"/>
      <c r="AF1193" s="204"/>
      <c r="AG1193" s="190"/>
      <c r="AH1193" s="303"/>
      <c r="AI1193" s="566"/>
      <c r="AJ1193" s="191"/>
    </row>
    <row r="1194" spans="2:45" ht="134.1" customHeight="1" x14ac:dyDescent="0.2">
      <c r="B1194" s="251"/>
      <c r="C1194" s="211"/>
      <c r="D1194" s="200"/>
      <c r="E1194" s="199"/>
      <c r="F1194" s="199"/>
      <c r="G1194" s="199"/>
      <c r="H1194" s="204"/>
      <c r="I1194" s="204"/>
      <c r="J1194" s="11" t="s">
        <v>127</v>
      </c>
      <c r="K1194" s="7" t="s">
        <v>128</v>
      </c>
      <c r="L1194" s="7" t="s">
        <v>85</v>
      </c>
      <c r="M1194" s="66">
        <v>60</v>
      </c>
      <c r="N1194" s="190"/>
      <c r="O1194" s="411"/>
      <c r="P1194" s="204"/>
      <c r="Q1194" s="204"/>
      <c r="R1194" s="251"/>
      <c r="S1194" s="251"/>
      <c r="T1194" s="191"/>
      <c r="U1194" s="191"/>
      <c r="V1194" s="301"/>
      <c r="W1194" s="189"/>
      <c r="X1194" s="189"/>
      <c r="Y1194" s="301"/>
      <c r="Z1194" s="189"/>
      <c r="AA1194" s="189"/>
      <c r="AB1194" s="301"/>
      <c r="AC1194" s="190"/>
      <c r="AD1194" s="250"/>
      <c r="AE1194" s="250"/>
      <c r="AF1194" s="204"/>
      <c r="AG1194" s="190"/>
      <c r="AH1194" s="303"/>
      <c r="AI1194" s="566"/>
      <c r="AJ1194" s="191"/>
    </row>
    <row r="1195" spans="2:45" ht="132" customHeight="1" x14ac:dyDescent="0.2">
      <c r="B1195" s="347" t="s">
        <v>848</v>
      </c>
      <c r="C1195" s="204" t="s">
        <v>863</v>
      </c>
      <c r="D1195" s="347" t="s">
        <v>66</v>
      </c>
      <c r="E1195" s="218" t="s">
        <v>67</v>
      </c>
      <c r="F1195" s="199" t="s">
        <v>134</v>
      </c>
      <c r="G1195" s="199" t="s">
        <v>147</v>
      </c>
      <c r="H1195" s="201" t="s">
        <v>70</v>
      </c>
      <c r="I1195" s="204" t="s">
        <v>79</v>
      </c>
      <c r="J1195" s="11" t="s">
        <v>208</v>
      </c>
      <c r="K1195" s="7" t="s">
        <v>107</v>
      </c>
      <c r="L1195" s="7" t="s">
        <v>86</v>
      </c>
      <c r="M1195" s="7">
        <v>40</v>
      </c>
      <c r="N1195" s="190" t="s">
        <v>108</v>
      </c>
      <c r="O1195" s="200" t="s">
        <v>869</v>
      </c>
      <c r="P1195" s="204" t="s">
        <v>75</v>
      </c>
      <c r="Q1195" s="204" t="s">
        <v>76</v>
      </c>
      <c r="R1195" s="251" t="s">
        <v>77</v>
      </c>
      <c r="S1195" s="251" t="s">
        <v>109</v>
      </c>
      <c r="T1195" s="191">
        <f>Y1195+V1195</f>
        <v>176030.24000000002</v>
      </c>
      <c r="U1195" s="191" t="s">
        <v>98</v>
      </c>
      <c r="V1195" s="297">
        <v>149625.70000000001</v>
      </c>
      <c r="W1195" s="189" t="s">
        <v>98</v>
      </c>
      <c r="X1195" s="189" t="s">
        <v>79</v>
      </c>
      <c r="Y1195" s="297">
        <v>26404.54</v>
      </c>
      <c r="Z1195" s="189" t="s">
        <v>98</v>
      </c>
      <c r="AA1195" s="189" t="s">
        <v>79</v>
      </c>
      <c r="AB1195" s="190">
        <v>14272.73</v>
      </c>
      <c r="AC1195" s="190" t="s">
        <v>149</v>
      </c>
      <c r="AD1195" s="246" t="s">
        <v>98</v>
      </c>
      <c r="AE1195" s="250">
        <f>+V1195+Y1195</f>
        <v>176030.24000000002</v>
      </c>
      <c r="AF1195" s="204" t="s">
        <v>79</v>
      </c>
      <c r="AG1195" s="190" t="s">
        <v>33</v>
      </c>
      <c r="AH1195" s="567" t="s">
        <v>158</v>
      </c>
      <c r="AI1195" s="541" t="s">
        <v>176</v>
      </c>
      <c r="AJ1195" s="191"/>
      <c r="AS1195" s="124"/>
    </row>
    <row r="1196" spans="2:45" ht="68.650000000000006" customHeight="1" x14ac:dyDescent="0.2">
      <c r="B1196" s="347"/>
      <c r="C1196" s="204"/>
      <c r="D1196" s="347"/>
      <c r="E1196" s="219"/>
      <c r="F1196" s="199"/>
      <c r="G1196" s="199"/>
      <c r="H1196" s="202"/>
      <c r="I1196" s="204"/>
      <c r="J1196" s="11" t="s">
        <v>111</v>
      </c>
      <c r="K1196" s="7" t="s">
        <v>112</v>
      </c>
      <c r="L1196" s="7" t="s">
        <v>85</v>
      </c>
      <c r="M1196" s="7">
        <v>3</v>
      </c>
      <c r="N1196" s="190"/>
      <c r="O1196" s="200"/>
      <c r="P1196" s="204"/>
      <c r="Q1196" s="204"/>
      <c r="R1196" s="251"/>
      <c r="S1196" s="251"/>
      <c r="T1196" s="191"/>
      <c r="U1196" s="191"/>
      <c r="V1196" s="297"/>
      <c r="W1196" s="189"/>
      <c r="X1196" s="189"/>
      <c r="Y1196" s="297"/>
      <c r="Z1196" s="189"/>
      <c r="AA1196" s="189"/>
      <c r="AB1196" s="190"/>
      <c r="AC1196" s="190"/>
      <c r="AD1196" s="247"/>
      <c r="AE1196" s="250"/>
      <c r="AF1196" s="204"/>
      <c r="AG1196" s="190"/>
      <c r="AH1196" s="541"/>
      <c r="AI1196" s="541"/>
      <c r="AJ1196" s="191"/>
      <c r="AS1196" s="124"/>
    </row>
    <row r="1197" spans="2:45" ht="166.15" customHeight="1" x14ac:dyDescent="0.2">
      <c r="B1197" s="347"/>
      <c r="C1197" s="204"/>
      <c r="D1197" s="415"/>
      <c r="E1197" s="219"/>
      <c r="F1197" s="199"/>
      <c r="G1197" s="199"/>
      <c r="H1197" s="203"/>
      <c r="I1197" s="204"/>
      <c r="J1197" s="11" t="s">
        <v>127</v>
      </c>
      <c r="K1197" s="7" t="s">
        <v>128</v>
      </c>
      <c r="L1197" s="7" t="s">
        <v>85</v>
      </c>
      <c r="M1197" s="66">
        <v>120</v>
      </c>
      <c r="N1197" s="190"/>
      <c r="O1197" s="200"/>
      <c r="P1197" s="204"/>
      <c r="Q1197" s="204"/>
      <c r="R1197" s="251"/>
      <c r="S1197" s="251"/>
      <c r="T1197" s="191"/>
      <c r="U1197" s="191"/>
      <c r="V1197" s="297"/>
      <c r="W1197" s="189"/>
      <c r="X1197" s="189"/>
      <c r="Y1197" s="297"/>
      <c r="Z1197" s="189"/>
      <c r="AA1197" s="189"/>
      <c r="AB1197" s="190"/>
      <c r="AC1197" s="190"/>
      <c r="AD1197" s="248"/>
      <c r="AE1197" s="250"/>
      <c r="AF1197" s="204"/>
      <c r="AG1197" s="190"/>
      <c r="AH1197" s="541"/>
      <c r="AI1197" s="541"/>
      <c r="AJ1197" s="191"/>
    </row>
    <row r="1198" spans="2:45" ht="68.650000000000006" customHeight="1" x14ac:dyDescent="0.2">
      <c r="B1198" s="347" t="s">
        <v>849</v>
      </c>
      <c r="C1198" s="204" t="s">
        <v>864</v>
      </c>
      <c r="D1198" s="211" t="s">
        <v>66</v>
      </c>
      <c r="E1198" s="199" t="s">
        <v>67</v>
      </c>
      <c r="F1198" s="199" t="s">
        <v>134</v>
      </c>
      <c r="G1198" s="199" t="s">
        <v>147</v>
      </c>
      <c r="H1198" s="201" t="s">
        <v>70</v>
      </c>
      <c r="I1198" s="204" t="s">
        <v>79</v>
      </c>
      <c r="J1198" s="75" t="s">
        <v>208</v>
      </c>
      <c r="K1198" s="22" t="s">
        <v>107</v>
      </c>
      <c r="L1198" s="22" t="s">
        <v>86</v>
      </c>
      <c r="M1198" s="22">
        <v>40</v>
      </c>
      <c r="N1198" s="190" t="s">
        <v>108</v>
      </c>
      <c r="O1198" s="200" t="s">
        <v>870</v>
      </c>
      <c r="P1198" s="204" t="s">
        <v>75</v>
      </c>
      <c r="Q1198" s="204" t="s">
        <v>76</v>
      </c>
      <c r="R1198" s="251" t="s">
        <v>77</v>
      </c>
      <c r="S1198" s="251" t="s">
        <v>109</v>
      </c>
      <c r="T1198" s="191">
        <f>Y1198+V1198</f>
        <v>209210.34999999998</v>
      </c>
      <c r="U1198" s="191" t="s">
        <v>98</v>
      </c>
      <c r="V1198" s="297">
        <v>177828.8</v>
      </c>
      <c r="W1198" s="189" t="s">
        <v>98</v>
      </c>
      <c r="X1198" s="189" t="s">
        <v>79</v>
      </c>
      <c r="Y1198" s="297">
        <v>31381.55</v>
      </c>
      <c r="Z1198" s="189" t="s">
        <v>98</v>
      </c>
      <c r="AA1198" s="189" t="s">
        <v>79</v>
      </c>
      <c r="AB1198" s="215">
        <v>16963.009999999998</v>
      </c>
      <c r="AC1198" s="190" t="s">
        <v>149</v>
      </c>
      <c r="AD1198" s="246" t="s">
        <v>98</v>
      </c>
      <c r="AE1198" s="250">
        <f>+V1198+Y1198</f>
        <v>209210.34999999998</v>
      </c>
      <c r="AF1198" s="204" t="s">
        <v>79</v>
      </c>
      <c r="AG1198" s="190" t="s">
        <v>33</v>
      </c>
      <c r="AH1198" s="398" t="s">
        <v>158</v>
      </c>
      <c r="AI1198" s="541" t="s">
        <v>176</v>
      </c>
      <c r="AJ1198" s="240"/>
    </row>
    <row r="1199" spans="2:45" ht="68.650000000000006" customHeight="1" x14ac:dyDescent="0.2">
      <c r="B1199" s="347"/>
      <c r="C1199" s="204"/>
      <c r="D1199" s="211"/>
      <c r="E1199" s="199"/>
      <c r="F1199" s="199"/>
      <c r="G1199" s="199"/>
      <c r="H1199" s="202"/>
      <c r="I1199" s="204"/>
      <c r="J1199" s="11" t="s">
        <v>111</v>
      </c>
      <c r="K1199" s="7" t="s">
        <v>112</v>
      </c>
      <c r="L1199" s="7" t="s">
        <v>85</v>
      </c>
      <c r="M1199" s="7">
        <v>5</v>
      </c>
      <c r="N1199" s="190"/>
      <c r="O1199" s="200"/>
      <c r="P1199" s="204"/>
      <c r="Q1199" s="204"/>
      <c r="R1199" s="251"/>
      <c r="S1199" s="251"/>
      <c r="T1199" s="191"/>
      <c r="U1199" s="191"/>
      <c r="V1199" s="297"/>
      <c r="W1199" s="189"/>
      <c r="X1199" s="189"/>
      <c r="Y1199" s="297"/>
      <c r="Z1199" s="189"/>
      <c r="AA1199" s="189"/>
      <c r="AB1199" s="215"/>
      <c r="AC1199" s="190"/>
      <c r="AD1199" s="247"/>
      <c r="AE1199" s="250"/>
      <c r="AF1199" s="204"/>
      <c r="AG1199" s="190"/>
      <c r="AH1199" s="190"/>
      <c r="AI1199" s="541"/>
      <c r="AJ1199" s="241"/>
    </row>
    <row r="1200" spans="2:45" ht="157.15" customHeight="1" x14ac:dyDescent="0.2">
      <c r="B1200" s="347"/>
      <c r="C1200" s="204"/>
      <c r="D1200" s="211"/>
      <c r="E1200" s="199"/>
      <c r="F1200" s="199"/>
      <c r="G1200" s="199"/>
      <c r="H1200" s="203"/>
      <c r="I1200" s="204"/>
      <c r="J1200" s="11" t="s">
        <v>127</v>
      </c>
      <c r="K1200" s="7" t="s">
        <v>128</v>
      </c>
      <c r="L1200" s="7" t="s">
        <v>85</v>
      </c>
      <c r="M1200" s="66">
        <v>300</v>
      </c>
      <c r="N1200" s="190"/>
      <c r="O1200" s="200"/>
      <c r="P1200" s="204"/>
      <c r="Q1200" s="204"/>
      <c r="R1200" s="251"/>
      <c r="S1200" s="251"/>
      <c r="T1200" s="191"/>
      <c r="U1200" s="191"/>
      <c r="V1200" s="297"/>
      <c r="W1200" s="189"/>
      <c r="X1200" s="189"/>
      <c r="Y1200" s="297"/>
      <c r="Z1200" s="189"/>
      <c r="AA1200" s="189"/>
      <c r="AB1200" s="215"/>
      <c r="AC1200" s="190"/>
      <c r="AD1200" s="248"/>
      <c r="AE1200" s="250"/>
      <c r="AF1200" s="204"/>
      <c r="AG1200" s="190"/>
      <c r="AH1200" s="190"/>
      <c r="AI1200" s="541"/>
      <c r="AJ1200" s="242"/>
    </row>
    <row r="1201" spans="2:36" ht="68.650000000000006" customHeight="1" x14ac:dyDescent="0.2">
      <c r="B1201" s="347" t="s">
        <v>852</v>
      </c>
      <c r="C1201" s="204" t="s">
        <v>865</v>
      </c>
      <c r="D1201" s="204" t="s">
        <v>66</v>
      </c>
      <c r="E1201" s="199" t="s">
        <v>67</v>
      </c>
      <c r="F1201" s="199" t="s">
        <v>134</v>
      </c>
      <c r="G1201" s="199" t="s">
        <v>147</v>
      </c>
      <c r="H1201" s="201" t="s">
        <v>70</v>
      </c>
      <c r="I1201" s="204" t="s">
        <v>79</v>
      </c>
      <c r="J1201" s="75" t="s">
        <v>208</v>
      </c>
      <c r="K1201" s="22" t="s">
        <v>107</v>
      </c>
      <c r="L1201" s="22" t="s">
        <v>86</v>
      </c>
      <c r="M1201" s="22">
        <v>40</v>
      </c>
      <c r="N1201" s="190" t="s">
        <v>108</v>
      </c>
      <c r="O1201" s="200" t="s">
        <v>870</v>
      </c>
      <c r="P1201" s="204" t="s">
        <v>75</v>
      </c>
      <c r="Q1201" s="204" t="s">
        <v>76</v>
      </c>
      <c r="R1201" s="251" t="s">
        <v>77</v>
      </c>
      <c r="S1201" s="251" t="s">
        <v>109</v>
      </c>
      <c r="T1201" s="191">
        <f>Y1201+V1201</f>
        <v>52200</v>
      </c>
      <c r="U1201" s="191" t="s">
        <v>98</v>
      </c>
      <c r="V1201" s="297">
        <v>44370</v>
      </c>
      <c r="W1201" s="189" t="s">
        <v>98</v>
      </c>
      <c r="X1201" s="189" t="s">
        <v>79</v>
      </c>
      <c r="Y1201" s="297">
        <v>7830</v>
      </c>
      <c r="Z1201" s="189" t="s">
        <v>98</v>
      </c>
      <c r="AA1201" s="189" t="s">
        <v>79</v>
      </c>
      <c r="AB1201" s="190">
        <v>4232.4399999999996</v>
      </c>
      <c r="AC1201" s="190" t="s">
        <v>149</v>
      </c>
      <c r="AD1201" s="246" t="s">
        <v>98</v>
      </c>
      <c r="AE1201" s="250">
        <f>+V1201+Y1201</f>
        <v>52200</v>
      </c>
      <c r="AF1201" s="204" t="s">
        <v>79</v>
      </c>
      <c r="AG1201" s="190" t="s">
        <v>33</v>
      </c>
      <c r="AH1201" s="541" t="s">
        <v>179</v>
      </c>
      <c r="AI1201" s="541" t="s">
        <v>297</v>
      </c>
      <c r="AJ1201" s="240"/>
    </row>
    <row r="1202" spans="2:36" ht="68.650000000000006" customHeight="1" x14ac:dyDescent="0.2">
      <c r="B1202" s="347"/>
      <c r="C1202" s="204"/>
      <c r="D1202" s="204"/>
      <c r="E1202" s="199"/>
      <c r="F1202" s="199"/>
      <c r="G1202" s="199"/>
      <c r="H1202" s="202"/>
      <c r="I1202" s="204"/>
      <c r="J1202" s="11" t="s">
        <v>111</v>
      </c>
      <c r="K1202" s="7" t="s">
        <v>112</v>
      </c>
      <c r="L1202" s="7" t="s">
        <v>85</v>
      </c>
      <c r="M1202" s="7">
        <v>2</v>
      </c>
      <c r="N1202" s="190"/>
      <c r="O1202" s="200"/>
      <c r="P1202" s="204"/>
      <c r="Q1202" s="204"/>
      <c r="R1202" s="251"/>
      <c r="S1202" s="251"/>
      <c r="T1202" s="191"/>
      <c r="U1202" s="191"/>
      <c r="V1202" s="297"/>
      <c r="W1202" s="189"/>
      <c r="X1202" s="189"/>
      <c r="Y1202" s="297"/>
      <c r="Z1202" s="189"/>
      <c r="AA1202" s="189"/>
      <c r="AB1202" s="190"/>
      <c r="AC1202" s="190"/>
      <c r="AD1202" s="247"/>
      <c r="AE1202" s="250"/>
      <c r="AF1202" s="204"/>
      <c r="AG1202" s="190"/>
      <c r="AH1202" s="541"/>
      <c r="AI1202" s="541"/>
      <c r="AJ1202" s="241"/>
    </row>
    <row r="1203" spans="2:36" ht="170.1" customHeight="1" x14ac:dyDescent="0.2">
      <c r="B1203" s="347"/>
      <c r="C1203" s="204"/>
      <c r="D1203" s="204"/>
      <c r="E1203" s="199"/>
      <c r="F1203" s="199"/>
      <c r="G1203" s="199"/>
      <c r="H1203" s="203"/>
      <c r="I1203" s="204"/>
      <c r="J1203" s="11" t="s">
        <v>127</v>
      </c>
      <c r="K1203" s="7" t="s">
        <v>128</v>
      </c>
      <c r="L1203" s="7" t="s">
        <v>85</v>
      </c>
      <c r="M1203" s="66">
        <v>26</v>
      </c>
      <c r="N1203" s="190"/>
      <c r="O1203" s="200"/>
      <c r="P1203" s="204"/>
      <c r="Q1203" s="204"/>
      <c r="R1203" s="251"/>
      <c r="S1203" s="251"/>
      <c r="T1203" s="191"/>
      <c r="U1203" s="191"/>
      <c r="V1203" s="297"/>
      <c r="W1203" s="189"/>
      <c r="X1203" s="189"/>
      <c r="Y1203" s="297"/>
      <c r="Z1203" s="189"/>
      <c r="AA1203" s="189"/>
      <c r="AB1203" s="190"/>
      <c r="AC1203" s="190"/>
      <c r="AD1203" s="248"/>
      <c r="AE1203" s="250"/>
      <c r="AF1203" s="204"/>
      <c r="AG1203" s="190"/>
      <c r="AH1203" s="541"/>
      <c r="AI1203" s="541"/>
      <c r="AJ1203" s="242"/>
    </row>
    <row r="1204" spans="2:36" ht="68.650000000000006" customHeight="1" x14ac:dyDescent="0.2">
      <c r="B1204" s="347" t="s">
        <v>853</v>
      </c>
      <c r="C1204" s="204" t="s">
        <v>866</v>
      </c>
      <c r="D1204" s="204" t="s">
        <v>66</v>
      </c>
      <c r="E1204" s="199" t="s">
        <v>67</v>
      </c>
      <c r="F1204" s="199" t="s">
        <v>134</v>
      </c>
      <c r="G1204" s="199" t="s">
        <v>147</v>
      </c>
      <c r="H1204" s="201" t="s">
        <v>70</v>
      </c>
      <c r="I1204" s="204" t="s">
        <v>79</v>
      </c>
      <c r="J1204" s="75" t="s">
        <v>208</v>
      </c>
      <c r="K1204" s="22" t="s">
        <v>107</v>
      </c>
      <c r="L1204" s="22" t="s">
        <v>86</v>
      </c>
      <c r="M1204" s="22">
        <v>40</v>
      </c>
      <c r="N1204" s="190" t="s">
        <v>108</v>
      </c>
      <c r="O1204" s="200" t="s">
        <v>870</v>
      </c>
      <c r="P1204" s="204" t="s">
        <v>75</v>
      </c>
      <c r="Q1204" s="204" t="s">
        <v>76</v>
      </c>
      <c r="R1204" s="251" t="s">
        <v>77</v>
      </c>
      <c r="S1204" s="251" t="s">
        <v>109</v>
      </c>
      <c r="T1204" s="191">
        <f>Y1204+V1204</f>
        <v>16400</v>
      </c>
      <c r="U1204" s="191" t="s">
        <v>98</v>
      </c>
      <c r="V1204" s="297">
        <v>13940</v>
      </c>
      <c r="W1204" s="189" t="s">
        <v>98</v>
      </c>
      <c r="X1204" s="189" t="s">
        <v>79</v>
      </c>
      <c r="Y1204" s="297">
        <v>2460</v>
      </c>
      <c r="Z1204" s="189" t="s">
        <v>98</v>
      </c>
      <c r="AA1204" s="189" t="s">
        <v>79</v>
      </c>
      <c r="AB1204" s="205">
        <v>1329.73</v>
      </c>
      <c r="AC1204" s="190" t="s">
        <v>149</v>
      </c>
      <c r="AD1204" s="246" t="s">
        <v>98</v>
      </c>
      <c r="AE1204" s="250">
        <f>+V1204+Y1204</f>
        <v>16400</v>
      </c>
      <c r="AF1204" s="204" t="s">
        <v>79</v>
      </c>
      <c r="AG1204" s="190" t="s">
        <v>33</v>
      </c>
      <c r="AH1204" s="541" t="s">
        <v>179</v>
      </c>
      <c r="AI1204" s="541" t="s">
        <v>297</v>
      </c>
      <c r="AJ1204" s="240"/>
    </row>
    <row r="1205" spans="2:36" ht="68.650000000000006" customHeight="1" x14ac:dyDescent="0.2">
      <c r="B1205" s="347"/>
      <c r="C1205" s="204"/>
      <c r="D1205" s="204"/>
      <c r="E1205" s="199"/>
      <c r="F1205" s="199"/>
      <c r="G1205" s="199"/>
      <c r="H1205" s="202"/>
      <c r="I1205" s="204"/>
      <c r="J1205" s="11" t="s">
        <v>111</v>
      </c>
      <c r="K1205" s="7" t="s">
        <v>112</v>
      </c>
      <c r="L1205" s="7" t="s">
        <v>85</v>
      </c>
      <c r="M1205" s="7">
        <v>2</v>
      </c>
      <c r="N1205" s="190"/>
      <c r="O1205" s="200"/>
      <c r="P1205" s="204"/>
      <c r="Q1205" s="204"/>
      <c r="R1205" s="251"/>
      <c r="S1205" s="251"/>
      <c r="T1205" s="191"/>
      <c r="U1205" s="191"/>
      <c r="V1205" s="297"/>
      <c r="W1205" s="189"/>
      <c r="X1205" s="189"/>
      <c r="Y1205" s="297"/>
      <c r="Z1205" s="189"/>
      <c r="AA1205" s="189"/>
      <c r="AB1205" s="205"/>
      <c r="AC1205" s="190"/>
      <c r="AD1205" s="247"/>
      <c r="AE1205" s="250"/>
      <c r="AF1205" s="204"/>
      <c r="AG1205" s="190"/>
      <c r="AH1205" s="541"/>
      <c r="AI1205" s="541"/>
      <c r="AJ1205" s="241"/>
    </row>
    <row r="1206" spans="2:36" ht="161.1" customHeight="1" x14ac:dyDescent="0.2">
      <c r="B1206" s="347"/>
      <c r="C1206" s="204"/>
      <c r="D1206" s="204"/>
      <c r="E1206" s="199"/>
      <c r="F1206" s="199"/>
      <c r="G1206" s="199"/>
      <c r="H1206" s="203"/>
      <c r="I1206" s="204"/>
      <c r="J1206" s="11" t="s">
        <v>127</v>
      </c>
      <c r="K1206" s="7" t="s">
        <v>128</v>
      </c>
      <c r="L1206" s="7" t="s">
        <v>85</v>
      </c>
      <c r="M1206" s="66">
        <v>26</v>
      </c>
      <c r="N1206" s="190"/>
      <c r="O1206" s="200"/>
      <c r="P1206" s="204"/>
      <c r="Q1206" s="204"/>
      <c r="R1206" s="251"/>
      <c r="S1206" s="251"/>
      <c r="T1206" s="191"/>
      <c r="U1206" s="191"/>
      <c r="V1206" s="297"/>
      <c r="W1206" s="189"/>
      <c r="X1206" s="189"/>
      <c r="Y1206" s="297"/>
      <c r="Z1206" s="189"/>
      <c r="AA1206" s="189"/>
      <c r="AB1206" s="205"/>
      <c r="AC1206" s="190"/>
      <c r="AD1206" s="248"/>
      <c r="AE1206" s="250"/>
      <c r="AF1206" s="204"/>
      <c r="AG1206" s="190"/>
      <c r="AH1206" s="541"/>
      <c r="AI1206" s="541"/>
      <c r="AJ1206" s="242"/>
    </row>
    <row r="1207" spans="2:36" ht="128.1" customHeight="1" x14ac:dyDescent="0.2">
      <c r="B1207" s="347" t="s">
        <v>850</v>
      </c>
      <c r="C1207" s="204" t="s">
        <v>867</v>
      </c>
      <c r="D1207" s="204" t="s">
        <v>66</v>
      </c>
      <c r="E1207" s="219" t="s">
        <v>67</v>
      </c>
      <c r="F1207" s="199" t="s">
        <v>134</v>
      </c>
      <c r="G1207" s="199" t="s">
        <v>147</v>
      </c>
      <c r="H1207" s="201" t="s">
        <v>70</v>
      </c>
      <c r="I1207" s="204" t="s">
        <v>79</v>
      </c>
      <c r="J1207" s="75" t="s">
        <v>208</v>
      </c>
      <c r="K1207" s="22" t="s">
        <v>107</v>
      </c>
      <c r="L1207" s="22" t="s">
        <v>86</v>
      </c>
      <c r="M1207" s="22">
        <v>40</v>
      </c>
      <c r="N1207" s="190" t="s">
        <v>108</v>
      </c>
      <c r="O1207" s="200" t="s">
        <v>870</v>
      </c>
      <c r="P1207" s="204" t="s">
        <v>75</v>
      </c>
      <c r="Q1207" s="204" t="s">
        <v>76</v>
      </c>
      <c r="R1207" s="251" t="s">
        <v>77</v>
      </c>
      <c r="S1207" s="251" t="s">
        <v>109</v>
      </c>
      <c r="T1207" s="191">
        <f>Y1207+V1207</f>
        <v>64411.76</v>
      </c>
      <c r="U1207" s="191" t="s">
        <v>98</v>
      </c>
      <c r="V1207" s="297">
        <v>54750</v>
      </c>
      <c r="W1207" s="189" t="s">
        <v>98</v>
      </c>
      <c r="X1207" s="189" t="s">
        <v>79</v>
      </c>
      <c r="Y1207" s="297">
        <v>9661.76</v>
      </c>
      <c r="Z1207" s="189" t="s">
        <v>98</v>
      </c>
      <c r="AA1207" s="189" t="s">
        <v>79</v>
      </c>
      <c r="AB1207" s="205">
        <v>5222.58</v>
      </c>
      <c r="AC1207" s="190" t="s">
        <v>149</v>
      </c>
      <c r="AD1207" s="246" t="s">
        <v>98</v>
      </c>
      <c r="AE1207" s="250">
        <f>+V1207+Y1207</f>
        <v>64411.76</v>
      </c>
      <c r="AF1207" s="204" t="s">
        <v>79</v>
      </c>
      <c r="AG1207" s="190" t="s">
        <v>33</v>
      </c>
      <c r="AH1207" s="541" t="s">
        <v>249</v>
      </c>
      <c r="AI1207" s="541" t="s">
        <v>253</v>
      </c>
      <c r="AJ1207" s="240"/>
    </row>
    <row r="1208" spans="2:36" ht="68.650000000000006" customHeight="1" x14ac:dyDescent="0.2">
      <c r="B1208" s="347"/>
      <c r="C1208" s="204"/>
      <c r="D1208" s="204"/>
      <c r="E1208" s="219"/>
      <c r="F1208" s="199"/>
      <c r="G1208" s="199"/>
      <c r="H1208" s="202"/>
      <c r="I1208" s="204"/>
      <c r="J1208" s="11" t="s">
        <v>111</v>
      </c>
      <c r="K1208" s="7" t="s">
        <v>112</v>
      </c>
      <c r="L1208" s="7" t="s">
        <v>85</v>
      </c>
      <c r="M1208" s="7">
        <v>3</v>
      </c>
      <c r="N1208" s="190"/>
      <c r="O1208" s="200"/>
      <c r="P1208" s="204"/>
      <c r="Q1208" s="204"/>
      <c r="R1208" s="251"/>
      <c r="S1208" s="251"/>
      <c r="T1208" s="191"/>
      <c r="U1208" s="191"/>
      <c r="V1208" s="297"/>
      <c r="W1208" s="189"/>
      <c r="X1208" s="189"/>
      <c r="Y1208" s="297"/>
      <c r="Z1208" s="189"/>
      <c r="AA1208" s="189"/>
      <c r="AB1208" s="205"/>
      <c r="AC1208" s="190"/>
      <c r="AD1208" s="247"/>
      <c r="AE1208" s="250"/>
      <c r="AF1208" s="204"/>
      <c r="AG1208" s="190"/>
      <c r="AH1208" s="541"/>
      <c r="AI1208" s="541"/>
      <c r="AJ1208" s="241"/>
    </row>
    <row r="1209" spans="2:36" ht="166.15" customHeight="1" x14ac:dyDescent="0.2">
      <c r="B1209" s="347"/>
      <c r="C1209" s="204"/>
      <c r="D1209" s="204"/>
      <c r="E1209" s="219"/>
      <c r="F1209" s="199"/>
      <c r="G1209" s="199"/>
      <c r="H1209" s="203"/>
      <c r="I1209" s="204"/>
      <c r="J1209" s="11" t="s">
        <v>127</v>
      </c>
      <c r="K1209" s="7" t="s">
        <v>128</v>
      </c>
      <c r="L1209" s="7" t="s">
        <v>85</v>
      </c>
      <c r="M1209" s="66">
        <v>42</v>
      </c>
      <c r="N1209" s="190"/>
      <c r="O1209" s="200"/>
      <c r="P1209" s="204"/>
      <c r="Q1209" s="204"/>
      <c r="R1209" s="251"/>
      <c r="S1209" s="251"/>
      <c r="T1209" s="191"/>
      <c r="U1209" s="191"/>
      <c r="V1209" s="297"/>
      <c r="W1209" s="189"/>
      <c r="X1209" s="189"/>
      <c r="Y1209" s="297"/>
      <c r="Z1209" s="189"/>
      <c r="AA1209" s="189"/>
      <c r="AB1209" s="205"/>
      <c r="AC1209" s="190"/>
      <c r="AD1209" s="248"/>
      <c r="AE1209" s="250"/>
      <c r="AF1209" s="204"/>
      <c r="AG1209" s="190"/>
      <c r="AH1209" s="541"/>
      <c r="AI1209" s="541"/>
      <c r="AJ1209" s="242"/>
    </row>
    <row r="1210" spans="2:36" ht="68.650000000000006" customHeight="1" x14ac:dyDescent="0.2">
      <c r="B1210" s="347" t="s">
        <v>851</v>
      </c>
      <c r="C1210" s="204" t="s">
        <v>868</v>
      </c>
      <c r="D1210" s="204" t="s">
        <v>66</v>
      </c>
      <c r="E1210" s="199" t="s">
        <v>67</v>
      </c>
      <c r="F1210" s="199" t="s">
        <v>132</v>
      </c>
      <c r="G1210" s="199" t="s">
        <v>69</v>
      </c>
      <c r="H1210" s="201" t="s">
        <v>70</v>
      </c>
      <c r="I1210" s="201" t="s">
        <v>98</v>
      </c>
      <c r="J1210" s="11" t="s">
        <v>113</v>
      </c>
      <c r="K1210" s="29" t="s">
        <v>114</v>
      </c>
      <c r="L1210" s="7" t="s">
        <v>115</v>
      </c>
      <c r="M1210" s="7">
        <v>2</v>
      </c>
      <c r="N1210" s="190" t="s">
        <v>108</v>
      </c>
      <c r="O1210" s="408" t="s">
        <v>871</v>
      </c>
      <c r="P1210" s="201" t="s">
        <v>75</v>
      </c>
      <c r="Q1210" s="201" t="s">
        <v>76</v>
      </c>
      <c r="R1210" s="201" t="s">
        <v>77</v>
      </c>
      <c r="S1210" s="201" t="s">
        <v>109</v>
      </c>
      <c r="T1210" s="225">
        <f>+V1210+Y1210</f>
        <v>158847.65</v>
      </c>
      <c r="U1210" s="201" t="s">
        <v>98</v>
      </c>
      <c r="V1210" s="297">
        <v>135020.5</v>
      </c>
      <c r="W1210" s="228" t="s">
        <v>98</v>
      </c>
      <c r="X1210" s="228" t="s">
        <v>98</v>
      </c>
      <c r="Y1210" s="297">
        <v>23827.15</v>
      </c>
      <c r="Z1210" s="228" t="s">
        <v>98</v>
      </c>
      <c r="AA1210" s="228" t="s">
        <v>98</v>
      </c>
      <c r="AB1210" s="205">
        <v>12879.54</v>
      </c>
      <c r="AC1210" s="228" t="s">
        <v>80</v>
      </c>
      <c r="AD1210" s="228" t="s">
        <v>98</v>
      </c>
      <c r="AE1210" s="266">
        <f>+V1210+Y1210</f>
        <v>158847.65</v>
      </c>
      <c r="AF1210" s="201" t="s">
        <v>98</v>
      </c>
      <c r="AG1210" s="201" t="s">
        <v>33</v>
      </c>
      <c r="AH1210" s="541" t="s">
        <v>249</v>
      </c>
      <c r="AI1210" s="541" t="s">
        <v>253</v>
      </c>
      <c r="AJ1210" s="240"/>
    </row>
    <row r="1211" spans="2:36" ht="68.650000000000006" customHeight="1" x14ac:dyDescent="0.2">
      <c r="B1211" s="347"/>
      <c r="C1211" s="204"/>
      <c r="D1211" s="204"/>
      <c r="E1211" s="199"/>
      <c r="F1211" s="199"/>
      <c r="G1211" s="199"/>
      <c r="H1211" s="202"/>
      <c r="I1211" s="202"/>
      <c r="J1211" s="11" t="s">
        <v>116</v>
      </c>
      <c r="K1211" s="29" t="s">
        <v>117</v>
      </c>
      <c r="L1211" s="7" t="s">
        <v>85</v>
      </c>
      <c r="M1211" s="7">
        <v>2</v>
      </c>
      <c r="N1211" s="190"/>
      <c r="O1211" s="408"/>
      <c r="P1211" s="202"/>
      <c r="Q1211" s="202"/>
      <c r="R1211" s="202"/>
      <c r="S1211" s="202"/>
      <c r="T1211" s="202"/>
      <c r="U1211" s="202"/>
      <c r="V1211" s="297"/>
      <c r="W1211" s="230"/>
      <c r="X1211" s="230"/>
      <c r="Y1211" s="297"/>
      <c r="Z1211" s="230"/>
      <c r="AA1211" s="230"/>
      <c r="AB1211" s="205"/>
      <c r="AC1211" s="230"/>
      <c r="AD1211" s="230"/>
      <c r="AE1211" s="230"/>
      <c r="AF1211" s="202"/>
      <c r="AG1211" s="202"/>
      <c r="AH1211" s="541"/>
      <c r="AI1211" s="541"/>
      <c r="AJ1211" s="241"/>
    </row>
    <row r="1212" spans="2:36" ht="68.650000000000006" customHeight="1" x14ac:dyDescent="0.2">
      <c r="B1212" s="347"/>
      <c r="C1212" s="204"/>
      <c r="D1212" s="204"/>
      <c r="E1212" s="199"/>
      <c r="F1212" s="199"/>
      <c r="G1212" s="199"/>
      <c r="H1212" s="202"/>
      <c r="I1212" s="202"/>
      <c r="J1212" s="11" t="s">
        <v>209</v>
      </c>
      <c r="K1212" s="29" t="s">
        <v>118</v>
      </c>
      <c r="L1212" s="7" t="s">
        <v>119</v>
      </c>
      <c r="M1212" s="7">
        <v>2</v>
      </c>
      <c r="N1212" s="190"/>
      <c r="O1212" s="408"/>
      <c r="P1212" s="202"/>
      <c r="Q1212" s="202"/>
      <c r="R1212" s="202"/>
      <c r="S1212" s="202"/>
      <c r="T1212" s="202"/>
      <c r="U1212" s="202"/>
      <c r="V1212" s="297"/>
      <c r="W1212" s="230"/>
      <c r="X1212" s="230"/>
      <c r="Y1212" s="297"/>
      <c r="Z1212" s="230"/>
      <c r="AA1212" s="230"/>
      <c r="AB1212" s="205"/>
      <c r="AC1212" s="230"/>
      <c r="AD1212" s="230"/>
      <c r="AE1212" s="230"/>
      <c r="AF1212" s="202"/>
      <c r="AG1212" s="202"/>
      <c r="AH1212" s="541"/>
      <c r="AI1212" s="541"/>
      <c r="AJ1212" s="241"/>
    </row>
    <row r="1213" spans="2:36" ht="68.650000000000006" customHeight="1" x14ac:dyDescent="0.2">
      <c r="B1213" s="347"/>
      <c r="C1213" s="204"/>
      <c r="D1213" s="204"/>
      <c r="E1213" s="199"/>
      <c r="F1213" s="199"/>
      <c r="G1213" s="199"/>
      <c r="H1213" s="203"/>
      <c r="I1213" s="203"/>
      <c r="J1213" s="11" t="s">
        <v>120</v>
      </c>
      <c r="K1213" s="45" t="s">
        <v>121</v>
      </c>
      <c r="L1213" s="14" t="s">
        <v>119</v>
      </c>
      <c r="M1213" s="14">
        <v>2</v>
      </c>
      <c r="N1213" s="228"/>
      <c r="O1213" s="408"/>
      <c r="P1213" s="203"/>
      <c r="Q1213" s="203"/>
      <c r="R1213" s="203"/>
      <c r="S1213" s="203"/>
      <c r="T1213" s="203"/>
      <c r="U1213" s="203"/>
      <c r="V1213" s="297"/>
      <c r="W1213" s="231"/>
      <c r="X1213" s="231"/>
      <c r="Y1213" s="297"/>
      <c r="Z1213" s="231"/>
      <c r="AA1213" s="231"/>
      <c r="AB1213" s="205"/>
      <c r="AC1213" s="231"/>
      <c r="AD1213" s="231"/>
      <c r="AE1213" s="231"/>
      <c r="AF1213" s="203"/>
      <c r="AG1213" s="203"/>
      <c r="AH1213" s="541"/>
      <c r="AI1213" s="541"/>
      <c r="AJ1213" s="242"/>
    </row>
    <row r="1214" spans="2:36" ht="68.650000000000006" customHeight="1" x14ac:dyDescent="0.2">
      <c r="B1214" s="201" t="s">
        <v>881</v>
      </c>
      <c r="C1214" s="211" t="s">
        <v>1069</v>
      </c>
      <c r="D1214" s="204" t="s">
        <v>66</v>
      </c>
      <c r="E1214" s="234" t="s">
        <v>67</v>
      </c>
      <c r="F1214" s="234" t="s">
        <v>132</v>
      </c>
      <c r="G1214" s="199" t="s">
        <v>69</v>
      </c>
      <c r="H1214" s="201" t="s">
        <v>70</v>
      </c>
      <c r="I1214" s="201" t="s">
        <v>98</v>
      </c>
      <c r="J1214" s="11" t="s">
        <v>113</v>
      </c>
      <c r="K1214" s="29" t="s">
        <v>114</v>
      </c>
      <c r="L1214" s="7" t="s">
        <v>115</v>
      </c>
      <c r="M1214" s="14">
        <v>2</v>
      </c>
      <c r="N1214" s="228" t="s">
        <v>108</v>
      </c>
      <c r="O1214" s="416" t="s">
        <v>512</v>
      </c>
      <c r="P1214" s="228" t="s">
        <v>75</v>
      </c>
      <c r="Q1214" s="228" t="s">
        <v>76</v>
      </c>
      <c r="R1214" s="228" t="s">
        <v>77</v>
      </c>
      <c r="S1214" s="228" t="s">
        <v>109</v>
      </c>
      <c r="T1214" s="274">
        <f>+V1214+Y1214</f>
        <v>149800</v>
      </c>
      <c r="U1214" s="201">
        <f>+T1214/M1215</f>
        <v>149800</v>
      </c>
      <c r="V1214" s="260">
        <v>127330</v>
      </c>
      <c r="W1214" s="228" t="s">
        <v>98</v>
      </c>
      <c r="X1214" s="228" t="s">
        <v>98</v>
      </c>
      <c r="Y1214" s="260">
        <v>22470</v>
      </c>
      <c r="Z1214" s="228" t="s">
        <v>98</v>
      </c>
      <c r="AA1214" s="228" t="s">
        <v>98</v>
      </c>
      <c r="AB1214" s="260">
        <v>13026.09</v>
      </c>
      <c r="AC1214" s="228" t="s">
        <v>80</v>
      </c>
      <c r="AD1214" s="228" t="s">
        <v>98</v>
      </c>
      <c r="AE1214" s="246">
        <f>+V1214+Y1214</f>
        <v>149800</v>
      </c>
      <c r="AF1214" s="228" t="s">
        <v>98</v>
      </c>
      <c r="AG1214" s="228" t="s">
        <v>33</v>
      </c>
      <c r="AH1214" s="205" t="s">
        <v>890</v>
      </c>
      <c r="AI1214" s="205" t="s">
        <v>891</v>
      </c>
      <c r="AJ1214" s="228"/>
    </row>
    <row r="1215" spans="2:36" ht="68.650000000000006" customHeight="1" x14ac:dyDescent="0.2">
      <c r="B1215" s="202"/>
      <c r="C1215" s="211"/>
      <c r="D1215" s="204"/>
      <c r="E1215" s="199"/>
      <c r="F1215" s="199"/>
      <c r="G1215" s="199"/>
      <c r="H1215" s="202"/>
      <c r="I1215" s="202"/>
      <c r="J1215" s="11" t="s">
        <v>116</v>
      </c>
      <c r="K1215" s="29" t="s">
        <v>117</v>
      </c>
      <c r="L1215" s="7" t="s">
        <v>85</v>
      </c>
      <c r="M1215" s="14">
        <v>1</v>
      </c>
      <c r="N1215" s="230"/>
      <c r="O1215" s="416"/>
      <c r="P1215" s="230"/>
      <c r="Q1215" s="230"/>
      <c r="R1215" s="230"/>
      <c r="S1215" s="230"/>
      <c r="T1215" s="202"/>
      <c r="U1215" s="202"/>
      <c r="V1215" s="260"/>
      <c r="W1215" s="230"/>
      <c r="X1215" s="230"/>
      <c r="Y1215" s="260"/>
      <c r="Z1215" s="230"/>
      <c r="AA1215" s="230"/>
      <c r="AB1215" s="260"/>
      <c r="AC1215" s="230"/>
      <c r="AD1215" s="230"/>
      <c r="AE1215" s="230"/>
      <c r="AF1215" s="230"/>
      <c r="AG1215" s="230"/>
      <c r="AH1215" s="205"/>
      <c r="AI1215" s="205"/>
      <c r="AJ1215" s="230"/>
    </row>
    <row r="1216" spans="2:36" ht="68.650000000000006" customHeight="1" x14ac:dyDescent="0.2">
      <c r="B1216" s="202"/>
      <c r="C1216" s="211"/>
      <c r="D1216" s="204"/>
      <c r="E1216" s="199"/>
      <c r="F1216" s="199"/>
      <c r="G1216" s="199"/>
      <c r="H1216" s="202"/>
      <c r="I1216" s="202"/>
      <c r="J1216" s="11" t="s">
        <v>209</v>
      </c>
      <c r="K1216" s="29" t="s">
        <v>118</v>
      </c>
      <c r="L1216" s="7" t="s">
        <v>119</v>
      </c>
      <c r="M1216" s="14">
        <v>1</v>
      </c>
      <c r="N1216" s="230"/>
      <c r="O1216" s="416"/>
      <c r="P1216" s="230"/>
      <c r="Q1216" s="230"/>
      <c r="R1216" s="230"/>
      <c r="S1216" s="230"/>
      <c r="T1216" s="202"/>
      <c r="U1216" s="202"/>
      <c r="V1216" s="260"/>
      <c r="W1216" s="230"/>
      <c r="X1216" s="230"/>
      <c r="Y1216" s="260"/>
      <c r="Z1216" s="230"/>
      <c r="AA1216" s="230"/>
      <c r="AB1216" s="260"/>
      <c r="AC1216" s="230"/>
      <c r="AD1216" s="230"/>
      <c r="AE1216" s="230"/>
      <c r="AF1216" s="230"/>
      <c r="AG1216" s="230"/>
      <c r="AH1216" s="205"/>
      <c r="AI1216" s="205"/>
      <c r="AJ1216" s="230"/>
    </row>
    <row r="1217" spans="2:36" ht="68.650000000000006" customHeight="1" x14ac:dyDescent="0.2">
      <c r="B1217" s="203"/>
      <c r="C1217" s="211"/>
      <c r="D1217" s="204"/>
      <c r="E1217" s="199"/>
      <c r="F1217" s="218"/>
      <c r="G1217" s="199"/>
      <c r="H1217" s="203"/>
      <c r="I1217" s="203"/>
      <c r="J1217" s="11" t="s">
        <v>120</v>
      </c>
      <c r="K1217" s="29" t="s">
        <v>121</v>
      </c>
      <c r="L1217" s="7" t="s">
        <v>119</v>
      </c>
      <c r="M1217" s="7">
        <v>1</v>
      </c>
      <c r="N1217" s="231"/>
      <c r="O1217" s="416"/>
      <c r="P1217" s="231"/>
      <c r="Q1217" s="231"/>
      <c r="R1217" s="231"/>
      <c r="S1217" s="231"/>
      <c r="T1217" s="203"/>
      <c r="U1217" s="203"/>
      <c r="V1217" s="260"/>
      <c r="W1217" s="231"/>
      <c r="X1217" s="231"/>
      <c r="Y1217" s="260"/>
      <c r="Z1217" s="231"/>
      <c r="AA1217" s="231"/>
      <c r="AB1217" s="260"/>
      <c r="AC1217" s="231"/>
      <c r="AD1217" s="231"/>
      <c r="AE1217" s="231"/>
      <c r="AF1217" s="231"/>
      <c r="AG1217" s="231"/>
      <c r="AH1217" s="205"/>
      <c r="AI1217" s="205"/>
      <c r="AJ1217" s="231"/>
    </row>
    <row r="1218" spans="2:36" ht="125.1" customHeight="1" x14ac:dyDescent="0.2">
      <c r="B1218" s="201" t="s">
        <v>882</v>
      </c>
      <c r="C1218" s="204" t="s">
        <v>1070</v>
      </c>
      <c r="D1218" s="201" t="s">
        <v>88</v>
      </c>
      <c r="E1218" s="201" t="s">
        <v>67</v>
      </c>
      <c r="F1218" s="199" t="s">
        <v>134</v>
      </c>
      <c r="G1218" s="234" t="s">
        <v>147</v>
      </c>
      <c r="H1218" s="201" t="s">
        <v>70</v>
      </c>
      <c r="I1218" s="203" t="s">
        <v>79</v>
      </c>
      <c r="J1218" s="75" t="s">
        <v>208</v>
      </c>
      <c r="K1218" s="22" t="s">
        <v>107</v>
      </c>
      <c r="L1218" s="22" t="s">
        <v>86</v>
      </c>
      <c r="M1218" s="22">
        <v>40</v>
      </c>
      <c r="N1218" s="231" t="s">
        <v>108</v>
      </c>
      <c r="O1218" s="196" t="s">
        <v>512</v>
      </c>
      <c r="P1218" s="203" t="s">
        <v>75</v>
      </c>
      <c r="Q1218" s="203" t="s">
        <v>76</v>
      </c>
      <c r="R1218" s="239" t="s">
        <v>77</v>
      </c>
      <c r="S1218" s="251" t="s">
        <v>109</v>
      </c>
      <c r="T1218" s="191">
        <f>Y1218+V1218</f>
        <v>200053.62</v>
      </c>
      <c r="U1218" s="191">
        <f>+T1218/M1219</f>
        <v>100026.81</v>
      </c>
      <c r="V1218" s="260">
        <v>170045.58</v>
      </c>
      <c r="W1218" s="189" t="s">
        <v>98</v>
      </c>
      <c r="X1218" s="243" t="s">
        <v>79</v>
      </c>
      <c r="Y1218" s="260">
        <v>30008.04</v>
      </c>
      <c r="Z1218" s="189" t="s">
        <v>98</v>
      </c>
      <c r="AA1218" s="189" t="s">
        <v>79</v>
      </c>
      <c r="AB1218" s="260">
        <v>17395.97</v>
      </c>
      <c r="AC1218" s="190" t="s">
        <v>149</v>
      </c>
      <c r="AD1218" s="246" t="s">
        <v>98</v>
      </c>
      <c r="AE1218" s="250">
        <f>+V1218+Y1218</f>
        <v>200053.62</v>
      </c>
      <c r="AF1218" s="204" t="s">
        <v>79</v>
      </c>
      <c r="AG1218" s="190" t="s">
        <v>33</v>
      </c>
      <c r="AH1218" s="205" t="s">
        <v>158</v>
      </c>
      <c r="AI1218" s="205" t="s">
        <v>176</v>
      </c>
      <c r="AJ1218" s="240"/>
    </row>
    <row r="1219" spans="2:36" ht="68.650000000000006" customHeight="1" x14ac:dyDescent="0.2">
      <c r="B1219" s="202"/>
      <c r="C1219" s="204"/>
      <c r="D1219" s="202"/>
      <c r="E1219" s="202"/>
      <c r="F1219" s="199"/>
      <c r="G1219" s="199"/>
      <c r="H1219" s="202"/>
      <c r="I1219" s="204"/>
      <c r="J1219" s="11" t="s">
        <v>111</v>
      </c>
      <c r="K1219" s="7" t="s">
        <v>112</v>
      </c>
      <c r="L1219" s="7" t="s">
        <v>85</v>
      </c>
      <c r="M1219" s="7">
        <v>2</v>
      </c>
      <c r="N1219" s="190"/>
      <c r="O1219" s="211"/>
      <c r="P1219" s="204"/>
      <c r="Q1219" s="204"/>
      <c r="R1219" s="251"/>
      <c r="S1219" s="251"/>
      <c r="T1219" s="191"/>
      <c r="U1219" s="191"/>
      <c r="V1219" s="260"/>
      <c r="W1219" s="189"/>
      <c r="X1219" s="244"/>
      <c r="Y1219" s="260"/>
      <c r="Z1219" s="189"/>
      <c r="AA1219" s="189"/>
      <c r="AB1219" s="260"/>
      <c r="AC1219" s="190"/>
      <c r="AD1219" s="247"/>
      <c r="AE1219" s="250"/>
      <c r="AF1219" s="204"/>
      <c r="AG1219" s="190"/>
      <c r="AH1219" s="205"/>
      <c r="AI1219" s="205"/>
      <c r="AJ1219" s="241"/>
    </row>
    <row r="1220" spans="2:36" ht="68.650000000000006" customHeight="1" x14ac:dyDescent="0.2">
      <c r="B1220" s="203"/>
      <c r="C1220" s="204"/>
      <c r="D1220" s="203"/>
      <c r="E1220" s="203"/>
      <c r="F1220" s="199"/>
      <c r="G1220" s="199"/>
      <c r="H1220" s="203"/>
      <c r="I1220" s="204"/>
      <c r="J1220" s="11" t="s">
        <v>127</v>
      </c>
      <c r="K1220" s="7" t="s">
        <v>128</v>
      </c>
      <c r="L1220" s="7" t="s">
        <v>85</v>
      </c>
      <c r="M1220" s="66">
        <v>100</v>
      </c>
      <c r="N1220" s="190"/>
      <c r="O1220" s="211"/>
      <c r="P1220" s="204"/>
      <c r="Q1220" s="204"/>
      <c r="R1220" s="251"/>
      <c r="S1220" s="251"/>
      <c r="T1220" s="191"/>
      <c r="U1220" s="191"/>
      <c r="V1220" s="260"/>
      <c r="W1220" s="189"/>
      <c r="X1220" s="245"/>
      <c r="Y1220" s="260"/>
      <c r="Z1220" s="189"/>
      <c r="AA1220" s="189"/>
      <c r="AB1220" s="260"/>
      <c r="AC1220" s="190"/>
      <c r="AD1220" s="248"/>
      <c r="AE1220" s="250"/>
      <c r="AF1220" s="204"/>
      <c r="AG1220" s="190"/>
      <c r="AH1220" s="205"/>
      <c r="AI1220" s="205"/>
      <c r="AJ1220" s="242"/>
    </row>
    <row r="1221" spans="2:36" ht="68.650000000000006" customHeight="1" x14ac:dyDescent="0.2">
      <c r="B1221" s="201" t="s">
        <v>883</v>
      </c>
      <c r="C1221" s="204" t="s">
        <v>1071</v>
      </c>
      <c r="D1221" s="204" t="s">
        <v>66</v>
      </c>
      <c r="E1221" s="201" t="s">
        <v>67</v>
      </c>
      <c r="F1221" s="199" t="s">
        <v>134</v>
      </c>
      <c r="G1221" s="199" t="s">
        <v>147</v>
      </c>
      <c r="H1221" s="201" t="s">
        <v>70</v>
      </c>
      <c r="I1221" s="204" t="s">
        <v>79</v>
      </c>
      <c r="J1221" s="75" t="s">
        <v>208</v>
      </c>
      <c r="K1221" s="22" t="s">
        <v>107</v>
      </c>
      <c r="L1221" s="22" t="s">
        <v>86</v>
      </c>
      <c r="M1221" s="22">
        <v>40</v>
      </c>
      <c r="N1221" s="190" t="s">
        <v>108</v>
      </c>
      <c r="O1221" s="211" t="s">
        <v>512</v>
      </c>
      <c r="P1221" s="204" t="s">
        <v>75</v>
      </c>
      <c r="Q1221" s="204" t="s">
        <v>76</v>
      </c>
      <c r="R1221" s="251" t="s">
        <v>77</v>
      </c>
      <c r="S1221" s="251" t="s">
        <v>109</v>
      </c>
      <c r="T1221" s="191">
        <f>Y1221+V1221</f>
        <v>100040.72</v>
      </c>
      <c r="U1221" s="191">
        <f>+T1221/M1222</f>
        <v>100040.72</v>
      </c>
      <c r="V1221" s="260">
        <v>85034.61</v>
      </c>
      <c r="W1221" s="189" t="s">
        <v>98</v>
      </c>
      <c r="X1221" s="243" t="s">
        <v>79</v>
      </c>
      <c r="Y1221" s="260">
        <v>15006.11</v>
      </c>
      <c r="Z1221" s="189" t="s">
        <v>98</v>
      </c>
      <c r="AA1221" s="189" t="s">
        <v>79</v>
      </c>
      <c r="AB1221" s="260">
        <v>8699.19</v>
      </c>
      <c r="AC1221" s="190" t="s">
        <v>149</v>
      </c>
      <c r="AD1221" s="246" t="s">
        <v>98</v>
      </c>
      <c r="AE1221" s="250">
        <f>+V1221+Y1221</f>
        <v>100040.72</v>
      </c>
      <c r="AF1221" s="204" t="s">
        <v>79</v>
      </c>
      <c r="AG1221" s="190" t="s">
        <v>33</v>
      </c>
      <c r="AH1221" s="205" t="s">
        <v>158</v>
      </c>
      <c r="AI1221" s="205" t="s">
        <v>176</v>
      </c>
      <c r="AJ1221" s="240"/>
    </row>
    <row r="1222" spans="2:36" ht="68.650000000000006" customHeight="1" x14ac:dyDescent="0.2">
      <c r="B1222" s="202"/>
      <c r="C1222" s="204"/>
      <c r="D1222" s="204"/>
      <c r="E1222" s="202"/>
      <c r="F1222" s="199"/>
      <c r="G1222" s="199"/>
      <c r="H1222" s="202"/>
      <c r="I1222" s="204"/>
      <c r="J1222" s="11" t="s">
        <v>111</v>
      </c>
      <c r="K1222" s="7" t="s">
        <v>112</v>
      </c>
      <c r="L1222" s="7" t="s">
        <v>85</v>
      </c>
      <c r="M1222" s="7">
        <v>1</v>
      </c>
      <c r="N1222" s="190"/>
      <c r="O1222" s="211"/>
      <c r="P1222" s="204"/>
      <c r="Q1222" s="204"/>
      <c r="R1222" s="251"/>
      <c r="S1222" s="251"/>
      <c r="T1222" s="191"/>
      <c r="U1222" s="191"/>
      <c r="V1222" s="260"/>
      <c r="W1222" s="189"/>
      <c r="X1222" s="244"/>
      <c r="Y1222" s="260"/>
      <c r="Z1222" s="189"/>
      <c r="AA1222" s="189"/>
      <c r="AB1222" s="260"/>
      <c r="AC1222" s="190"/>
      <c r="AD1222" s="247"/>
      <c r="AE1222" s="250"/>
      <c r="AF1222" s="204"/>
      <c r="AG1222" s="190"/>
      <c r="AH1222" s="205"/>
      <c r="AI1222" s="205"/>
      <c r="AJ1222" s="241"/>
    </row>
    <row r="1223" spans="2:36" ht="68.650000000000006" customHeight="1" x14ac:dyDescent="0.2">
      <c r="B1223" s="203"/>
      <c r="C1223" s="204"/>
      <c r="D1223" s="204"/>
      <c r="E1223" s="203"/>
      <c r="F1223" s="199"/>
      <c r="G1223" s="199"/>
      <c r="H1223" s="203"/>
      <c r="I1223" s="204"/>
      <c r="J1223" s="11" t="s">
        <v>127</v>
      </c>
      <c r="K1223" s="7" t="s">
        <v>128</v>
      </c>
      <c r="L1223" s="7" t="s">
        <v>85</v>
      </c>
      <c r="M1223" s="66">
        <v>60</v>
      </c>
      <c r="N1223" s="190"/>
      <c r="O1223" s="211"/>
      <c r="P1223" s="204"/>
      <c r="Q1223" s="204"/>
      <c r="R1223" s="251"/>
      <c r="S1223" s="251"/>
      <c r="T1223" s="191"/>
      <c r="U1223" s="191"/>
      <c r="V1223" s="260"/>
      <c r="W1223" s="189"/>
      <c r="X1223" s="245"/>
      <c r="Y1223" s="260"/>
      <c r="Z1223" s="189"/>
      <c r="AA1223" s="189"/>
      <c r="AB1223" s="260"/>
      <c r="AC1223" s="190"/>
      <c r="AD1223" s="248"/>
      <c r="AE1223" s="250"/>
      <c r="AF1223" s="204"/>
      <c r="AG1223" s="190"/>
      <c r="AH1223" s="205"/>
      <c r="AI1223" s="205"/>
      <c r="AJ1223" s="242"/>
    </row>
    <row r="1224" spans="2:36" ht="68.650000000000006" customHeight="1" x14ac:dyDescent="0.2">
      <c r="B1224" s="201" t="s">
        <v>884</v>
      </c>
      <c r="C1224" s="204" t="s">
        <v>1072</v>
      </c>
      <c r="D1224" s="204" t="s">
        <v>66</v>
      </c>
      <c r="E1224" s="234" t="s">
        <v>67</v>
      </c>
      <c r="F1224" s="234" t="s">
        <v>132</v>
      </c>
      <c r="G1224" s="199" t="s">
        <v>69</v>
      </c>
      <c r="H1224" s="201" t="s">
        <v>70</v>
      </c>
      <c r="I1224" s="201" t="s">
        <v>98</v>
      </c>
      <c r="J1224" s="11" t="s">
        <v>113</v>
      </c>
      <c r="K1224" s="29" t="s">
        <v>114</v>
      </c>
      <c r="L1224" s="7" t="s">
        <v>115</v>
      </c>
      <c r="M1224" s="14">
        <v>2</v>
      </c>
      <c r="N1224" s="228" t="s">
        <v>108</v>
      </c>
      <c r="O1224" s="228" t="s">
        <v>512</v>
      </c>
      <c r="P1224" s="228" t="s">
        <v>75</v>
      </c>
      <c r="Q1224" s="228" t="s">
        <v>76</v>
      </c>
      <c r="R1224" s="228" t="s">
        <v>77</v>
      </c>
      <c r="S1224" s="228" t="s">
        <v>109</v>
      </c>
      <c r="T1224" s="274">
        <f>+V1224+Y1224</f>
        <v>149800</v>
      </c>
      <c r="U1224" s="201">
        <f>+T1224/M1225</f>
        <v>149800</v>
      </c>
      <c r="V1224" s="250">
        <v>127330</v>
      </c>
      <c r="W1224" s="228" t="s">
        <v>98</v>
      </c>
      <c r="X1224" s="228" t="s">
        <v>98</v>
      </c>
      <c r="Y1224" s="250">
        <v>22470</v>
      </c>
      <c r="Z1224" s="228" t="s">
        <v>98</v>
      </c>
      <c r="AA1224" s="228" t="s">
        <v>98</v>
      </c>
      <c r="AB1224" s="250" t="s">
        <v>887</v>
      </c>
      <c r="AC1224" s="228" t="s">
        <v>80</v>
      </c>
      <c r="AD1224" s="228" t="s">
        <v>98</v>
      </c>
      <c r="AE1224" s="246">
        <f>+V1224+Y1224</f>
        <v>149800</v>
      </c>
      <c r="AF1224" s="228" t="s">
        <v>98</v>
      </c>
      <c r="AG1224" s="228" t="s">
        <v>33</v>
      </c>
      <c r="AH1224" s="190" t="s">
        <v>253</v>
      </c>
      <c r="AI1224" s="190" t="s">
        <v>255</v>
      </c>
      <c r="AJ1224" s="228"/>
    </row>
    <row r="1225" spans="2:36" ht="68.650000000000006" customHeight="1" x14ac:dyDescent="0.2">
      <c r="B1225" s="202"/>
      <c r="C1225" s="204"/>
      <c r="D1225" s="204"/>
      <c r="E1225" s="199"/>
      <c r="F1225" s="199"/>
      <c r="G1225" s="199"/>
      <c r="H1225" s="202"/>
      <c r="I1225" s="202"/>
      <c r="J1225" s="11" t="s">
        <v>116</v>
      </c>
      <c r="K1225" s="29" t="s">
        <v>117</v>
      </c>
      <c r="L1225" s="7" t="s">
        <v>85</v>
      </c>
      <c r="M1225" s="14">
        <v>1</v>
      </c>
      <c r="N1225" s="230"/>
      <c r="O1225" s="230"/>
      <c r="P1225" s="230"/>
      <c r="Q1225" s="230"/>
      <c r="R1225" s="230"/>
      <c r="S1225" s="230"/>
      <c r="T1225" s="202"/>
      <c r="U1225" s="202"/>
      <c r="V1225" s="250"/>
      <c r="W1225" s="230"/>
      <c r="X1225" s="230"/>
      <c r="Y1225" s="250"/>
      <c r="Z1225" s="230"/>
      <c r="AA1225" s="230"/>
      <c r="AB1225" s="250"/>
      <c r="AC1225" s="230"/>
      <c r="AD1225" s="230"/>
      <c r="AE1225" s="230"/>
      <c r="AF1225" s="230"/>
      <c r="AG1225" s="230"/>
      <c r="AH1225" s="190"/>
      <c r="AI1225" s="190"/>
      <c r="AJ1225" s="230"/>
    </row>
    <row r="1226" spans="2:36" ht="68.650000000000006" customHeight="1" x14ac:dyDescent="0.2">
      <c r="B1226" s="202"/>
      <c r="C1226" s="204"/>
      <c r="D1226" s="204"/>
      <c r="E1226" s="199"/>
      <c r="F1226" s="199"/>
      <c r="G1226" s="199"/>
      <c r="H1226" s="202"/>
      <c r="I1226" s="202"/>
      <c r="J1226" s="11" t="s">
        <v>209</v>
      </c>
      <c r="K1226" s="29" t="s">
        <v>118</v>
      </c>
      <c r="L1226" s="7" t="s">
        <v>119</v>
      </c>
      <c r="M1226" s="14">
        <v>1</v>
      </c>
      <c r="N1226" s="230"/>
      <c r="O1226" s="230"/>
      <c r="P1226" s="230"/>
      <c r="Q1226" s="230"/>
      <c r="R1226" s="230"/>
      <c r="S1226" s="230"/>
      <c r="T1226" s="202"/>
      <c r="U1226" s="202"/>
      <c r="V1226" s="250"/>
      <c r="W1226" s="230"/>
      <c r="X1226" s="230"/>
      <c r="Y1226" s="250"/>
      <c r="Z1226" s="230"/>
      <c r="AA1226" s="230"/>
      <c r="AB1226" s="250"/>
      <c r="AC1226" s="230"/>
      <c r="AD1226" s="230"/>
      <c r="AE1226" s="230"/>
      <c r="AF1226" s="230"/>
      <c r="AG1226" s="230"/>
      <c r="AH1226" s="190"/>
      <c r="AI1226" s="190"/>
      <c r="AJ1226" s="230"/>
    </row>
    <row r="1227" spans="2:36" ht="68.650000000000006" customHeight="1" x14ac:dyDescent="0.2">
      <c r="B1227" s="203"/>
      <c r="C1227" s="204"/>
      <c r="D1227" s="204"/>
      <c r="E1227" s="199"/>
      <c r="F1227" s="218"/>
      <c r="G1227" s="199"/>
      <c r="H1227" s="203"/>
      <c r="I1227" s="203"/>
      <c r="J1227" s="11" t="s">
        <v>120</v>
      </c>
      <c r="K1227" s="29" t="s">
        <v>121</v>
      </c>
      <c r="L1227" s="7" t="s">
        <v>119</v>
      </c>
      <c r="M1227" s="7">
        <v>1</v>
      </c>
      <c r="N1227" s="231"/>
      <c r="O1227" s="231"/>
      <c r="P1227" s="231"/>
      <c r="Q1227" s="231"/>
      <c r="R1227" s="231"/>
      <c r="S1227" s="231"/>
      <c r="T1227" s="203"/>
      <c r="U1227" s="203"/>
      <c r="V1227" s="250"/>
      <c r="W1227" s="231"/>
      <c r="X1227" s="231"/>
      <c r="Y1227" s="250"/>
      <c r="Z1227" s="231"/>
      <c r="AA1227" s="231"/>
      <c r="AB1227" s="250"/>
      <c r="AC1227" s="231"/>
      <c r="AD1227" s="231"/>
      <c r="AE1227" s="231"/>
      <c r="AF1227" s="231"/>
      <c r="AG1227" s="231"/>
      <c r="AH1227" s="190"/>
      <c r="AI1227" s="190"/>
      <c r="AJ1227" s="231"/>
    </row>
    <row r="1228" spans="2:36" ht="89.25" x14ac:dyDescent="0.2">
      <c r="B1228" s="201" t="s">
        <v>885</v>
      </c>
      <c r="C1228" s="194" t="s">
        <v>1073</v>
      </c>
      <c r="D1228" s="201" t="s">
        <v>66</v>
      </c>
      <c r="E1228" s="201" t="s">
        <v>67</v>
      </c>
      <c r="F1228" s="199" t="s">
        <v>134</v>
      </c>
      <c r="G1228" s="199" t="s">
        <v>147</v>
      </c>
      <c r="H1228" s="201" t="s">
        <v>70</v>
      </c>
      <c r="I1228" s="204" t="s">
        <v>79</v>
      </c>
      <c r="J1228" s="75" t="s">
        <v>208</v>
      </c>
      <c r="K1228" s="22" t="s">
        <v>107</v>
      </c>
      <c r="L1228" s="22" t="s">
        <v>86</v>
      </c>
      <c r="M1228" s="22">
        <v>40</v>
      </c>
      <c r="N1228" s="190" t="s">
        <v>108</v>
      </c>
      <c r="O1228" s="211" t="s">
        <v>512</v>
      </c>
      <c r="P1228" s="204" t="s">
        <v>75</v>
      </c>
      <c r="Q1228" s="204" t="s">
        <v>76</v>
      </c>
      <c r="R1228" s="251" t="s">
        <v>77</v>
      </c>
      <c r="S1228" s="251" t="s">
        <v>109</v>
      </c>
      <c r="T1228" s="191">
        <f>Y1228+V1228</f>
        <v>200053.62</v>
      </c>
      <c r="U1228" s="191" t="s">
        <v>98</v>
      </c>
      <c r="V1228" s="246">
        <v>170045.58</v>
      </c>
      <c r="W1228" s="189" t="s">
        <v>98</v>
      </c>
      <c r="X1228" s="243" t="s">
        <v>79</v>
      </c>
      <c r="Y1228" s="246">
        <v>30008.04</v>
      </c>
      <c r="Z1228" s="189" t="s">
        <v>98</v>
      </c>
      <c r="AA1228" s="189" t="s">
        <v>79</v>
      </c>
      <c r="AB1228" s="246">
        <v>17395.97</v>
      </c>
      <c r="AC1228" s="190" t="s">
        <v>149</v>
      </c>
      <c r="AD1228" s="246" t="s">
        <v>98</v>
      </c>
      <c r="AE1228" s="250">
        <f>+V1228+Y1228</f>
        <v>200053.62</v>
      </c>
      <c r="AF1228" s="204" t="s">
        <v>79</v>
      </c>
      <c r="AG1228" s="190" t="s">
        <v>33</v>
      </c>
      <c r="AH1228" s="228" t="s">
        <v>253</v>
      </c>
      <c r="AI1228" s="228" t="s">
        <v>255</v>
      </c>
      <c r="AJ1228" s="240"/>
    </row>
    <row r="1229" spans="2:36" ht="68.650000000000006" customHeight="1" x14ac:dyDescent="0.2">
      <c r="B1229" s="202"/>
      <c r="C1229" s="195"/>
      <c r="D1229" s="202"/>
      <c r="E1229" s="202"/>
      <c r="F1229" s="199"/>
      <c r="G1229" s="199"/>
      <c r="H1229" s="202"/>
      <c r="I1229" s="204"/>
      <c r="J1229" s="11" t="s">
        <v>111</v>
      </c>
      <c r="K1229" s="7" t="s">
        <v>112</v>
      </c>
      <c r="L1229" s="7" t="s">
        <v>85</v>
      </c>
      <c r="M1229" s="7">
        <v>2</v>
      </c>
      <c r="N1229" s="190"/>
      <c r="O1229" s="211"/>
      <c r="P1229" s="204"/>
      <c r="Q1229" s="204"/>
      <c r="R1229" s="251"/>
      <c r="S1229" s="251"/>
      <c r="T1229" s="191"/>
      <c r="U1229" s="191"/>
      <c r="V1229" s="247"/>
      <c r="W1229" s="189"/>
      <c r="X1229" s="244"/>
      <c r="Y1229" s="247"/>
      <c r="Z1229" s="189"/>
      <c r="AA1229" s="189"/>
      <c r="AB1229" s="247"/>
      <c r="AC1229" s="190"/>
      <c r="AD1229" s="247"/>
      <c r="AE1229" s="250"/>
      <c r="AF1229" s="204"/>
      <c r="AG1229" s="190"/>
      <c r="AH1229" s="230"/>
      <c r="AI1229" s="230"/>
      <c r="AJ1229" s="241"/>
    </row>
    <row r="1230" spans="2:36" ht="68.650000000000006" customHeight="1" x14ac:dyDescent="0.2">
      <c r="B1230" s="203"/>
      <c r="C1230" s="196"/>
      <c r="D1230" s="203"/>
      <c r="E1230" s="203"/>
      <c r="F1230" s="199"/>
      <c r="G1230" s="199"/>
      <c r="H1230" s="203"/>
      <c r="I1230" s="204"/>
      <c r="J1230" s="11" t="s">
        <v>127</v>
      </c>
      <c r="K1230" s="7" t="s">
        <v>128</v>
      </c>
      <c r="L1230" s="7" t="s">
        <v>85</v>
      </c>
      <c r="M1230" s="66">
        <v>100</v>
      </c>
      <c r="N1230" s="190"/>
      <c r="O1230" s="211"/>
      <c r="P1230" s="204"/>
      <c r="Q1230" s="204"/>
      <c r="R1230" s="251"/>
      <c r="S1230" s="251"/>
      <c r="T1230" s="191"/>
      <c r="U1230" s="191"/>
      <c r="V1230" s="248"/>
      <c r="W1230" s="189"/>
      <c r="X1230" s="245"/>
      <c r="Y1230" s="248"/>
      <c r="Z1230" s="189"/>
      <c r="AA1230" s="189"/>
      <c r="AB1230" s="248"/>
      <c r="AC1230" s="190"/>
      <c r="AD1230" s="248"/>
      <c r="AE1230" s="250"/>
      <c r="AF1230" s="204"/>
      <c r="AG1230" s="190"/>
      <c r="AH1230" s="231"/>
      <c r="AI1230" s="231"/>
      <c r="AJ1230" s="242"/>
    </row>
    <row r="1231" spans="2:36" ht="89.25" x14ac:dyDescent="0.2">
      <c r="B1231" s="201" t="s">
        <v>886</v>
      </c>
      <c r="C1231" s="204" t="s">
        <v>1074</v>
      </c>
      <c r="D1231" s="204" t="s">
        <v>66</v>
      </c>
      <c r="E1231" s="201" t="s">
        <v>67</v>
      </c>
      <c r="F1231" s="199" t="s">
        <v>134</v>
      </c>
      <c r="G1231" s="199" t="s">
        <v>147</v>
      </c>
      <c r="H1231" s="201" t="s">
        <v>70</v>
      </c>
      <c r="I1231" s="204" t="s">
        <v>79</v>
      </c>
      <c r="J1231" s="75" t="s">
        <v>208</v>
      </c>
      <c r="K1231" s="22" t="s">
        <v>107</v>
      </c>
      <c r="L1231" s="22" t="s">
        <v>86</v>
      </c>
      <c r="M1231" s="22">
        <v>40</v>
      </c>
      <c r="N1231" s="190" t="s">
        <v>108</v>
      </c>
      <c r="O1231" s="211" t="s">
        <v>512</v>
      </c>
      <c r="P1231" s="204" t="s">
        <v>75</v>
      </c>
      <c r="Q1231" s="204" t="s">
        <v>76</v>
      </c>
      <c r="R1231" s="251" t="s">
        <v>77</v>
      </c>
      <c r="S1231" s="251" t="s">
        <v>109</v>
      </c>
      <c r="T1231" s="191">
        <f>Y1231+V1231</f>
        <v>100040.72</v>
      </c>
      <c r="U1231" s="191">
        <f>+T1231/M1232</f>
        <v>100040.72</v>
      </c>
      <c r="V1231" s="250">
        <v>85034.61</v>
      </c>
      <c r="W1231" s="189" t="s">
        <v>98</v>
      </c>
      <c r="X1231" s="243" t="s">
        <v>79</v>
      </c>
      <c r="Y1231" s="250">
        <v>15006.11</v>
      </c>
      <c r="Z1231" s="189" t="s">
        <v>98</v>
      </c>
      <c r="AA1231" s="189" t="s">
        <v>79</v>
      </c>
      <c r="AB1231" s="250" t="s">
        <v>888</v>
      </c>
      <c r="AC1231" s="190" t="s">
        <v>149</v>
      </c>
      <c r="AD1231" s="246" t="s">
        <v>98</v>
      </c>
      <c r="AE1231" s="250">
        <f>+V1231+Y1231</f>
        <v>100040.72</v>
      </c>
      <c r="AF1231" s="204" t="s">
        <v>79</v>
      </c>
      <c r="AG1231" s="190" t="s">
        <v>33</v>
      </c>
      <c r="AH1231" s="228" t="s">
        <v>253</v>
      </c>
      <c r="AI1231" s="228" t="s">
        <v>255</v>
      </c>
      <c r="AJ1231" s="240"/>
    </row>
    <row r="1232" spans="2:36" ht="68.650000000000006" customHeight="1" x14ac:dyDescent="0.2">
      <c r="B1232" s="202"/>
      <c r="C1232" s="204"/>
      <c r="D1232" s="204"/>
      <c r="E1232" s="202"/>
      <c r="F1232" s="199"/>
      <c r="G1232" s="199"/>
      <c r="H1232" s="202"/>
      <c r="I1232" s="204"/>
      <c r="J1232" s="11" t="s">
        <v>111</v>
      </c>
      <c r="K1232" s="7" t="s">
        <v>112</v>
      </c>
      <c r="L1232" s="7" t="s">
        <v>85</v>
      </c>
      <c r="M1232" s="7">
        <v>1</v>
      </c>
      <c r="N1232" s="190"/>
      <c r="O1232" s="211"/>
      <c r="P1232" s="204"/>
      <c r="Q1232" s="204"/>
      <c r="R1232" s="251"/>
      <c r="S1232" s="251"/>
      <c r="T1232" s="191"/>
      <c r="U1232" s="191"/>
      <c r="V1232" s="250"/>
      <c r="W1232" s="189"/>
      <c r="X1232" s="244"/>
      <c r="Y1232" s="250"/>
      <c r="Z1232" s="189"/>
      <c r="AA1232" s="189"/>
      <c r="AB1232" s="250"/>
      <c r="AC1232" s="190"/>
      <c r="AD1232" s="247"/>
      <c r="AE1232" s="250"/>
      <c r="AF1232" s="204"/>
      <c r="AG1232" s="190"/>
      <c r="AH1232" s="230"/>
      <c r="AI1232" s="230"/>
      <c r="AJ1232" s="241"/>
    </row>
    <row r="1233" spans="2:36" ht="68.650000000000006" customHeight="1" x14ac:dyDescent="0.2">
      <c r="B1233" s="202"/>
      <c r="C1233" s="204"/>
      <c r="D1233" s="204"/>
      <c r="E1233" s="203"/>
      <c r="F1233" s="199"/>
      <c r="G1233" s="199"/>
      <c r="H1233" s="203"/>
      <c r="I1233" s="204"/>
      <c r="J1233" s="11" t="s">
        <v>127</v>
      </c>
      <c r="K1233" s="7" t="s">
        <v>128</v>
      </c>
      <c r="L1233" s="7" t="s">
        <v>85</v>
      </c>
      <c r="M1233" s="66">
        <v>50</v>
      </c>
      <c r="N1233" s="190"/>
      <c r="O1233" s="211"/>
      <c r="P1233" s="204"/>
      <c r="Q1233" s="204"/>
      <c r="R1233" s="251"/>
      <c r="S1233" s="251"/>
      <c r="T1233" s="191"/>
      <c r="U1233" s="191"/>
      <c r="V1233" s="250"/>
      <c r="W1233" s="189"/>
      <c r="X1233" s="245"/>
      <c r="Y1233" s="250"/>
      <c r="Z1233" s="189"/>
      <c r="AA1233" s="189"/>
      <c r="AB1233" s="250"/>
      <c r="AC1233" s="190"/>
      <c r="AD1233" s="248"/>
      <c r="AE1233" s="250"/>
      <c r="AF1233" s="204"/>
      <c r="AG1233" s="190"/>
      <c r="AH1233" s="231"/>
      <c r="AI1233" s="231"/>
      <c r="AJ1233" s="242"/>
    </row>
    <row r="1234" spans="2:36" ht="68.650000000000006" customHeight="1" x14ac:dyDescent="0.2">
      <c r="B1234" s="194" t="s">
        <v>956</v>
      </c>
      <c r="C1234" s="211" t="s">
        <v>1075</v>
      </c>
      <c r="D1234" s="211" t="s">
        <v>66</v>
      </c>
      <c r="E1234" s="201" t="s">
        <v>67</v>
      </c>
      <c r="F1234" s="199" t="s">
        <v>134</v>
      </c>
      <c r="G1234" s="199" t="s">
        <v>147</v>
      </c>
      <c r="H1234" s="201" t="s">
        <v>70</v>
      </c>
      <c r="I1234" s="204" t="s">
        <v>79</v>
      </c>
      <c r="J1234" s="75" t="s">
        <v>208</v>
      </c>
      <c r="K1234" s="22" t="s">
        <v>107</v>
      </c>
      <c r="L1234" s="22" t="s">
        <v>86</v>
      </c>
      <c r="M1234" s="22">
        <v>40</v>
      </c>
      <c r="N1234" s="190" t="s">
        <v>108</v>
      </c>
      <c r="O1234" s="211" t="s">
        <v>512</v>
      </c>
      <c r="P1234" s="204" t="s">
        <v>75</v>
      </c>
      <c r="Q1234" s="204" t="s">
        <v>76</v>
      </c>
      <c r="R1234" s="251" t="s">
        <v>77</v>
      </c>
      <c r="S1234" s="251" t="s">
        <v>109</v>
      </c>
      <c r="T1234" s="191">
        <f>Y1234+V1234</f>
        <v>100040.72</v>
      </c>
      <c r="U1234" s="191">
        <f>+T1234/M1235</f>
        <v>100040.72</v>
      </c>
      <c r="V1234" s="250">
        <v>85034.61</v>
      </c>
      <c r="W1234" s="189" t="s">
        <v>98</v>
      </c>
      <c r="X1234" s="243" t="s">
        <v>79</v>
      </c>
      <c r="Y1234" s="250">
        <v>15006.11</v>
      </c>
      <c r="Z1234" s="189" t="s">
        <v>98</v>
      </c>
      <c r="AA1234" s="189" t="s">
        <v>79</v>
      </c>
      <c r="AB1234" s="250" t="s">
        <v>889</v>
      </c>
      <c r="AC1234" s="190" t="s">
        <v>149</v>
      </c>
      <c r="AD1234" s="246" t="s">
        <v>98</v>
      </c>
      <c r="AE1234" s="250">
        <f>+V1234+Y1234</f>
        <v>100040.72</v>
      </c>
      <c r="AF1234" s="204" t="s">
        <v>79</v>
      </c>
      <c r="AG1234" s="190" t="s">
        <v>33</v>
      </c>
      <c r="AH1234" s="190" t="s">
        <v>253</v>
      </c>
      <c r="AI1234" s="190" t="s">
        <v>255</v>
      </c>
      <c r="AJ1234" s="240"/>
    </row>
    <row r="1235" spans="2:36" ht="68.650000000000006" customHeight="1" x14ac:dyDescent="0.2">
      <c r="B1235" s="195"/>
      <c r="C1235" s="211"/>
      <c r="D1235" s="211"/>
      <c r="E1235" s="202"/>
      <c r="F1235" s="199"/>
      <c r="G1235" s="199"/>
      <c r="H1235" s="202"/>
      <c r="I1235" s="204"/>
      <c r="J1235" s="11" t="s">
        <v>111</v>
      </c>
      <c r="K1235" s="7" t="s">
        <v>112</v>
      </c>
      <c r="L1235" s="7" t="s">
        <v>85</v>
      </c>
      <c r="M1235" s="7">
        <v>1</v>
      </c>
      <c r="N1235" s="190"/>
      <c r="O1235" s="211"/>
      <c r="P1235" s="204"/>
      <c r="Q1235" s="204"/>
      <c r="R1235" s="251"/>
      <c r="S1235" s="251"/>
      <c r="T1235" s="191"/>
      <c r="U1235" s="191"/>
      <c r="V1235" s="250"/>
      <c r="W1235" s="189"/>
      <c r="X1235" s="244"/>
      <c r="Y1235" s="250"/>
      <c r="Z1235" s="189"/>
      <c r="AA1235" s="189"/>
      <c r="AB1235" s="250"/>
      <c r="AC1235" s="190"/>
      <c r="AD1235" s="247"/>
      <c r="AE1235" s="250"/>
      <c r="AF1235" s="204"/>
      <c r="AG1235" s="190"/>
      <c r="AH1235" s="190"/>
      <c r="AI1235" s="190"/>
      <c r="AJ1235" s="241"/>
    </row>
    <row r="1236" spans="2:36" ht="68.650000000000006" customHeight="1" x14ac:dyDescent="0.2">
      <c r="B1236" s="196"/>
      <c r="C1236" s="211"/>
      <c r="D1236" s="211"/>
      <c r="E1236" s="203"/>
      <c r="F1236" s="199"/>
      <c r="G1236" s="199"/>
      <c r="H1236" s="203"/>
      <c r="I1236" s="204"/>
      <c r="J1236" s="11" t="s">
        <v>127</v>
      </c>
      <c r="K1236" s="7" t="s">
        <v>128</v>
      </c>
      <c r="L1236" s="7" t="s">
        <v>85</v>
      </c>
      <c r="M1236" s="66">
        <v>50</v>
      </c>
      <c r="N1236" s="190"/>
      <c r="O1236" s="211"/>
      <c r="P1236" s="204"/>
      <c r="Q1236" s="204"/>
      <c r="R1236" s="251"/>
      <c r="S1236" s="251"/>
      <c r="T1236" s="191"/>
      <c r="U1236" s="191"/>
      <c r="V1236" s="250"/>
      <c r="W1236" s="189"/>
      <c r="X1236" s="245"/>
      <c r="Y1236" s="250"/>
      <c r="Z1236" s="189"/>
      <c r="AA1236" s="189"/>
      <c r="AB1236" s="250"/>
      <c r="AC1236" s="190"/>
      <c r="AD1236" s="248"/>
      <c r="AE1236" s="250"/>
      <c r="AF1236" s="204"/>
      <c r="AG1236" s="190"/>
      <c r="AH1236" s="190"/>
      <c r="AI1236" s="190"/>
      <c r="AJ1236" s="242"/>
    </row>
    <row r="1237" spans="2:36" ht="68.650000000000006" customHeight="1" x14ac:dyDescent="0.2">
      <c r="B1237" s="201" t="s">
        <v>940</v>
      </c>
      <c r="C1237" s="201" t="s">
        <v>921</v>
      </c>
      <c r="D1237" s="204" t="s">
        <v>88</v>
      </c>
      <c r="E1237" s="234" t="s">
        <v>67</v>
      </c>
      <c r="F1237" s="234" t="s">
        <v>132</v>
      </c>
      <c r="G1237" s="199" t="s">
        <v>69</v>
      </c>
      <c r="H1237" s="201" t="s">
        <v>70</v>
      </c>
      <c r="I1237" s="201" t="s">
        <v>98</v>
      </c>
      <c r="J1237" s="11" t="s">
        <v>113</v>
      </c>
      <c r="K1237" s="29" t="s">
        <v>114</v>
      </c>
      <c r="L1237" s="7" t="s">
        <v>115</v>
      </c>
      <c r="M1237" s="14">
        <v>2</v>
      </c>
      <c r="N1237" s="228" t="s">
        <v>108</v>
      </c>
      <c r="O1237" s="201" t="s">
        <v>338</v>
      </c>
      <c r="P1237" s="228" t="s">
        <v>75</v>
      </c>
      <c r="Q1237" s="228" t="s">
        <v>76</v>
      </c>
      <c r="R1237" s="228" t="s">
        <v>77</v>
      </c>
      <c r="S1237" s="228" t="s">
        <v>109</v>
      </c>
      <c r="T1237" s="274">
        <f>+V1237+Y1237</f>
        <v>149800</v>
      </c>
      <c r="U1237" s="201">
        <f>+T1237/M1238</f>
        <v>149800</v>
      </c>
      <c r="V1237" s="250">
        <v>127330</v>
      </c>
      <c r="W1237" s="228" t="s">
        <v>98</v>
      </c>
      <c r="X1237" s="228" t="s">
        <v>98</v>
      </c>
      <c r="Y1237" s="250">
        <v>22470</v>
      </c>
      <c r="Z1237" s="228" t="s">
        <v>98</v>
      </c>
      <c r="AA1237" s="228" t="s">
        <v>98</v>
      </c>
      <c r="AB1237" s="250">
        <v>13026.09</v>
      </c>
      <c r="AC1237" s="228" t="s">
        <v>80</v>
      </c>
      <c r="AD1237" s="228" t="s">
        <v>98</v>
      </c>
      <c r="AE1237" s="246">
        <f>+V1237+Y1237</f>
        <v>149800</v>
      </c>
      <c r="AF1237" s="228" t="s">
        <v>98</v>
      </c>
      <c r="AG1237" s="228" t="s">
        <v>33</v>
      </c>
      <c r="AH1237" s="190" t="s">
        <v>160</v>
      </c>
      <c r="AI1237" s="190" t="s">
        <v>161</v>
      </c>
      <c r="AJ1237" s="228"/>
    </row>
    <row r="1238" spans="2:36" ht="68.650000000000006" customHeight="1" x14ac:dyDescent="0.2">
      <c r="B1238" s="202"/>
      <c r="C1238" s="202"/>
      <c r="D1238" s="204"/>
      <c r="E1238" s="199"/>
      <c r="F1238" s="199"/>
      <c r="G1238" s="199"/>
      <c r="H1238" s="202"/>
      <c r="I1238" s="202"/>
      <c r="J1238" s="11" t="s">
        <v>116</v>
      </c>
      <c r="K1238" s="29" t="s">
        <v>117</v>
      </c>
      <c r="L1238" s="7" t="s">
        <v>85</v>
      </c>
      <c r="M1238" s="14">
        <v>1</v>
      </c>
      <c r="N1238" s="230"/>
      <c r="O1238" s="202"/>
      <c r="P1238" s="230"/>
      <c r="Q1238" s="230"/>
      <c r="R1238" s="230"/>
      <c r="S1238" s="230"/>
      <c r="T1238" s="202"/>
      <c r="U1238" s="202"/>
      <c r="V1238" s="250"/>
      <c r="W1238" s="230"/>
      <c r="X1238" s="230"/>
      <c r="Y1238" s="250"/>
      <c r="Z1238" s="230"/>
      <c r="AA1238" s="230"/>
      <c r="AB1238" s="250"/>
      <c r="AC1238" s="230"/>
      <c r="AD1238" s="230"/>
      <c r="AE1238" s="230"/>
      <c r="AF1238" s="230"/>
      <c r="AG1238" s="230"/>
      <c r="AH1238" s="190"/>
      <c r="AI1238" s="190"/>
      <c r="AJ1238" s="230"/>
    </row>
    <row r="1239" spans="2:36" ht="68.650000000000006" customHeight="1" x14ac:dyDescent="0.2">
      <c r="B1239" s="202"/>
      <c r="C1239" s="202"/>
      <c r="D1239" s="204"/>
      <c r="E1239" s="199"/>
      <c r="F1239" s="199"/>
      <c r="G1239" s="199"/>
      <c r="H1239" s="202"/>
      <c r="I1239" s="202"/>
      <c r="J1239" s="11" t="s">
        <v>209</v>
      </c>
      <c r="K1239" s="29" t="s">
        <v>118</v>
      </c>
      <c r="L1239" s="7" t="s">
        <v>119</v>
      </c>
      <c r="M1239" s="14">
        <v>1</v>
      </c>
      <c r="N1239" s="230"/>
      <c r="O1239" s="202"/>
      <c r="P1239" s="230"/>
      <c r="Q1239" s="230"/>
      <c r="R1239" s="230"/>
      <c r="S1239" s="230"/>
      <c r="T1239" s="202"/>
      <c r="U1239" s="202"/>
      <c r="V1239" s="250"/>
      <c r="W1239" s="230"/>
      <c r="X1239" s="230"/>
      <c r="Y1239" s="250"/>
      <c r="Z1239" s="230"/>
      <c r="AA1239" s="230"/>
      <c r="AB1239" s="250"/>
      <c r="AC1239" s="230"/>
      <c r="AD1239" s="230"/>
      <c r="AE1239" s="230"/>
      <c r="AF1239" s="230"/>
      <c r="AG1239" s="230"/>
      <c r="AH1239" s="190"/>
      <c r="AI1239" s="190"/>
      <c r="AJ1239" s="230"/>
    </row>
    <row r="1240" spans="2:36" ht="68.650000000000006" customHeight="1" x14ac:dyDescent="0.2">
      <c r="B1240" s="203"/>
      <c r="C1240" s="203"/>
      <c r="D1240" s="204"/>
      <c r="E1240" s="199"/>
      <c r="F1240" s="218"/>
      <c r="G1240" s="199"/>
      <c r="H1240" s="203"/>
      <c r="I1240" s="203"/>
      <c r="J1240" s="11" t="s">
        <v>120</v>
      </c>
      <c r="K1240" s="29" t="s">
        <v>121</v>
      </c>
      <c r="L1240" s="7" t="s">
        <v>119</v>
      </c>
      <c r="M1240" s="7">
        <v>1</v>
      </c>
      <c r="N1240" s="231"/>
      <c r="O1240" s="203"/>
      <c r="P1240" s="231"/>
      <c r="Q1240" s="231"/>
      <c r="R1240" s="231"/>
      <c r="S1240" s="231"/>
      <c r="T1240" s="203"/>
      <c r="U1240" s="203"/>
      <c r="V1240" s="250"/>
      <c r="W1240" s="231"/>
      <c r="X1240" s="231"/>
      <c r="Y1240" s="250"/>
      <c r="Z1240" s="231"/>
      <c r="AA1240" s="231"/>
      <c r="AB1240" s="250"/>
      <c r="AC1240" s="231"/>
      <c r="AD1240" s="231"/>
      <c r="AE1240" s="231"/>
      <c r="AF1240" s="231"/>
      <c r="AG1240" s="231"/>
      <c r="AH1240" s="190"/>
      <c r="AI1240" s="190"/>
      <c r="AJ1240" s="231"/>
    </row>
    <row r="1241" spans="2:36" ht="131.1" customHeight="1" x14ac:dyDescent="0.2">
      <c r="B1241" s="16" t="s">
        <v>941</v>
      </c>
      <c r="C1241" s="201" t="s">
        <v>922</v>
      </c>
      <c r="D1241" s="16" t="s">
        <v>88</v>
      </c>
      <c r="E1241" s="201" t="s">
        <v>67</v>
      </c>
      <c r="F1241" s="199" t="s">
        <v>134</v>
      </c>
      <c r="G1241" s="199" t="s">
        <v>147</v>
      </c>
      <c r="H1241" s="201" t="s">
        <v>70</v>
      </c>
      <c r="I1241" s="204" t="s">
        <v>79</v>
      </c>
      <c r="J1241" s="75" t="s">
        <v>208</v>
      </c>
      <c r="K1241" s="22" t="s">
        <v>107</v>
      </c>
      <c r="L1241" s="22" t="s">
        <v>86</v>
      </c>
      <c r="M1241" s="22">
        <v>40</v>
      </c>
      <c r="N1241" s="190" t="s">
        <v>108</v>
      </c>
      <c r="O1241" s="201" t="s">
        <v>924</v>
      </c>
      <c r="P1241" s="204" t="s">
        <v>75</v>
      </c>
      <c r="Q1241" s="204" t="s">
        <v>76</v>
      </c>
      <c r="R1241" s="251" t="s">
        <v>77</v>
      </c>
      <c r="S1241" s="251" t="s">
        <v>109</v>
      </c>
      <c r="T1241" s="191">
        <f>Y1241+V1241</f>
        <v>300135</v>
      </c>
      <c r="U1241" s="191">
        <f>+T1241/M1242</f>
        <v>300135</v>
      </c>
      <c r="V1241" s="250">
        <v>255114.75</v>
      </c>
      <c r="W1241" s="189" t="s">
        <v>98</v>
      </c>
      <c r="X1241" s="243" t="s">
        <v>79</v>
      </c>
      <c r="Y1241" s="250">
        <v>45020.25</v>
      </c>
      <c r="Z1241" s="189" t="s">
        <v>98</v>
      </c>
      <c r="AA1241" s="243" t="s">
        <v>79</v>
      </c>
      <c r="AB1241" s="246">
        <v>26098.7</v>
      </c>
      <c r="AC1241" s="190" t="s">
        <v>149</v>
      </c>
      <c r="AD1241" s="246" t="s">
        <v>98</v>
      </c>
      <c r="AE1241" s="250">
        <f>+V1241+Y1241</f>
        <v>300135</v>
      </c>
      <c r="AF1241" s="204" t="s">
        <v>79</v>
      </c>
      <c r="AG1241" s="190" t="s">
        <v>33</v>
      </c>
      <c r="AH1241" s="190" t="s">
        <v>160</v>
      </c>
      <c r="AI1241" s="190" t="s">
        <v>161</v>
      </c>
      <c r="AJ1241" s="240"/>
    </row>
    <row r="1242" spans="2:36" ht="68.650000000000006" customHeight="1" x14ac:dyDescent="0.2">
      <c r="B1242" s="16"/>
      <c r="C1242" s="202"/>
      <c r="D1242" s="16"/>
      <c r="E1242" s="202"/>
      <c r="F1242" s="199"/>
      <c r="G1242" s="199"/>
      <c r="H1242" s="202"/>
      <c r="I1242" s="204"/>
      <c r="J1242" s="11" t="s">
        <v>111</v>
      </c>
      <c r="K1242" s="7" t="s">
        <v>112</v>
      </c>
      <c r="L1242" s="7" t="s">
        <v>85</v>
      </c>
      <c r="M1242" s="14">
        <v>1</v>
      </c>
      <c r="N1242" s="190"/>
      <c r="O1242" s="202"/>
      <c r="P1242" s="204"/>
      <c r="Q1242" s="204"/>
      <c r="R1242" s="251"/>
      <c r="S1242" s="251"/>
      <c r="T1242" s="191"/>
      <c r="U1242" s="191"/>
      <c r="V1242" s="250"/>
      <c r="W1242" s="189"/>
      <c r="X1242" s="244"/>
      <c r="Y1242" s="250"/>
      <c r="Z1242" s="189"/>
      <c r="AA1242" s="244"/>
      <c r="AB1242" s="247"/>
      <c r="AC1242" s="190"/>
      <c r="AD1242" s="247"/>
      <c r="AE1242" s="250"/>
      <c r="AF1242" s="204"/>
      <c r="AG1242" s="190"/>
      <c r="AH1242" s="190"/>
      <c r="AI1242" s="190"/>
      <c r="AJ1242" s="241"/>
    </row>
    <row r="1243" spans="2:36" ht="150.6" customHeight="1" x14ac:dyDescent="0.2">
      <c r="B1243" s="16"/>
      <c r="C1243" s="203"/>
      <c r="D1243" s="16"/>
      <c r="E1243" s="203"/>
      <c r="F1243" s="199"/>
      <c r="G1243" s="199"/>
      <c r="H1243" s="203"/>
      <c r="I1243" s="204"/>
      <c r="J1243" s="11" t="s">
        <v>127</v>
      </c>
      <c r="K1243" s="7" t="s">
        <v>128</v>
      </c>
      <c r="L1243" s="7" t="s">
        <v>85</v>
      </c>
      <c r="M1243" s="7">
        <v>150</v>
      </c>
      <c r="N1243" s="190"/>
      <c r="O1243" s="203"/>
      <c r="P1243" s="204"/>
      <c r="Q1243" s="204"/>
      <c r="R1243" s="251"/>
      <c r="S1243" s="251"/>
      <c r="T1243" s="191"/>
      <c r="U1243" s="191"/>
      <c r="V1243" s="250"/>
      <c r="W1243" s="189"/>
      <c r="X1243" s="245"/>
      <c r="Y1243" s="250"/>
      <c r="Z1243" s="189"/>
      <c r="AA1243" s="245"/>
      <c r="AB1243" s="248"/>
      <c r="AC1243" s="190"/>
      <c r="AD1243" s="248"/>
      <c r="AE1243" s="250"/>
      <c r="AF1243" s="204"/>
      <c r="AG1243" s="190"/>
      <c r="AH1243" s="190"/>
      <c r="AI1243" s="190"/>
      <c r="AJ1243" s="242"/>
    </row>
    <row r="1244" spans="2:36" ht="126.6" customHeight="1" x14ac:dyDescent="0.2">
      <c r="B1244" s="201" t="s">
        <v>942</v>
      </c>
      <c r="C1244" s="201" t="s">
        <v>923</v>
      </c>
      <c r="D1244" s="201" t="s">
        <v>66</v>
      </c>
      <c r="E1244" s="201" t="s">
        <v>67</v>
      </c>
      <c r="F1244" s="199" t="s">
        <v>134</v>
      </c>
      <c r="G1244" s="199" t="s">
        <v>147</v>
      </c>
      <c r="H1244" s="201" t="s">
        <v>70</v>
      </c>
      <c r="I1244" s="204" t="s">
        <v>79</v>
      </c>
      <c r="J1244" s="75" t="s">
        <v>208</v>
      </c>
      <c r="K1244" s="22" t="s">
        <v>107</v>
      </c>
      <c r="L1244" s="22" t="s">
        <v>86</v>
      </c>
      <c r="M1244" s="22">
        <v>40</v>
      </c>
      <c r="N1244" s="190" t="s">
        <v>108</v>
      </c>
      <c r="O1244" s="201" t="s">
        <v>924</v>
      </c>
      <c r="P1244" s="204" t="s">
        <v>75</v>
      </c>
      <c r="Q1244" s="204" t="s">
        <v>76</v>
      </c>
      <c r="R1244" s="251" t="s">
        <v>77</v>
      </c>
      <c r="S1244" s="251" t="s">
        <v>109</v>
      </c>
      <c r="T1244" s="191">
        <f>Y1244+V1244</f>
        <v>100045</v>
      </c>
      <c r="U1244" s="191">
        <f>+T1244/M1245</f>
        <v>100045</v>
      </c>
      <c r="V1244" s="250">
        <v>85038.25</v>
      </c>
      <c r="W1244" s="189" t="s">
        <v>98</v>
      </c>
      <c r="X1244" s="243" t="s">
        <v>79</v>
      </c>
      <c r="Y1244" s="250">
        <v>15006.75</v>
      </c>
      <c r="Z1244" s="189" t="s">
        <v>98</v>
      </c>
      <c r="AA1244" s="243" t="s">
        <v>79</v>
      </c>
      <c r="AB1244" s="246">
        <v>8699.57</v>
      </c>
      <c r="AC1244" s="190" t="s">
        <v>149</v>
      </c>
      <c r="AD1244" s="246" t="s">
        <v>98</v>
      </c>
      <c r="AE1244" s="250">
        <f>+V1244+Y1244</f>
        <v>100045</v>
      </c>
      <c r="AF1244" s="204" t="s">
        <v>79</v>
      </c>
      <c r="AG1244" s="190" t="s">
        <v>33</v>
      </c>
      <c r="AH1244" s="190" t="s">
        <v>249</v>
      </c>
      <c r="AI1244" s="190" t="s">
        <v>253</v>
      </c>
      <c r="AJ1244" s="240"/>
    </row>
    <row r="1245" spans="2:36" ht="68.650000000000006" customHeight="1" x14ac:dyDescent="0.2">
      <c r="B1245" s="202"/>
      <c r="C1245" s="202"/>
      <c r="D1245" s="202"/>
      <c r="E1245" s="202"/>
      <c r="F1245" s="199"/>
      <c r="G1245" s="199"/>
      <c r="H1245" s="202"/>
      <c r="I1245" s="204"/>
      <c r="J1245" s="11" t="s">
        <v>111</v>
      </c>
      <c r="K1245" s="7" t="s">
        <v>112</v>
      </c>
      <c r="L1245" s="7" t="s">
        <v>85</v>
      </c>
      <c r="M1245" s="7">
        <v>1</v>
      </c>
      <c r="N1245" s="190"/>
      <c r="O1245" s="202"/>
      <c r="P1245" s="204"/>
      <c r="Q1245" s="204"/>
      <c r="R1245" s="251"/>
      <c r="S1245" s="251"/>
      <c r="T1245" s="191"/>
      <c r="U1245" s="191"/>
      <c r="V1245" s="250"/>
      <c r="W1245" s="189"/>
      <c r="X1245" s="244"/>
      <c r="Y1245" s="250"/>
      <c r="Z1245" s="189"/>
      <c r="AA1245" s="244"/>
      <c r="AB1245" s="247"/>
      <c r="AC1245" s="190"/>
      <c r="AD1245" s="247"/>
      <c r="AE1245" s="250"/>
      <c r="AF1245" s="204"/>
      <c r="AG1245" s="190"/>
      <c r="AH1245" s="190"/>
      <c r="AI1245" s="190"/>
      <c r="AJ1245" s="241"/>
    </row>
    <row r="1246" spans="2:36" ht="143.65" customHeight="1" x14ac:dyDescent="0.2">
      <c r="B1246" s="203"/>
      <c r="C1246" s="203"/>
      <c r="D1246" s="203"/>
      <c r="E1246" s="203"/>
      <c r="F1246" s="199"/>
      <c r="G1246" s="199"/>
      <c r="H1246" s="203"/>
      <c r="I1246" s="204"/>
      <c r="J1246" s="11" t="s">
        <v>127</v>
      </c>
      <c r="K1246" s="7" t="s">
        <v>128</v>
      </c>
      <c r="L1246" s="7" t="s">
        <v>85</v>
      </c>
      <c r="M1246" s="66">
        <v>50</v>
      </c>
      <c r="N1246" s="190"/>
      <c r="O1246" s="203"/>
      <c r="P1246" s="204"/>
      <c r="Q1246" s="204"/>
      <c r="R1246" s="251"/>
      <c r="S1246" s="251"/>
      <c r="T1246" s="191"/>
      <c r="U1246" s="191"/>
      <c r="V1246" s="250"/>
      <c r="W1246" s="189"/>
      <c r="X1246" s="245"/>
      <c r="Y1246" s="250"/>
      <c r="Z1246" s="189"/>
      <c r="AA1246" s="245"/>
      <c r="AB1246" s="248"/>
      <c r="AC1246" s="190"/>
      <c r="AD1246" s="248"/>
      <c r="AE1246" s="250"/>
      <c r="AF1246" s="204"/>
      <c r="AG1246" s="190"/>
      <c r="AH1246" s="190"/>
      <c r="AI1246" s="190"/>
      <c r="AJ1246" s="242"/>
    </row>
    <row r="1247" spans="2:36" ht="68.650000000000006" customHeight="1" x14ac:dyDescent="0.2">
      <c r="B1247" s="201" t="s">
        <v>943</v>
      </c>
      <c r="C1247" s="201" t="s">
        <v>921</v>
      </c>
      <c r="D1247" s="201" t="s">
        <v>66</v>
      </c>
      <c r="E1247" s="234" t="s">
        <v>67</v>
      </c>
      <c r="F1247" s="234" t="s">
        <v>132</v>
      </c>
      <c r="G1247" s="199" t="s">
        <v>69</v>
      </c>
      <c r="H1247" s="201" t="s">
        <v>70</v>
      </c>
      <c r="I1247" s="201" t="s">
        <v>98</v>
      </c>
      <c r="J1247" s="11" t="s">
        <v>113</v>
      </c>
      <c r="K1247" s="29" t="s">
        <v>114</v>
      </c>
      <c r="L1247" s="7" t="s">
        <v>115</v>
      </c>
      <c r="M1247" s="14">
        <v>2</v>
      </c>
      <c r="N1247" s="228" t="s">
        <v>108</v>
      </c>
      <c r="O1247" s="201" t="s">
        <v>338</v>
      </c>
      <c r="P1247" s="228" t="s">
        <v>75</v>
      </c>
      <c r="Q1247" s="228" t="s">
        <v>76</v>
      </c>
      <c r="R1247" s="228" t="s">
        <v>77</v>
      </c>
      <c r="S1247" s="228" t="s">
        <v>109</v>
      </c>
      <c r="T1247" s="274">
        <f>+V1247+Y1247</f>
        <v>149800</v>
      </c>
      <c r="U1247" s="201">
        <f>+T1247/M1248</f>
        <v>149800</v>
      </c>
      <c r="V1247" s="250">
        <v>127330</v>
      </c>
      <c r="W1247" s="228" t="s">
        <v>98</v>
      </c>
      <c r="X1247" s="228" t="s">
        <v>98</v>
      </c>
      <c r="Y1247" s="250">
        <v>22470</v>
      </c>
      <c r="Z1247" s="228" t="s">
        <v>98</v>
      </c>
      <c r="AA1247" s="228" t="s">
        <v>98</v>
      </c>
      <c r="AB1247" s="250">
        <v>13026.09</v>
      </c>
      <c r="AC1247" s="228" t="s">
        <v>80</v>
      </c>
      <c r="AD1247" s="228" t="s">
        <v>98</v>
      </c>
      <c r="AE1247" s="246">
        <f>+V1247+Y1247</f>
        <v>149800</v>
      </c>
      <c r="AF1247" s="228" t="s">
        <v>98</v>
      </c>
      <c r="AG1247" s="228" t="s">
        <v>33</v>
      </c>
      <c r="AH1247" s="190" t="s">
        <v>160</v>
      </c>
      <c r="AI1247" s="190" t="s">
        <v>161</v>
      </c>
      <c r="AJ1247" s="228"/>
    </row>
    <row r="1248" spans="2:36" ht="68.650000000000006" customHeight="1" x14ac:dyDescent="0.2">
      <c r="B1248" s="202"/>
      <c r="C1248" s="202"/>
      <c r="D1248" s="202"/>
      <c r="E1248" s="199"/>
      <c r="F1248" s="199"/>
      <c r="G1248" s="199"/>
      <c r="H1248" s="202"/>
      <c r="I1248" s="202"/>
      <c r="J1248" s="11" t="s">
        <v>116</v>
      </c>
      <c r="K1248" s="29" t="s">
        <v>117</v>
      </c>
      <c r="L1248" s="7" t="s">
        <v>85</v>
      </c>
      <c r="M1248" s="14">
        <v>1</v>
      </c>
      <c r="N1248" s="230"/>
      <c r="O1248" s="202"/>
      <c r="P1248" s="230"/>
      <c r="Q1248" s="230"/>
      <c r="R1248" s="230"/>
      <c r="S1248" s="230"/>
      <c r="T1248" s="202"/>
      <c r="U1248" s="202"/>
      <c r="V1248" s="250"/>
      <c r="W1248" s="230"/>
      <c r="X1248" s="230"/>
      <c r="Y1248" s="250"/>
      <c r="Z1248" s="230"/>
      <c r="AA1248" s="230"/>
      <c r="AB1248" s="250"/>
      <c r="AC1248" s="230"/>
      <c r="AD1248" s="230"/>
      <c r="AE1248" s="230"/>
      <c r="AF1248" s="230"/>
      <c r="AG1248" s="230"/>
      <c r="AH1248" s="190"/>
      <c r="AI1248" s="190"/>
      <c r="AJ1248" s="230"/>
    </row>
    <row r="1249" spans="2:36" ht="68.650000000000006" customHeight="1" x14ac:dyDescent="0.2">
      <c r="B1249" s="202"/>
      <c r="C1249" s="202"/>
      <c r="D1249" s="202"/>
      <c r="E1249" s="199"/>
      <c r="F1249" s="199"/>
      <c r="G1249" s="199"/>
      <c r="H1249" s="202"/>
      <c r="I1249" s="202"/>
      <c r="J1249" s="11" t="s">
        <v>209</v>
      </c>
      <c r="K1249" s="29" t="s">
        <v>118</v>
      </c>
      <c r="L1249" s="7" t="s">
        <v>119</v>
      </c>
      <c r="M1249" s="14">
        <v>1</v>
      </c>
      <c r="N1249" s="230"/>
      <c r="O1249" s="202"/>
      <c r="P1249" s="230"/>
      <c r="Q1249" s="230"/>
      <c r="R1249" s="230"/>
      <c r="S1249" s="230"/>
      <c r="T1249" s="202"/>
      <c r="U1249" s="202"/>
      <c r="V1249" s="250"/>
      <c r="W1249" s="230"/>
      <c r="X1249" s="230"/>
      <c r="Y1249" s="250"/>
      <c r="Z1249" s="230"/>
      <c r="AA1249" s="230"/>
      <c r="AB1249" s="250"/>
      <c r="AC1249" s="230"/>
      <c r="AD1249" s="230"/>
      <c r="AE1249" s="230"/>
      <c r="AF1249" s="230"/>
      <c r="AG1249" s="230"/>
      <c r="AH1249" s="190"/>
      <c r="AI1249" s="190"/>
      <c r="AJ1249" s="230"/>
    </row>
    <row r="1250" spans="2:36" ht="68.650000000000006" customHeight="1" x14ac:dyDescent="0.2">
      <c r="B1250" s="203"/>
      <c r="C1250" s="203"/>
      <c r="D1250" s="203"/>
      <c r="E1250" s="199"/>
      <c r="F1250" s="218"/>
      <c r="G1250" s="199"/>
      <c r="H1250" s="203"/>
      <c r="I1250" s="203"/>
      <c r="J1250" s="11" t="s">
        <v>120</v>
      </c>
      <c r="K1250" s="29" t="s">
        <v>121</v>
      </c>
      <c r="L1250" s="7" t="s">
        <v>119</v>
      </c>
      <c r="M1250" s="7">
        <v>1</v>
      </c>
      <c r="N1250" s="231"/>
      <c r="O1250" s="203"/>
      <c r="P1250" s="231"/>
      <c r="Q1250" s="231"/>
      <c r="R1250" s="231"/>
      <c r="S1250" s="231"/>
      <c r="T1250" s="203"/>
      <c r="U1250" s="203"/>
      <c r="V1250" s="250"/>
      <c r="W1250" s="231"/>
      <c r="X1250" s="231"/>
      <c r="Y1250" s="250"/>
      <c r="Z1250" s="231"/>
      <c r="AA1250" s="231"/>
      <c r="AB1250" s="250"/>
      <c r="AC1250" s="231"/>
      <c r="AD1250" s="231"/>
      <c r="AE1250" s="231"/>
      <c r="AF1250" s="231"/>
      <c r="AG1250" s="231"/>
      <c r="AH1250" s="190"/>
      <c r="AI1250" s="190"/>
      <c r="AJ1250" s="231"/>
    </row>
    <row r="1251" spans="2:36" ht="133.5" customHeight="1" x14ac:dyDescent="0.2">
      <c r="B1251" s="201" t="s">
        <v>944</v>
      </c>
      <c r="C1251" s="201" t="s">
        <v>923</v>
      </c>
      <c r="D1251" s="201" t="s">
        <v>66</v>
      </c>
      <c r="E1251" s="201" t="s">
        <v>67</v>
      </c>
      <c r="F1251" s="199" t="s">
        <v>134</v>
      </c>
      <c r="G1251" s="199" t="s">
        <v>147</v>
      </c>
      <c r="H1251" s="201" t="s">
        <v>70</v>
      </c>
      <c r="I1251" s="204" t="s">
        <v>79</v>
      </c>
      <c r="J1251" s="75" t="s">
        <v>208</v>
      </c>
      <c r="K1251" s="22" t="s">
        <v>107</v>
      </c>
      <c r="L1251" s="22" t="s">
        <v>86</v>
      </c>
      <c r="M1251" s="22">
        <v>40</v>
      </c>
      <c r="N1251" s="190" t="s">
        <v>108</v>
      </c>
      <c r="O1251" s="201" t="s">
        <v>924</v>
      </c>
      <c r="P1251" s="204" t="s">
        <v>75</v>
      </c>
      <c r="Q1251" s="204" t="s">
        <v>76</v>
      </c>
      <c r="R1251" s="251" t="s">
        <v>77</v>
      </c>
      <c r="S1251" s="251" t="s">
        <v>109</v>
      </c>
      <c r="T1251" s="191">
        <f>Y1251+V1251</f>
        <v>100045</v>
      </c>
      <c r="U1251" s="191">
        <f>+T1251/M1252</f>
        <v>100045</v>
      </c>
      <c r="V1251" s="250">
        <v>85038.25</v>
      </c>
      <c r="W1251" s="189" t="s">
        <v>98</v>
      </c>
      <c r="X1251" s="243" t="s">
        <v>79</v>
      </c>
      <c r="Y1251" s="250">
        <v>15006.75</v>
      </c>
      <c r="Z1251" s="189" t="s">
        <v>98</v>
      </c>
      <c r="AA1251" s="243" t="s">
        <v>79</v>
      </c>
      <c r="AB1251" s="246">
        <v>8699.57</v>
      </c>
      <c r="AC1251" s="190" t="s">
        <v>149</v>
      </c>
      <c r="AD1251" s="246" t="s">
        <v>98</v>
      </c>
      <c r="AE1251" s="250">
        <f>+V1251+Y1251</f>
        <v>100045</v>
      </c>
      <c r="AF1251" s="204" t="s">
        <v>79</v>
      </c>
      <c r="AG1251" s="190" t="s">
        <v>33</v>
      </c>
      <c r="AH1251" s="190" t="s">
        <v>249</v>
      </c>
      <c r="AI1251" s="190" t="s">
        <v>253</v>
      </c>
      <c r="AJ1251" s="240"/>
    </row>
    <row r="1252" spans="2:36" ht="68.650000000000006" customHeight="1" x14ac:dyDescent="0.2">
      <c r="B1252" s="202"/>
      <c r="C1252" s="202"/>
      <c r="D1252" s="202"/>
      <c r="E1252" s="202"/>
      <c r="F1252" s="199"/>
      <c r="G1252" s="199"/>
      <c r="H1252" s="202"/>
      <c r="I1252" s="204"/>
      <c r="J1252" s="11" t="s">
        <v>111</v>
      </c>
      <c r="K1252" s="7" t="s">
        <v>112</v>
      </c>
      <c r="L1252" s="7" t="s">
        <v>85</v>
      </c>
      <c r="M1252" s="7">
        <v>1</v>
      </c>
      <c r="N1252" s="190"/>
      <c r="O1252" s="202"/>
      <c r="P1252" s="204"/>
      <c r="Q1252" s="204"/>
      <c r="R1252" s="251"/>
      <c r="S1252" s="251"/>
      <c r="T1252" s="191"/>
      <c r="U1252" s="191"/>
      <c r="V1252" s="250"/>
      <c r="W1252" s="189"/>
      <c r="X1252" s="244"/>
      <c r="Y1252" s="250"/>
      <c r="Z1252" s="189"/>
      <c r="AA1252" s="244"/>
      <c r="AB1252" s="247"/>
      <c r="AC1252" s="190"/>
      <c r="AD1252" s="247"/>
      <c r="AE1252" s="250"/>
      <c r="AF1252" s="204"/>
      <c r="AG1252" s="190"/>
      <c r="AH1252" s="190"/>
      <c r="AI1252" s="190"/>
      <c r="AJ1252" s="241"/>
    </row>
    <row r="1253" spans="2:36" ht="145.5" customHeight="1" x14ac:dyDescent="0.2">
      <c r="B1253" s="203"/>
      <c r="C1253" s="203"/>
      <c r="D1253" s="203"/>
      <c r="E1253" s="203"/>
      <c r="F1253" s="199"/>
      <c r="G1253" s="199"/>
      <c r="H1253" s="203"/>
      <c r="I1253" s="204"/>
      <c r="J1253" s="11" t="s">
        <v>127</v>
      </c>
      <c r="K1253" s="7" t="s">
        <v>128</v>
      </c>
      <c r="L1253" s="7" t="s">
        <v>85</v>
      </c>
      <c r="M1253" s="66">
        <v>50</v>
      </c>
      <c r="N1253" s="190"/>
      <c r="O1253" s="203"/>
      <c r="P1253" s="204"/>
      <c r="Q1253" s="204"/>
      <c r="R1253" s="251"/>
      <c r="S1253" s="251"/>
      <c r="T1253" s="191"/>
      <c r="U1253" s="191"/>
      <c r="V1253" s="250"/>
      <c r="W1253" s="189"/>
      <c r="X1253" s="245"/>
      <c r="Y1253" s="250"/>
      <c r="Z1253" s="189"/>
      <c r="AA1253" s="245"/>
      <c r="AB1253" s="248"/>
      <c r="AC1253" s="190"/>
      <c r="AD1253" s="248"/>
      <c r="AE1253" s="250"/>
      <c r="AF1253" s="204"/>
      <c r="AG1253" s="190"/>
      <c r="AH1253" s="190"/>
      <c r="AI1253" s="190"/>
      <c r="AJ1253" s="242"/>
    </row>
    <row r="1254" spans="2:36" ht="124.15" customHeight="1" x14ac:dyDescent="0.2">
      <c r="B1254" s="201" t="s">
        <v>945</v>
      </c>
      <c r="C1254" s="201" t="s">
        <v>923</v>
      </c>
      <c r="D1254" s="201" t="s">
        <v>66</v>
      </c>
      <c r="E1254" s="201" t="s">
        <v>67</v>
      </c>
      <c r="F1254" s="199" t="s">
        <v>134</v>
      </c>
      <c r="G1254" s="199" t="s">
        <v>147</v>
      </c>
      <c r="H1254" s="201" t="s">
        <v>70</v>
      </c>
      <c r="I1254" s="204" t="s">
        <v>79</v>
      </c>
      <c r="J1254" s="75" t="s">
        <v>208</v>
      </c>
      <c r="K1254" s="22" t="s">
        <v>107</v>
      </c>
      <c r="L1254" s="22" t="s">
        <v>86</v>
      </c>
      <c r="M1254" s="22">
        <v>40</v>
      </c>
      <c r="N1254" s="190" t="s">
        <v>108</v>
      </c>
      <c r="O1254" s="201" t="s">
        <v>924</v>
      </c>
      <c r="P1254" s="204" t="s">
        <v>75</v>
      </c>
      <c r="Q1254" s="204" t="s">
        <v>76</v>
      </c>
      <c r="R1254" s="251" t="s">
        <v>77</v>
      </c>
      <c r="S1254" s="251" t="s">
        <v>109</v>
      </c>
      <c r="T1254" s="191">
        <f>Y1254+V1254</f>
        <v>100045</v>
      </c>
      <c r="U1254" s="191">
        <f>+T1254/M1255</f>
        <v>100045</v>
      </c>
      <c r="V1254" s="250">
        <v>85038.25</v>
      </c>
      <c r="W1254" s="189" t="s">
        <v>98</v>
      </c>
      <c r="X1254" s="243" t="s">
        <v>79</v>
      </c>
      <c r="Y1254" s="250">
        <v>15006.75</v>
      </c>
      <c r="Z1254" s="189" t="s">
        <v>98</v>
      </c>
      <c r="AA1254" s="243" t="s">
        <v>79</v>
      </c>
      <c r="AB1254" s="246">
        <v>8699.56</v>
      </c>
      <c r="AC1254" s="190" t="s">
        <v>149</v>
      </c>
      <c r="AD1254" s="246" t="s">
        <v>98</v>
      </c>
      <c r="AE1254" s="250">
        <f>+V1254+Y1254</f>
        <v>100045</v>
      </c>
      <c r="AF1254" s="204" t="s">
        <v>79</v>
      </c>
      <c r="AG1254" s="190" t="s">
        <v>33</v>
      </c>
      <c r="AH1254" s="190" t="s">
        <v>166</v>
      </c>
      <c r="AI1254" s="190" t="s">
        <v>167</v>
      </c>
      <c r="AJ1254" s="240"/>
    </row>
    <row r="1255" spans="2:36" ht="68.650000000000006" customHeight="1" x14ac:dyDescent="0.2">
      <c r="B1255" s="202"/>
      <c r="C1255" s="202"/>
      <c r="D1255" s="202"/>
      <c r="E1255" s="202"/>
      <c r="F1255" s="199"/>
      <c r="G1255" s="199"/>
      <c r="H1255" s="202"/>
      <c r="I1255" s="204"/>
      <c r="J1255" s="11" t="s">
        <v>111</v>
      </c>
      <c r="K1255" s="7" t="s">
        <v>112</v>
      </c>
      <c r="L1255" s="7" t="s">
        <v>85</v>
      </c>
      <c r="M1255" s="7">
        <v>1</v>
      </c>
      <c r="N1255" s="190"/>
      <c r="O1255" s="202"/>
      <c r="P1255" s="204"/>
      <c r="Q1255" s="204"/>
      <c r="R1255" s="251"/>
      <c r="S1255" s="251"/>
      <c r="T1255" s="191"/>
      <c r="U1255" s="191"/>
      <c r="V1255" s="250"/>
      <c r="W1255" s="189"/>
      <c r="X1255" s="244"/>
      <c r="Y1255" s="250"/>
      <c r="Z1255" s="189"/>
      <c r="AA1255" s="244"/>
      <c r="AB1255" s="247"/>
      <c r="AC1255" s="190"/>
      <c r="AD1255" s="247"/>
      <c r="AE1255" s="250"/>
      <c r="AF1255" s="204"/>
      <c r="AG1255" s="190"/>
      <c r="AH1255" s="190"/>
      <c r="AI1255" s="190"/>
      <c r="AJ1255" s="241"/>
    </row>
    <row r="1256" spans="2:36" ht="140.65" customHeight="1" x14ac:dyDescent="0.2">
      <c r="B1256" s="203"/>
      <c r="C1256" s="203"/>
      <c r="D1256" s="203"/>
      <c r="E1256" s="203"/>
      <c r="F1256" s="199"/>
      <c r="G1256" s="199"/>
      <c r="H1256" s="203"/>
      <c r="I1256" s="204"/>
      <c r="J1256" s="11" t="s">
        <v>127</v>
      </c>
      <c r="K1256" s="7" t="s">
        <v>128</v>
      </c>
      <c r="L1256" s="7" t="s">
        <v>85</v>
      </c>
      <c r="M1256" s="66">
        <v>50</v>
      </c>
      <c r="N1256" s="190"/>
      <c r="O1256" s="203"/>
      <c r="P1256" s="204"/>
      <c r="Q1256" s="204"/>
      <c r="R1256" s="251"/>
      <c r="S1256" s="251"/>
      <c r="T1256" s="191"/>
      <c r="U1256" s="191"/>
      <c r="V1256" s="250"/>
      <c r="W1256" s="189"/>
      <c r="X1256" s="245"/>
      <c r="Y1256" s="250"/>
      <c r="Z1256" s="189"/>
      <c r="AA1256" s="245"/>
      <c r="AB1256" s="248"/>
      <c r="AC1256" s="190"/>
      <c r="AD1256" s="248"/>
      <c r="AE1256" s="250"/>
      <c r="AF1256" s="204"/>
      <c r="AG1256" s="190"/>
      <c r="AH1256" s="190"/>
      <c r="AI1256" s="190"/>
      <c r="AJ1256" s="242"/>
    </row>
    <row r="1257" spans="2:36" ht="68.650000000000006" customHeight="1" x14ac:dyDescent="0.2">
      <c r="B1257" s="201" t="s">
        <v>946</v>
      </c>
      <c r="C1257" s="201" t="s">
        <v>923</v>
      </c>
      <c r="D1257" s="201" t="s">
        <v>66</v>
      </c>
      <c r="E1257" s="201" t="s">
        <v>67</v>
      </c>
      <c r="F1257" s="199" t="s">
        <v>134</v>
      </c>
      <c r="G1257" s="199" t="s">
        <v>147</v>
      </c>
      <c r="H1257" s="201" t="s">
        <v>70</v>
      </c>
      <c r="I1257" s="204" t="s">
        <v>79</v>
      </c>
      <c r="J1257" s="75" t="s">
        <v>208</v>
      </c>
      <c r="K1257" s="22" t="s">
        <v>107</v>
      </c>
      <c r="L1257" s="22" t="s">
        <v>86</v>
      </c>
      <c r="M1257" s="22">
        <v>40</v>
      </c>
      <c r="N1257" s="190" t="s">
        <v>108</v>
      </c>
      <c r="O1257" s="201" t="s">
        <v>924</v>
      </c>
      <c r="P1257" s="204" t="s">
        <v>75</v>
      </c>
      <c r="Q1257" s="204" t="s">
        <v>76</v>
      </c>
      <c r="R1257" s="251" t="s">
        <v>77</v>
      </c>
      <c r="S1257" s="251" t="s">
        <v>109</v>
      </c>
      <c r="T1257" s="191">
        <f>Y1257+V1257</f>
        <v>100045</v>
      </c>
      <c r="U1257" s="191">
        <f>+T1257/M1258</f>
        <v>100045</v>
      </c>
      <c r="V1257" s="250">
        <v>85038.25</v>
      </c>
      <c r="W1257" s="189" t="s">
        <v>98</v>
      </c>
      <c r="X1257" s="243" t="s">
        <v>79</v>
      </c>
      <c r="Y1257" s="250">
        <v>15006.75</v>
      </c>
      <c r="Z1257" s="189" t="s">
        <v>98</v>
      </c>
      <c r="AA1257" s="243" t="s">
        <v>79</v>
      </c>
      <c r="AB1257" s="246">
        <v>8699.56</v>
      </c>
      <c r="AC1257" s="190" t="s">
        <v>149</v>
      </c>
      <c r="AD1257" s="246" t="s">
        <v>98</v>
      </c>
      <c r="AE1257" s="250">
        <f>+V1257+Y1257</f>
        <v>100045</v>
      </c>
      <c r="AF1257" s="204" t="s">
        <v>79</v>
      </c>
      <c r="AG1257" s="190" t="s">
        <v>33</v>
      </c>
      <c r="AH1257" s="190" t="s">
        <v>413</v>
      </c>
      <c r="AI1257" s="190" t="s">
        <v>521</v>
      </c>
      <c r="AJ1257" s="240"/>
    </row>
    <row r="1258" spans="2:36" ht="68.650000000000006" customHeight="1" x14ac:dyDescent="0.2">
      <c r="B1258" s="202"/>
      <c r="C1258" s="202"/>
      <c r="D1258" s="202"/>
      <c r="E1258" s="202"/>
      <c r="F1258" s="199"/>
      <c r="G1258" s="199"/>
      <c r="H1258" s="202"/>
      <c r="I1258" s="204"/>
      <c r="J1258" s="11" t="s">
        <v>111</v>
      </c>
      <c r="K1258" s="7" t="s">
        <v>112</v>
      </c>
      <c r="L1258" s="7" t="s">
        <v>85</v>
      </c>
      <c r="M1258" s="7">
        <v>1</v>
      </c>
      <c r="N1258" s="190"/>
      <c r="O1258" s="202"/>
      <c r="P1258" s="204"/>
      <c r="Q1258" s="204"/>
      <c r="R1258" s="251"/>
      <c r="S1258" s="251"/>
      <c r="T1258" s="191"/>
      <c r="U1258" s="191"/>
      <c r="V1258" s="250"/>
      <c r="W1258" s="189"/>
      <c r="X1258" s="244"/>
      <c r="Y1258" s="250"/>
      <c r="Z1258" s="189"/>
      <c r="AA1258" s="244"/>
      <c r="AB1258" s="247"/>
      <c r="AC1258" s="190"/>
      <c r="AD1258" s="247"/>
      <c r="AE1258" s="250"/>
      <c r="AF1258" s="204"/>
      <c r="AG1258" s="190"/>
      <c r="AH1258" s="190"/>
      <c r="AI1258" s="190"/>
      <c r="AJ1258" s="241"/>
    </row>
    <row r="1259" spans="2:36" ht="156" customHeight="1" x14ac:dyDescent="0.2">
      <c r="B1259" s="203"/>
      <c r="C1259" s="203"/>
      <c r="D1259" s="203"/>
      <c r="E1259" s="203"/>
      <c r="F1259" s="199"/>
      <c r="G1259" s="199"/>
      <c r="H1259" s="203"/>
      <c r="I1259" s="204"/>
      <c r="J1259" s="11" t="s">
        <v>127</v>
      </c>
      <c r="K1259" s="7" t="s">
        <v>128</v>
      </c>
      <c r="L1259" s="7" t="s">
        <v>85</v>
      </c>
      <c r="M1259" s="66">
        <v>50</v>
      </c>
      <c r="N1259" s="190"/>
      <c r="O1259" s="203"/>
      <c r="P1259" s="204"/>
      <c r="Q1259" s="204"/>
      <c r="R1259" s="251"/>
      <c r="S1259" s="251"/>
      <c r="T1259" s="191"/>
      <c r="U1259" s="191"/>
      <c r="V1259" s="250"/>
      <c r="W1259" s="189"/>
      <c r="X1259" s="245"/>
      <c r="Y1259" s="250"/>
      <c r="Z1259" s="189"/>
      <c r="AA1259" s="245"/>
      <c r="AB1259" s="248"/>
      <c r="AC1259" s="190"/>
      <c r="AD1259" s="248"/>
      <c r="AE1259" s="250"/>
      <c r="AF1259" s="204"/>
      <c r="AG1259" s="190"/>
      <c r="AH1259" s="190"/>
      <c r="AI1259" s="190"/>
      <c r="AJ1259" s="242"/>
    </row>
    <row r="1260" spans="2:36" ht="68.650000000000006" customHeight="1" x14ac:dyDescent="0.2">
      <c r="B1260" s="201" t="s">
        <v>1093</v>
      </c>
      <c r="C1260" s="201" t="s">
        <v>921</v>
      </c>
      <c r="D1260" s="201" t="s">
        <v>66</v>
      </c>
      <c r="E1260" s="234" t="s">
        <v>67</v>
      </c>
      <c r="F1260" s="234" t="s">
        <v>132</v>
      </c>
      <c r="G1260" s="199" t="s">
        <v>69</v>
      </c>
      <c r="H1260" s="201" t="s">
        <v>70</v>
      </c>
      <c r="I1260" s="201" t="s">
        <v>98</v>
      </c>
      <c r="J1260" s="11" t="s">
        <v>113</v>
      </c>
      <c r="K1260" s="29" t="s">
        <v>114</v>
      </c>
      <c r="L1260" s="7" t="s">
        <v>115</v>
      </c>
      <c r="M1260" s="14">
        <v>2</v>
      </c>
      <c r="N1260" s="228" t="s">
        <v>108</v>
      </c>
      <c r="O1260" s="201" t="s">
        <v>338</v>
      </c>
      <c r="P1260" s="228" t="s">
        <v>75</v>
      </c>
      <c r="Q1260" s="228" t="s">
        <v>76</v>
      </c>
      <c r="R1260" s="228" t="s">
        <v>77</v>
      </c>
      <c r="S1260" s="228" t="s">
        <v>109</v>
      </c>
      <c r="T1260" s="274">
        <f>+V1260+Y1260</f>
        <v>149800</v>
      </c>
      <c r="U1260" s="225">
        <f>+T1260/M1261</f>
        <v>74900</v>
      </c>
      <c r="V1260" s="250">
        <v>127330</v>
      </c>
      <c r="W1260" s="228" t="s">
        <v>98</v>
      </c>
      <c r="X1260" s="228" t="s">
        <v>98</v>
      </c>
      <c r="Y1260" s="250">
        <v>22470</v>
      </c>
      <c r="Z1260" s="228" t="s">
        <v>98</v>
      </c>
      <c r="AA1260" s="228" t="s">
        <v>98</v>
      </c>
      <c r="AB1260" s="250">
        <v>13026.09</v>
      </c>
      <c r="AC1260" s="228" t="s">
        <v>80</v>
      </c>
      <c r="AD1260" s="228" t="s">
        <v>98</v>
      </c>
      <c r="AE1260" s="246">
        <f>+V1260+Y1260</f>
        <v>149800</v>
      </c>
      <c r="AF1260" s="228" t="s">
        <v>98</v>
      </c>
      <c r="AG1260" s="228" t="s">
        <v>33</v>
      </c>
      <c r="AH1260" s="190" t="s">
        <v>249</v>
      </c>
      <c r="AI1260" s="190" t="s">
        <v>253</v>
      </c>
      <c r="AJ1260" s="228"/>
    </row>
    <row r="1261" spans="2:36" ht="68.650000000000006" customHeight="1" x14ac:dyDescent="0.2">
      <c r="B1261" s="202"/>
      <c r="C1261" s="202"/>
      <c r="D1261" s="202"/>
      <c r="E1261" s="199"/>
      <c r="F1261" s="199"/>
      <c r="G1261" s="199"/>
      <c r="H1261" s="202"/>
      <c r="I1261" s="202"/>
      <c r="J1261" s="11" t="s">
        <v>116</v>
      </c>
      <c r="K1261" s="29" t="s">
        <v>117</v>
      </c>
      <c r="L1261" s="7" t="s">
        <v>85</v>
      </c>
      <c r="M1261" s="14">
        <v>2</v>
      </c>
      <c r="N1261" s="230"/>
      <c r="O1261" s="202"/>
      <c r="P1261" s="230"/>
      <c r="Q1261" s="230"/>
      <c r="R1261" s="230"/>
      <c r="S1261" s="230"/>
      <c r="T1261" s="202"/>
      <c r="U1261" s="226"/>
      <c r="V1261" s="250"/>
      <c r="W1261" s="230"/>
      <c r="X1261" s="230"/>
      <c r="Y1261" s="250"/>
      <c r="Z1261" s="230"/>
      <c r="AA1261" s="230"/>
      <c r="AB1261" s="250"/>
      <c r="AC1261" s="230"/>
      <c r="AD1261" s="230"/>
      <c r="AE1261" s="230"/>
      <c r="AF1261" s="230"/>
      <c r="AG1261" s="230"/>
      <c r="AH1261" s="190"/>
      <c r="AI1261" s="190"/>
      <c r="AJ1261" s="230"/>
    </row>
    <row r="1262" spans="2:36" ht="68.650000000000006" customHeight="1" x14ac:dyDescent="0.2">
      <c r="B1262" s="202"/>
      <c r="C1262" s="202"/>
      <c r="D1262" s="202"/>
      <c r="E1262" s="199"/>
      <c r="F1262" s="199"/>
      <c r="G1262" s="199"/>
      <c r="H1262" s="202"/>
      <c r="I1262" s="202"/>
      <c r="J1262" s="11" t="s">
        <v>209</v>
      </c>
      <c r="K1262" s="29" t="s">
        <v>118</v>
      </c>
      <c r="L1262" s="7" t="s">
        <v>119</v>
      </c>
      <c r="M1262" s="14">
        <v>2</v>
      </c>
      <c r="N1262" s="230"/>
      <c r="O1262" s="202"/>
      <c r="P1262" s="230"/>
      <c r="Q1262" s="230"/>
      <c r="R1262" s="230"/>
      <c r="S1262" s="230"/>
      <c r="T1262" s="202"/>
      <c r="U1262" s="226"/>
      <c r="V1262" s="250"/>
      <c r="W1262" s="230"/>
      <c r="X1262" s="230"/>
      <c r="Y1262" s="250"/>
      <c r="Z1262" s="230"/>
      <c r="AA1262" s="230"/>
      <c r="AB1262" s="250"/>
      <c r="AC1262" s="230"/>
      <c r="AD1262" s="230"/>
      <c r="AE1262" s="230"/>
      <c r="AF1262" s="230"/>
      <c r="AG1262" s="230"/>
      <c r="AH1262" s="190"/>
      <c r="AI1262" s="190"/>
      <c r="AJ1262" s="230"/>
    </row>
    <row r="1263" spans="2:36" ht="68.650000000000006" customHeight="1" x14ac:dyDescent="0.2">
      <c r="B1263" s="203"/>
      <c r="C1263" s="203"/>
      <c r="D1263" s="203"/>
      <c r="E1263" s="199"/>
      <c r="F1263" s="218"/>
      <c r="G1263" s="199"/>
      <c r="H1263" s="203"/>
      <c r="I1263" s="203"/>
      <c r="J1263" s="11" t="s">
        <v>120</v>
      </c>
      <c r="K1263" s="29" t="s">
        <v>121</v>
      </c>
      <c r="L1263" s="7" t="s">
        <v>119</v>
      </c>
      <c r="M1263" s="7">
        <v>2</v>
      </c>
      <c r="N1263" s="231"/>
      <c r="O1263" s="203"/>
      <c r="P1263" s="231"/>
      <c r="Q1263" s="231"/>
      <c r="R1263" s="231"/>
      <c r="S1263" s="231"/>
      <c r="T1263" s="203"/>
      <c r="U1263" s="227"/>
      <c r="V1263" s="250"/>
      <c r="W1263" s="231"/>
      <c r="X1263" s="231"/>
      <c r="Y1263" s="250"/>
      <c r="Z1263" s="231"/>
      <c r="AA1263" s="231"/>
      <c r="AB1263" s="250"/>
      <c r="AC1263" s="231"/>
      <c r="AD1263" s="231"/>
      <c r="AE1263" s="231"/>
      <c r="AF1263" s="231"/>
      <c r="AG1263" s="231"/>
      <c r="AH1263" s="190"/>
      <c r="AI1263" s="190"/>
      <c r="AJ1263" s="231"/>
    </row>
    <row r="1264" spans="2:36" ht="68.650000000000006" customHeight="1" x14ac:dyDescent="0.2">
      <c r="B1264" s="204" t="s">
        <v>718</v>
      </c>
      <c r="C1264" s="204" t="s">
        <v>749</v>
      </c>
      <c r="D1264" s="204" t="s">
        <v>66</v>
      </c>
      <c r="E1264" s="199" t="s">
        <v>781</v>
      </c>
      <c r="F1264" s="199" t="s">
        <v>134</v>
      </c>
      <c r="G1264" s="199" t="s">
        <v>726</v>
      </c>
      <c r="H1264" s="201" t="s">
        <v>70</v>
      </c>
      <c r="I1264" s="204" t="s">
        <v>98</v>
      </c>
      <c r="J1264" s="408" t="s">
        <v>127</v>
      </c>
      <c r="K1264" s="211" t="s">
        <v>658</v>
      </c>
      <c r="L1264" s="211" t="s">
        <v>729</v>
      </c>
      <c r="M1264" s="204">
        <v>55</v>
      </c>
      <c r="N1264" s="205" t="s">
        <v>730</v>
      </c>
      <c r="O1264" s="199" t="s">
        <v>731</v>
      </c>
      <c r="P1264" s="201" t="s">
        <v>75</v>
      </c>
      <c r="Q1264" s="201" t="s">
        <v>76</v>
      </c>
      <c r="R1264" s="201" t="s">
        <v>77</v>
      </c>
      <c r="S1264" s="204" t="s">
        <v>109</v>
      </c>
      <c r="T1264" s="209">
        <f>+V1264+Y1264</f>
        <v>117699.96</v>
      </c>
      <c r="U1264" s="209">
        <f>+T1264/3</f>
        <v>39233.32</v>
      </c>
      <c r="V1264" s="215">
        <v>100044.96</v>
      </c>
      <c r="W1264" s="190" t="s">
        <v>98</v>
      </c>
      <c r="X1264" s="190" t="s">
        <v>98</v>
      </c>
      <c r="Y1264" s="297">
        <v>17655</v>
      </c>
      <c r="Z1264" s="190" t="s">
        <v>98</v>
      </c>
      <c r="AA1264" s="190" t="s">
        <v>98</v>
      </c>
      <c r="AB1264" s="297">
        <v>9543.24</v>
      </c>
      <c r="AC1264" s="190" t="s">
        <v>149</v>
      </c>
      <c r="AD1264" s="190" t="s">
        <v>98</v>
      </c>
      <c r="AE1264" s="215">
        <f>+V1264+Y1264</f>
        <v>117699.96</v>
      </c>
      <c r="AF1264" s="204" t="s">
        <v>98</v>
      </c>
      <c r="AG1264" s="190" t="s">
        <v>33</v>
      </c>
      <c r="AH1264" s="205" t="s">
        <v>157</v>
      </c>
      <c r="AI1264" s="190" t="s">
        <v>158</v>
      </c>
      <c r="AJ1264" s="204"/>
    </row>
    <row r="1265" spans="2:36" ht="68.650000000000006" customHeight="1" x14ac:dyDescent="0.2">
      <c r="B1265" s="204"/>
      <c r="C1265" s="204"/>
      <c r="D1265" s="204"/>
      <c r="E1265" s="199"/>
      <c r="F1265" s="199"/>
      <c r="G1265" s="199"/>
      <c r="H1265" s="202"/>
      <c r="I1265" s="204"/>
      <c r="J1265" s="408"/>
      <c r="K1265" s="211"/>
      <c r="L1265" s="211"/>
      <c r="M1265" s="204"/>
      <c r="N1265" s="205"/>
      <c r="O1265" s="199"/>
      <c r="P1265" s="202"/>
      <c r="Q1265" s="202"/>
      <c r="R1265" s="202"/>
      <c r="S1265" s="204"/>
      <c r="T1265" s="204"/>
      <c r="U1265" s="209"/>
      <c r="V1265" s="215"/>
      <c r="W1265" s="190"/>
      <c r="X1265" s="190"/>
      <c r="Y1265" s="297"/>
      <c r="Z1265" s="190"/>
      <c r="AA1265" s="190"/>
      <c r="AB1265" s="297"/>
      <c r="AC1265" s="190"/>
      <c r="AD1265" s="190"/>
      <c r="AE1265" s="190"/>
      <c r="AF1265" s="204"/>
      <c r="AG1265" s="190"/>
      <c r="AH1265" s="205"/>
      <c r="AI1265" s="190"/>
      <c r="AJ1265" s="204"/>
    </row>
    <row r="1266" spans="2:36" ht="24" customHeight="1" x14ac:dyDescent="0.2">
      <c r="B1266" s="204"/>
      <c r="C1266" s="204"/>
      <c r="D1266" s="204"/>
      <c r="E1266" s="199"/>
      <c r="F1266" s="199"/>
      <c r="G1266" s="199"/>
      <c r="H1266" s="203"/>
      <c r="I1266" s="204"/>
      <c r="J1266" s="408"/>
      <c r="K1266" s="211"/>
      <c r="L1266" s="211"/>
      <c r="M1266" s="204"/>
      <c r="N1266" s="205"/>
      <c r="O1266" s="199"/>
      <c r="P1266" s="203"/>
      <c r="Q1266" s="203"/>
      <c r="R1266" s="203"/>
      <c r="S1266" s="204"/>
      <c r="T1266" s="204"/>
      <c r="U1266" s="209"/>
      <c r="V1266" s="215"/>
      <c r="W1266" s="190"/>
      <c r="X1266" s="190"/>
      <c r="Y1266" s="297"/>
      <c r="Z1266" s="190"/>
      <c r="AA1266" s="190"/>
      <c r="AB1266" s="297"/>
      <c r="AC1266" s="190"/>
      <c r="AD1266" s="190"/>
      <c r="AE1266" s="190"/>
      <c r="AF1266" s="204"/>
      <c r="AG1266" s="190"/>
      <c r="AH1266" s="205"/>
      <c r="AI1266" s="190"/>
      <c r="AJ1266" s="204"/>
    </row>
    <row r="1267" spans="2:36" ht="122.65" customHeight="1" x14ac:dyDescent="0.2">
      <c r="B1267" s="204" t="s">
        <v>719</v>
      </c>
      <c r="C1267" s="204" t="s">
        <v>750</v>
      </c>
      <c r="D1267" s="204" t="s">
        <v>66</v>
      </c>
      <c r="E1267" s="199" t="s">
        <v>67</v>
      </c>
      <c r="F1267" s="200" t="s">
        <v>134</v>
      </c>
      <c r="G1267" s="265" t="s">
        <v>1076</v>
      </c>
      <c r="H1267" s="201" t="s">
        <v>70</v>
      </c>
      <c r="I1267" s="204" t="s">
        <v>98</v>
      </c>
      <c r="J1267" s="11" t="s">
        <v>732</v>
      </c>
      <c r="K1267" s="83" t="s">
        <v>733</v>
      </c>
      <c r="L1267" s="90" t="s">
        <v>734</v>
      </c>
      <c r="M1267" s="7">
        <v>40</v>
      </c>
      <c r="N1267" s="190" t="s">
        <v>730</v>
      </c>
      <c r="O1267" s="199" t="s">
        <v>1077</v>
      </c>
      <c r="P1267" s="201" t="s">
        <v>75</v>
      </c>
      <c r="Q1267" s="201" t="s">
        <v>76</v>
      </c>
      <c r="R1267" s="201" t="s">
        <v>77</v>
      </c>
      <c r="S1267" s="204" t="s">
        <v>109</v>
      </c>
      <c r="T1267" s="209">
        <f>+V1267+Y1267</f>
        <v>171199.98</v>
      </c>
      <c r="U1267" s="539">
        <f>+T1267/M1268</f>
        <v>57066.66</v>
      </c>
      <c r="V1267" s="215">
        <v>145519.98000000001</v>
      </c>
      <c r="W1267" s="190" t="s">
        <v>98</v>
      </c>
      <c r="X1267" s="190" t="s">
        <v>98</v>
      </c>
      <c r="Y1267" s="297">
        <v>25680</v>
      </c>
      <c r="Z1267" s="190" t="s">
        <v>98</v>
      </c>
      <c r="AA1267" s="190" t="s">
        <v>98</v>
      </c>
      <c r="AB1267" s="205">
        <v>13881.08</v>
      </c>
      <c r="AC1267" s="190" t="s">
        <v>149</v>
      </c>
      <c r="AD1267" s="190" t="s">
        <v>98</v>
      </c>
      <c r="AE1267" s="215">
        <f>+V1267+Y1267</f>
        <v>171199.98</v>
      </c>
      <c r="AF1267" s="204" t="s">
        <v>98</v>
      </c>
      <c r="AG1267" s="190" t="s">
        <v>33</v>
      </c>
      <c r="AH1267" s="205" t="s">
        <v>157</v>
      </c>
      <c r="AI1267" s="190" t="s">
        <v>717</v>
      </c>
      <c r="AJ1267" s="204"/>
    </row>
    <row r="1268" spans="2:36" ht="68.650000000000006" customHeight="1" x14ac:dyDescent="0.2">
      <c r="B1268" s="204"/>
      <c r="C1268" s="204"/>
      <c r="D1268" s="204"/>
      <c r="E1268" s="199"/>
      <c r="F1268" s="200"/>
      <c r="G1268" s="265"/>
      <c r="H1268" s="202"/>
      <c r="I1268" s="204"/>
      <c r="J1268" s="11" t="s">
        <v>111</v>
      </c>
      <c r="K1268" s="83" t="s">
        <v>735</v>
      </c>
      <c r="L1268" s="90" t="s">
        <v>729</v>
      </c>
      <c r="M1268" s="7">
        <v>3</v>
      </c>
      <c r="N1268" s="190"/>
      <c r="O1268" s="199"/>
      <c r="P1268" s="202"/>
      <c r="Q1268" s="202"/>
      <c r="R1268" s="202"/>
      <c r="S1268" s="204"/>
      <c r="T1268" s="204"/>
      <c r="U1268" s="204"/>
      <c r="V1268" s="215"/>
      <c r="W1268" s="190"/>
      <c r="X1268" s="190"/>
      <c r="Y1268" s="297"/>
      <c r="Z1268" s="190"/>
      <c r="AA1268" s="190"/>
      <c r="AB1268" s="205"/>
      <c r="AC1268" s="190"/>
      <c r="AD1268" s="190"/>
      <c r="AE1268" s="190"/>
      <c r="AF1268" s="204"/>
      <c r="AG1268" s="190"/>
      <c r="AH1268" s="205"/>
      <c r="AI1268" s="190"/>
      <c r="AJ1268" s="204"/>
    </row>
    <row r="1269" spans="2:36" ht="68.650000000000006" customHeight="1" x14ac:dyDescent="0.2">
      <c r="B1269" s="204"/>
      <c r="C1269" s="204"/>
      <c r="D1269" s="204"/>
      <c r="E1269" s="199"/>
      <c r="F1269" s="200"/>
      <c r="G1269" s="265"/>
      <c r="H1269" s="203"/>
      <c r="I1269" s="204"/>
      <c r="J1269" s="11" t="s">
        <v>127</v>
      </c>
      <c r="K1269" s="83" t="s">
        <v>658</v>
      </c>
      <c r="L1269" s="83" t="s">
        <v>736</v>
      </c>
      <c r="M1269" s="7">
        <v>80</v>
      </c>
      <c r="N1269" s="190"/>
      <c r="O1269" s="199"/>
      <c r="P1269" s="203"/>
      <c r="Q1269" s="203"/>
      <c r="R1269" s="203"/>
      <c r="S1269" s="204"/>
      <c r="T1269" s="204"/>
      <c r="U1269" s="204"/>
      <c r="V1269" s="215"/>
      <c r="W1269" s="190"/>
      <c r="X1269" s="190"/>
      <c r="Y1269" s="297"/>
      <c r="Z1269" s="190"/>
      <c r="AA1269" s="190"/>
      <c r="AB1269" s="205"/>
      <c r="AC1269" s="190"/>
      <c r="AD1269" s="190"/>
      <c r="AE1269" s="190"/>
      <c r="AF1269" s="204"/>
      <c r="AG1269" s="190"/>
      <c r="AH1269" s="205"/>
      <c r="AI1269" s="190"/>
      <c r="AJ1269" s="204"/>
    </row>
    <row r="1270" spans="2:36" ht="124.15" customHeight="1" x14ac:dyDescent="0.2">
      <c r="B1270" s="204" t="s">
        <v>720</v>
      </c>
      <c r="C1270" s="204" t="s">
        <v>751</v>
      </c>
      <c r="D1270" s="204" t="s">
        <v>66</v>
      </c>
      <c r="E1270" s="199" t="s">
        <v>67</v>
      </c>
      <c r="F1270" s="200" t="s">
        <v>134</v>
      </c>
      <c r="G1270" s="265" t="s">
        <v>1076</v>
      </c>
      <c r="H1270" s="201" t="s">
        <v>70</v>
      </c>
      <c r="I1270" s="204" t="s">
        <v>98</v>
      </c>
      <c r="J1270" s="11" t="s">
        <v>732</v>
      </c>
      <c r="K1270" s="83" t="s">
        <v>733</v>
      </c>
      <c r="L1270" s="90" t="s">
        <v>734</v>
      </c>
      <c r="M1270" s="7">
        <v>40</v>
      </c>
      <c r="N1270" s="190" t="s">
        <v>730</v>
      </c>
      <c r="O1270" s="199" t="s">
        <v>1078</v>
      </c>
      <c r="P1270" s="201" t="s">
        <v>75</v>
      </c>
      <c r="Q1270" s="201" t="s">
        <v>76</v>
      </c>
      <c r="R1270" s="201" t="s">
        <v>77</v>
      </c>
      <c r="S1270" s="204" t="s">
        <v>109</v>
      </c>
      <c r="T1270" s="209">
        <f>+V1270+Y1270</f>
        <v>64200.05</v>
      </c>
      <c r="U1270" s="209">
        <v>21400.01</v>
      </c>
      <c r="V1270" s="215">
        <v>54570.05</v>
      </c>
      <c r="W1270" s="190" t="s">
        <v>98</v>
      </c>
      <c r="X1270" s="190" t="s">
        <v>98</v>
      </c>
      <c r="Y1270" s="297">
        <v>9630</v>
      </c>
      <c r="Z1270" s="190" t="s">
        <v>98</v>
      </c>
      <c r="AA1270" s="190" t="s">
        <v>98</v>
      </c>
      <c r="AB1270" s="205">
        <v>5205.41</v>
      </c>
      <c r="AC1270" s="190" t="s">
        <v>149</v>
      </c>
      <c r="AD1270" s="190" t="s">
        <v>98</v>
      </c>
      <c r="AE1270" s="215">
        <f>+V1270+Y1270</f>
        <v>64200.05</v>
      </c>
      <c r="AF1270" s="204" t="s">
        <v>98</v>
      </c>
      <c r="AG1270" s="190" t="s">
        <v>33</v>
      </c>
      <c r="AH1270" s="190" t="s">
        <v>740</v>
      </c>
      <c r="AI1270" s="190" t="s">
        <v>158</v>
      </c>
      <c r="AJ1270" s="204"/>
    </row>
    <row r="1271" spans="2:36" ht="104.65" customHeight="1" x14ac:dyDescent="0.2">
      <c r="B1271" s="204"/>
      <c r="C1271" s="204"/>
      <c r="D1271" s="204"/>
      <c r="E1271" s="199"/>
      <c r="F1271" s="200"/>
      <c r="G1271" s="265"/>
      <c r="H1271" s="202"/>
      <c r="I1271" s="204"/>
      <c r="J1271" s="11" t="s">
        <v>111</v>
      </c>
      <c r="K1271" s="83" t="s">
        <v>735</v>
      </c>
      <c r="L1271" s="7" t="s">
        <v>85</v>
      </c>
      <c r="M1271" s="7">
        <v>3</v>
      </c>
      <c r="N1271" s="190"/>
      <c r="O1271" s="199"/>
      <c r="P1271" s="202"/>
      <c r="Q1271" s="202"/>
      <c r="R1271" s="202"/>
      <c r="S1271" s="204"/>
      <c r="T1271" s="204"/>
      <c r="U1271" s="209"/>
      <c r="V1271" s="215"/>
      <c r="W1271" s="190"/>
      <c r="X1271" s="190"/>
      <c r="Y1271" s="297"/>
      <c r="Z1271" s="190"/>
      <c r="AA1271" s="190"/>
      <c r="AB1271" s="205"/>
      <c r="AC1271" s="190"/>
      <c r="AD1271" s="190"/>
      <c r="AE1271" s="190"/>
      <c r="AF1271" s="204"/>
      <c r="AG1271" s="190"/>
      <c r="AH1271" s="190"/>
      <c r="AI1271" s="190"/>
      <c r="AJ1271" s="204"/>
    </row>
    <row r="1272" spans="2:36" ht="68.650000000000006" customHeight="1" x14ac:dyDescent="0.2">
      <c r="B1272" s="204"/>
      <c r="C1272" s="204"/>
      <c r="D1272" s="204"/>
      <c r="E1272" s="199"/>
      <c r="F1272" s="200"/>
      <c r="G1272" s="265"/>
      <c r="H1272" s="203"/>
      <c r="I1272" s="204"/>
      <c r="J1272" s="11" t="s">
        <v>127</v>
      </c>
      <c r="K1272" s="83" t="s">
        <v>658</v>
      </c>
      <c r="L1272" s="7" t="s">
        <v>85</v>
      </c>
      <c r="M1272" s="7">
        <v>30</v>
      </c>
      <c r="N1272" s="190"/>
      <c r="O1272" s="199"/>
      <c r="P1272" s="203"/>
      <c r="Q1272" s="203"/>
      <c r="R1272" s="203"/>
      <c r="S1272" s="204"/>
      <c r="T1272" s="204"/>
      <c r="U1272" s="209"/>
      <c r="V1272" s="215"/>
      <c r="W1272" s="190"/>
      <c r="X1272" s="190"/>
      <c r="Y1272" s="297"/>
      <c r="Z1272" s="190"/>
      <c r="AA1272" s="190"/>
      <c r="AB1272" s="205"/>
      <c r="AC1272" s="190"/>
      <c r="AD1272" s="190"/>
      <c r="AE1272" s="190"/>
      <c r="AF1272" s="204"/>
      <c r="AG1272" s="190"/>
      <c r="AH1272" s="190"/>
      <c r="AI1272" s="190"/>
      <c r="AJ1272" s="204"/>
    </row>
    <row r="1273" spans="2:36" ht="94.5" customHeight="1" x14ac:dyDescent="0.2">
      <c r="B1273" s="204" t="s">
        <v>721</v>
      </c>
      <c r="C1273" s="204" t="s">
        <v>752</v>
      </c>
      <c r="D1273" s="201" t="s">
        <v>66</v>
      </c>
      <c r="E1273" s="199" t="s">
        <v>67</v>
      </c>
      <c r="F1273" s="199" t="s">
        <v>132</v>
      </c>
      <c r="G1273" s="200" t="s">
        <v>727</v>
      </c>
      <c r="H1273" s="201" t="s">
        <v>70</v>
      </c>
      <c r="I1273" s="204" t="s">
        <v>98</v>
      </c>
      <c r="J1273" s="11" t="s">
        <v>113</v>
      </c>
      <c r="K1273" s="7" t="s">
        <v>114</v>
      </c>
      <c r="L1273" s="7" t="s">
        <v>115</v>
      </c>
      <c r="M1273" s="7">
        <v>2</v>
      </c>
      <c r="N1273" s="205" t="s">
        <v>730</v>
      </c>
      <c r="O1273" s="199" t="s">
        <v>737</v>
      </c>
      <c r="P1273" s="201" t="s">
        <v>75</v>
      </c>
      <c r="Q1273" s="201" t="s">
        <v>76</v>
      </c>
      <c r="R1273" s="201" t="s">
        <v>77</v>
      </c>
      <c r="S1273" s="204" t="s">
        <v>109</v>
      </c>
      <c r="T1273" s="209">
        <f>+V1273+Y1273</f>
        <v>151940</v>
      </c>
      <c r="U1273" s="210">
        <f>+T1273/M1274</f>
        <v>75970</v>
      </c>
      <c r="V1273" s="297">
        <v>129149</v>
      </c>
      <c r="W1273" s="190" t="s">
        <v>98</v>
      </c>
      <c r="X1273" s="190" t="s">
        <v>98</v>
      </c>
      <c r="Y1273" s="297">
        <v>22791</v>
      </c>
      <c r="Z1273" s="190" t="s">
        <v>98</v>
      </c>
      <c r="AA1273" s="190" t="s">
        <v>98</v>
      </c>
      <c r="AB1273" s="205">
        <v>12319.46</v>
      </c>
      <c r="AC1273" s="190" t="s">
        <v>80</v>
      </c>
      <c r="AD1273" s="190" t="s">
        <v>98</v>
      </c>
      <c r="AE1273" s="215">
        <f>+V1273+Y1273</f>
        <v>151940</v>
      </c>
      <c r="AF1273" s="204" t="s">
        <v>98</v>
      </c>
      <c r="AG1273" s="190" t="s">
        <v>33</v>
      </c>
      <c r="AH1273" s="190" t="s">
        <v>490</v>
      </c>
      <c r="AI1273" s="190" t="s">
        <v>230</v>
      </c>
      <c r="AJ1273" s="204"/>
    </row>
    <row r="1274" spans="2:36" ht="68.650000000000006" customHeight="1" x14ac:dyDescent="0.2">
      <c r="B1274" s="204"/>
      <c r="C1274" s="204"/>
      <c r="D1274" s="202"/>
      <c r="E1274" s="199"/>
      <c r="F1274" s="199"/>
      <c r="G1274" s="200"/>
      <c r="H1274" s="202"/>
      <c r="I1274" s="204"/>
      <c r="J1274" s="11" t="s">
        <v>116</v>
      </c>
      <c r="K1274" s="7" t="s">
        <v>117</v>
      </c>
      <c r="L1274" s="7" t="s">
        <v>85</v>
      </c>
      <c r="M1274" s="7">
        <v>2</v>
      </c>
      <c r="N1274" s="205"/>
      <c r="O1274" s="199"/>
      <c r="P1274" s="202"/>
      <c r="Q1274" s="202"/>
      <c r="R1274" s="202"/>
      <c r="S1274" s="204"/>
      <c r="T1274" s="204"/>
      <c r="U1274" s="211"/>
      <c r="V1274" s="297"/>
      <c r="W1274" s="190"/>
      <c r="X1274" s="190"/>
      <c r="Y1274" s="297"/>
      <c r="Z1274" s="190"/>
      <c r="AA1274" s="190"/>
      <c r="AB1274" s="205"/>
      <c r="AC1274" s="190"/>
      <c r="AD1274" s="190"/>
      <c r="AE1274" s="190"/>
      <c r="AF1274" s="204"/>
      <c r="AG1274" s="190"/>
      <c r="AH1274" s="190"/>
      <c r="AI1274" s="190"/>
      <c r="AJ1274" s="204"/>
    </row>
    <row r="1275" spans="2:36" ht="68.650000000000006" customHeight="1" x14ac:dyDescent="0.2">
      <c r="B1275" s="204"/>
      <c r="C1275" s="204"/>
      <c r="D1275" s="202"/>
      <c r="E1275" s="199"/>
      <c r="F1275" s="199"/>
      <c r="G1275" s="200"/>
      <c r="H1275" s="202"/>
      <c r="I1275" s="204"/>
      <c r="J1275" s="11" t="s">
        <v>209</v>
      </c>
      <c r="K1275" s="7" t="s">
        <v>118</v>
      </c>
      <c r="L1275" s="7" t="s">
        <v>119</v>
      </c>
      <c r="M1275" s="7">
        <v>2</v>
      </c>
      <c r="N1275" s="205"/>
      <c r="O1275" s="199"/>
      <c r="P1275" s="202"/>
      <c r="Q1275" s="202"/>
      <c r="R1275" s="202"/>
      <c r="S1275" s="204"/>
      <c r="T1275" s="204"/>
      <c r="U1275" s="211"/>
      <c r="V1275" s="297"/>
      <c r="W1275" s="190"/>
      <c r="X1275" s="190"/>
      <c r="Y1275" s="297"/>
      <c r="Z1275" s="190"/>
      <c r="AA1275" s="190"/>
      <c r="AB1275" s="205"/>
      <c r="AC1275" s="190"/>
      <c r="AD1275" s="190"/>
      <c r="AE1275" s="190"/>
      <c r="AF1275" s="204"/>
      <c r="AG1275" s="190"/>
      <c r="AH1275" s="190"/>
      <c r="AI1275" s="190"/>
      <c r="AJ1275" s="204"/>
    </row>
    <row r="1276" spans="2:36" ht="68.650000000000006" customHeight="1" x14ac:dyDescent="0.2">
      <c r="B1276" s="204"/>
      <c r="C1276" s="204"/>
      <c r="D1276" s="203"/>
      <c r="E1276" s="199"/>
      <c r="F1276" s="199"/>
      <c r="G1276" s="200"/>
      <c r="H1276" s="203"/>
      <c r="I1276" s="204"/>
      <c r="J1276" s="11" t="s">
        <v>120</v>
      </c>
      <c r="K1276" s="7" t="s">
        <v>121</v>
      </c>
      <c r="L1276" s="7" t="s">
        <v>119</v>
      </c>
      <c r="M1276" s="7">
        <v>2</v>
      </c>
      <c r="N1276" s="205"/>
      <c r="O1276" s="199"/>
      <c r="P1276" s="203"/>
      <c r="Q1276" s="203"/>
      <c r="R1276" s="203"/>
      <c r="S1276" s="204"/>
      <c r="T1276" s="204"/>
      <c r="U1276" s="211"/>
      <c r="V1276" s="297"/>
      <c r="W1276" s="190"/>
      <c r="X1276" s="190"/>
      <c r="Y1276" s="297"/>
      <c r="Z1276" s="190"/>
      <c r="AA1276" s="190"/>
      <c r="AB1276" s="205"/>
      <c r="AC1276" s="190"/>
      <c r="AD1276" s="190"/>
      <c r="AE1276" s="190"/>
      <c r="AF1276" s="204"/>
      <c r="AG1276" s="190"/>
      <c r="AH1276" s="190"/>
      <c r="AI1276" s="190"/>
      <c r="AJ1276" s="204"/>
    </row>
    <row r="1277" spans="2:36" ht="121.5" customHeight="1" x14ac:dyDescent="0.2">
      <c r="B1277" s="251" t="s">
        <v>722</v>
      </c>
      <c r="C1277" s="204" t="s">
        <v>1079</v>
      </c>
      <c r="D1277" s="204" t="s">
        <v>66</v>
      </c>
      <c r="E1277" s="199" t="s">
        <v>67</v>
      </c>
      <c r="F1277" s="200" t="s">
        <v>134</v>
      </c>
      <c r="G1277" s="265" t="s">
        <v>1076</v>
      </c>
      <c r="H1277" s="201" t="s">
        <v>70</v>
      </c>
      <c r="I1277" s="204" t="s">
        <v>98</v>
      </c>
      <c r="J1277" s="11" t="s">
        <v>732</v>
      </c>
      <c r="K1277" s="83" t="s">
        <v>733</v>
      </c>
      <c r="L1277" s="90" t="s">
        <v>738</v>
      </c>
      <c r="M1277" s="53">
        <v>40</v>
      </c>
      <c r="N1277" s="299" t="s">
        <v>730</v>
      </c>
      <c r="O1277" s="199" t="s">
        <v>739</v>
      </c>
      <c r="P1277" s="201" t="s">
        <v>75</v>
      </c>
      <c r="Q1277" s="201" t="s">
        <v>76</v>
      </c>
      <c r="R1277" s="201" t="s">
        <v>77</v>
      </c>
      <c r="S1277" s="204" t="s">
        <v>109</v>
      </c>
      <c r="T1277" s="209">
        <f>+V1277+Y1277</f>
        <v>126260.03</v>
      </c>
      <c r="U1277" s="209">
        <v>21043.33</v>
      </c>
      <c r="V1277" s="215">
        <v>107321.03</v>
      </c>
      <c r="W1277" s="190" t="s">
        <v>98</v>
      </c>
      <c r="X1277" s="190" t="s">
        <v>98</v>
      </c>
      <c r="Y1277" s="252">
        <v>18939</v>
      </c>
      <c r="Z1277" s="190" t="s">
        <v>98</v>
      </c>
      <c r="AA1277" s="190" t="s">
        <v>98</v>
      </c>
      <c r="AB1277" s="252">
        <v>10237.299999999999</v>
      </c>
      <c r="AC1277" s="190" t="s">
        <v>149</v>
      </c>
      <c r="AD1277" s="190" t="s">
        <v>98</v>
      </c>
      <c r="AE1277" s="215">
        <f>+V1277+Y1277</f>
        <v>126260.03</v>
      </c>
      <c r="AF1277" s="204" t="s">
        <v>98</v>
      </c>
      <c r="AG1277" s="190" t="s">
        <v>33</v>
      </c>
      <c r="AH1277" s="190" t="s">
        <v>249</v>
      </c>
      <c r="AI1277" s="190" t="s">
        <v>253</v>
      </c>
      <c r="AJ1277" s="204"/>
    </row>
    <row r="1278" spans="2:36" ht="71.650000000000006" customHeight="1" x14ac:dyDescent="0.2">
      <c r="B1278" s="251"/>
      <c r="C1278" s="204"/>
      <c r="D1278" s="204"/>
      <c r="E1278" s="199"/>
      <c r="F1278" s="200"/>
      <c r="G1278" s="265"/>
      <c r="H1278" s="202"/>
      <c r="I1278" s="204"/>
      <c r="J1278" s="11" t="s">
        <v>111</v>
      </c>
      <c r="K1278" s="83" t="s">
        <v>735</v>
      </c>
      <c r="L1278" s="7" t="s">
        <v>85</v>
      </c>
      <c r="M1278" s="53">
        <v>6</v>
      </c>
      <c r="N1278" s="299"/>
      <c r="O1278" s="199"/>
      <c r="P1278" s="202"/>
      <c r="Q1278" s="202"/>
      <c r="R1278" s="202"/>
      <c r="S1278" s="204"/>
      <c r="T1278" s="204"/>
      <c r="U1278" s="209"/>
      <c r="V1278" s="215"/>
      <c r="W1278" s="190"/>
      <c r="X1278" s="190"/>
      <c r="Y1278" s="252"/>
      <c r="Z1278" s="190"/>
      <c r="AA1278" s="190"/>
      <c r="AB1278" s="252"/>
      <c r="AC1278" s="190"/>
      <c r="AD1278" s="190"/>
      <c r="AE1278" s="190"/>
      <c r="AF1278" s="204"/>
      <c r="AG1278" s="190"/>
      <c r="AH1278" s="190"/>
      <c r="AI1278" s="190"/>
      <c r="AJ1278" s="204"/>
    </row>
    <row r="1279" spans="2:36" ht="68.650000000000006" customHeight="1" x14ac:dyDescent="0.2">
      <c r="B1279" s="251"/>
      <c r="C1279" s="204"/>
      <c r="D1279" s="204"/>
      <c r="E1279" s="199"/>
      <c r="F1279" s="200"/>
      <c r="G1279" s="265"/>
      <c r="H1279" s="203"/>
      <c r="I1279" s="204"/>
      <c r="J1279" s="11" t="s">
        <v>127</v>
      </c>
      <c r="K1279" s="83" t="s">
        <v>658</v>
      </c>
      <c r="L1279" s="7" t="s">
        <v>85</v>
      </c>
      <c r="M1279" s="53">
        <v>59</v>
      </c>
      <c r="N1279" s="299"/>
      <c r="O1279" s="199"/>
      <c r="P1279" s="203"/>
      <c r="Q1279" s="203"/>
      <c r="R1279" s="203"/>
      <c r="S1279" s="204"/>
      <c r="T1279" s="204"/>
      <c r="U1279" s="386"/>
      <c r="V1279" s="257"/>
      <c r="W1279" s="190"/>
      <c r="X1279" s="190"/>
      <c r="Y1279" s="252"/>
      <c r="Z1279" s="190"/>
      <c r="AA1279" s="190"/>
      <c r="AB1279" s="252"/>
      <c r="AC1279" s="190"/>
      <c r="AD1279" s="190"/>
      <c r="AE1279" s="190"/>
      <c r="AF1279" s="204"/>
      <c r="AG1279" s="190"/>
      <c r="AH1279" s="299"/>
      <c r="AI1279" s="299"/>
      <c r="AJ1279" s="204"/>
    </row>
    <row r="1280" spans="2:36" ht="68.650000000000006" customHeight="1" x14ac:dyDescent="0.2">
      <c r="B1280" s="251" t="s">
        <v>723</v>
      </c>
      <c r="C1280" s="204" t="s">
        <v>753</v>
      </c>
      <c r="D1280" s="204" t="s">
        <v>66</v>
      </c>
      <c r="E1280" s="199" t="s">
        <v>67</v>
      </c>
      <c r="F1280" s="199" t="s">
        <v>134</v>
      </c>
      <c r="G1280" s="199" t="s">
        <v>728</v>
      </c>
      <c r="H1280" s="201" t="s">
        <v>70</v>
      </c>
      <c r="I1280" s="204" t="s">
        <v>98</v>
      </c>
      <c r="J1280" s="408" t="s">
        <v>127</v>
      </c>
      <c r="K1280" s="211" t="s">
        <v>658</v>
      </c>
      <c r="L1280" s="204" t="s">
        <v>85</v>
      </c>
      <c r="M1280" s="251">
        <v>30</v>
      </c>
      <c r="N1280" s="299" t="s">
        <v>730</v>
      </c>
      <c r="O1280" s="200" t="s">
        <v>739</v>
      </c>
      <c r="P1280" s="201" t="s">
        <v>75</v>
      </c>
      <c r="Q1280" s="201" t="s">
        <v>76</v>
      </c>
      <c r="R1280" s="201" t="s">
        <v>77</v>
      </c>
      <c r="S1280" s="204" t="s">
        <v>109</v>
      </c>
      <c r="T1280" s="209">
        <f>+V1280+Y1280</f>
        <v>64200.05</v>
      </c>
      <c r="U1280" s="209">
        <v>32100.02</v>
      </c>
      <c r="V1280" s="215">
        <v>54570.05</v>
      </c>
      <c r="W1280" s="190" t="s">
        <v>98</v>
      </c>
      <c r="X1280" s="190" t="s">
        <v>98</v>
      </c>
      <c r="Y1280" s="252">
        <v>9630</v>
      </c>
      <c r="Z1280" s="190" t="s">
        <v>98</v>
      </c>
      <c r="AA1280" s="190" t="s">
        <v>98</v>
      </c>
      <c r="AB1280" s="253">
        <v>5205.41</v>
      </c>
      <c r="AC1280" s="190" t="s">
        <v>149</v>
      </c>
      <c r="AD1280" s="190" t="s">
        <v>98</v>
      </c>
      <c r="AE1280" s="215">
        <f>+V1280+Y1280</f>
        <v>64200.05</v>
      </c>
      <c r="AF1280" s="204" t="s">
        <v>98</v>
      </c>
      <c r="AG1280" s="190" t="s">
        <v>33</v>
      </c>
      <c r="AH1280" s="190" t="s">
        <v>741</v>
      </c>
      <c r="AI1280" s="190" t="s">
        <v>742</v>
      </c>
      <c r="AJ1280" s="204"/>
    </row>
    <row r="1281" spans="2:36" ht="68.650000000000006" customHeight="1" x14ac:dyDescent="0.2">
      <c r="B1281" s="251"/>
      <c r="C1281" s="204"/>
      <c r="D1281" s="204"/>
      <c r="E1281" s="199"/>
      <c r="F1281" s="199"/>
      <c r="G1281" s="199"/>
      <c r="H1281" s="203"/>
      <c r="I1281" s="204"/>
      <c r="J1281" s="408"/>
      <c r="K1281" s="211"/>
      <c r="L1281" s="204"/>
      <c r="M1281" s="251"/>
      <c r="N1281" s="299"/>
      <c r="O1281" s="200"/>
      <c r="P1281" s="203"/>
      <c r="Q1281" s="203"/>
      <c r="R1281" s="203"/>
      <c r="S1281" s="204"/>
      <c r="T1281" s="204"/>
      <c r="U1281" s="386"/>
      <c r="V1281" s="257"/>
      <c r="W1281" s="190"/>
      <c r="X1281" s="190"/>
      <c r="Y1281" s="252"/>
      <c r="Z1281" s="190"/>
      <c r="AA1281" s="190"/>
      <c r="AB1281" s="253"/>
      <c r="AC1281" s="190"/>
      <c r="AD1281" s="190"/>
      <c r="AE1281" s="190"/>
      <c r="AF1281" s="204"/>
      <c r="AG1281" s="190"/>
      <c r="AH1281" s="299"/>
      <c r="AI1281" s="299"/>
      <c r="AJ1281" s="204"/>
    </row>
    <row r="1282" spans="2:36" ht="68.650000000000006" customHeight="1" x14ac:dyDescent="0.2">
      <c r="B1282" s="251" t="s">
        <v>724</v>
      </c>
      <c r="C1282" s="546" t="s">
        <v>1080</v>
      </c>
      <c r="D1282" s="204" t="s">
        <v>66</v>
      </c>
      <c r="E1282" s="199" t="s">
        <v>67</v>
      </c>
      <c r="F1282" s="199" t="s">
        <v>134</v>
      </c>
      <c r="G1282" s="199" t="s">
        <v>728</v>
      </c>
      <c r="H1282" s="201" t="s">
        <v>70</v>
      </c>
      <c r="I1282" s="204" t="s">
        <v>98</v>
      </c>
      <c r="J1282" s="408" t="s">
        <v>127</v>
      </c>
      <c r="K1282" s="211" t="s">
        <v>658</v>
      </c>
      <c r="L1282" s="204" t="s">
        <v>85</v>
      </c>
      <c r="M1282" s="251">
        <v>3</v>
      </c>
      <c r="N1282" s="253" t="s">
        <v>730</v>
      </c>
      <c r="O1282" s="199" t="s">
        <v>1081</v>
      </c>
      <c r="P1282" s="201" t="s">
        <v>75</v>
      </c>
      <c r="Q1282" s="201" t="s">
        <v>76</v>
      </c>
      <c r="R1282" s="201" t="s">
        <v>77</v>
      </c>
      <c r="S1282" s="204" t="s">
        <v>109</v>
      </c>
      <c r="T1282" s="209">
        <f>+V1282+Y1282</f>
        <v>38519.96</v>
      </c>
      <c r="U1282" s="411" t="s">
        <v>98</v>
      </c>
      <c r="V1282" s="297">
        <v>32741.96</v>
      </c>
      <c r="W1282" s="190" t="s">
        <v>98</v>
      </c>
      <c r="X1282" s="190" t="s">
        <v>98</v>
      </c>
      <c r="Y1282" s="252">
        <v>5778</v>
      </c>
      <c r="Z1282" s="190" t="s">
        <v>98</v>
      </c>
      <c r="AA1282" s="190" t="s">
        <v>98</v>
      </c>
      <c r="AB1282" s="253">
        <v>3123.24</v>
      </c>
      <c r="AC1282" s="190" t="s">
        <v>149</v>
      </c>
      <c r="AD1282" s="190" t="s">
        <v>98</v>
      </c>
      <c r="AE1282" s="215">
        <f>+V1282+Y1282</f>
        <v>38519.96</v>
      </c>
      <c r="AF1282" s="204" t="s">
        <v>98</v>
      </c>
      <c r="AG1282" s="190" t="s">
        <v>33</v>
      </c>
      <c r="AH1282" s="190" t="s">
        <v>743</v>
      </c>
      <c r="AI1282" s="190" t="s">
        <v>412</v>
      </c>
      <c r="AJ1282" s="204"/>
    </row>
    <row r="1283" spans="2:36" ht="68.650000000000006" customHeight="1" x14ac:dyDescent="0.2">
      <c r="B1283" s="251"/>
      <c r="C1283" s="546"/>
      <c r="D1283" s="204"/>
      <c r="E1283" s="199"/>
      <c r="F1283" s="199"/>
      <c r="G1283" s="199"/>
      <c r="H1283" s="203"/>
      <c r="I1283" s="204"/>
      <c r="J1283" s="408"/>
      <c r="K1283" s="211"/>
      <c r="L1283" s="204"/>
      <c r="M1283" s="251"/>
      <c r="N1283" s="253"/>
      <c r="O1283" s="199"/>
      <c r="P1283" s="203"/>
      <c r="Q1283" s="203"/>
      <c r="R1283" s="203"/>
      <c r="S1283" s="204"/>
      <c r="T1283" s="204"/>
      <c r="U1283" s="411"/>
      <c r="V1283" s="252"/>
      <c r="W1283" s="190"/>
      <c r="X1283" s="190"/>
      <c r="Y1283" s="252"/>
      <c r="Z1283" s="190"/>
      <c r="AA1283" s="190"/>
      <c r="AB1283" s="253"/>
      <c r="AC1283" s="190"/>
      <c r="AD1283" s="190"/>
      <c r="AE1283" s="190"/>
      <c r="AF1283" s="204"/>
      <c r="AG1283" s="190"/>
      <c r="AH1283" s="299"/>
      <c r="AI1283" s="299"/>
      <c r="AJ1283" s="204"/>
    </row>
    <row r="1284" spans="2:36" ht="116.1" customHeight="1" x14ac:dyDescent="0.2">
      <c r="B1284" s="251" t="s">
        <v>725</v>
      </c>
      <c r="C1284" s="204" t="s">
        <v>754</v>
      </c>
      <c r="D1284" s="204" t="s">
        <v>66</v>
      </c>
      <c r="E1284" s="199" t="s">
        <v>67</v>
      </c>
      <c r="F1284" s="200" t="s">
        <v>134</v>
      </c>
      <c r="G1284" s="265" t="s">
        <v>1076</v>
      </c>
      <c r="H1284" s="201" t="s">
        <v>70</v>
      </c>
      <c r="I1284" s="204" t="s">
        <v>98</v>
      </c>
      <c r="J1284" s="11" t="s">
        <v>732</v>
      </c>
      <c r="K1284" s="83" t="s">
        <v>733</v>
      </c>
      <c r="L1284" s="90" t="s">
        <v>738</v>
      </c>
      <c r="M1284" s="53">
        <v>40</v>
      </c>
      <c r="N1284" s="190" t="s">
        <v>730</v>
      </c>
      <c r="O1284" s="204" t="s">
        <v>1082</v>
      </c>
      <c r="P1284" s="201" t="s">
        <v>75</v>
      </c>
      <c r="Q1284" s="201" t="s">
        <v>76</v>
      </c>
      <c r="R1284" s="201" t="s">
        <v>77</v>
      </c>
      <c r="S1284" s="204" t="s">
        <v>109</v>
      </c>
      <c r="T1284" s="209">
        <f>+V1284+Y1284</f>
        <v>117699.96</v>
      </c>
      <c r="U1284" s="209">
        <f>+T1284/M1285</f>
        <v>39233.32</v>
      </c>
      <c r="V1284" s="297">
        <v>100044.96</v>
      </c>
      <c r="W1284" s="190" t="s">
        <v>98</v>
      </c>
      <c r="X1284" s="190" t="s">
        <v>98</v>
      </c>
      <c r="Y1284" s="252">
        <v>17655</v>
      </c>
      <c r="Z1284" s="190" t="s">
        <v>98</v>
      </c>
      <c r="AA1284" s="190" t="s">
        <v>98</v>
      </c>
      <c r="AB1284" s="253">
        <v>9543.24</v>
      </c>
      <c r="AC1284" s="190" t="s">
        <v>149</v>
      </c>
      <c r="AD1284" s="190" t="s">
        <v>98</v>
      </c>
      <c r="AE1284" s="215">
        <f>+V1284+Y1284</f>
        <v>117699.96</v>
      </c>
      <c r="AF1284" s="204" t="s">
        <v>98</v>
      </c>
      <c r="AG1284" s="190" t="s">
        <v>33</v>
      </c>
      <c r="AH1284" s="190" t="s">
        <v>744</v>
      </c>
      <c r="AI1284" s="190" t="s">
        <v>413</v>
      </c>
      <c r="AJ1284" s="204"/>
    </row>
    <row r="1285" spans="2:36" ht="80.099999999999994" customHeight="1" x14ac:dyDescent="0.2">
      <c r="B1285" s="251"/>
      <c r="C1285" s="204"/>
      <c r="D1285" s="204"/>
      <c r="E1285" s="199"/>
      <c r="F1285" s="200"/>
      <c r="G1285" s="265"/>
      <c r="H1285" s="202"/>
      <c r="I1285" s="204"/>
      <c r="J1285" s="11" t="s">
        <v>111</v>
      </c>
      <c r="K1285" s="83" t="s">
        <v>735</v>
      </c>
      <c r="L1285" s="7" t="s">
        <v>85</v>
      </c>
      <c r="M1285" s="53">
        <v>3</v>
      </c>
      <c r="N1285" s="190"/>
      <c r="O1285" s="204"/>
      <c r="P1285" s="202"/>
      <c r="Q1285" s="202"/>
      <c r="R1285" s="202"/>
      <c r="S1285" s="204"/>
      <c r="T1285" s="204"/>
      <c r="U1285" s="209"/>
      <c r="V1285" s="297"/>
      <c r="W1285" s="190"/>
      <c r="X1285" s="190"/>
      <c r="Y1285" s="252"/>
      <c r="Z1285" s="190"/>
      <c r="AA1285" s="190"/>
      <c r="AB1285" s="253"/>
      <c r="AC1285" s="190"/>
      <c r="AD1285" s="190"/>
      <c r="AE1285" s="190"/>
      <c r="AF1285" s="204"/>
      <c r="AG1285" s="190"/>
      <c r="AH1285" s="190"/>
      <c r="AI1285" s="190"/>
      <c r="AJ1285" s="204"/>
    </row>
    <row r="1286" spans="2:36" ht="68.650000000000006" customHeight="1" x14ac:dyDescent="0.2">
      <c r="B1286" s="192"/>
      <c r="C1286" s="201"/>
      <c r="D1286" s="201"/>
      <c r="E1286" s="218"/>
      <c r="F1286" s="278"/>
      <c r="G1286" s="501"/>
      <c r="H1286" s="202"/>
      <c r="I1286" s="201"/>
      <c r="J1286" s="28" t="s">
        <v>127</v>
      </c>
      <c r="K1286" s="54" t="s">
        <v>658</v>
      </c>
      <c r="L1286" s="14" t="s">
        <v>85</v>
      </c>
      <c r="M1286" s="14">
        <v>55</v>
      </c>
      <c r="N1286" s="228"/>
      <c r="O1286" s="201"/>
      <c r="P1286" s="202"/>
      <c r="Q1286" s="202"/>
      <c r="R1286" s="202"/>
      <c r="S1286" s="201"/>
      <c r="T1286" s="201"/>
      <c r="U1286" s="225"/>
      <c r="V1286" s="389"/>
      <c r="W1286" s="228"/>
      <c r="X1286" s="228"/>
      <c r="Y1286" s="385"/>
      <c r="Z1286" s="228"/>
      <c r="AA1286" s="228"/>
      <c r="AB1286" s="310"/>
      <c r="AC1286" s="228"/>
      <c r="AD1286" s="228"/>
      <c r="AE1286" s="228"/>
      <c r="AF1286" s="201"/>
      <c r="AG1286" s="228"/>
      <c r="AH1286" s="228"/>
      <c r="AI1286" s="228"/>
      <c r="AJ1286" s="201"/>
    </row>
    <row r="1287" spans="2:36" ht="124.15" customHeight="1" x14ac:dyDescent="0.2">
      <c r="B1287" s="204" t="s">
        <v>1022</v>
      </c>
      <c r="C1287" s="204" t="s">
        <v>751</v>
      </c>
      <c r="D1287" s="204" t="s">
        <v>66</v>
      </c>
      <c r="E1287" s="199" t="s">
        <v>67</v>
      </c>
      <c r="F1287" s="200" t="s">
        <v>134</v>
      </c>
      <c r="G1287" s="265" t="s">
        <v>1076</v>
      </c>
      <c r="H1287" s="201" t="s">
        <v>70</v>
      </c>
      <c r="I1287" s="204" t="s">
        <v>98</v>
      </c>
      <c r="J1287" s="11" t="s">
        <v>732</v>
      </c>
      <c r="K1287" s="83" t="s">
        <v>733</v>
      </c>
      <c r="L1287" s="90" t="s">
        <v>734</v>
      </c>
      <c r="M1287" s="7">
        <v>40</v>
      </c>
      <c r="N1287" s="190" t="s">
        <v>730</v>
      </c>
      <c r="O1287" s="199" t="s">
        <v>1078</v>
      </c>
      <c r="P1287" s="201" t="s">
        <v>75</v>
      </c>
      <c r="Q1287" s="201" t="s">
        <v>76</v>
      </c>
      <c r="R1287" s="201" t="s">
        <v>77</v>
      </c>
      <c r="S1287" s="204" t="s">
        <v>109</v>
      </c>
      <c r="T1287" s="209">
        <f>+V1287+Y1287</f>
        <v>42807.63</v>
      </c>
      <c r="U1287" s="209">
        <f>+T1287/M1288</f>
        <v>21403.814999999999</v>
      </c>
      <c r="V1287" s="215">
        <v>36386.5</v>
      </c>
      <c r="W1287" s="190" t="s">
        <v>98</v>
      </c>
      <c r="X1287" s="190" t="s">
        <v>98</v>
      </c>
      <c r="Y1287" s="297">
        <v>6421.13</v>
      </c>
      <c r="Z1287" s="190" t="s">
        <v>98</v>
      </c>
      <c r="AA1287" s="190" t="s">
        <v>98</v>
      </c>
      <c r="AB1287" s="205">
        <v>3470.89</v>
      </c>
      <c r="AC1287" s="190" t="s">
        <v>149</v>
      </c>
      <c r="AD1287" s="190" t="s">
        <v>98</v>
      </c>
      <c r="AE1287" s="215">
        <f>+V1287+Y1287</f>
        <v>42807.63</v>
      </c>
      <c r="AF1287" s="204" t="s">
        <v>98</v>
      </c>
      <c r="AG1287" s="190" t="s">
        <v>33</v>
      </c>
      <c r="AH1287" s="190" t="s">
        <v>1023</v>
      </c>
      <c r="AI1287" s="190" t="s">
        <v>253</v>
      </c>
      <c r="AJ1287" s="204"/>
    </row>
    <row r="1288" spans="2:36" ht="104.65" customHeight="1" x14ac:dyDescent="0.2">
      <c r="B1288" s="204"/>
      <c r="C1288" s="204"/>
      <c r="D1288" s="204"/>
      <c r="E1288" s="199"/>
      <c r="F1288" s="200"/>
      <c r="G1288" s="265"/>
      <c r="H1288" s="202"/>
      <c r="I1288" s="204"/>
      <c r="J1288" s="11" t="s">
        <v>111</v>
      </c>
      <c r="K1288" s="83" t="s">
        <v>735</v>
      </c>
      <c r="L1288" s="7" t="s">
        <v>85</v>
      </c>
      <c r="M1288" s="7">
        <v>2</v>
      </c>
      <c r="N1288" s="190"/>
      <c r="O1288" s="199"/>
      <c r="P1288" s="202"/>
      <c r="Q1288" s="202"/>
      <c r="R1288" s="202"/>
      <c r="S1288" s="204"/>
      <c r="T1288" s="204"/>
      <c r="U1288" s="209"/>
      <c r="V1288" s="215"/>
      <c r="W1288" s="190"/>
      <c r="X1288" s="190"/>
      <c r="Y1288" s="297"/>
      <c r="Z1288" s="190"/>
      <c r="AA1288" s="190"/>
      <c r="AB1288" s="205"/>
      <c r="AC1288" s="190"/>
      <c r="AD1288" s="190"/>
      <c r="AE1288" s="190"/>
      <c r="AF1288" s="204"/>
      <c r="AG1288" s="190"/>
      <c r="AH1288" s="190"/>
      <c r="AI1288" s="190"/>
      <c r="AJ1288" s="204"/>
    </row>
    <row r="1289" spans="2:36" ht="68.650000000000006" customHeight="1" x14ac:dyDescent="0.2">
      <c r="B1289" s="204"/>
      <c r="C1289" s="204"/>
      <c r="D1289" s="204"/>
      <c r="E1289" s="199"/>
      <c r="F1289" s="200"/>
      <c r="G1289" s="265"/>
      <c r="H1289" s="203"/>
      <c r="I1289" s="204"/>
      <c r="J1289" s="11" t="s">
        <v>127</v>
      </c>
      <c r="K1289" s="83" t="s">
        <v>658</v>
      </c>
      <c r="L1289" s="7" t="s">
        <v>85</v>
      </c>
      <c r="M1289" s="7">
        <v>20</v>
      </c>
      <c r="N1289" s="190"/>
      <c r="O1289" s="199"/>
      <c r="P1289" s="203"/>
      <c r="Q1289" s="203"/>
      <c r="R1289" s="203"/>
      <c r="S1289" s="204"/>
      <c r="T1289" s="204"/>
      <c r="U1289" s="209"/>
      <c r="V1289" s="215"/>
      <c r="W1289" s="190"/>
      <c r="X1289" s="190"/>
      <c r="Y1289" s="297"/>
      <c r="Z1289" s="190"/>
      <c r="AA1289" s="190"/>
      <c r="AB1289" s="205"/>
      <c r="AC1289" s="190"/>
      <c r="AD1289" s="190"/>
      <c r="AE1289" s="190"/>
      <c r="AF1289" s="204"/>
      <c r="AG1289" s="190"/>
      <c r="AH1289" s="190"/>
      <c r="AI1289" s="190"/>
      <c r="AJ1289" s="204"/>
    </row>
    <row r="1290" spans="2:36" ht="68.650000000000006" customHeight="1" x14ac:dyDescent="0.2">
      <c r="B1290" s="348" t="s">
        <v>925</v>
      </c>
      <c r="C1290" s="211" t="s">
        <v>939</v>
      </c>
      <c r="D1290" s="345" t="s">
        <v>66</v>
      </c>
      <c r="E1290" s="199" t="s">
        <v>67</v>
      </c>
      <c r="F1290" s="200" t="s">
        <v>134</v>
      </c>
      <c r="G1290" s="265" t="s">
        <v>1076</v>
      </c>
      <c r="H1290" s="204" t="s">
        <v>70</v>
      </c>
      <c r="I1290" s="204" t="s">
        <v>98</v>
      </c>
      <c r="J1290" s="11" t="s">
        <v>732</v>
      </c>
      <c r="K1290" s="83" t="s">
        <v>733</v>
      </c>
      <c r="L1290" s="90" t="s">
        <v>738</v>
      </c>
      <c r="M1290" s="53">
        <v>40</v>
      </c>
      <c r="N1290" s="190" t="s">
        <v>730</v>
      </c>
      <c r="O1290" s="350" t="s">
        <v>593</v>
      </c>
      <c r="P1290" s="204" t="s">
        <v>75</v>
      </c>
      <c r="Q1290" s="204" t="s">
        <v>76</v>
      </c>
      <c r="R1290" s="204" t="s">
        <v>77</v>
      </c>
      <c r="S1290" s="204" t="s">
        <v>109</v>
      </c>
      <c r="T1290" s="209">
        <f>+V1290+Y1290</f>
        <v>237540</v>
      </c>
      <c r="U1290" s="209">
        <f>+T1290/M1291</f>
        <v>79180</v>
      </c>
      <c r="V1290" s="342">
        <v>201909</v>
      </c>
      <c r="W1290" s="190" t="s">
        <v>98</v>
      </c>
      <c r="X1290" s="190" t="s">
        <v>98</v>
      </c>
      <c r="Y1290" s="342">
        <v>35631</v>
      </c>
      <c r="Z1290" s="190" t="s">
        <v>98</v>
      </c>
      <c r="AA1290" s="190" t="s">
        <v>98</v>
      </c>
      <c r="AB1290" s="342">
        <v>19260</v>
      </c>
      <c r="AC1290" s="190" t="s">
        <v>149</v>
      </c>
      <c r="AD1290" s="190" t="s">
        <v>98</v>
      </c>
      <c r="AE1290" s="215">
        <f>+V1290+Y1290</f>
        <v>237540</v>
      </c>
      <c r="AF1290" s="204" t="s">
        <v>98</v>
      </c>
      <c r="AG1290" s="190" t="s">
        <v>33</v>
      </c>
      <c r="AH1290" s="369" t="s">
        <v>176</v>
      </c>
      <c r="AI1290" s="361" t="s">
        <v>179</v>
      </c>
      <c r="AJ1290" s="204"/>
    </row>
    <row r="1291" spans="2:36" ht="68.650000000000006" customHeight="1" x14ac:dyDescent="0.2">
      <c r="B1291" s="346"/>
      <c r="C1291" s="349"/>
      <c r="D1291" s="346"/>
      <c r="E1291" s="199"/>
      <c r="F1291" s="200"/>
      <c r="G1291" s="265"/>
      <c r="H1291" s="204"/>
      <c r="I1291" s="204"/>
      <c r="J1291" s="11" t="s">
        <v>111</v>
      </c>
      <c r="K1291" s="83" t="s">
        <v>735</v>
      </c>
      <c r="L1291" s="7" t="s">
        <v>85</v>
      </c>
      <c r="M1291" s="90">
        <v>3</v>
      </c>
      <c r="N1291" s="190"/>
      <c r="O1291" s="349"/>
      <c r="P1291" s="204"/>
      <c r="Q1291" s="204"/>
      <c r="R1291" s="204"/>
      <c r="S1291" s="204"/>
      <c r="T1291" s="204"/>
      <c r="U1291" s="209"/>
      <c r="V1291" s="343"/>
      <c r="W1291" s="190"/>
      <c r="X1291" s="190"/>
      <c r="Y1291" s="343"/>
      <c r="Z1291" s="190"/>
      <c r="AA1291" s="190"/>
      <c r="AB1291" s="343"/>
      <c r="AC1291" s="190"/>
      <c r="AD1291" s="190"/>
      <c r="AE1291" s="190"/>
      <c r="AF1291" s="204"/>
      <c r="AG1291" s="190"/>
      <c r="AH1291" s="362"/>
      <c r="AI1291" s="362"/>
      <c r="AJ1291" s="204"/>
    </row>
    <row r="1292" spans="2:36" ht="68.650000000000006" customHeight="1" x14ac:dyDescent="0.2">
      <c r="B1292" s="346"/>
      <c r="C1292" s="349"/>
      <c r="D1292" s="346"/>
      <c r="E1292" s="199"/>
      <c r="F1292" s="200"/>
      <c r="G1292" s="265"/>
      <c r="H1292" s="204"/>
      <c r="I1292" s="204"/>
      <c r="J1292" s="11" t="s">
        <v>127</v>
      </c>
      <c r="K1292" s="83" t="s">
        <v>658</v>
      </c>
      <c r="L1292" s="7" t="s">
        <v>85</v>
      </c>
      <c r="M1292" s="90">
        <v>111</v>
      </c>
      <c r="N1292" s="190"/>
      <c r="O1292" s="349"/>
      <c r="P1292" s="204"/>
      <c r="Q1292" s="204"/>
      <c r="R1292" s="204"/>
      <c r="S1292" s="204"/>
      <c r="T1292" s="204"/>
      <c r="U1292" s="209"/>
      <c r="V1292" s="343"/>
      <c r="W1292" s="190"/>
      <c r="X1292" s="190"/>
      <c r="Y1292" s="343"/>
      <c r="Z1292" s="190"/>
      <c r="AA1292" s="190"/>
      <c r="AB1292" s="343"/>
      <c r="AC1292" s="190"/>
      <c r="AD1292" s="190"/>
      <c r="AE1292" s="190"/>
      <c r="AF1292" s="204"/>
      <c r="AG1292" s="190"/>
      <c r="AH1292" s="362"/>
      <c r="AI1292" s="362"/>
      <c r="AJ1292" s="204"/>
    </row>
    <row r="1293" spans="2:36" ht="68.650000000000006" customHeight="1" x14ac:dyDescent="0.2">
      <c r="B1293" s="204" t="s">
        <v>999</v>
      </c>
      <c r="C1293" s="211" t="s">
        <v>937</v>
      </c>
      <c r="D1293" s="200" t="s">
        <v>66</v>
      </c>
      <c r="E1293" s="199" t="s">
        <v>67</v>
      </c>
      <c r="F1293" s="200" t="s">
        <v>134</v>
      </c>
      <c r="G1293" s="265" t="s">
        <v>1076</v>
      </c>
      <c r="H1293" s="204" t="s">
        <v>70</v>
      </c>
      <c r="I1293" s="204" t="s">
        <v>98</v>
      </c>
      <c r="J1293" s="11" t="s">
        <v>732</v>
      </c>
      <c r="K1293" s="83" t="s">
        <v>733</v>
      </c>
      <c r="L1293" s="90" t="s">
        <v>738</v>
      </c>
      <c r="M1293" s="53">
        <v>40</v>
      </c>
      <c r="N1293" s="190" t="s">
        <v>730</v>
      </c>
      <c r="O1293" s="211" t="s">
        <v>593</v>
      </c>
      <c r="P1293" s="204" t="s">
        <v>75</v>
      </c>
      <c r="Q1293" s="204" t="s">
        <v>76</v>
      </c>
      <c r="R1293" s="204" t="s">
        <v>77</v>
      </c>
      <c r="S1293" s="204" t="s">
        <v>109</v>
      </c>
      <c r="T1293" s="209">
        <f>+V1293+Y1293</f>
        <v>57067</v>
      </c>
      <c r="U1293" s="209">
        <f>+T1293/M1294</f>
        <v>57067</v>
      </c>
      <c r="V1293" s="252">
        <v>48507</v>
      </c>
      <c r="W1293" s="190" t="s">
        <v>98</v>
      </c>
      <c r="X1293" s="190" t="s">
        <v>98</v>
      </c>
      <c r="Y1293" s="252">
        <v>8560</v>
      </c>
      <c r="Z1293" s="190" t="s">
        <v>98</v>
      </c>
      <c r="AA1293" s="190" t="s">
        <v>98</v>
      </c>
      <c r="AB1293" s="252">
        <v>4627</v>
      </c>
      <c r="AC1293" s="190" t="s">
        <v>149</v>
      </c>
      <c r="AD1293" s="190" t="s">
        <v>98</v>
      </c>
      <c r="AE1293" s="215">
        <f>+V1293+Y1293</f>
        <v>57067</v>
      </c>
      <c r="AF1293" s="204" t="s">
        <v>98</v>
      </c>
      <c r="AG1293" s="190" t="s">
        <v>33</v>
      </c>
      <c r="AH1293" s="369" t="s">
        <v>176</v>
      </c>
      <c r="AI1293" s="361" t="s">
        <v>179</v>
      </c>
      <c r="AJ1293" s="204"/>
    </row>
    <row r="1294" spans="2:36" ht="68.650000000000006" customHeight="1" x14ac:dyDescent="0.2">
      <c r="B1294" s="346"/>
      <c r="C1294" s="349"/>
      <c r="D1294" s="346"/>
      <c r="E1294" s="199"/>
      <c r="F1294" s="200"/>
      <c r="G1294" s="265"/>
      <c r="H1294" s="204"/>
      <c r="I1294" s="204"/>
      <c r="J1294" s="11" t="s">
        <v>111</v>
      </c>
      <c r="K1294" s="83" t="s">
        <v>735</v>
      </c>
      <c r="L1294" s="7" t="s">
        <v>85</v>
      </c>
      <c r="M1294" s="90">
        <v>1</v>
      </c>
      <c r="N1294" s="190"/>
      <c r="O1294" s="349"/>
      <c r="P1294" s="204"/>
      <c r="Q1294" s="204"/>
      <c r="R1294" s="204"/>
      <c r="S1294" s="204"/>
      <c r="T1294" s="204"/>
      <c r="U1294" s="209"/>
      <c r="V1294" s="343"/>
      <c r="W1294" s="190"/>
      <c r="X1294" s="190"/>
      <c r="Y1294" s="343"/>
      <c r="Z1294" s="190"/>
      <c r="AA1294" s="190"/>
      <c r="AB1294" s="343"/>
      <c r="AC1294" s="190"/>
      <c r="AD1294" s="190"/>
      <c r="AE1294" s="190"/>
      <c r="AF1294" s="204"/>
      <c r="AG1294" s="190"/>
      <c r="AH1294" s="362"/>
      <c r="AI1294" s="362"/>
      <c r="AJ1294" s="204"/>
    </row>
    <row r="1295" spans="2:36" ht="68.650000000000006" customHeight="1" x14ac:dyDescent="0.2">
      <c r="B1295" s="346"/>
      <c r="C1295" s="349"/>
      <c r="D1295" s="346"/>
      <c r="E1295" s="199"/>
      <c r="F1295" s="200"/>
      <c r="G1295" s="265"/>
      <c r="H1295" s="204"/>
      <c r="I1295" s="204"/>
      <c r="J1295" s="11" t="s">
        <v>127</v>
      </c>
      <c r="K1295" s="83" t="s">
        <v>658</v>
      </c>
      <c r="L1295" s="7" t="s">
        <v>85</v>
      </c>
      <c r="M1295" s="53">
        <v>26</v>
      </c>
      <c r="N1295" s="190"/>
      <c r="O1295" s="349"/>
      <c r="P1295" s="204"/>
      <c r="Q1295" s="204"/>
      <c r="R1295" s="204"/>
      <c r="S1295" s="204"/>
      <c r="T1295" s="204"/>
      <c r="U1295" s="209"/>
      <c r="V1295" s="343"/>
      <c r="W1295" s="190"/>
      <c r="X1295" s="190"/>
      <c r="Y1295" s="343"/>
      <c r="Z1295" s="190"/>
      <c r="AA1295" s="190"/>
      <c r="AB1295" s="343"/>
      <c r="AC1295" s="190"/>
      <c r="AD1295" s="190"/>
      <c r="AE1295" s="190"/>
      <c r="AF1295" s="204"/>
      <c r="AG1295" s="190"/>
      <c r="AH1295" s="362"/>
      <c r="AI1295" s="362"/>
      <c r="AJ1295" s="204"/>
    </row>
    <row r="1296" spans="2:36" ht="68.650000000000006" customHeight="1" x14ac:dyDescent="0.2">
      <c r="B1296" s="341" t="s">
        <v>926</v>
      </c>
      <c r="C1296" s="350" t="s">
        <v>938</v>
      </c>
      <c r="D1296" s="350" t="s">
        <v>66</v>
      </c>
      <c r="E1296" s="199" t="s">
        <v>67</v>
      </c>
      <c r="F1296" s="200" t="s">
        <v>134</v>
      </c>
      <c r="G1296" s="265" t="s">
        <v>1076</v>
      </c>
      <c r="H1296" s="204" t="s">
        <v>70</v>
      </c>
      <c r="I1296" s="204" t="s">
        <v>98</v>
      </c>
      <c r="J1296" s="11" t="s">
        <v>732</v>
      </c>
      <c r="K1296" s="83" t="s">
        <v>733</v>
      </c>
      <c r="L1296" s="90" t="s">
        <v>738</v>
      </c>
      <c r="M1296" s="53">
        <v>40</v>
      </c>
      <c r="N1296" s="190" t="s">
        <v>730</v>
      </c>
      <c r="O1296" s="350" t="s">
        <v>596</v>
      </c>
      <c r="P1296" s="204" t="s">
        <v>75</v>
      </c>
      <c r="Q1296" s="204" t="s">
        <v>76</v>
      </c>
      <c r="R1296" s="204" t="s">
        <v>77</v>
      </c>
      <c r="S1296" s="204" t="s">
        <v>109</v>
      </c>
      <c r="T1296" s="209">
        <f>+V1296+Y1296</f>
        <v>107000</v>
      </c>
      <c r="U1296" s="209">
        <f>+T1296/M1297</f>
        <v>107000</v>
      </c>
      <c r="V1296" s="355">
        <v>90950</v>
      </c>
      <c r="W1296" s="190" t="s">
        <v>98</v>
      </c>
      <c r="X1296" s="190" t="s">
        <v>98</v>
      </c>
      <c r="Y1296" s="355">
        <v>16050</v>
      </c>
      <c r="Z1296" s="190" t="s">
        <v>98</v>
      </c>
      <c r="AA1296" s="190" t="s">
        <v>98</v>
      </c>
      <c r="AB1296" s="355">
        <v>8675.68</v>
      </c>
      <c r="AC1296" s="190" t="s">
        <v>149</v>
      </c>
      <c r="AD1296" s="190" t="s">
        <v>98</v>
      </c>
      <c r="AE1296" s="215">
        <f>+V1296+Y1296</f>
        <v>107000</v>
      </c>
      <c r="AF1296" s="204" t="s">
        <v>98</v>
      </c>
      <c r="AG1296" s="190" t="s">
        <v>33</v>
      </c>
      <c r="AH1296" s="580" t="s">
        <v>1000</v>
      </c>
      <c r="AI1296" s="352" t="s">
        <v>248</v>
      </c>
      <c r="AJ1296" s="201"/>
    </row>
    <row r="1297" spans="2:36" ht="68.650000000000006" customHeight="1" x14ac:dyDescent="0.2">
      <c r="B1297" s="341"/>
      <c r="C1297" s="350"/>
      <c r="D1297" s="350"/>
      <c r="E1297" s="199"/>
      <c r="F1297" s="200"/>
      <c r="G1297" s="265"/>
      <c r="H1297" s="204"/>
      <c r="I1297" s="204"/>
      <c r="J1297" s="11" t="s">
        <v>111</v>
      </c>
      <c r="K1297" s="83" t="s">
        <v>735</v>
      </c>
      <c r="L1297" s="7" t="s">
        <v>85</v>
      </c>
      <c r="M1297" s="90">
        <v>1</v>
      </c>
      <c r="N1297" s="190"/>
      <c r="O1297" s="350"/>
      <c r="P1297" s="204"/>
      <c r="Q1297" s="204"/>
      <c r="R1297" s="204"/>
      <c r="S1297" s="204"/>
      <c r="T1297" s="204"/>
      <c r="U1297" s="209"/>
      <c r="V1297" s="356"/>
      <c r="W1297" s="190"/>
      <c r="X1297" s="190"/>
      <c r="Y1297" s="356"/>
      <c r="Z1297" s="190"/>
      <c r="AA1297" s="190"/>
      <c r="AB1297" s="356"/>
      <c r="AC1297" s="190"/>
      <c r="AD1297" s="190"/>
      <c r="AE1297" s="190"/>
      <c r="AF1297" s="204"/>
      <c r="AG1297" s="190"/>
      <c r="AH1297" s="353"/>
      <c r="AI1297" s="353"/>
      <c r="AJ1297" s="202"/>
    </row>
    <row r="1298" spans="2:36" ht="68.650000000000006" customHeight="1" x14ac:dyDescent="0.2">
      <c r="B1298" s="341"/>
      <c r="C1298" s="350"/>
      <c r="D1298" s="350"/>
      <c r="E1298" s="199"/>
      <c r="F1298" s="200"/>
      <c r="G1298" s="265"/>
      <c r="H1298" s="204"/>
      <c r="I1298" s="204"/>
      <c r="J1298" s="11" t="s">
        <v>127</v>
      </c>
      <c r="K1298" s="83" t="s">
        <v>658</v>
      </c>
      <c r="L1298" s="7" t="s">
        <v>85</v>
      </c>
      <c r="M1298" s="90">
        <v>50</v>
      </c>
      <c r="N1298" s="190"/>
      <c r="O1298" s="350"/>
      <c r="P1298" s="204"/>
      <c r="Q1298" s="204"/>
      <c r="R1298" s="204"/>
      <c r="S1298" s="204"/>
      <c r="T1298" s="204"/>
      <c r="U1298" s="209"/>
      <c r="V1298" s="357"/>
      <c r="W1298" s="190"/>
      <c r="X1298" s="190"/>
      <c r="Y1298" s="357"/>
      <c r="Z1298" s="190"/>
      <c r="AA1298" s="190"/>
      <c r="AB1298" s="357"/>
      <c r="AC1298" s="190"/>
      <c r="AD1298" s="190"/>
      <c r="AE1298" s="190"/>
      <c r="AF1298" s="204"/>
      <c r="AG1298" s="190"/>
      <c r="AH1298" s="354"/>
      <c r="AI1298" s="354"/>
      <c r="AJ1298" s="203"/>
    </row>
    <row r="1299" spans="2:36" ht="68.650000000000006" customHeight="1" x14ac:dyDescent="0.2">
      <c r="B1299" s="341" t="s">
        <v>927</v>
      </c>
      <c r="C1299" s="350" t="s">
        <v>937</v>
      </c>
      <c r="D1299" s="345" t="s">
        <v>66</v>
      </c>
      <c r="E1299" s="199" t="s">
        <v>67</v>
      </c>
      <c r="F1299" s="200" t="s">
        <v>134</v>
      </c>
      <c r="G1299" s="265" t="s">
        <v>1083</v>
      </c>
      <c r="H1299" s="204" t="s">
        <v>70</v>
      </c>
      <c r="I1299" s="204" t="s">
        <v>98</v>
      </c>
      <c r="J1299" s="11" t="s">
        <v>732</v>
      </c>
      <c r="K1299" s="83" t="s">
        <v>733</v>
      </c>
      <c r="L1299" s="90" t="s">
        <v>738</v>
      </c>
      <c r="M1299" s="53">
        <v>40</v>
      </c>
      <c r="N1299" s="190" t="s">
        <v>730</v>
      </c>
      <c r="O1299" s="350" t="s">
        <v>593</v>
      </c>
      <c r="P1299" s="204" t="s">
        <v>75</v>
      </c>
      <c r="Q1299" s="204" t="s">
        <v>76</v>
      </c>
      <c r="R1299" s="204" t="s">
        <v>77</v>
      </c>
      <c r="S1299" s="204" t="s">
        <v>109</v>
      </c>
      <c r="T1299" s="209">
        <f>+V1299+Y1299</f>
        <v>171200</v>
      </c>
      <c r="U1299" s="209">
        <f>+T1299/M1300</f>
        <v>85600</v>
      </c>
      <c r="V1299" s="363">
        <v>145520</v>
      </c>
      <c r="W1299" s="190" t="s">
        <v>98</v>
      </c>
      <c r="X1299" s="190" t="s">
        <v>98</v>
      </c>
      <c r="Y1299" s="351">
        <v>25680</v>
      </c>
      <c r="Z1299" s="190" t="s">
        <v>98</v>
      </c>
      <c r="AA1299" s="190" t="s">
        <v>98</v>
      </c>
      <c r="AB1299" s="363">
        <v>13881.08</v>
      </c>
      <c r="AC1299" s="190" t="s">
        <v>149</v>
      </c>
      <c r="AD1299" s="190" t="s">
        <v>98</v>
      </c>
      <c r="AE1299" s="215">
        <f>+V1299+Y1299</f>
        <v>171200</v>
      </c>
      <c r="AF1299" s="204" t="s">
        <v>98</v>
      </c>
      <c r="AG1299" s="190" t="s">
        <v>33</v>
      </c>
      <c r="AH1299" s="352" t="s">
        <v>297</v>
      </c>
      <c r="AI1299" s="352" t="s">
        <v>248</v>
      </c>
      <c r="AJ1299" s="204"/>
    </row>
    <row r="1300" spans="2:36" ht="68.650000000000006" customHeight="1" x14ac:dyDescent="0.2">
      <c r="B1300" s="341"/>
      <c r="C1300" s="349"/>
      <c r="D1300" s="346"/>
      <c r="E1300" s="199"/>
      <c r="F1300" s="200"/>
      <c r="G1300" s="265"/>
      <c r="H1300" s="204"/>
      <c r="I1300" s="204"/>
      <c r="J1300" s="11" t="s">
        <v>111</v>
      </c>
      <c r="K1300" s="83" t="s">
        <v>735</v>
      </c>
      <c r="L1300" s="7" t="s">
        <v>85</v>
      </c>
      <c r="M1300" s="53">
        <v>2</v>
      </c>
      <c r="N1300" s="190"/>
      <c r="O1300" s="349"/>
      <c r="P1300" s="204"/>
      <c r="Q1300" s="204"/>
      <c r="R1300" s="204"/>
      <c r="S1300" s="204"/>
      <c r="T1300" s="204"/>
      <c r="U1300" s="209"/>
      <c r="V1300" s="343"/>
      <c r="W1300" s="190"/>
      <c r="X1300" s="190"/>
      <c r="Y1300" s="343"/>
      <c r="Z1300" s="190"/>
      <c r="AA1300" s="190"/>
      <c r="AB1300" s="343"/>
      <c r="AC1300" s="190"/>
      <c r="AD1300" s="190"/>
      <c r="AE1300" s="190"/>
      <c r="AF1300" s="204"/>
      <c r="AG1300" s="190"/>
      <c r="AH1300" s="353"/>
      <c r="AI1300" s="353"/>
      <c r="AJ1300" s="204"/>
    </row>
    <row r="1301" spans="2:36" ht="68.650000000000006" customHeight="1" x14ac:dyDescent="0.2">
      <c r="B1301" s="341"/>
      <c r="C1301" s="349"/>
      <c r="D1301" s="346"/>
      <c r="E1301" s="199"/>
      <c r="F1301" s="200"/>
      <c r="G1301" s="265"/>
      <c r="H1301" s="204"/>
      <c r="I1301" s="204"/>
      <c r="J1301" s="11" t="s">
        <v>127</v>
      </c>
      <c r="K1301" s="83" t="s">
        <v>658</v>
      </c>
      <c r="L1301" s="7" t="s">
        <v>85</v>
      </c>
      <c r="M1301" s="53">
        <v>80</v>
      </c>
      <c r="N1301" s="190"/>
      <c r="O1301" s="349"/>
      <c r="P1301" s="204"/>
      <c r="Q1301" s="204"/>
      <c r="R1301" s="204"/>
      <c r="S1301" s="204"/>
      <c r="T1301" s="204"/>
      <c r="U1301" s="209"/>
      <c r="V1301" s="343"/>
      <c r="W1301" s="190"/>
      <c r="X1301" s="190"/>
      <c r="Y1301" s="343"/>
      <c r="Z1301" s="190"/>
      <c r="AA1301" s="190"/>
      <c r="AB1301" s="343"/>
      <c r="AC1301" s="190"/>
      <c r="AD1301" s="190"/>
      <c r="AE1301" s="190"/>
      <c r="AF1301" s="204"/>
      <c r="AG1301" s="190"/>
      <c r="AH1301" s="354"/>
      <c r="AI1301" s="354"/>
      <c r="AJ1301" s="204"/>
    </row>
    <row r="1302" spans="2:36" ht="68.650000000000006" customHeight="1" x14ac:dyDescent="0.2">
      <c r="B1302" s="341" t="s">
        <v>928</v>
      </c>
      <c r="C1302" s="350" t="s">
        <v>936</v>
      </c>
      <c r="D1302" s="350" t="s">
        <v>66</v>
      </c>
      <c r="E1302" s="199" t="s">
        <v>67</v>
      </c>
      <c r="F1302" s="200" t="s">
        <v>134</v>
      </c>
      <c r="G1302" s="265" t="s">
        <v>1076</v>
      </c>
      <c r="H1302" s="204" t="s">
        <v>70</v>
      </c>
      <c r="I1302" s="204" t="s">
        <v>98</v>
      </c>
      <c r="J1302" s="11" t="s">
        <v>732</v>
      </c>
      <c r="K1302" s="83" t="s">
        <v>733</v>
      </c>
      <c r="L1302" s="90" t="s">
        <v>738</v>
      </c>
      <c r="M1302" s="53">
        <v>40</v>
      </c>
      <c r="N1302" s="190" t="s">
        <v>730</v>
      </c>
      <c r="O1302" s="350" t="s">
        <v>932</v>
      </c>
      <c r="P1302" s="204" t="s">
        <v>75</v>
      </c>
      <c r="Q1302" s="204" t="s">
        <v>76</v>
      </c>
      <c r="R1302" s="204" t="s">
        <v>77</v>
      </c>
      <c r="S1302" s="204" t="s">
        <v>109</v>
      </c>
      <c r="T1302" s="209">
        <f>+V1302+Y1302</f>
        <v>132680</v>
      </c>
      <c r="U1302" s="209">
        <f>+T1302/M1303</f>
        <v>132680</v>
      </c>
      <c r="V1302" s="363">
        <v>112778</v>
      </c>
      <c r="W1302" s="190" t="s">
        <v>98</v>
      </c>
      <c r="X1302" s="190" t="s">
        <v>98</v>
      </c>
      <c r="Y1302" s="363">
        <v>19902</v>
      </c>
      <c r="Z1302" s="190" t="s">
        <v>98</v>
      </c>
      <c r="AA1302" s="190" t="s">
        <v>98</v>
      </c>
      <c r="AB1302" s="363">
        <v>10757.84</v>
      </c>
      <c r="AC1302" s="190" t="s">
        <v>149</v>
      </c>
      <c r="AD1302" s="190" t="s">
        <v>98</v>
      </c>
      <c r="AE1302" s="215">
        <f>+V1302+Y1302</f>
        <v>132680</v>
      </c>
      <c r="AF1302" s="204" t="s">
        <v>98</v>
      </c>
      <c r="AG1302" s="190" t="s">
        <v>33</v>
      </c>
      <c r="AH1302" s="361" t="s">
        <v>297</v>
      </c>
      <c r="AI1302" s="361" t="s">
        <v>248</v>
      </c>
      <c r="AJ1302" s="204"/>
    </row>
    <row r="1303" spans="2:36" ht="68.650000000000006" customHeight="1" x14ac:dyDescent="0.2">
      <c r="B1303" s="346"/>
      <c r="C1303" s="349"/>
      <c r="D1303" s="346"/>
      <c r="E1303" s="199"/>
      <c r="F1303" s="200"/>
      <c r="G1303" s="265"/>
      <c r="H1303" s="204"/>
      <c r="I1303" s="204"/>
      <c r="J1303" s="11" t="s">
        <v>111</v>
      </c>
      <c r="K1303" s="83" t="s">
        <v>735</v>
      </c>
      <c r="L1303" s="7" t="s">
        <v>85</v>
      </c>
      <c r="M1303" s="90">
        <v>1</v>
      </c>
      <c r="N1303" s="190"/>
      <c r="O1303" s="349"/>
      <c r="P1303" s="204"/>
      <c r="Q1303" s="204"/>
      <c r="R1303" s="204"/>
      <c r="S1303" s="204"/>
      <c r="T1303" s="204"/>
      <c r="U1303" s="209"/>
      <c r="V1303" s="343"/>
      <c r="W1303" s="190"/>
      <c r="X1303" s="190"/>
      <c r="Y1303" s="343"/>
      <c r="Z1303" s="190"/>
      <c r="AA1303" s="190"/>
      <c r="AB1303" s="343"/>
      <c r="AC1303" s="190"/>
      <c r="AD1303" s="190"/>
      <c r="AE1303" s="190"/>
      <c r="AF1303" s="204"/>
      <c r="AG1303" s="190"/>
      <c r="AH1303" s="362"/>
      <c r="AI1303" s="362"/>
      <c r="AJ1303" s="204"/>
    </row>
    <row r="1304" spans="2:36" ht="68.650000000000006" customHeight="1" x14ac:dyDescent="0.2">
      <c r="B1304" s="346"/>
      <c r="C1304" s="349"/>
      <c r="D1304" s="346"/>
      <c r="E1304" s="199"/>
      <c r="F1304" s="200"/>
      <c r="G1304" s="265"/>
      <c r="H1304" s="204"/>
      <c r="I1304" s="204"/>
      <c r="J1304" s="11" t="s">
        <v>127</v>
      </c>
      <c r="K1304" s="83" t="s">
        <v>658</v>
      </c>
      <c r="L1304" s="7" t="s">
        <v>85</v>
      </c>
      <c r="M1304" s="90">
        <v>62</v>
      </c>
      <c r="N1304" s="190"/>
      <c r="O1304" s="349"/>
      <c r="P1304" s="204"/>
      <c r="Q1304" s="204"/>
      <c r="R1304" s="204"/>
      <c r="S1304" s="204"/>
      <c r="T1304" s="204"/>
      <c r="U1304" s="209"/>
      <c r="V1304" s="343"/>
      <c r="W1304" s="190"/>
      <c r="X1304" s="190"/>
      <c r="Y1304" s="343"/>
      <c r="Z1304" s="190"/>
      <c r="AA1304" s="190"/>
      <c r="AB1304" s="343"/>
      <c r="AC1304" s="190"/>
      <c r="AD1304" s="190"/>
      <c r="AE1304" s="190"/>
      <c r="AF1304" s="204"/>
      <c r="AG1304" s="190"/>
      <c r="AH1304" s="362"/>
      <c r="AI1304" s="362"/>
      <c r="AJ1304" s="204"/>
    </row>
    <row r="1305" spans="2:36" s="168" customFormat="1" ht="68.650000000000006" customHeight="1" x14ac:dyDescent="0.2">
      <c r="B1305" s="542" t="s">
        <v>1111</v>
      </c>
      <c r="C1305" s="544" t="s">
        <v>935</v>
      </c>
      <c r="D1305" s="544" t="s">
        <v>66</v>
      </c>
      <c r="E1305" s="249" t="s">
        <v>67</v>
      </c>
      <c r="F1305" s="249" t="s">
        <v>132</v>
      </c>
      <c r="G1305" s="358" t="s">
        <v>727</v>
      </c>
      <c r="H1305" s="221" t="s">
        <v>70</v>
      </c>
      <c r="I1305" s="221" t="s">
        <v>98</v>
      </c>
      <c r="J1305" s="20" t="s">
        <v>113</v>
      </c>
      <c r="K1305" s="27" t="s">
        <v>114</v>
      </c>
      <c r="L1305" s="27" t="s">
        <v>115</v>
      </c>
      <c r="M1305" s="27">
        <v>1</v>
      </c>
      <c r="N1305" s="224" t="s">
        <v>730</v>
      </c>
      <c r="O1305" s="544" t="s">
        <v>947</v>
      </c>
      <c r="P1305" s="221" t="s">
        <v>75</v>
      </c>
      <c r="Q1305" s="221" t="s">
        <v>76</v>
      </c>
      <c r="R1305" s="221" t="s">
        <v>77</v>
      </c>
      <c r="S1305" s="221" t="s">
        <v>109</v>
      </c>
      <c r="T1305" s="328">
        <f>+V1305+Y1305</f>
        <v>75970</v>
      </c>
      <c r="U1305" s="364">
        <f>+T1305/M1306</f>
        <v>75970</v>
      </c>
      <c r="V1305" s="366">
        <v>64574.5</v>
      </c>
      <c r="W1305" s="223" t="s">
        <v>98</v>
      </c>
      <c r="X1305" s="223" t="s">
        <v>98</v>
      </c>
      <c r="Y1305" s="366">
        <v>11395.5</v>
      </c>
      <c r="Z1305" s="223" t="s">
        <v>98</v>
      </c>
      <c r="AA1305" s="223" t="s">
        <v>98</v>
      </c>
      <c r="AB1305" s="366">
        <v>6159.73</v>
      </c>
      <c r="AC1305" s="223" t="s">
        <v>80</v>
      </c>
      <c r="AD1305" s="223" t="s">
        <v>98</v>
      </c>
      <c r="AE1305" s="326">
        <f>+V1305+Y1305</f>
        <v>75970</v>
      </c>
      <c r="AF1305" s="221" t="s">
        <v>98</v>
      </c>
      <c r="AG1305" s="223" t="s">
        <v>33</v>
      </c>
      <c r="AH1305" s="405" t="s">
        <v>249</v>
      </c>
      <c r="AI1305" s="405" t="s">
        <v>255</v>
      </c>
      <c r="AJ1305" s="221"/>
    </row>
    <row r="1306" spans="2:36" s="168" customFormat="1" ht="68.650000000000006" customHeight="1" x14ac:dyDescent="0.2">
      <c r="B1306" s="543"/>
      <c r="C1306" s="545"/>
      <c r="D1306" s="543"/>
      <c r="E1306" s="249"/>
      <c r="F1306" s="249"/>
      <c r="G1306" s="358"/>
      <c r="H1306" s="221"/>
      <c r="I1306" s="221"/>
      <c r="J1306" s="20" t="s">
        <v>116</v>
      </c>
      <c r="K1306" s="27" t="s">
        <v>117</v>
      </c>
      <c r="L1306" s="27" t="s">
        <v>85</v>
      </c>
      <c r="M1306" s="27">
        <v>1</v>
      </c>
      <c r="N1306" s="224"/>
      <c r="O1306" s="545"/>
      <c r="P1306" s="221"/>
      <c r="Q1306" s="221"/>
      <c r="R1306" s="221"/>
      <c r="S1306" s="221"/>
      <c r="T1306" s="221"/>
      <c r="U1306" s="365"/>
      <c r="V1306" s="367"/>
      <c r="W1306" s="223"/>
      <c r="X1306" s="223"/>
      <c r="Y1306" s="367"/>
      <c r="Z1306" s="223"/>
      <c r="AA1306" s="223"/>
      <c r="AB1306" s="367"/>
      <c r="AC1306" s="223"/>
      <c r="AD1306" s="223"/>
      <c r="AE1306" s="223"/>
      <c r="AF1306" s="221"/>
      <c r="AG1306" s="223"/>
      <c r="AH1306" s="406"/>
      <c r="AI1306" s="406"/>
      <c r="AJ1306" s="221"/>
    </row>
    <row r="1307" spans="2:36" s="168" customFormat="1" ht="68.650000000000006" customHeight="1" x14ac:dyDescent="0.2">
      <c r="B1307" s="543"/>
      <c r="C1307" s="545"/>
      <c r="D1307" s="543"/>
      <c r="E1307" s="249"/>
      <c r="F1307" s="249"/>
      <c r="G1307" s="358"/>
      <c r="H1307" s="221"/>
      <c r="I1307" s="221"/>
      <c r="J1307" s="20" t="s">
        <v>209</v>
      </c>
      <c r="K1307" s="27" t="s">
        <v>118</v>
      </c>
      <c r="L1307" s="27" t="s">
        <v>119</v>
      </c>
      <c r="M1307" s="27">
        <v>1</v>
      </c>
      <c r="N1307" s="224"/>
      <c r="O1307" s="545"/>
      <c r="P1307" s="221"/>
      <c r="Q1307" s="221"/>
      <c r="R1307" s="221"/>
      <c r="S1307" s="221"/>
      <c r="T1307" s="221"/>
      <c r="U1307" s="365"/>
      <c r="V1307" s="367"/>
      <c r="W1307" s="223"/>
      <c r="X1307" s="223"/>
      <c r="Y1307" s="367"/>
      <c r="Z1307" s="223"/>
      <c r="AA1307" s="223"/>
      <c r="AB1307" s="367"/>
      <c r="AC1307" s="223"/>
      <c r="AD1307" s="223"/>
      <c r="AE1307" s="223"/>
      <c r="AF1307" s="221"/>
      <c r="AG1307" s="223"/>
      <c r="AH1307" s="406"/>
      <c r="AI1307" s="406"/>
      <c r="AJ1307" s="221"/>
    </row>
    <row r="1308" spans="2:36" s="168" customFormat="1" ht="68.650000000000006" customHeight="1" x14ac:dyDescent="0.2">
      <c r="B1308" s="543"/>
      <c r="C1308" s="545"/>
      <c r="D1308" s="543"/>
      <c r="E1308" s="249"/>
      <c r="F1308" s="249"/>
      <c r="G1308" s="358"/>
      <c r="H1308" s="221"/>
      <c r="I1308" s="221"/>
      <c r="J1308" s="20" t="s">
        <v>120</v>
      </c>
      <c r="K1308" s="27" t="s">
        <v>121</v>
      </c>
      <c r="L1308" s="27" t="s">
        <v>119</v>
      </c>
      <c r="M1308" s="27">
        <v>1</v>
      </c>
      <c r="N1308" s="224"/>
      <c r="O1308" s="545"/>
      <c r="P1308" s="221"/>
      <c r="Q1308" s="221"/>
      <c r="R1308" s="221"/>
      <c r="S1308" s="221"/>
      <c r="T1308" s="221"/>
      <c r="U1308" s="365"/>
      <c r="V1308" s="367"/>
      <c r="W1308" s="223"/>
      <c r="X1308" s="223"/>
      <c r="Y1308" s="367"/>
      <c r="Z1308" s="223"/>
      <c r="AA1308" s="223"/>
      <c r="AB1308" s="367"/>
      <c r="AC1308" s="223"/>
      <c r="AD1308" s="223"/>
      <c r="AE1308" s="223"/>
      <c r="AF1308" s="221"/>
      <c r="AG1308" s="223"/>
      <c r="AH1308" s="406"/>
      <c r="AI1308" s="406"/>
      <c r="AJ1308" s="221"/>
    </row>
    <row r="1309" spans="2:36" ht="136.5" customHeight="1" x14ac:dyDescent="0.2">
      <c r="B1309" s="251" t="s">
        <v>929</v>
      </c>
      <c r="C1309" s="211" t="s">
        <v>934</v>
      </c>
      <c r="D1309" s="200" t="s">
        <v>66</v>
      </c>
      <c r="E1309" s="199" t="s">
        <v>67</v>
      </c>
      <c r="F1309" s="200" t="s">
        <v>134</v>
      </c>
      <c r="G1309" s="265" t="s">
        <v>1076</v>
      </c>
      <c r="H1309" s="204" t="s">
        <v>70</v>
      </c>
      <c r="I1309" s="204" t="s">
        <v>98</v>
      </c>
      <c r="J1309" s="11" t="s">
        <v>732</v>
      </c>
      <c r="K1309" s="83" t="s">
        <v>733</v>
      </c>
      <c r="L1309" s="90" t="s">
        <v>738</v>
      </c>
      <c r="M1309" s="53">
        <v>40</v>
      </c>
      <c r="N1309" s="190" t="s">
        <v>730</v>
      </c>
      <c r="O1309" s="211" t="s">
        <v>933</v>
      </c>
      <c r="P1309" s="204" t="s">
        <v>75</v>
      </c>
      <c r="Q1309" s="204" t="s">
        <v>76</v>
      </c>
      <c r="R1309" s="204" t="s">
        <v>77</v>
      </c>
      <c r="S1309" s="204" t="s">
        <v>109</v>
      </c>
      <c r="T1309" s="209">
        <f>+V1309+Y1309</f>
        <v>25680</v>
      </c>
      <c r="U1309" s="209">
        <f>+T1309/2</f>
        <v>12840</v>
      </c>
      <c r="V1309" s="252">
        <v>21828</v>
      </c>
      <c r="W1309" s="190" t="s">
        <v>98</v>
      </c>
      <c r="X1309" s="190" t="s">
        <v>98</v>
      </c>
      <c r="Y1309" s="252">
        <v>3852</v>
      </c>
      <c r="Z1309" s="190" t="s">
        <v>98</v>
      </c>
      <c r="AA1309" s="190" t="s">
        <v>98</v>
      </c>
      <c r="AB1309" s="252">
        <v>4164.32</v>
      </c>
      <c r="AC1309" s="190" t="s">
        <v>149</v>
      </c>
      <c r="AD1309" s="190" t="s">
        <v>98</v>
      </c>
      <c r="AE1309" s="215">
        <f>+V1309+Y1309</f>
        <v>25680</v>
      </c>
      <c r="AF1309" s="204" t="s">
        <v>98</v>
      </c>
      <c r="AG1309" s="190" t="s">
        <v>33</v>
      </c>
      <c r="AH1309" s="368" t="s">
        <v>161</v>
      </c>
      <c r="AI1309" s="368" t="s">
        <v>297</v>
      </c>
      <c r="AJ1309" s="204"/>
    </row>
    <row r="1310" spans="2:36" ht="68.650000000000006" customHeight="1" x14ac:dyDescent="0.2">
      <c r="B1310" s="346"/>
      <c r="C1310" s="349"/>
      <c r="D1310" s="346"/>
      <c r="E1310" s="199"/>
      <c r="F1310" s="200"/>
      <c r="G1310" s="265"/>
      <c r="H1310" s="204"/>
      <c r="I1310" s="204"/>
      <c r="J1310" s="11" t="s">
        <v>127</v>
      </c>
      <c r="K1310" s="83" t="s">
        <v>658</v>
      </c>
      <c r="L1310" s="7" t="s">
        <v>85</v>
      </c>
      <c r="M1310" s="7">
        <v>2</v>
      </c>
      <c r="N1310" s="190"/>
      <c r="O1310" s="349"/>
      <c r="P1310" s="204"/>
      <c r="Q1310" s="204"/>
      <c r="R1310" s="204"/>
      <c r="S1310" s="204"/>
      <c r="T1310" s="204"/>
      <c r="U1310" s="209"/>
      <c r="V1310" s="343"/>
      <c r="W1310" s="190"/>
      <c r="X1310" s="190"/>
      <c r="Y1310" s="343"/>
      <c r="Z1310" s="190"/>
      <c r="AA1310" s="190"/>
      <c r="AB1310" s="343"/>
      <c r="AC1310" s="190"/>
      <c r="AD1310" s="190"/>
      <c r="AE1310" s="190"/>
      <c r="AF1310" s="204"/>
      <c r="AG1310" s="190"/>
      <c r="AH1310" s="362"/>
      <c r="AI1310" s="362"/>
      <c r="AJ1310" s="204"/>
    </row>
    <row r="1311" spans="2:36" ht="68.650000000000006" customHeight="1" x14ac:dyDescent="0.2">
      <c r="B1311" s="341" t="s">
        <v>930</v>
      </c>
      <c r="C1311" s="350" t="s">
        <v>935</v>
      </c>
      <c r="D1311" s="350" t="s">
        <v>66</v>
      </c>
      <c r="E1311" s="199" t="s">
        <v>67</v>
      </c>
      <c r="F1311" s="199" t="s">
        <v>132</v>
      </c>
      <c r="G1311" s="200" t="s">
        <v>727</v>
      </c>
      <c r="H1311" s="204" t="s">
        <v>70</v>
      </c>
      <c r="I1311" s="204" t="s">
        <v>98</v>
      </c>
      <c r="J1311" s="11" t="s">
        <v>113</v>
      </c>
      <c r="K1311" s="7" t="s">
        <v>114</v>
      </c>
      <c r="L1311" s="7" t="s">
        <v>115</v>
      </c>
      <c r="M1311" s="7">
        <v>2</v>
      </c>
      <c r="N1311" s="205" t="s">
        <v>730</v>
      </c>
      <c r="O1311" s="350" t="s">
        <v>947</v>
      </c>
      <c r="P1311" s="204" t="s">
        <v>75</v>
      </c>
      <c r="Q1311" s="204" t="s">
        <v>76</v>
      </c>
      <c r="R1311" s="204" t="s">
        <v>77</v>
      </c>
      <c r="S1311" s="204" t="s">
        <v>109</v>
      </c>
      <c r="T1311" s="209">
        <f>+V1311+Y1311</f>
        <v>151940</v>
      </c>
      <c r="U1311" s="210">
        <f>+T1311/M1312</f>
        <v>50646.666666666664</v>
      </c>
      <c r="V1311" s="363">
        <v>129149</v>
      </c>
      <c r="W1311" s="190" t="s">
        <v>98</v>
      </c>
      <c r="X1311" s="190" t="s">
        <v>98</v>
      </c>
      <c r="Y1311" s="363">
        <v>22791</v>
      </c>
      <c r="Z1311" s="190" t="s">
        <v>98</v>
      </c>
      <c r="AA1311" s="190" t="s">
        <v>98</v>
      </c>
      <c r="AB1311" s="363">
        <v>12319.46</v>
      </c>
      <c r="AC1311" s="190" t="s">
        <v>80</v>
      </c>
      <c r="AD1311" s="190" t="s">
        <v>98</v>
      </c>
      <c r="AE1311" s="215">
        <f>+V1311+Y1311</f>
        <v>151940</v>
      </c>
      <c r="AF1311" s="204" t="s">
        <v>98</v>
      </c>
      <c r="AG1311" s="190" t="s">
        <v>33</v>
      </c>
      <c r="AH1311" s="361" t="s">
        <v>253</v>
      </c>
      <c r="AI1311" s="361" t="s">
        <v>166</v>
      </c>
      <c r="AJ1311" s="204"/>
    </row>
    <row r="1312" spans="2:36" ht="68.650000000000006" customHeight="1" x14ac:dyDescent="0.2">
      <c r="B1312" s="346"/>
      <c r="C1312" s="349"/>
      <c r="D1312" s="346"/>
      <c r="E1312" s="199"/>
      <c r="F1312" s="199"/>
      <c r="G1312" s="200"/>
      <c r="H1312" s="204"/>
      <c r="I1312" s="204"/>
      <c r="J1312" s="11" t="s">
        <v>116</v>
      </c>
      <c r="K1312" s="7" t="s">
        <v>117</v>
      </c>
      <c r="L1312" s="7" t="s">
        <v>85</v>
      </c>
      <c r="M1312" s="7">
        <v>3</v>
      </c>
      <c r="N1312" s="205"/>
      <c r="O1312" s="349"/>
      <c r="P1312" s="204"/>
      <c r="Q1312" s="204"/>
      <c r="R1312" s="204"/>
      <c r="S1312" s="204"/>
      <c r="T1312" s="204"/>
      <c r="U1312" s="211"/>
      <c r="V1312" s="343"/>
      <c r="W1312" s="190"/>
      <c r="X1312" s="190"/>
      <c r="Y1312" s="343"/>
      <c r="Z1312" s="190"/>
      <c r="AA1312" s="190"/>
      <c r="AB1312" s="343"/>
      <c r="AC1312" s="190"/>
      <c r="AD1312" s="190"/>
      <c r="AE1312" s="190"/>
      <c r="AF1312" s="204"/>
      <c r="AG1312" s="190"/>
      <c r="AH1312" s="362"/>
      <c r="AI1312" s="362"/>
      <c r="AJ1312" s="204"/>
    </row>
    <row r="1313" spans="2:36" ht="68.650000000000006" customHeight="1" x14ac:dyDescent="0.2">
      <c r="B1313" s="346"/>
      <c r="C1313" s="349"/>
      <c r="D1313" s="346"/>
      <c r="E1313" s="199"/>
      <c r="F1313" s="199"/>
      <c r="G1313" s="200"/>
      <c r="H1313" s="204"/>
      <c r="I1313" s="204"/>
      <c r="J1313" s="11" t="s">
        <v>209</v>
      </c>
      <c r="K1313" s="7" t="s">
        <v>118</v>
      </c>
      <c r="L1313" s="7" t="s">
        <v>119</v>
      </c>
      <c r="M1313" s="7">
        <v>3</v>
      </c>
      <c r="N1313" s="205"/>
      <c r="O1313" s="349"/>
      <c r="P1313" s="204"/>
      <c r="Q1313" s="204"/>
      <c r="R1313" s="204"/>
      <c r="S1313" s="204"/>
      <c r="T1313" s="204"/>
      <c r="U1313" s="211"/>
      <c r="V1313" s="343"/>
      <c r="W1313" s="190"/>
      <c r="X1313" s="190"/>
      <c r="Y1313" s="343"/>
      <c r="Z1313" s="190"/>
      <c r="AA1313" s="190"/>
      <c r="AB1313" s="343"/>
      <c r="AC1313" s="190"/>
      <c r="AD1313" s="190"/>
      <c r="AE1313" s="190"/>
      <c r="AF1313" s="204"/>
      <c r="AG1313" s="190"/>
      <c r="AH1313" s="362"/>
      <c r="AI1313" s="362"/>
      <c r="AJ1313" s="204"/>
    </row>
    <row r="1314" spans="2:36" ht="68.650000000000006" customHeight="1" x14ac:dyDescent="0.2">
      <c r="B1314" s="346"/>
      <c r="C1314" s="349"/>
      <c r="D1314" s="346"/>
      <c r="E1314" s="199"/>
      <c r="F1314" s="199"/>
      <c r="G1314" s="200"/>
      <c r="H1314" s="204"/>
      <c r="I1314" s="204"/>
      <c r="J1314" s="11" t="s">
        <v>120</v>
      </c>
      <c r="K1314" s="7" t="s">
        <v>121</v>
      </c>
      <c r="L1314" s="7" t="s">
        <v>119</v>
      </c>
      <c r="M1314" s="7">
        <v>3</v>
      </c>
      <c r="N1314" s="205"/>
      <c r="O1314" s="349"/>
      <c r="P1314" s="204"/>
      <c r="Q1314" s="204"/>
      <c r="R1314" s="204"/>
      <c r="S1314" s="204"/>
      <c r="T1314" s="204"/>
      <c r="U1314" s="211"/>
      <c r="V1314" s="343"/>
      <c r="W1314" s="190"/>
      <c r="X1314" s="190"/>
      <c r="Y1314" s="343"/>
      <c r="Z1314" s="190"/>
      <c r="AA1314" s="190"/>
      <c r="AB1314" s="343"/>
      <c r="AC1314" s="190"/>
      <c r="AD1314" s="190"/>
      <c r="AE1314" s="190"/>
      <c r="AF1314" s="204"/>
      <c r="AG1314" s="190"/>
      <c r="AH1314" s="362"/>
      <c r="AI1314" s="362"/>
      <c r="AJ1314" s="204"/>
    </row>
    <row r="1315" spans="2:36" ht="126" customHeight="1" x14ac:dyDescent="0.2">
      <c r="B1315" s="547" t="s">
        <v>931</v>
      </c>
      <c r="C1315" s="550" t="s">
        <v>934</v>
      </c>
      <c r="D1315" s="550" t="s">
        <v>66</v>
      </c>
      <c r="E1315" s="201" t="s">
        <v>67</v>
      </c>
      <c r="F1315" s="194" t="s">
        <v>134</v>
      </c>
      <c r="G1315" s="228" t="s">
        <v>1076</v>
      </c>
      <c r="H1315" s="201" t="s">
        <v>70</v>
      </c>
      <c r="I1315" s="402" t="s">
        <v>98</v>
      </c>
      <c r="J1315" s="11" t="s">
        <v>732</v>
      </c>
      <c r="K1315" s="83" t="s">
        <v>733</v>
      </c>
      <c r="L1315" s="90" t="s">
        <v>738</v>
      </c>
      <c r="M1315" s="125">
        <v>40</v>
      </c>
      <c r="N1315" s="228" t="s">
        <v>730</v>
      </c>
      <c r="O1315" s="550" t="s">
        <v>933</v>
      </c>
      <c r="P1315" s="201" t="s">
        <v>75</v>
      </c>
      <c r="Q1315" s="201" t="s">
        <v>76</v>
      </c>
      <c r="R1315" s="201" t="s">
        <v>77</v>
      </c>
      <c r="S1315" s="201" t="s">
        <v>109</v>
      </c>
      <c r="T1315" s="225">
        <f>+V1315+Y1315</f>
        <v>51360</v>
      </c>
      <c r="U1315" s="225">
        <f>+T1315/1</f>
        <v>51360</v>
      </c>
      <c r="V1315" s="355">
        <v>43656</v>
      </c>
      <c r="W1315" s="228" t="s">
        <v>98</v>
      </c>
      <c r="X1315" s="228" t="s">
        <v>98</v>
      </c>
      <c r="Y1315" s="355">
        <v>7704</v>
      </c>
      <c r="Z1315" s="228" t="s">
        <v>98</v>
      </c>
      <c r="AA1315" s="228" t="s">
        <v>98</v>
      </c>
      <c r="AB1315" s="355">
        <v>4164.32</v>
      </c>
      <c r="AC1315" s="228" t="s">
        <v>149</v>
      </c>
      <c r="AD1315" s="228" t="s">
        <v>98</v>
      </c>
      <c r="AE1315" s="266">
        <f>+V1315+Y1315</f>
        <v>51360</v>
      </c>
      <c r="AF1315" s="201" t="s">
        <v>98</v>
      </c>
      <c r="AG1315" s="228" t="s">
        <v>33</v>
      </c>
      <c r="AH1315" s="352" t="s">
        <v>297</v>
      </c>
      <c r="AI1315" s="352" t="s">
        <v>248</v>
      </c>
      <c r="AJ1315" s="201"/>
    </row>
    <row r="1316" spans="2:36" ht="68.650000000000006" customHeight="1" x14ac:dyDescent="0.2">
      <c r="B1316" s="548"/>
      <c r="C1316" s="551"/>
      <c r="D1316" s="551"/>
      <c r="E1316" s="202"/>
      <c r="F1316" s="195"/>
      <c r="G1316" s="230"/>
      <c r="H1316" s="202"/>
      <c r="I1316" s="403"/>
      <c r="J1316" s="11" t="s">
        <v>127</v>
      </c>
      <c r="K1316" s="83" t="s">
        <v>658</v>
      </c>
      <c r="L1316" s="7" t="s">
        <v>85</v>
      </c>
      <c r="M1316" s="29">
        <v>4</v>
      </c>
      <c r="N1316" s="230"/>
      <c r="O1316" s="551"/>
      <c r="P1316" s="202"/>
      <c r="Q1316" s="202"/>
      <c r="R1316" s="202"/>
      <c r="S1316" s="202"/>
      <c r="T1316" s="226"/>
      <c r="U1316" s="226"/>
      <c r="V1316" s="356"/>
      <c r="W1316" s="230"/>
      <c r="X1316" s="230"/>
      <c r="Y1316" s="356"/>
      <c r="Z1316" s="230"/>
      <c r="AA1316" s="230"/>
      <c r="AB1316" s="356"/>
      <c r="AC1316" s="230"/>
      <c r="AD1316" s="230"/>
      <c r="AE1316" s="267"/>
      <c r="AF1316" s="202"/>
      <c r="AG1316" s="230"/>
      <c r="AH1316" s="353"/>
      <c r="AI1316" s="353"/>
      <c r="AJ1316" s="202"/>
    </row>
    <row r="1317" spans="2:36" ht="68.650000000000006" customHeight="1" thickBot="1" x14ac:dyDescent="0.25">
      <c r="B1317" s="549"/>
      <c r="C1317" s="552"/>
      <c r="D1317" s="552"/>
      <c r="E1317" s="203"/>
      <c r="F1317" s="196"/>
      <c r="G1317" s="231"/>
      <c r="H1317" s="203"/>
      <c r="I1317" s="404"/>
      <c r="J1317" s="126" t="s">
        <v>1001</v>
      </c>
      <c r="K1317" s="126" t="s">
        <v>112</v>
      </c>
      <c r="L1317" s="127" t="s">
        <v>85</v>
      </c>
      <c r="M1317" s="128">
        <v>1</v>
      </c>
      <c r="N1317" s="231"/>
      <c r="O1317" s="552"/>
      <c r="P1317" s="203"/>
      <c r="Q1317" s="203"/>
      <c r="R1317" s="203"/>
      <c r="S1317" s="203"/>
      <c r="T1317" s="227"/>
      <c r="U1317" s="227"/>
      <c r="V1317" s="357"/>
      <c r="W1317" s="231"/>
      <c r="X1317" s="231"/>
      <c r="Y1317" s="357"/>
      <c r="Z1317" s="231"/>
      <c r="AA1317" s="231"/>
      <c r="AB1317" s="357"/>
      <c r="AC1317" s="231"/>
      <c r="AD1317" s="231"/>
      <c r="AE1317" s="268"/>
      <c r="AF1317" s="203"/>
      <c r="AG1317" s="231"/>
      <c r="AH1317" s="354"/>
      <c r="AI1317" s="354"/>
      <c r="AJ1317" s="203"/>
    </row>
    <row r="1318" spans="2:36" ht="68.650000000000006" customHeight="1" x14ac:dyDescent="0.2">
      <c r="B1318" s="348" t="s">
        <v>1002</v>
      </c>
      <c r="C1318" s="211" t="s">
        <v>939</v>
      </c>
      <c r="D1318" s="345" t="s">
        <v>66</v>
      </c>
      <c r="E1318" s="199" t="s">
        <v>67</v>
      </c>
      <c r="F1318" s="200" t="s">
        <v>134</v>
      </c>
      <c r="G1318" s="265" t="s">
        <v>1083</v>
      </c>
      <c r="H1318" s="204" t="s">
        <v>70</v>
      </c>
      <c r="I1318" s="204" t="s">
        <v>98</v>
      </c>
      <c r="J1318" s="11" t="s">
        <v>732</v>
      </c>
      <c r="K1318" s="83" t="s">
        <v>733</v>
      </c>
      <c r="L1318" s="90" t="s">
        <v>738</v>
      </c>
      <c r="M1318" s="53">
        <v>40</v>
      </c>
      <c r="N1318" s="190" t="s">
        <v>730</v>
      </c>
      <c r="O1318" s="350" t="s">
        <v>593</v>
      </c>
      <c r="P1318" s="204" t="s">
        <v>75</v>
      </c>
      <c r="Q1318" s="204" t="s">
        <v>76</v>
      </c>
      <c r="R1318" s="204" t="s">
        <v>77</v>
      </c>
      <c r="S1318" s="204" t="s">
        <v>109</v>
      </c>
      <c r="T1318" s="209">
        <f>+V1318+Y1318</f>
        <v>158360</v>
      </c>
      <c r="U1318" s="209">
        <f>+T1318/M1319</f>
        <v>79180</v>
      </c>
      <c r="V1318" s="342">
        <v>134606</v>
      </c>
      <c r="W1318" s="190" t="s">
        <v>98</v>
      </c>
      <c r="X1318" s="190" t="s">
        <v>98</v>
      </c>
      <c r="Y1318" s="342">
        <v>23754</v>
      </c>
      <c r="Z1318" s="190" t="s">
        <v>98</v>
      </c>
      <c r="AA1318" s="190" t="s">
        <v>98</v>
      </c>
      <c r="AB1318" s="342">
        <v>12840</v>
      </c>
      <c r="AC1318" s="190" t="s">
        <v>149</v>
      </c>
      <c r="AD1318" s="190" t="s">
        <v>98</v>
      </c>
      <c r="AE1318" s="215">
        <f>+V1318+Y1318</f>
        <v>158360</v>
      </c>
      <c r="AF1318" s="204" t="s">
        <v>98</v>
      </c>
      <c r="AG1318" s="190" t="s">
        <v>33</v>
      </c>
      <c r="AH1318" s="369" t="s">
        <v>297</v>
      </c>
      <c r="AI1318" s="361" t="s">
        <v>248</v>
      </c>
      <c r="AJ1318" s="204"/>
    </row>
    <row r="1319" spans="2:36" ht="68.650000000000006" customHeight="1" x14ac:dyDescent="0.2">
      <c r="B1319" s="346"/>
      <c r="C1319" s="349"/>
      <c r="D1319" s="346"/>
      <c r="E1319" s="199"/>
      <c r="F1319" s="200"/>
      <c r="G1319" s="265"/>
      <c r="H1319" s="204"/>
      <c r="I1319" s="204"/>
      <c r="J1319" s="11" t="s">
        <v>111</v>
      </c>
      <c r="K1319" s="83" t="s">
        <v>735</v>
      </c>
      <c r="L1319" s="7" t="s">
        <v>85</v>
      </c>
      <c r="M1319" s="90">
        <v>2</v>
      </c>
      <c r="N1319" s="190"/>
      <c r="O1319" s="349"/>
      <c r="P1319" s="204"/>
      <c r="Q1319" s="204"/>
      <c r="R1319" s="204"/>
      <c r="S1319" s="204"/>
      <c r="T1319" s="204"/>
      <c r="U1319" s="209"/>
      <c r="V1319" s="343"/>
      <c r="W1319" s="190"/>
      <c r="X1319" s="190"/>
      <c r="Y1319" s="343"/>
      <c r="Z1319" s="190"/>
      <c r="AA1319" s="190"/>
      <c r="AB1319" s="343"/>
      <c r="AC1319" s="190"/>
      <c r="AD1319" s="190"/>
      <c r="AE1319" s="190"/>
      <c r="AF1319" s="204"/>
      <c r="AG1319" s="190"/>
      <c r="AH1319" s="362"/>
      <c r="AI1319" s="362"/>
      <c r="AJ1319" s="204"/>
    </row>
    <row r="1320" spans="2:36" ht="68.650000000000006" customHeight="1" x14ac:dyDescent="0.2">
      <c r="B1320" s="346"/>
      <c r="C1320" s="349"/>
      <c r="D1320" s="346"/>
      <c r="E1320" s="199"/>
      <c r="F1320" s="200"/>
      <c r="G1320" s="265"/>
      <c r="H1320" s="204"/>
      <c r="I1320" s="204"/>
      <c r="J1320" s="11" t="s">
        <v>127</v>
      </c>
      <c r="K1320" s="83" t="s">
        <v>658</v>
      </c>
      <c r="L1320" s="7" t="s">
        <v>85</v>
      </c>
      <c r="M1320" s="90">
        <v>74</v>
      </c>
      <c r="N1320" s="190"/>
      <c r="O1320" s="349"/>
      <c r="P1320" s="204"/>
      <c r="Q1320" s="204"/>
      <c r="R1320" s="204"/>
      <c r="S1320" s="204"/>
      <c r="T1320" s="204"/>
      <c r="U1320" s="209"/>
      <c r="V1320" s="343"/>
      <c r="W1320" s="190"/>
      <c r="X1320" s="190"/>
      <c r="Y1320" s="343"/>
      <c r="Z1320" s="190"/>
      <c r="AA1320" s="190"/>
      <c r="AB1320" s="343"/>
      <c r="AC1320" s="190"/>
      <c r="AD1320" s="190"/>
      <c r="AE1320" s="190"/>
      <c r="AF1320" s="204"/>
      <c r="AG1320" s="190"/>
      <c r="AH1320" s="362"/>
      <c r="AI1320" s="362"/>
      <c r="AJ1320" s="204"/>
    </row>
    <row r="1321" spans="2:36" ht="68.650000000000006" customHeight="1" x14ac:dyDescent="0.2">
      <c r="B1321" s="198" t="s">
        <v>892</v>
      </c>
      <c r="C1321" s="195" t="s">
        <v>899</v>
      </c>
      <c r="D1321" s="198" t="s">
        <v>88</v>
      </c>
      <c r="E1321" s="234" t="s">
        <v>67</v>
      </c>
      <c r="F1321" s="280" t="s">
        <v>134</v>
      </c>
      <c r="G1321" s="417" t="s">
        <v>1076</v>
      </c>
      <c r="H1321" s="202" t="s">
        <v>70</v>
      </c>
      <c r="I1321" s="203" t="s">
        <v>98</v>
      </c>
      <c r="J1321" s="75" t="s">
        <v>732</v>
      </c>
      <c r="K1321" s="58" t="s">
        <v>733</v>
      </c>
      <c r="L1321" s="91" t="s">
        <v>738</v>
      </c>
      <c r="M1321" s="50">
        <v>40</v>
      </c>
      <c r="N1321" s="231" t="s">
        <v>730</v>
      </c>
      <c r="O1321" s="207" t="s">
        <v>907</v>
      </c>
      <c r="P1321" s="202" t="s">
        <v>75</v>
      </c>
      <c r="Q1321" s="202" t="s">
        <v>76</v>
      </c>
      <c r="R1321" s="202" t="s">
        <v>77</v>
      </c>
      <c r="S1321" s="203" t="s">
        <v>109</v>
      </c>
      <c r="T1321" s="227">
        <f>+V1321+Y1321</f>
        <v>126221.37</v>
      </c>
      <c r="U1321" s="227" t="s">
        <v>98</v>
      </c>
      <c r="V1321" s="247">
        <v>107288.16</v>
      </c>
      <c r="W1321" s="231" t="s">
        <v>98</v>
      </c>
      <c r="X1321" s="231" t="s">
        <v>98</v>
      </c>
      <c r="Y1321" s="247">
        <v>18933.21</v>
      </c>
      <c r="Z1321" s="231" t="s">
        <v>98</v>
      </c>
      <c r="AA1321" s="231" t="s">
        <v>98</v>
      </c>
      <c r="AB1321" s="571" t="s">
        <v>906</v>
      </c>
      <c r="AC1321" s="231" t="s">
        <v>149</v>
      </c>
      <c r="AD1321" s="231" t="s">
        <v>98</v>
      </c>
      <c r="AE1321" s="268">
        <f>+V1321+Y1321</f>
        <v>126221.37</v>
      </c>
      <c r="AF1321" s="203" t="s">
        <v>98</v>
      </c>
      <c r="AG1321" s="231" t="s">
        <v>33</v>
      </c>
      <c r="AH1321" s="207" t="s">
        <v>1084</v>
      </c>
      <c r="AI1321" s="207" t="s">
        <v>160</v>
      </c>
      <c r="AJ1321" s="203"/>
    </row>
    <row r="1322" spans="2:36" ht="68.650000000000006" customHeight="1" x14ac:dyDescent="0.2">
      <c r="B1322" s="198"/>
      <c r="C1322" s="195"/>
      <c r="D1322" s="198"/>
      <c r="E1322" s="199"/>
      <c r="F1322" s="200"/>
      <c r="G1322" s="265"/>
      <c r="H1322" s="202"/>
      <c r="I1322" s="204"/>
      <c r="J1322" s="11" t="s">
        <v>111</v>
      </c>
      <c r="K1322" s="83" t="s">
        <v>735</v>
      </c>
      <c r="L1322" s="7" t="s">
        <v>85</v>
      </c>
      <c r="M1322" s="53">
        <v>3</v>
      </c>
      <c r="N1322" s="190"/>
      <c r="O1322" s="207"/>
      <c r="P1322" s="202"/>
      <c r="Q1322" s="202"/>
      <c r="R1322" s="202"/>
      <c r="S1322" s="204"/>
      <c r="T1322" s="204"/>
      <c r="U1322" s="209"/>
      <c r="V1322" s="565"/>
      <c r="W1322" s="190"/>
      <c r="X1322" s="190"/>
      <c r="Y1322" s="565"/>
      <c r="Z1322" s="190"/>
      <c r="AA1322" s="190"/>
      <c r="AB1322" s="572"/>
      <c r="AC1322" s="190"/>
      <c r="AD1322" s="190"/>
      <c r="AE1322" s="190"/>
      <c r="AF1322" s="204"/>
      <c r="AG1322" s="190"/>
      <c r="AH1322" s="207"/>
      <c r="AI1322" s="207"/>
      <c r="AJ1322" s="204"/>
    </row>
    <row r="1323" spans="2:36" ht="68.650000000000006" customHeight="1" x14ac:dyDescent="0.2">
      <c r="B1323" s="412"/>
      <c r="C1323" s="196"/>
      <c r="D1323" s="412"/>
      <c r="E1323" s="199"/>
      <c r="F1323" s="200"/>
      <c r="G1323" s="265"/>
      <c r="H1323" s="203"/>
      <c r="I1323" s="204"/>
      <c r="J1323" s="11" t="s">
        <v>127</v>
      </c>
      <c r="K1323" s="83" t="s">
        <v>658</v>
      </c>
      <c r="L1323" s="7" t="s">
        <v>85</v>
      </c>
      <c r="M1323" s="7">
        <v>120</v>
      </c>
      <c r="N1323" s="190"/>
      <c r="O1323" s="208"/>
      <c r="P1323" s="203"/>
      <c r="Q1323" s="203"/>
      <c r="R1323" s="203"/>
      <c r="S1323" s="204"/>
      <c r="T1323" s="204"/>
      <c r="U1323" s="209"/>
      <c r="V1323" s="300"/>
      <c r="W1323" s="190"/>
      <c r="X1323" s="190"/>
      <c r="Y1323" s="300"/>
      <c r="Z1323" s="190"/>
      <c r="AA1323" s="190"/>
      <c r="AB1323" s="573"/>
      <c r="AC1323" s="190"/>
      <c r="AD1323" s="190"/>
      <c r="AE1323" s="190"/>
      <c r="AF1323" s="204"/>
      <c r="AG1323" s="190"/>
      <c r="AH1323" s="208"/>
      <c r="AI1323" s="208"/>
      <c r="AJ1323" s="204"/>
    </row>
    <row r="1324" spans="2:36" ht="68.650000000000006" customHeight="1" x14ac:dyDescent="0.2">
      <c r="B1324" s="192" t="s">
        <v>893</v>
      </c>
      <c r="C1324" s="194" t="s">
        <v>900</v>
      </c>
      <c r="D1324" s="111" t="s">
        <v>88</v>
      </c>
      <c r="E1324" s="199" t="s">
        <v>67</v>
      </c>
      <c r="F1324" s="200" t="s">
        <v>134</v>
      </c>
      <c r="G1324" s="265" t="s">
        <v>1076</v>
      </c>
      <c r="H1324" s="201" t="s">
        <v>70</v>
      </c>
      <c r="I1324" s="204" t="s">
        <v>98</v>
      </c>
      <c r="J1324" s="11" t="s">
        <v>732</v>
      </c>
      <c r="K1324" s="83" t="s">
        <v>733</v>
      </c>
      <c r="L1324" s="90" t="s">
        <v>738</v>
      </c>
      <c r="M1324" s="53">
        <v>40</v>
      </c>
      <c r="N1324" s="190" t="s">
        <v>730</v>
      </c>
      <c r="O1324" s="206" t="s">
        <v>907</v>
      </c>
      <c r="P1324" s="201" t="s">
        <v>75</v>
      </c>
      <c r="Q1324" s="201" t="s">
        <v>76</v>
      </c>
      <c r="R1324" s="201" t="s">
        <v>77</v>
      </c>
      <c r="S1324" s="204" t="s">
        <v>109</v>
      </c>
      <c r="T1324" s="209">
        <f>+V1324+Y1324</f>
        <v>48150</v>
      </c>
      <c r="U1324" s="209" t="s">
        <v>98</v>
      </c>
      <c r="V1324" s="216">
        <v>40927.5</v>
      </c>
      <c r="W1324" s="190" t="s">
        <v>98</v>
      </c>
      <c r="X1324" s="190" t="s">
        <v>98</v>
      </c>
      <c r="Y1324" s="216">
        <v>7222.5</v>
      </c>
      <c r="Z1324" s="190" t="s">
        <v>98</v>
      </c>
      <c r="AA1324" s="190" t="s">
        <v>98</v>
      </c>
      <c r="AB1324" s="216">
        <v>27246.92</v>
      </c>
      <c r="AC1324" s="190" t="s">
        <v>149</v>
      </c>
      <c r="AD1324" s="190" t="s">
        <v>98</v>
      </c>
      <c r="AE1324" s="215">
        <f>+V1324+Y1324</f>
        <v>48150</v>
      </c>
      <c r="AF1324" s="204" t="s">
        <v>98</v>
      </c>
      <c r="AG1324" s="190" t="s">
        <v>33</v>
      </c>
      <c r="AH1324" s="206" t="s">
        <v>1084</v>
      </c>
      <c r="AI1324" s="206" t="s">
        <v>160</v>
      </c>
      <c r="AJ1324" s="204"/>
    </row>
    <row r="1325" spans="2:36" ht="68.650000000000006" customHeight="1" x14ac:dyDescent="0.2">
      <c r="B1325" s="193"/>
      <c r="C1325" s="195"/>
      <c r="D1325" s="129"/>
      <c r="E1325" s="199"/>
      <c r="F1325" s="200"/>
      <c r="G1325" s="265"/>
      <c r="H1325" s="202"/>
      <c r="I1325" s="204"/>
      <c r="J1325" s="11" t="s">
        <v>111</v>
      </c>
      <c r="K1325" s="83" t="s">
        <v>735</v>
      </c>
      <c r="L1325" s="7" t="s">
        <v>85</v>
      </c>
      <c r="M1325" s="53">
        <v>2</v>
      </c>
      <c r="N1325" s="190"/>
      <c r="O1325" s="207"/>
      <c r="P1325" s="202"/>
      <c r="Q1325" s="202"/>
      <c r="R1325" s="202"/>
      <c r="S1325" s="204"/>
      <c r="T1325" s="204"/>
      <c r="U1325" s="209"/>
      <c r="V1325" s="217"/>
      <c r="W1325" s="190"/>
      <c r="X1325" s="190"/>
      <c r="Y1325" s="217"/>
      <c r="Z1325" s="190"/>
      <c r="AA1325" s="190"/>
      <c r="AB1325" s="217"/>
      <c r="AC1325" s="190"/>
      <c r="AD1325" s="190"/>
      <c r="AE1325" s="190"/>
      <c r="AF1325" s="204"/>
      <c r="AG1325" s="190"/>
      <c r="AH1325" s="207"/>
      <c r="AI1325" s="207"/>
      <c r="AJ1325" s="204"/>
    </row>
    <row r="1326" spans="2:36" ht="68.650000000000006" customHeight="1" x14ac:dyDescent="0.2">
      <c r="B1326" s="239"/>
      <c r="C1326" s="196"/>
      <c r="D1326" s="91"/>
      <c r="E1326" s="199"/>
      <c r="F1326" s="200"/>
      <c r="G1326" s="265"/>
      <c r="H1326" s="203"/>
      <c r="I1326" s="204"/>
      <c r="J1326" s="11" t="s">
        <v>127</v>
      </c>
      <c r="K1326" s="83" t="s">
        <v>658</v>
      </c>
      <c r="L1326" s="7" t="s">
        <v>85</v>
      </c>
      <c r="M1326" s="7">
        <v>120</v>
      </c>
      <c r="N1326" s="190"/>
      <c r="O1326" s="208"/>
      <c r="P1326" s="203"/>
      <c r="Q1326" s="203"/>
      <c r="R1326" s="203"/>
      <c r="S1326" s="204"/>
      <c r="T1326" s="204"/>
      <c r="U1326" s="209"/>
      <c r="V1326" s="229"/>
      <c r="W1326" s="190"/>
      <c r="X1326" s="190"/>
      <c r="Y1326" s="229"/>
      <c r="Z1326" s="190"/>
      <c r="AA1326" s="190"/>
      <c r="AB1326" s="229"/>
      <c r="AC1326" s="190"/>
      <c r="AD1326" s="190"/>
      <c r="AE1326" s="190"/>
      <c r="AF1326" s="204"/>
      <c r="AG1326" s="190"/>
      <c r="AH1326" s="208"/>
      <c r="AI1326" s="208"/>
      <c r="AJ1326" s="204"/>
    </row>
    <row r="1327" spans="2:36" ht="68.650000000000006" customHeight="1" x14ac:dyDescent="0.2">
      <c r="B1327" s="192" t="s">
        <v>894</v>
      </c>
      <c r="C1327" s="201" t="s">
        <v>901</v>
      </c>
      <c r="D1327" s="197" t="s">
        <v>88</v>
      </c>
      <c r="E1327" s="199" t="s">
        <v>67</v>
      </c>
      <c r="F1327" s="200" t="s">
        <v>134</v>
      </c>
      <c r="G1327" s="265" t="s">
        <v>1076</v>
      </c>
      <c r="H1327" s="201" t="s">
        <v>70</v>
      </c>
      <c r="I1327" s="204" t="s">
        <v>98</v>
      </c>
      <c r="J1327" s="11" t="s">
        <v>732</v>
      </c>
      <c r="K1327" s="83" t="s">
        <v>733</v>
      </c>
      <c r="L1327" s="90" t="s">
        <v>738</v>
      </c>
      <c r="M1327" s="53">
        <v>40</v>
      </c>
      <c r="N1327" s="190" t="s">
        <v>730</v>
      </c>
      <c r="O1327" s="206" t="s">
        <v>1085</v>
      </c>
      <c r="P1327" s="201" t="s">
        <v>75</v>
      </c>
      <c r="Q1327" s="201" t="s">
        <v>76</v>
      </c>
      <c r="R1327" s="201" t="s">
        <v>77</v>
      </c>
      <c r="S1327" s="204" t="s">
        <v>109</v>
      </c>
      <c r="T1327" s="209">
        <f>+V1327+Y1327</f>
        <v>71422.47</v>
      </c>
      <c r="U1327" s="209" t="s">
        <v>98</v>
      </c>
      <c r="V1327" s="216">
        <v>60709.11</v>
      </c>
      <c r="W1327" s="190" t="s">
        <v>98</v>
      </c>
      <c r="X1327" s="190" t="s">
        <v>98</v>
      </c>
      <c r="Y1327" s="216">
        <v>10713.36</v>
      </c>
      <c r="Z1327" s="190" t="s">
        <v>98</v>
      </c>
      <c r="AA1327" s="190" t="s">
        <v>98</v>
      </c>
      <c r="AB1327" s="216">
        <v>12603.96</v>
      </c>
      <c r="AC1327" s="190" t="s">
        <v>149</v>
      </c>
      <c r="AD1327" s="190" t="s">
        <v>98</v>
      </c>
      <c r="AE1327" s="215">
        <f>+V1327+Y1327</f>
        <v>71422.47</v>
      </c>
      <c r="AF1327" s="204" t="s">
        <v>98</v>
      </c>
      <c r="AG1327" s="190" t="s">
        <v>33</v>
      </c>
      <c r="AH1327" s="206" t="s">
        <v>1084</v>
      </c>
      <c r="AI1327" s="206" t="s">
        <v>160</v>
      </c>
      <c r="AJ1327" s="204"/>
    </row>
    <row r="1328" spans="2:36" ht="68.650000000000006" customHeight="1" x14ac:dyDescent="0.2">
      <c r="B1328" s="193"/>
      <c r="C1328" s="195"/>
      <c r="D1328" s="198"/>
      <c r="E1328" s="199"/>
      <c r="F1328" s="200"/>
      <c r="G1328" s="265"/>
      <c r="H1328" s="202"/>
      <c r="I1328" s="204"/>
      <c r="J1328" s="11" t="s">
        <v>111</v>
      </c>
      <c r="K1328" s="83" t="s">
        <v>735</v>
      </c>
      <c r="L1328" s="7" t="s">
        <v>85</v>
      </c>
      <c r="M1328" s="53">
        <v>3</v>
      </c>
      <c r="N1328" s="190"/>
      <c r="O1328" s="207"/>
      <c r="P1328" s="202"/>
      <c r="Q1328" s="202"/>
      <c r="R1328" s="202"/>
      <c r="S1328" s="204"/>
      <c r="T1328" s="204"/>
      <c r="U1328" s="209"/>
      <c r="V1328" s="217"/>
      <c r="W1328" s="190"/>
      <c r="X1328" s="190"/>
      <c r="Y1328" s="217"/>
      <c r="Z1328" s="190"/>
      <c r="AA1328" s="190"/>
      <c r="AB1328" s="217"/>
      <c r="AC1328" s="190"/>
      <c r="AD1328" s="190"/>
      <c r="AE1328" s="190"/>
      <c r="AF1328" s="204"/>
      <c r="AG1328" s="190"/>
      <c r="AH1328" s="207"/>
      <c r="AI1328" s="207"/>
      <c r="AJ1328" s="204"/>
    </row>
    <row r="1329" spans="2:36" ht="68.650000000000006" customHeight="1" x14ac:dyDescent="0.2">
      <c r="B1329" s="193"/>
      <c r="C1329" s="195"/>
      <c r="D1329" s="412"/>
      <c r="E1329" s="199"/>
      <c r="F1329" s="200"/>
      <c r="G1329" s="265"/>
      <c r="H1329" s="203"/>
      <c r="I1329" s="204"/>
      <c r="J1329" s="11" t="s">
        <v>127</v>
      </c>
      <c r="K1329" s="83" t="s">
        <v>658</v>
      </c>
      <c r="L1329" s="7" t="s">
        <v>85</v>
      </c>
      <c r="M1329" s="7">
        <v>24</v>
      </c>
      <c r="N1329" s="190"/>
      <c r="O1329" s="208"/>
      <c r="P1329" s="203"/>
      <c r="Q1329" s="203"/>
      <c r="R1329" s="203"/>
      <c r="S1329" s="204"/>
      <c r="T1329" s="204"/>
      <c r="U1329" s="209"/>
      <c r="V1329" s="229"/>
      <c r="W1329" s="190"/>
      <c r="X1329" s="190"/>
      <c r="Y1329" s="229"/>
      <c r="Z1329" s="190"/>
      <c r="AA1329" s="190"/>
      <c r="AB1329" s="229"/>
      <c r="AC1329" s="190"/>
      <c r="AD1329" s="190"/>
      <c r="AE1329" s="190"/>
      <c r="AF1329" s="204"/>
      <c r="AG1329" s="190"/>
      <c r="AH1329" s="208"/>
      <c r="AI1329" s="208"/>
      <c r="AJ1329" s="204"/>
    </row>
    <row r="1330" spans="2:36" ht="68.650000000000006" customHeight="1" x14ac:dyDescent="0.2">
      <c r="B1330" s="201" t="s">
        <v>1086</v>
      </c>
      <c r="C1330" s="574" t="s">
        <v>902</v>
      </c>
      <c r="D1330" s="577" t="s">
        <v>88</v>
      </c>
      <c r="E1330" s="249" t="s">
        <v>67</v>
      </c>
      <c r="F1330" s="358" t="s">
        <v>134</v>
      </c>
      <c r="G1330" s="414" t="s">
        <v>1087</v>
      </c>
      <c r="H1330" s="298" t="s">
        <v>70</v>
      </c>
      <c r="I1330" s="221" t="s">
        <v>98</v>
      </c>
      <c r="J1330" s="20" t="s">
        <v>732</v>
      </c>
      <c r="K1330" s="77" t="s">
        <v>733</v>
      </c>
      <c r="L1330" s="95" t="s">
        <v>738</v>
      </c>
      <c r="M1330" s="61">
        <v>40</v>
      </c>
      <c r="N1330" s="223" t="s">
        <v>730</v>
      </c>
      <c r="O1330" s="553" t="s">
        <v>907</v>
      </c>
      <c r="P1330" s="298" t="s">
        <v>75</v>
      </c>
      <c r="Q1330" s="298" t="s">
        <v>76</v>
      </c>
      <c r="R1330" s="298" t="s">
        <v>77</v>
      </c>
      <c r="S1330" s="221" t="s">
        <v>109</v>
      </c>
      <c r="T1330" s="328">
        <f>+V1330+Y1330</f>
        <v>85674.87</v>
      </c>
      <c r="U1330" s="328" t="s">
        <v>98</v>
      </c>
      <c r="V1330" s="281">
        <v>72823.649999999994</v>
      </c>
      <c r="W1330" s="223" t="s">
        <v>98</v>
      </c>
      <c r="X1330" s="223" t="s">
        <v>98</v>
      </c>
      <c r="Y1330" s="130">
        <v>12851.22</v>
      </c>
      <c r="Z1330" s="223" t="s">
        <v>98</v>
      </c>
      <c r="AA1330" s="223" t="s">
        <v>98</v>
      </c>
      <c r="AB1330" s="281">
        <v>14130</v>
      </c>
      <c r="AC1330" s="223" t="s">
        <v>149</v>
      </c>
      <c r="AD1330" s="223" t="s">
        <v>98</v>
      </c>
      <c r="AE1330" s="326">
        <f>+V1330+Y1330</f>
        <v>85674.87</v>
      </c>
      <c r="AF1330" s="221" t="s">
        <v>98</v>
      </c>
      <c r="AG1330" s="223" t="s">
        <v>33</v>
      </c>
      <c r="AH1330" s="553" t="s">
        <v>176</v>
      </c>
      <c r="AI1330" s="553" t="s">
        <v>161</v>
      </c>
      <c r="AJ1330" s="221"/>
    </row>
    <row r="1331" spans="2:36" ht="68.650000000000006" customHeight="1" x14ac:dyDescent="0.2">
      <c r="B1331" s="193"/>
      <c r="C1331" s="575"/>
      <c r="D1331" s="578"/>
      <c r="E1331" s="249"/>
      <c r="F1331" s="358"/>
      <c r="G1331" s="414"/>
      <c r="H1331" s="289"/>
      <c r="I1331" s="221"/>
      <c r="J1331" s="20" t="s">
        <v>111</v>
      </c>
      <c r="K1331" s="77" t="s">
        <v>735</v>
      </c>
      <c r="L1331" s="27" t="s">
        <v>85</v>
      </c>
      <c r="M1331" s="61">
        <v>2</v>
      </c>
      <c r="N1331" s="223"/>
      <c r="O1331" s="554"/>
      <c r="P1331" s="289"/>
      <c r="Q1331" s="289"/>
      <c r="R1331" s="289"/>
      <c r="S1331" s="221"/>
      <c r="T1331" s="221"/>
      <c r="U1331" s="328"/>
      <c r="V1331" s="282"/>
      <c r="W1331" s="223"/>
      <c r="X1331" s="223"/>
      <c r="Y1331" s="131"/>
      <c r="Z1331" s="223"/>
      <c r="AA1331" s="223"/>
      <c r="AB1331" s="282"/>
      <c r="AC1331" s="223"/>
      <c r="AD1331" s="223"/>
      <c r="AE1331" s="223"/>
      <c r="AF1331" s="221"/>
      <c r="AG1331" s="223"/>
      <c r="AH1331" s="554"/>
      <c r="AI1331" s="554"/>
      <c r="AJ1331" s="221"/>
    </row>
    <row r="1332" spans="2:36" ht="68.650000000000006" customHeight="1" x14ac:dyDescent="0.2">
      <c r="B1332" s="239"/>
      <c r="C1332" s="576"/>
      <c r="D1332" s="579"/>
      <c r="E1332" s="249"/>
      <c r="F1332" s="358"/>
      <c r="G1332" s="414"/>
      <c r="H1332" s="220"/>
      <c r="I1332" s="221"/>
      <c r="J1332" s="20" t="s">
        <v>127</v>
      </c>
      <c r="K1332" s="77" t="s">
        <v>658</v>
      </c>
      <c r="L1332" s="27" t="s">
        <v>85</v>
      </c>
      <c r="M1332" s="27">
        <v>260</v>
      </c>
      <c r="N1332" s="223"/>
      <c r="O1332" s="555"/>
      <c r="P1332" s="220"/>
      <c r="Q1332" s="220"/>
      <c r="R1332" s="220"/>
      <c r="S1332" s="221"/>
      <c r="T1332" s="221"/>
      <c r="U1332" s="328"/>
      <c r="V1332" s="283"/>
      <c r="W1332" s="223"/>
      <c r="X1332" s="223"/>
      <c r="Y1332" s="132"/>
      <c r="Z1332" s="223"/>
      <c r="AA1332" s="223"/>
      <c r="AB1332" s="283"/>
      <c r="AC1332" s="223"/>
      <c r="AD1332" s="223"/>
      <c r="AE1332" s="223"/>
      <c r="AF1332" s="221"/>
      <c r="AG1332" s="223"/>
      <c r="AH1332" s="555"/>
      <c r="AI1332" s="555"/>
      <c r="AJ1332" s="221"/>
    </row>
    <row r="1333" spans="2:36" ht="68.650000000000006" customHeight="1" x14ac:dyDescent="0.2">
      <c r="B1333" s="192" t="s">
        <v>895</v>
      </c>
      <c r="C1333" s="194" t="s">
        <v>903</v>
      </c>
      <c r="D1333" s="129" t="s">
        <v>88</v>
      </c>
      <c r="E1333" s="199" t="s">
        <v>67</v>
      </c>
      <c r="F1333" s="200" t="s">
        <v>134</v>
      </c>
      <c r="G1333" s="265" t="s">
        <v>1076</v>
      </c>
      <c r="H1333" s="201" t="s">
        <v>70</v>
      </c>
      <c r="I1333" s="204" t="s">
        <v>98</v>
      </c>
      <c r="J1333" s="11" t="s">
        <v>732</v>
      </c>
      <c r="K1333" s="83" t="s">
        <v>733</v>
      </c>
      <c r="L1333" s="90" t="s">
        <v>738</v>
      </c>
      <c r="M1333" s="53">
        <v>40</v>
      </c>
      <c r="N1333" s="190" t="s">
        <v>730</v>
      </c>
      <c r="O1333" s="133" t="s">
        <v>1088</v>
      </c>
      <c r="P1333" s="201" t="s">
        <v>75</v>
      </c>
      <c r="Q1333" s="201" t="s">
        <v>76</v>
      </c>
      <c r="R1333" s="201" t="s">
        <v>77</v>
      </c>
      <c r="S1333" s="204" t="s">
        <v>109</v>
      </c>
      <c r="T1333" s="209">
        <f>+V1333+Y1333</f>
        <v>47914.07</v>
      </c>
      <c r="U1333" s="209" t="s">
        <v>98</v>
      </c>
      <c r="V1333" s="310">
        <v>40726.959999999999</v>
      </c>
      <c r="W1333" s="190" t="s">
        <v>98</v>
      </c>
      <c r="X1333" s="190" t="s">
        <v>98</v>
      </c>
      <c r="Y1333" s="92">
        <v>7187.11</v>
      </c>
      <c r="Z1333" s="190" t="s">
        <v>98</v>
      </c>
      <c r="AA1333" s="190" t="s">
        <v>98</v>
      </c>
      <c r="AB1333" s="92">
        <v>7902.26</v>
      </c>
      <c r="AC1333" s="190" t="s">
        <v>149</v>
      </c>
      <c r="AD1333" s="190" t="s">
        <v>98</v>
      </c>
      <c r="AE1333" s="215">
        <f>+V1333+Y1333</f>
        <v>47914.07</v>
      </c>
      <c r="AF1333" s="204" t="s">
        <v>98</v>
      </c>
      <c r="AG1333" s="190" t="s">
        <v>33</v>
      </c>
      <c r="AH1333" s="206" t="s">
        <v>176</v>
      </c>
      <c r="AI1333" s="206" t="s">
        <v>161</v>
      </c>
      <c r="AJ1333" s="204"/>
    </row>
    <row r="1334" spans="2:36" ht="68.650000000000006" customHeight="1" x14ac:dyDescent="0.2">
      <c r="B1334" s="193"/>
      <c r="C1334" s="195"/>
      <c r="D1334" s="129"/>
      <c r="E1334" s="199"/>
      <c r="F1334" s="200"/>
      <c r="G1334" s="265"/>
      <c r="H1334" s="202"/>
      <c r="I1334" s="204"/>
      <c r="J1334" s="11" t="s">
        <v>111</v>
      </c>
      <c r="K1334" s="83" t="s">
        <v>735</v>
      </c>
      <c r="L1334" s="7" t="s">
        <v>85</v>
      </c>
      <c r="M1334" s="53">
        <v>1</v>
      </c>
      <c r="N1334" s="190"/>
      <c r="O1334" s="207"/>
      <c r="P1334" s="202"/>
      <c r="Q1334" s="202"/>
      <c r="R1334" s="202"/>
      <c r="S1334" s="204"/>
      <c r="T1334" s="204"/>
      <c r="U1334" s="209"/>
      <c r="V1334" s="311"/>
      <c r="W1334" s="190"/>
      <c r="X1334" s="190"/>
      <c r="Y1334" s="92"/>
      <c r="Z1334" s="190"/>
      <c r="AA1334" s="190"/>
      <c r="AB1334" s="92"/>
      <c r="AC1334" s="190"/>
      <c r="AD1334" s="190"/>
      <c r="AE1334" s="190"/>
      <c r="AF1334" s="204"/>
      <c r="AG1334" s="190"/>
      <c r="AH1334" s="207"/>
      <c r="AI1334" s="207"/>
      <c r="AJ1334" s="204"/>
    </row>
    <row r="1335" spans="2:36" ht="68.650000000000006" customHeight="1" x14ac:dyDescent="0.2">
      <c r="B1335" s="239"/>
      <c r="C1335" s="196"/>
      <c r="D1335" s="129"/>
      <c r="E1335" s="199"/>
      <c r="F1335" s="200"/>
      <c r="G1335" s="265"/>
      <c r="H1335" s="203"/>
      <c r="I1335" s="204"/>
      <c r="J1335" s="11" t="s">
        <v>127</v>
      </c>
      <c r="K1335" s="83" t="s">
        <v>658</v>
      </c>
      <c r="L1335" s="7" t="s">
        <v>85</v>
      </c>
      <c r="M1335" s="7">
        <v>16</v>
      </c>
      <c r="N1335" s="190"/>
      <c r="O1335" s="208"/>
      <c r="P1335" s="203"/>
      <c r="Q1335" s="203"/>
      <c r="R1335" s="203"/>
      <c r="S1335" s="204"/>
      <c r="T1335" s="204"/>
      <c r="U1335" s="209"/>
      <c r="V1335" s="312"/>
      <c r="W1335" s="190"/>
      <c r="X1335" s="190"/>
      <c r="Y1335" s="92"/>
      <c r="Z1335" s="190"/>
      <c r="AA1335" s="190"/>
      <c r="AB1335" s="92"/>
      <c r="AC1335" s="190"/>
      <c r="AD1335" s="190"/>
      <c r="AE1335" s="190"/>
      <c r="AF1335" s="204"/>
      <c r="AG1335" s="190"/>
      <c r="AH1335" s="208"/>
      <c r="AI1335" s="208"/>
      <c r="AJ1335" s="204"/>
    </row>
    <row r="1336" spans="2:36" ht="68.650000000000006" customHeight="1" x14ac:dyDescent="0.2">
      <c r="B1336" s="192" t="s">
        <v>896</v>
      </c>
      <c r="C1336" s="194" t="s">
        <v>902</v>
      </c>
      <c r="D1336" s="111" t="s">
        <v>88</v>
      </c>
      <c r="E1336" s="199" t="s">
        <v>67</v>
      </c>
      <c r="F1336" s="200" t="s">
        <v>134</v>
      </c>
      <c r="G1336" s="265" t="s">
        <v>1076</v>
      </c>
      <c r="H1336" s="201" t="s">
        <v>70</v>
      </c>
      <c r="I1336" s="204" t="s">
        <v>98</v>
      </c>
      <c r="J1336" s="11" t="s">
        <v>732</v>
      </c>
      <c r="K1336" s="83" t="s">
        <v>733</v>
      </c>
      <c r="L1336" s="90" t="s">
        <v>738</v>
      </c>
      <c r="M1336" s="53">
        <v>40</v>
      </c>
      <c r="N1336" s="190" t="s">
        <v>730</v>
      </c>
      <c r="O1336" s="206" t="s">
        <v>907</v>
      </c>
      <c r="P1336" s="201" t="s">
        <v>75</v>
      </c>
      <c r="Q1336" s="201" t="s">
        <v>76</v>
      </c>
      <c r="R1336" s="201" t="s">
        <v>77</v>
      </c>
      <c r="S1336" s="204" t="s">
        <v>109</v>
      </c>
      <c r="T1336" s="209">
        <f>+V1336+Y1336</f>
        <v>199908.03</v>
      </c>
      <c r="U1336" s="209" t="s">
        <v>98</v>
      </c>
      <c r="V1336" s="88">
        <v>169921.85</v>
      </c>
      <c r="W1336" s="190" t="s">
        <v>98</v>
      </c>
      <c r="X1336" s="190" t="s">
        <v>98</v>
      </c>
      <c r="Y1336" s="88">
        <v>29986.18</v>
      </c>
      <c r="Z1336" s="190" t="s">
        <v>98</v>
      </c>
      <c r="AA1336" s="190" t="s">
        <v>98</v>
      </c>
      <c r="AB1336" s="88">
        <v>32970</v>
      </c>
      <c r="AC1336" s="190" t="s">
        <v>149</v>
      </c>
      <c r="AD1336" s="190" t="s">
        <v>98</v>
      </c>
      <c r="AE1336" s="215">
        <f>+V1336+Y1336</f>
        <v>199908.03</v>
      </c>
      <c r="AF1336" s="204" t="s">
        <v>98</v>
      </c>
      <c r="AG1336" s="190" t="s">
        <v>33</v>
      </c>
      <c r="AH1336" s="206" t="s">
        <v>176</v>
      </c>
      <c r="AI1336" s="206" t="s">
        <v>161</v>
      </c>
      <c r="AJ1336" s="204"/>
    </row>
    <row r="1337" spans="2:36" ht="68.650000000000006" customHeight="1" x14ac:dyDescent="0.2">
      <c r="B1337" s="193"/>
      <c r="C1337" s="195"/>
      <c r="D1337" s="134"/>
      <c r="E1337" s="199"/>
      <c r="F1337" s="200"/>
      <c r="G1337" s="265"/>
      <c r="H1337" s="202"/>
      <c r="I1337" s="204"/>
      <c r="J1337" s="11" t="s">
        <v>111</v>
      </c>
      <c r="K1337" s="83" t="s">
        <v>735</v>
      </c>
      <c r="L1337" s="7" t="s">
        <v>85</v>
      </c>
      <c r="M1337" s="53">
        <v>6</v>
      </c>
      <c r="N1337" s="190"/>
      <c r="O1337" s="207"/>
      <c r="P1337" s="202"/>
      <c r="Q1337" s="202"/>
      <c r="R1337" s="202"/>
      <c r="S1337" s="204"/>
      <c r="T1337" s="204"/>
      <c r="U1337" s="209"/>
      <c r="V1337" s="135"/>
      <c r="W1337" s="190"/>
      <c r="X1337" s="190"/>
      <c r="Y1337" s="135"/>
      <c r="Z1337" s="190"/>
      <c r="AA1337" s="190"/>
      <c r="AB1337" s="89"/>
      <c r="AC1337" s="190"/>
      <c r="AD1337" s="190"/>
      <c r="AE1337" s="190"/>
      <c r="AF1337" s="204"/>
      <c r="AG1337" s="190"/>
      <c r="AH1337" s="207"/>
      <c r="AI1337" s="207"/>
      <c r="AJ1337" s="204"/>
    </row>
    <row r="1338" spans="2:36" ht="68.650000000000006" customHeight="1" x14ac:dyDescent="0.2">
      <c r="B1338" s="239"/>
      <c r="C1338" s="196"/>
      <c r="D1338" s="136"/>
      <c r="E1338" s="199"/>
      <c r="F1338" s="200"/>
      <c r="G1338" s="265"/>
      <c r="H1338" s="203"/>
      <c r="I1338" s="204"/>
      <c r="J1338" s="11" t="s">
        <v>127</v>
      </c>
      <c r="K1338" s="83" t="s">
        <v>658</v>
      </c>
      <c r="L1338" s="7" t="s">
        <v>85</v>
      </c>
      <c r="M1338" s="7">
        <v>460</v>
      </c>
      <c r="N1338" s="190"/>
      <c r="O1338" s="208"/>
      <c r="P1338" s="203"/>
      <c r="Q1338" s="203"/>
      <c r="R1338" s="203"/>
      <c r="S1338" s="204"/>
      <c r="T1338" s="204"/>
      <c r="U1338" s="209"/>
      <c r="V1338" s="137"/>
      <c r="W1338" s="190"/>
      <c r="X1338" s="190"/>
      <c r="Y1338" s="137"/>
      <c r="Z1338" s="190"/>
      <c r="AA1338" s="190"/>
      <c r="AB1338" s="87"/>
      <c r="AC1338" s="190"/>
      <c r="AD1338" s="190"/>
      <c r="AE1338" s="190"/>
      <c r="AF1338" s="204"/>
      <c r="AG1338" s="190"/>
      <c r="AH1338" s="208"/>
      <c r="AI1338" s="208"/>
      <c r="AJ1338" s="204"/>
    </row>
    <row r="1339" spans="2:36" ht="68.650000000000006" customHeight="1" x14ac:dyDescent="0.2">
      <c r="B1339" s="192" t="s">
        <v>897</v>
      </c>
      <c r="C1339" s="194" t="s">
        <v>904</v>
      </c>
      <c r="D1339" s="197" t="s">
        <v>88</v>
      </c>
      <c r="E1339" s="199" t="s">
        <v>67</v>
      </c>
      <c r="F1339" s="199" t="s">
        <v>132</v>
      </c>
      <c r="G1339" s="200" t="s">
        <v>727</v>
      </c>
      <c r="H1339" s="201" t="s">
        <v>70</v>
      </c>
      <c r="I1339" s="204" t="s">
        <v>98</v>
      </c>
      <c r="J1339" s="11" t="s">
        <v>113</v>
      </c>
      <c r="K1339" s="7" t="s">
        <v>114</v>
      </c>
      <c r="L1339" s="7" t="s">
        <v>115</v>
      </c>
      <c r="M1339" s="7">
        <v>2</v>
      </c>
      <c r="N1339" s="205" t="s">
        <v>730</v>
      </c>
      <c r="O1339" s="206" t="s">
        <v>1088</v>
      </c>
      <c r="P1339" s="201" t="s">
        <v>75</v>
      </c>
      <c r="Q1339" s="201" t="s">
        <v>76</v>
      </c>
      <c r="R1339" s="201" t="s">
        <v>77</v>
      </c>
      <c r="S1339" s="204" t="s">
        <v>109</v>
      </c>
      <c r="T1339" s="209">
        <f>+V1339+Y1339</f>
        <v>141240</v>
      </c>
      <c r="U1339" s="210" t="s">
        <v>98</v>
      </c>
      <c r="V1339" s="212">
        <v>120054</v>
      </c>
      <c r="W1339" s="215" t="s">
        <v>98</v>
      </c>
      <c r="X1339" s="215" t="s">
        <v>98</v>
      </c>
      <c r="Y1339" s="212">
        <v>21186</v>
      </c>
      <c r="Z1339" s="190" t="s">
        <v>98</v>
      </c>
      <c r="AA1339" s="190" t="s">
        <v>98</v>
      </c>
      <c r="AB1339" s="216">
        <v>48293.94</v>
      </c>
      <c r="AC1339" s="190" t="s">
        <v>80</v>
      </c>
      <c r="AD1339" s="190" t="s">
        <v>98</v>
      </c>
      <c r="AE1339" s="215">
        <f>+V1339+Y1339</f>
        <v>141240</v>
      </c>
      <c r="AF1339" s="204" t="s">
        <v>98</v>
      </c>
      <c r="AG1339" s="190" t="s">
        <v>33</v>
      </c>
      <c r="AH1339" s="206" t="s">
        <v>741</v>
      </c>
      <c r="AI1339" s="206" t="s">
        <v>256</v>
      </c>
      <c r="AJ1339" s="204"/>
    </row>
    <row r="1340" spans="2:36" ht="85.15" customHeight="1" x14ac:dyDescent="0.2">
      <c r="B1340" s="193"/>
      <c r="C1340" s="195"/>
      <c r="D1340" s="198"/>
      <c r="E1340" s="199"/>
      <c r="F1340" s="199"/>
      <c r="G1340" s="200"/>
      <c r="H1340" s="202"/>
      <c r="I1340" s="204"/>
      <c r="J1340" s="11" t="s">
        <v>116</v>
      </c>
      <c r="K1340" s="7" t="s">
        <v>117</v>
      </c>
      <c r="L1340" s="7" t="s">
        <v>85</v>
      </c>
      <c r="M1340" s="7">
        <v>2</v>
      </c>
      <c r="N1340" s="205"/>
      <c r="O1340" s="207"/>
      <c r="P1340" s="202"/>
      <c r="Q1340" s="202"/>
      <c r="R1340" s="202"/>
      <c r="S1340" s="204"/>
      <c r="T1340" s="204"/>
      <c r="U1340" s="211"/>
      <c r="V1340" s="213"/>
      <c r="W1340" s="215"/>
      <c r="X1340" s="215"/>
      <c r="Y1340" s="213"/>
      <c r="Z1340" s="190"/>
      <c r="AA1340" s="190"/>
      <c r="AB1340" s="217"/>
      <c r="AC1340" s="190"/>
      <c r="AD1340" s="190"/>
      <c r="AE1340" s="190"/>
      <c r="AF1340" s="204"/>
      <c r="AG1340" s="190"/>
      <c r="AH1340" s="207"/>
      <c r="AI1340" s="207"/>
      <c r="AJ1340" s="204"/>
    </row>
    <row r="1341" spans="2:36" ht="68.650000000000006" customHeight="1" x14ac:dyDescent="0.2">
      <c r="B1341" s="193"/>
      <c r="C1341" s="195"/>
      <c r="D1341" s="198"/>
      <c r="E1341" s="199"/>
      <c r="F1341" s="199"/>
      <c r="G1341" s="200"/>
      <c r="H1341" s="202"/>
      <c r="I1341" s="204"/>
      <c r="J1341" s="11" t="s">
        <v>209</v>
      </c>
      <c r="K1341" s="7" t="s">
        <v>118</v>
      </c>
      <c r="L1341" s="7" t="s">
        <v>119</v>
      </c>
      <c r="M1341" s="7">
        <v>2</v>
      </c>
      <c r="N1341" s="205"/>
      <c r="O1341" s="207"/>
      <c r="P1341" s="202"/>
      <c r="Q1341" s="202"/>
      <c r="R1341" s="202"/>
      <c r="S1341" s="204"/>
      <c r="T1341" s="204"/>
      <c r="U1341" s="211"/>
      <c r="V1341" s="213"/>
      <c r="W1341" s="215"/>
      <c r="X1341" s="215"/>
      <c r="Y1341" s="213"/>
      <c r="Z1341" s="190"/>
      <c r="AA1341" s="190"/>
      <c r="AB1341" s="217"/>
      <c r="AC1341" s="190"/>
      <c r="AD1341" s="190"/>
      <c r="AE1341" s="190"/>
      <c r="AF1341" s="204"/>
      <c r="AG1341" s="190"/>
      <c r="AH1341" s="207"/>
      <c r="AI1341" s="207"/>
      <c r="AJ1341" s="204"/>
    </row>
    <row r="1342" spans="2:36" ht="68.650000000000006" customHeight="1" x14ac:dyDescent="0.2">
      <c r="B1342" s="193"/>
      <c r="C1342" s="196"/>
      <c r="D1342" s="129"/>
      <c r="E1342" s="199"/>
      <c r="F1342" s="199"/>
      <c r="G1342" s="200"/>
      <c r="H1342" s="203"/>
      <c r="I1342" s="204"/>
      <c r="J1342" s="11" t="s">
        <v>120</v>
      </c>
      <c r="K1342" s="7" t="s">
        <v>121</v>
      </c>
      <c r="L1342" s="7" t="s">
        <v>119</v>
      </c>
      <c r="M1342" s="7">
        <v>2</v>
      </c>
      <c r="N1342" s="205"/>
      <c r="O1342" s="208"/>
      <c r="P1342" s="203"/>
      <c r="Q1342" s="203"/>
      <c r="R1342" s="203"/>
      <c r="S1342" s="204"/>
      <c r="T1342" s="204"/>
      <c r="U1342" s="211"/>
      <c r="V1342" s="214"/>
      <c r="W1342" s="215"/>
      <c r="X1342" s="215"/>
      <c r="Y1342" s="89"/>
      <c r="Z1342" s="190"/>
      <c r="AA1342" s="190"/>
      <c r="AB1342" s="184"/>
      <c r="AC1342" s="190"/>
      <c r="AD1342" s="190"/>
      <c r="AE1342" s="190"/>
      <c r="AF1342" s="204"/>
      <c r="AG1342" s="190"/>
      <c r="AH1342" s="84"/>
      <c r="AI1342" s="84"/>
      <c r="AJ1342" s="204"/>
    </row>
    <row r="1343" spans="2:36" ht="68.650000000000006" customHeight="1" x14ac:dyDescent="0.2">
      <c r="B1343" s="192" t="s">
        <v>898</v>
      </c>
      <c r="C1343" s="194" t="s">
        <v>899</v>
      </c>
      <c r="D1343" s="111" t="s">
        <v>88</v>
      </c>
      <c r="E1343" s="199" t="s">
        <v>67</v>
      </c>
      <c r="F1343" s="200" t="s">
        <v>134</v>
      </c>
      <c r="G1343" s="265" t="s">
        <v>1076</v>
      </c>
      <c r="H1343" s="201" t="s">
        <v>70</v>
      </c>
      <c r="I1343" s="204" t="s">
        <v>98</v>
      </c>
      <c r="J1343" s="11" t="s">
        <v>732</v>
      </c>
      <c r="K1343" s="83" t="s">
        <v>733</v>
      </c>
      <c r="L1343" s="90" t="s">
        <v>738</v>
      </c>
      <c r="M1343" s="53">
        <v>40</v>
      </c>
      <c r="N1343" s="190" t="s">
        <v>730</v>
      </c>
      <c r="O1343" s="206" t="s">
        <v>907</v>
      </c>
      <c r="P1343" s="201" t="s">
        <v>75</v>
      </c>
      <c r="Q1343" s="201" t="s">
        <v>76</v>
      </c>
      <c r="R1343" s="201" t="s">
        <v>77</v>
      </c>
      <c r="S1343" s="204" t="s">
        <v>109</v>
      </c>
      <c r="T1343" s="209">
        <f>+V1343+Y1343</f>
        <v>147258.28999999998</v>
      </c>
      <c r="U1343" s="209" t="s">
        <v>98</v>
      </c>
      <c r="V1343" s="329">
        <v>125169.54</v>
      </c>
      <c r="W1343" s="190" t="s">
        <v>98</v>
      </c>
      <c r="X1343" s="190" t="s">
        <v>98</v>
      </c>
      <c r="Y1343" s="329">
        <v>22088.75</v>
      </c>
      <c r="Z1343" s="190" t="s">
        <v>98</v>
      </c>
      <c r="AA1343" s="190" t="s">
        <v>98</v>
      </c>
      <c r="AB1343" s="329">
        <v>30849.14</v>
      </c>
      <c r="AC1343" s="190" t="s">
        <v>149</v>
      </c>
      <c r="AD1343" s="190" t="s">
        <v>98</v>
      </c>
      <c r="AE1343" s="215">
        <f>+V1343+Y1343</f>
        <v>147258.28999999998</v>
      </c>
      <c r="AF1343" s="204" t="s">
        <v>98</v>
      </c>
      <c r="AG1343" s="190" t="s">
        <v>33</v>
      </c>
      <c r="AH1343" s="206" t="s">
        <v>297</v>
      </c>
      <c r="AI1343" s="206" t="s">
        <v>359</v>
      </c>
      <c r="AJ1343" s="204"/>
    </row>
    <row r="1344" spans="2:36" ht="68.650000000000006" customHeight="1" x14ac:dyDescent="0.2">
      <c r="B1344" s="193"/>
      <c r="C1344" s="195"/>
      <c r="D1344" s="129"/>
      <c r="E1344" s="199"/>
      <c r="F1344" s="200"/>
      <c r="G1344" s="265"/>
      <c r="H1344" s="202"/>
      <c r="I1344" s="204"/>
      <c r="J1344" s="11" t="s">
        <v>111</v>
      </c>
      <c r="K1344" s="83" t="s">
        <v>735</v>
      </c>
      <c r="L1344" s="7" t="s">
        <v>85</v>
      </c>
      <c r="M1344" s="53">
        <v>5</v>
      </c>
      <c r="N1344" s="190"/>
      <c r="O1344" s="207"/>
      <c r="P1344" s="202"/>
      <c r="Q1344" s="202"/>
      <c r="R1344" s="202"/>
      <c r="S1344" s="204"/>
      <c r="T1344" s="204"/>
      <c r="U1344" s="209"/>
      <c r="V1344" s="217"/>
      <c r="W1344" s="190"/>
      <c r="X1344" s="190"/>
      <c r="Y1344" s="217"/>
      <c r="Z1344" s="190"/>
      <c r="AA1344" s="190"/>
      <c r="AB1344" s="217"/>
      <c r="AC1344" s="190"/>
      <c r="AD1344" s="190"/>
      <c r="AE1344" s="190"/>
      <c r="AF1344" s="204"/>
      <c r="AG1344" s="190"/>
      <c r="AH1344" s="207"/>
      <c r="AI1344" s="207"/>
      <c r="AJ1344" s="204"/>
    </row>
    <row r="1345" spans="2:36" ht="68.650000000000006" customHeight="1" x14ac:dyDescent="0.2">
      <c r="B1345" s="239"/>
      <c r="C1345" s="196"/>
      <c r="D1345" s="91"/>
      <c r="E1345" s="199"/>
      <c r="F1345" s="200"/>
      <c r="G1345" s="265"/>
      <c r="H1345" s="203"/>
      <c r="I1345" s="204"/>
      <c r="J1345" s="11" t="s">
        <v>127</v>
      </c>
      <c r="K1345" s="83" t="s">
        <v>658</v>
      </c>
      <c r="L1345" s="7" t="s">
        <v>85</v>
      </c>
      <c r="M1345" s="7">
        <v>212</v>
      </c>
      <c r="N1345" s="190"/>
      <c r="O1345" s="208"/>
      <c r="P1345" s="203"/>
      <c r="Q1345" s="203"/>
      <c r="R1345" s="203"/>
      <c r="S1345" s="204"/>
      <c r="T1345" s="204"/>
      <c r="U1345" s="209"/>
      <c r="V1345" s="229"/>
      <c r="W1345" s="190"/>
      <c r="X1345" s="190"/>
      <c r="Y1345" s="229"/>
      <c r="Z1345" s="190"/>
      <c r="AA1345" s="190"/>
      <c r="AB1345" s="229"/>
      <c r="AC1345" s="190"/>
      <c r="AD1345" s="190"/>
      <c r="AE1345" s="190"/>
      <c r="AF1345" s="204"/>
      <c r="AG1345" s="190"/>
      <c r="AH1345" s="208"/>
      <c r="AI1345" s="208"/>
      <c r="AJ1345" s="204"/>
    </row>
    <row r="1346" spans="2:36" ht="68.650000000000006" customHeight="1" x14ac:dyDescent="0.2">
      <c r="B1346" s="192" t="s">
        <v>992</v>
      </c>
      <c r="C1346" s="201" t="s">
        <v>901</v>
      </c>
      <c r="D1346" s="197" t="s">
        <v>88</v>
      </c>
      <c r="E1346" s="199" t="s">
        <v>67</v>
      </c>
      <c r="F1346" s="200" t="s">
        <v>134</v>
      </c>
      <c r="G1346" s="265" t="s">
        <v>1076</v>
      </c>
      <c r="H1346" s="201" t="s">
        <v>70</v>
      </c>
      <c r="I1346" s="204" t="s">
        <v>98</v>
      </c>
      <c r="J1346" s="11" t="s">
        <v>732</v>
      </c>
      <c r="K1346" s="83" t="s">
        <v>733</v>
      </c>
      <c r="L1346" s="90" t="s">
        <v>738</v>
      </c>
      <c r="M1346" s="53">
        <v>40</v>
      </c>
      <c r="N1346" s="190" t="s">
        <v>730</v>
      </c>
      <c r="O1346" s="206" t="s">
        <v>1085</v>
      </c>
      <c r="P1346" s="201" t="s">
        <v>75</v>
      </c>
      <c r="Q1346" s="201" t="s">
        <v>76</v>
      </c>
      <c r="R1346" s="201" t="s">
        <v>77</v>
      </c>
      <c r="S1346" s="204" t="s">
        <v>109</v>
      </c>
      <c r="T1346" s="209">
        <f>+V1346+Y1346</f>
        <v>47614.98</v>
      </c>
      <c r="U1346" s="209" t="s">
        <v>98</v>
      </c>
      <c r="V1346" s="216">
        <v>40472.720000000001</v>
      </c>
      <c r="W1346" s="190" t="s">
        <v>98</v>
      </c>
      <c r="X1346" s="190" t="s">
        <v>98</v>
      </c>
      <c r="Y1346" s="216">
        <v>7142.26</v>
      </c>
      <c r="Z1346" s="190" t="s">
        <v>98</v>
      </c>
      <c r="AA1346" s="190" t="s">
        <v>98</v>
      </c>
      <c r="AB1346" s="216">
        <v>8402.6299999999992</v>
      </c>
      <c r="AC1346" s="190" t="s">
        <v>149</v>
      </c>
      <c r="AD1346" s="190" t="s">
        <v>98</v>
      </c>
      <c r="AE1346" s="215">
        <f>+V1346+Y1346</f>
        <v>47614.98</v>
      </c>
      <c r="AF1346" s="204" t="s">
        <v>98</v>
      </c>
      <c r="AG1346" s="190" t="s">
        <v>33</v>
      </c>
      <c r="AH1346" s="206" t="s">
        <v>1089</v>
      </c>
      <c r="AI1346" s="206" t="s">
        <v>359</v>
      </c>
      <c r="AJ1346" s="204"/>
    </row>
    <row r="1347" spans="2:36" ht="68.650000000000006" customHeight="1" x14ac:dyDescent="0.2">
      <c r="B1347" s="193"/>
      <c r="C1347" s="195"/>
      <c r="D1347" s="198"/>
      <c r="E1347" s="199"/>
      <c r="F1347" s="200"/>
      <c r="G1347" s="265"/>
      <c r="H1347" s="202"/>
      <c r="I1347" s="204"/>
      <c r="J1347" s="11" t="s">
        <v>111</v>
      </c>
      <c r="K1347" s="83" t="s">
        <v>735</v>
      </c>
      <c r="L1347" s="7" t="s">
        <v>85</v>
      </c>
      <c r="M1347" s="53">
        <v>2</v>
      </c>
      <c r="N1347" s="190"/>
      <c r="O1347" s="207"/>
      <c r="P1347" s="202"/>
      <c r="Q1347" s="202"/>
      <c r="R1347" s="202"/>
      <c r="S1347" s="204"/>
      <c r="T1347" s="204"/>
      <c r="U1347" s="209"/>
      <c r="V1347" s="217"/>
      <c r="W1347" s="190"/>
      <c r="X1347" s="190"/>
      <c r="Y1347" s="217"/>
      <c r="Z1347" s="190"/>
      <c r="AA1347" s="190"/>
      <c r="AB1347" s="217"/>
      <c r="AC1347" s="190"/>
      <c r="AD1347" s="190"/>
      <c r="AE1347" s="190"/>
      <c r="AF1347" s="204"/>
      <c r="AG1347" s="190"/>
      <c r="AH1347" s="207"/>
      <c r="AI1347" s="207"/>
      <c r="AJ1347" s="204"/>
    </row>
    <row r="1348" spans="2:36" ht="68.650000000000006" customHeight="1" x14ac:dyDescent="0.2">
      <c r="B1348" s="239"/>
      <c r="C1348" s="196"/>
      <c r="D1348" s="412"/>
      <c r="E1348" s="199"/>
      <c r="F1348" s="200"/>
      <c r="G1348" s="265"/>
      <c r="H1348" s="203"/>
      <c r="I1348" s="204"/>
      <c r="J1348" s="11" t="s">
        <v>127</v>
      </c>
      <c r="K1348" s="83" t="s">
        <v>658</v>
      </c>
      <c r="L1348" s="7" t="s">
        <v>85</v>
      </c>
      <c r="M1348" s="7">
        <v>16</v>
      </c>
      <c r="N1348" s="190"/>
      <c r="O1348" s="208"/>
      <c r="P1348" s="203"/>
      <c r="Q1348" s="203"/>
      <c r="R1348" s="203"/>
      <c r="S1348" s="204"/>
      <c r="T1348" s="204"/>
      <c r="U1348" s="209"/>
      <c r="V1348" s="229"/>
      <c r="W1348" s="190"/>
      <c r="X1348" s="190"/>
      <c r="Y1348" s="229"/>
      <c r="Z1348" s="190"/>
      <c r="AA1348" s="190"/>
      <c r="AB1348" s="229"/>
      <c r="AC1348" s="190"/>
      <c r="AD1348" s="190"/>
      <c r="AE1348" s="190"/>
      <c r="AF1348" s="204"/>
      <c r="AG1348" s="190"/>
      <c r="AH1348" s="208"/>
      <c r="AI1348" s="208"/>
      <c r="AJ1348" s="204"/>
    </row>
    <row r="1349" spans="2:36" ht="76.5" x14ac:dyDescent="0.2">
      <c r="B1349" s="192" t="s">
        <v>993</v>
      </c>
      <c r="C1349" s="194" t="s">
        <v>900</v>
      </c>
      <c r="D1349" s="111" t="s">
        <v>88</v>
      </c>
      <c r="E1349" s="199" t="s">
        <v>67</v>
      </c>
      <c r="F1349" s="200" t="s">
        <v>134</v>
      </c>
      <c r="G1349" s="265" t="s">
        <v>1076</v>
      </c>
      <c r="H1349" s="201" t="s">
        <v>70</v>
      </c>
      <c r="I1349" s="204" t="s">
        <v>98</v>
      </c>
      <c r="J1349" s="11" t="s">
        <v>732</v>
      </c>
      <c r="K1349" s="83" t="s">
        <v>733</v>
      </c>
      <c r="L1349" s="90" t="s">
        <v>738</v>
      </c>
      <c r="M1349" s="53">
        <v>40</v>
      </c>
      <c r="N1349" s="190" t="s">
        <v>730</v>
      </c>
      <c r="O1349" s="206" t="s">
        <v>907</v>
      </c>
      <c r="P1349" s="201" t="s">
        <v>75</v>
      </c>
      <c r="Q1349" s="201" t="s">
        <v>76</v>
      </c>
      <c r="R1349" s="201" t="s">
        <v>77</v>
      </c>
      <c r="S1349" s="204" t="s">
        <v>109</v>
      </c>
      <c r="T1349" s="209">
        <f>+V1349+Y1349</f>
        <v>48150</v>
      </c>
      <c r="U1349" s="209" t="s">
        <v>98</v>
      </c>
      <c r="V1349" s="216">
        <v>40927.5</v>
      </c>
      <c r="W1349" s="190" t="s">
        <v>98</v>
      </c>
      <c r="X1349" s="190" t="s">
        <v>98</v>
      </c>
      <c r="Y1349" s="216">
        <v>7222.5</v>
      </c>
      <c r="Z1349" s="190" t="s">
        <v>98</v>
      </c>
      <c r="AA1349" s="190" t="s">
        <v>98</v>
      </c>
      <c r="AB1349" s="216">
        <v>27246.92</v>
      </c>
      <c r="AC1349" s="190" t="s">
        <v>149</v>
      </c>
      <c r="AD1349" s="190" t="s">
        <v>98</v>
      </c>
      <c r="AE1349" s="215">
        <f>+V1349+Y1349</f>
        <v>48150</v>
      </c>
      <c r="AF1349" s="204" t="s">
        <v>98</v>
      </c>
      <c r="AG1349" s="190" t="s">
        <v>33</v>
      </c>
      <c r="AH1349" s="206" t="s">
        <v>994</v>
      </c>
      <c r="AI1349" s="206" t="s">
        <v>359</v>
      </c>
      <c r="AJ1349" s="204"/>
    </row>
    <row r="1350" spans="2:36" ht="68.650000000000006" customHeight="1" x14ac:dyDescent="0.2">
      <c r="B1350" s="193"/>
      <c r="C1350" s="195"/>
      <c r="D1350" s="129"/>
      <c r="E1350" s="199"/>
      <c r="F1350" s="200"/>
      <c r="G1350" s="265"/>
      <c r="H1350" s="202"/>
      <c r="I1350" s="204"/>
      <c r="J1350" s="11" t="s">
        <v>111</v>
      </c>
      <c r="K1350" s="83" t="s">
        <v>735</v>
      </c>
      <c r="L1350" s="7" t="s">
        <v>85</v>
      </c>
      <c r="M1350" s="53">
        <v>2</v>
      </c>
      <c r="N1350" s="190"/>
      <c r="O1350" s="207"/>
      <c r="P1350" s="202"/>
      <c r="Q1350" s="202"/>
      <c r="R1350" s="202"/>
      <c r="S1350" s="204"/>
      <c r="T1350" s="204"/>
      <c r="U1350" s="209"/>
      <c r="V1350" s="217"/>
      <c r="W1350" s="190"/>
      <c r="X1350" s="190"/>
      <c r="Y1350" s="217"/>
      <c r="Z1350" s="190"/>
      <c r="AA1350" s="190"/>
      <c r="AB1350" s="217"/>
      <c r="AC1350" s="190"/>
      <c r="AD1350" s="190"/>
      <c r="AE1350" s="190"/>
      <c r="AF1350" s="204"/>
      <c r="AG1350" s="190"/>
      <c r="AH1350" s="207"/>
      <c r="AI1350" s="207"/>
      <c r="AJ1350" s="204"/>
    </row>
    <row r="1351" spans="2:36" ht="68.650000000000006" customHeight="1" x14ac:dyDescent="0.2">
      <c r="B1351" s="239"/>
      <c r="C1351" s="196"/>
      <c r="D1351" s="91"/>
      <c r="E1351" s="199"/>
      <c r="F1351" s="200"/>
      <c r="G1351" s="265"/>
      <c r="H1351" s="203"/>
      <c r="I1351" s="204"/>
      <c r="J1351" s="11" t="s">
        <v>127</v>
      </c>
      <c r="K1351" s="83" t="s">
        <v>658</v>
      </c>
      <c r="L1351" s="7" t="s">
        <v>85</v>
      </c>
      <c r="M1351" s="7">
        <v>120</v>
      </c>
      <c r="N1351" s="190"/>
      <c r="O1351" s="208"/>
      <c r="P1351" s="203"/>
      <c r="Q1351" s="203"/>
      <c r="R1351" s="203"/>
      <c r="S1351" s="204"/>
      <c r="T1351" s="204"/>
      <c r="U1351" s="209"/>
      <c r="V1351" s="229"/>
      <c r="W1351" s="190"/>
      <c r="X1351" s="190"/>
      <c r="Y1351" s="229"/>
      <c r="Z1351" s="190"/>
      <c r="AA1351" s="190"/>
      <c r="AB1351" s="229"/>
      <c r="AC1351" s="190"/>
      <c r="AD1351" s="190"/>
      <c r="AE1351" s="190"/>
      <c r="AF1351" s="204"/>
      <c r="AG1351" s="190"/>
      <c r="AH1351" s="208"/>
      <c r="AI1351" s="208"/>
      <c r="AJ1351" s="204"/>
    </row>
    <row r="1352" spans="2:36" ht="85.15" customHeight="1" x14ac:dyDescent="0.2">
      <c r="B1352" s="192" t="s">
        <v>995</v>
      </c>
      <c r="C1352" s="194" t="s">
        <v>902</v>
      </c>
      <c r="D1352" s="111" t="s">
        <v>88</v>
      </c>
      <c r="E1352" s="199" t="s">
        <v>67</v>
      </c>
      <c r="F1352" s="200" t="s">
        <v>134</v>
      </c>
      <c r="G1352" s="265" t="s">
        <v>1076</v>
      </c>
      <c r="H1352" s="201" t="s">
        <v>70</v>
      </c>
      <c r="I1352" s="204" t="s">
        <v>98</v>
      </c>
      <c r="J1352" s="11" t="s">
        <v>732</v>
      </c>
      <c r="K1352" s="83" t="s">
        <v>733</v>
      </c>
      <c r="L1352" s="90" t="s">
        <v>738</v>
      </c>
      <c r="M1352" s="53">
        <v>40</v>
      </c>
      <c r="N1352" s="190" t="s">
        <v>730</v>
      </c>
      <c r="O1352" s="206" t="s">
        <v>907</v>
      </c>
      <c r="P1352" s="201" t="s">
        <v>75</v>
      </c>
      <c r="Q1352" s="201" t="s">
        <v>76</v>
      </c>
      <c r="R1352" s="201" t="s">
        <v>77</v>
      </c>
      <c r="S1352" s="204" t="s">
        <v>109</v>
      </c>
      <c r="T1352" s="209">
        <f>+V1352+Y1352</f>
        <v>99954.01</v>
      </c>
      <c r="U1352" s="209" t="s">
        <v>98</v>
      </c>
      <c r="V1352" s="88">
        <v>84960.92</v>
      </c>
      <c r="W1352" s="190" t="s">
        <v>98</v>
      </c>
      <c r="X1352" s="190" t="s">
        <v>98</v>
      </c>
      <c r="Y1352" s="88">
        <v>14993.09</v>
      </c>
      <c r="Z1352" s="190" t="s">
        <v>98</v>
      </c>
      <c r="AA1352" s="190" t="s">
        <v>98</v>
      </c>
      <c r="AB1352" s="88">
        <v>16485</v>
      </c>
      <c r="AC1352" s="190" t="s">
        <v>149</v>
      </c>
      <c r="AD1352" s="190" t="s">
        <v>98</v>
      </c>
      <c r="AE1352" s="215">
        <f>+V1352+Y1352</f>
        <v>99954.01</v>
      </c>
      <c r="AF1352" s="204" t="s">
        <v>98</v>
      </c>
      <c r="AG1352" s="190" t="s">
        <v>33</v>
      </c>
      <c r="AH1352" s="206" t="s">
        <v>297</v>
      </c>
      <c r="AI1352" s="206" t="s">
        <v>359</v>
      </c>
      <c r="AJ1352" s="204"/>
    </row>
    <row r="1353" spans="2:36" ht="68.650000000000006" customHeight="1" x14ac:dyDescent="0.2">
      <c r="B1353" s="193"/>
      <c r="C1353" s="195"/>
      <c r="D1353" s="134"/>
      <c r="E1353" s="199"/>
      <c r="F1353" s="200"/>
      <c r="G1353" s="265"/>
      <c r="H1353" s="202"/>
      <c r="I1353" s="204"/>
      <c r="J1353" s="11" t="s">
        <v>111</v>
      </c>
      <c r="K1353" s="83" t="s">
        <v>735</v>
      </c>
      <c r="L1353" s="7" t="s">
        <v>85</v>
      </c>
      <c r="M1353" s="53">
        <v>3</v>
      </c>
      <c r="N1353" s="190"/>
      <c r="O1353" s="207"/>
      <c r="P1353" s="202"/>
      <c r="Q1353" s="202"/>
      <c r="R1353" s="202"/>
      <c r="S1353" s="204"/>
      <c r="T1353" s="204"/>
      <c r="U1353" s="209"/>
      <c r="V1353" s="135"/>
      <c r="W1353" s="190"/>
      <c r="X1353" s="190"/>
      <c r="Y1353" s="135"/>
      <c r="Z1353" s="190"/>
      <c r="AA1353" s="190"/>
      <c r="AB1353" s="89"/>
      <c r="AC1353" s="190"/>
      <c r="AD1353" s="190"/>
      <c r="AE1353" s="190"/>
      <c r="AF1353" s="204"/>
      <c r="AG1353" s="190"/>
      <c r="AH1353" s="207"/>
      <c r="AI1353" s="207"/>
      <c r="AJ1353" s="204"/>
    </row>
    <row r="1354" spans="2:36" ht="68.650000000000006" customHeight="1" x14ac:dyDescent="0.2">
      <c r="B1354" s="239"/>
      <c r="C1354" s="196"/>
      <c r="D1354" s="136"/>
      <c r="E1354" s="199"/>
      <c r="F1354" s="200"/>
      <c r="G1354" s="265"/>
      <c r="H1354" s="203"/>
      <c r="I1354" s="204"/>
      <c r="J1354" s="11" t="s">
        <v>127</v>
      </c>
      <c r="K1354" s="83" t="s">
        <v>658</v>
      </c>
      <c r="L1354" s="7" t="s">
        <v>85</v>
      </c>
      <c r="M1354" s="7">
        <v>230</v>
      </c>
      <c r="N1354" s="190"/>
      <c r="O1354" s="208"/>
      <c r="P1354" s="203"/>
      <c r="Q1354" s="203"/>
      <c r="R1354" s="203"/>
      <c r="S1354" s="204"/>
      <c r="T1354" s="204"/>
      <c r="U1354" s="209"/>
      <c r="V1354" s="137"/>
      <c r="W1354" s="190"/>
      <c r="X1354" s="190"/>
      <c r="Y1354" s="137"/>
      <c r="Z1354" s="190"/>
      <c r="AA1354" s="190"/>
      <c r="AB1354" s="87"/>
      <c r="AC1354" s="190"/>
      <c r="AD1354" s="190"/>
      <c r="AE1354" s="190"/>
      <c r="AF1354" s="204"/>
      <c r="AG1354" s="190"/>
      <c r="AH1354" s="208"/>
      <c r="AI1354" s="208"/>
      <c r="AJ1354" s="204"/>
    </row>
    <row r="1355" spans="2:36" ht="68.650000000000006" customHeight="1" x14ac:dyDescent="0.2">
      <c r="B1355" s="192" t="s">
        <v>996</v>
      </c>
      <c r="C1355" s="194" t="s">
        <v>899</v>
      </c>
      <c r="D1355" s="111" t="s">
        <v>88</v>
      </c>
      <c r="E1355" s="199" t="s">
        <v>67</v>
      </c>
      <c r="F1355" s="200" t="s">
        <v>134</v>
      </c>
      <c r="G1355" s="265" t="s">
        <v>1076</v>
      </c>
      <c r="H1355" s="201" t="s">
        <v>70</v>
      </c>
      <c r="I1355" s="204" t="s">
        <v>98</v>
      </c>
      <c r="J1355" s="11" t="s">
        <v>732</v>
      </c>
      <c r="K1355" s="83" t="s">
        <v>733</v>
      </c>
      <c r="L1355" s="90" t="s">
        <v>738</v>
      </c>
      <c r="M1355" s="53">
        <v>40</v>
      </c>
      <c r="N1355" s="190" t="s">
        <v>730</v>
      </c>
      <c r="O1355" s="206" t="s">
        <v>907</v>
      </c>
      <c r="P1355" s="201" t="s">
        <v>75</v>
      </c>
      <c r="Q1355" s="201" t="s">
        <v>76</v>
      </c>
      <c r="R1355" s="201" t="s">
        <v>77</v>
      </c>
      <c r="S1355" s="204" t="s">
        <v>109</v>
      </c>
      <c r="T1355" s="209">
        <f>+V1355+Y1355</f>
        <v>147258.28</v>
      </c>
      <c r="U1355" s="209" t="s">
        <v>98</v>
      </c>
      <c r="V1355" s="329">
        <v>125169.54</v>
      </c>
      <c r="W1355" s="190" t="s">
        <v>98</v>
      </c>
      <c r="X1355" s="190" t="s">
        <v>98</v>
      </c>
      <c r="Y1355" s="329">
        <v>22088.74</v>
      </c>
      <c r="Z1355" s="190" t="s">
        <v>98</v>
      </c>
      <c r="AA1355" s="190" t="s">
        <v>98</v>
      </c>
      <c r="AB1355" s="329">
        <v>30849.14</v>
      </c>
      <c r="AC1355" s="190" t="s">
        <v>149</v>
      </c>
      <c r="AD1355" s="190" t="s">
        <v>98</v>
      </c>
      <c r="AE1355" s="215">
        <f>+V1355+Y1355</f>
        <v>147258.28</v>
      </c>
      <c r="AF1355" s="204" t="s">
        <v>98</v>
      </c>
      <c r="AG1355" s="190" t="s">
        <v>33</v>
      </c>
      <c r="AH1355" s="206" t="s">
        <v>256</v>
      </c>
      <c r="AI1355" s="206" t="s">
        <v>166</v>
      </c>
      <c r="AJ1355" s="204"/>
    </row>
    <row r="1356" spans="2:36" ht="71.650000000000006" customHeight="1" x14ac:dyDescent="0.2">
      <c r="B1356" s="193"/>
      <c r="C1356" s="195"/>
      <c r="D1356" s="129"/>
      <c r="E1356" s="199"/>
      <c r="F1356" s="200"/>
      <c r="G1356" s="265"/>
      <c r="H1356" s="202"/>
      <c r="I1356" s="204"/>
      <c r="J1356" s="11" t="s">
        <v>111</v>
      </c>
      <c r="K1356" s="83" t="s">
        <v>735</v>
      </c>
      <c r="L1356" s="7" t="s">
        <v>85</v>
      </c>
      <c r="M1356" s="53">
        <v>5</v>
      </c>
      <c r="N1356" s="190"/>
      <c r="O1356" s="207"/>
      <c r="P1356" s="202"/>
      <c r="Q1356" s="202"/>
      <c r="R1356" s="202"/>
      <c r="S1356" s="204"/>
      <c r="T1356" s="204"/>
      <c r="U1356" s="209"/>
      <c r="V1356" s="217"/>
      <c r="W1356" s="190"/>
      <c r="X1356" s="190"/>
      <c r="Y1356" s="217"/>
      <c r="Z1356" s="190"/>
      <c r="AA1356" s="190"/>
      <c r="AB1356" s="217"/>
      <c r="AC1356" s="190"/>
      <c r="AD1356" s="190"/>
      <c r="AE1356" s="190"/>
      <c r="AF1356" s="204"/>
      <c r="AG1356" s="190"/>
      <c r="AH1356" s="207"/>
      <c r="AI1356" s="207"/>
      <c r="AJ1356" s="204"/>
    </row>
    <row r="1357" spans="2:36" ht="68.650000000000006" customHeight="1" x14ac:dyDescent="0.2">
      <c r="B1357" s="239"/>
      <c r="C1357" s="196"/>
      <c r="D1357" s="91"/>
      <c r="E1357" s="199"/>
      <c r="F1357" s="200"/>
      <c r="G1357" s="265"/>
      <c r="H1357" s="203"/>
      <c r="I1357" s="204"/>
      <c r="J1357" s="11" t="s">
        <v>127</v>
      </c>
      <c r="K1357" s="83" t="s">
        <v>658</v>
      </c>
      <c r="L1357" s="7" t="s">
        <v>85</v>
      </c>
      <c r="M1357" s="7">
        <v>212</v>
      </c>
      <c r="N1357" s="190"/>
      <c r="O1357" s="208"/>
      <c r="P1357" s="203"/>
      <c r="Q1357" s="203"/>
      <c r="R1357" s="203"/>
      <c r="S1357" s="204"/>
      <c r="T1357" s="204"/>
      <c r="U1357" s="209"/>
      <c r="V1357" s="229"/>
      <c r="W1357" s="190"/>
      <c r="X1357" s="190"/>
      <c r="Y1357" s="229"/>
      <c r="Z1357" s="190"/>
      <c r="AA1357" s="190"/>
      <c r="AB1357" s="229"/>
      <c r="AC1357" s="190"/>
      <c r="AD1357" s="190"/>
      <c r="AE1357" s="190"/>
      <c r="AF1357" s="204"/>
      <c r="AG1357" s="190"/>
      <c r="AH1357" s="208"/>
      <c r="AI1357" s="208"/>
      <c r="AJ1357" s="204"/>
    </row>
    <row r="1358" spans="2:36" ht="68.650000000000006" customHeight="1" x14ac:dyDescent="0.2">
      <c r="B1358" s="192" t="s">
        <v>1117</v>
      </c>
      <c r="C1358" s="194" t="s">
        <v>904</v>
      </c>
      <c r="D1358" s="197" t="s">
        <v>88</v>
      </c>
      <c r="E1358" s="199" t="s">
        <v>67</v>
      </c>
      <c r="F1358" s="199" t="s">
        <v>132</v>
      </c>
      <c r="G1358" s="200" t="s">
        <v>727</v>
      </c>
      <c r="H1358" s="201" t="s">
        <v>70</v>
      </c>
      <c r="I1358" s="204" t="s">
        <v>98</v>
      </c>
      <c r="J1358" s="11" t="s">
        <v>113</v>
      </c>
      <c r="K1358" s="7" t="s">
        <v>114</v>
      </c>
      <c r="L1358" s="7" t="s">
        <v>115</v>
      </c>
      <c r="M1358" s="7">
        <v>2</v>
      </c>
      <c r="N1358" s="205" t="s">
        <v>730</v>
      </c>
      <c r="O1358" s="206" t="s">
        <v>1119</v>
      </c>
      <c r="P1358" s="201" t="s">
        <v>75</v>
      </c>
      <c r="Q1358" s="201" t="s">
        <v>76</v>
      </c>
      <c r="R1358" s="201" t="s">
        <v>77</v>
      </c>
      <c r="S1358" s="204" t="s">
        <v>109</v>
      </c>
      <c r="T1358" s="209">
        <f>+V1358+Y1358</f>
        <v>70620</v>
      </c>
      <c r="U1358" s="210" t="s">
        <v>98</v>
      </c>
      <c r="V1358" s="212">
        <v>60027</v>
      </c>
      <c r="W1358" s="215" t="s">
        <v>98</v>
      </c>
      <c r="X1358" s="215" t="s">
        <v>98</v>
      </c>
      <c r="Y1358" s="212">
        <v>10593</v>
      </c>
      <c r="Z1358" s="190" t="s">
        <v>98</v>
      </c>
      <c r="AA1358" s="190" t="s">
        <v>98</v>
      </c>
      <c r="AB1358" s="216">
        <v>24146.959999999999</v>
      </c>
      <c r="AC1358" s="190" t="s">
        <v>80</v>
      </c>
      <c r="AD1358" s="190" t="s">
        <v>98</v>
      </c>
      <c r="AE1358" s="215">
        <f>+V1358+Y1358</f>
        <v>70620</v>
      </c>
      <c r="AF1358" s="204" t="s">
        <v>98</v>
      </c>
      <c r="AG1358" s="190" t="s">
        <v>33</v>
      </c>
      <c r="AH1358" s="206" t="s">
        <v>1118</v>
      </c>
      <c r="AI1358" s="206" t="s">
        <v>166</v>
      </c>
      <c r="AJ1358" s="204"/>
    </row>
    <row r="1359" spans="2:36" ht="85.15" customHeight="1" x14ac:dyDescent="0.2">
      <c r="B1359" s="193"/>
      <c r="C1359" s="195"/>
      <c r="D1359" s="198"/>
      <c r="E1359" s="199"/>
      <c r="F1359" s="199"/>
      <c r="G1359" s="200"/>
      <c r="H1359" s="202"/>
      <c r="I1359" s="204"/>
      <c r="J1359" s="11" t="s">
        <v>116</v>
      </c>
      <c r="K1359" s="7" t="s">
        <v>117</v>
      </c>
      <c r="L1359" s="7" t="s">
        <v>85</v>
      </c>
      <c r="M1359" s="7">
        <v>2</v>
      </c>
      <c r="N1359" s="205"/>
      <c r="O1359" s="207"/>
      <c r="P1359" s="202"/>
      <c r="Q1359" s="202"/>
      <c r="R1359" s="202"/>
      <c r="S1359" s="204"/>
      <c r="T1359" s="204"/>
      <c r="U1359" s="211"/>
      <c r="V1359" s="213"/>
      <c r="W1359" s="215"/>
      <c r="X1359" s="215"/>
      <c r="Y1359" s="213"/>
      <c r="Z1359" s="190"/>
      <c r="AA1359" s="190"/>
      <c r="AB1359" s="217"/>
      <c r="AC1359" s="190"/>
      <c r="AD1359" s="190"/>
      <c r="AE1359" s="190"/>
      <c r="AF1359" s="204"/>
      <c r="AG1359" s="190"/>
      <c r="AH1359" s="207"/>
      <c r="AI1359" s="207"/>
      <c r="AJ1359" s="204"/>
    </row>
    <row r="1360" spans="2:36" ht="68.650000000000006" customHeight="1" x14ac:dyDescent="0.2">
      <c r="B1360" s="193"/>
      <c r="C1360" s="195"/>
      <c r="D1360" s="198"/>
      <c r="E1360" s="199"/>
      <c r="F1360" s="199"/>
      <c r="G1360" s="200"/>
      <c r="H1360" s="202"/>
      <c r="I1360" s="204"/>
      <c r="J1360" s="11" t="s">
        <v>209</v>
      </c>
      <c r="K1360" s="7" t="s">
        <v>118</v>
      </c>
      <c r="L1360" s="7" t="s">
        <v>119</v>
      </c>
      <c r="M1360" s="7">
        <v>2</v>
      </c>
      <c r="N1360" s="205"/>
      <c r="O1360" s="207"/>
      <c r="P1360" s="202"/>
      <c r="Q1360" s="202"/>
      <c r="R1360" s="202"/>
      <c r="S1360" s="204"/>
      <c r="T1360" s="204"/>
      <c r="U1360" s="211"/>
      <c r="V1360" s="213"/>
      <c r="W1360" s="215"/>
      <c r="X1360" s="215"/>
      <c r="Y1360" s="213"/>
      <c r="Z1360" s="190"/>
      <c r="AA1360" s="190"/>
      <c r="AB1360" s="217"/>
      <c r="AC1360" s="190"/>
      <c r="AD1360" s="190"/>
      <c r="AE1360" s="190"/>
      <c r="AF1360" s="204"/>
      <c r="AG1360" s="190"/>
      <c r="AH1360" s="207"/>
      <c r="AI1360" s="207"/>
      <c r="AJ1360" s="204"/>
    </row>
    <row r="1361" spans="2:36" ht="68.650000000000006" customHeight="1" x14ac:dyDescent="0.2">
      <c r="B1361" s="193"/>
      <c r="C1361" s="196"/>
      <c r="D1361" s="129"/>
      <c r="E1361" s="199"/>
      <c r="F1361" s="199"/>
      <c r="G1361" s="200"/>
      <c r="H1361" s="203"/>
      <c r="I1361" s="204"/>
      <c r="J1361" s="11" t="s">
        <v>120</v>
      </c>
      <c r="K1361" s="7" t="s">
        <v>121</v>
      </c>
      <c r="L1361" s="7" t="s">
        <v>119</v>
      </c>
      <c r="M1361" s="7">
        <v>2</v>
      </c>
      <c r="N1361" s="205"/>
      <c r="O1361" s="208"/>
      <c r="P1361" s="203"/>
      <c r="Q1361" s="203"/>
      <c r="R1361" s="203"/>
      <c r="S1361" s="204"/>
      <c r="T1361" s="204"/>
      <c r="U1361" s="211"/>
      <c r="V1361" s="214"/>
      <c r="W1361" s="215"/>
      <c r="X1361" s="215"/>
      <c r="Y1361" s="89"/>
      <c r="Z1361" s="190"/>
      <c r="AA1361" s="190"/>
      <c r="AB1361" s="184"/>
      <c r="AC1361" s="190"/>
      <c r="AD1361" s="190"/>
      <c r="AE1361" s="190"/>
      <c r="AF1361" s="204"/>
      <c r="AG1361" s="190"/>
      <c r="AH1361" s="84"/>
      <c r="AI1361" s="84"/>
      <c r="AJ1361" s="204"/>
    </row>
    <row r="1362" spans="2:36" ht="68.650000000000006" customHeight="1" x14ac:dyDescent="0.2">
      <c r="B1362" s="201" t="s">
        <v>1090</v>
      </c>
      <c r="C1362" s="298" t="s">
        <v>804</v>
      </c>
      <c r="D1362" s="298" t="s">
        <v>66</v>
      </c>
      <c r="E1362" s="249" t="s">
        <v>67</v>
      </c>
      <c r="F1362" s="249" t="s">
        <v>132</v>
      </c>
      <c r="G1362" s="358" t="s">
        <v>727</v>
      </c>
      <c r="H1362" s="298" t="s">
        <v>70</v>
      </c>
      <c r="I1362" s="221" t="s">
        <v>98</v>
      </c>
      <c r="J1362" s="20" t="s">
        <v>113</v>
      </c>
      <c r="K1362" s="27" t="s">
        <v>114</v>
      </c>
      <c r="L1362" s="27" t="s">
        <v>115</v>
      </c>
      <c r="M1362" s="27">
        <v>3</v>
      </c>
      <c r="N1362" s="224" t="s">
        <v>730</v>
      </c>
      <c r="O1362" s="298" t="s">
        <v>812</v>
      </c>
      <c r="P1362" s="298" t="s">
        <v>75</v>
      </c>
      <c r="Q1362" s="298" t="s">
        <v>76</v>
      </c>
      <c r="R1362" s="298" t="s">
        <v>77</v>
      </c>
      <c r="S1362" s="221" t="s">
        <v>109</v>
      </c>
      <c r="T1362" s="328">
        <f>+V1362+Y1362</f>
        <v>227910</v>
      </c>
      <c r="U1362" s="364">
        <f>+T1362/M1363</f>
        <v>227910</v>
      </c>
      <c r="V1362" s="258">
        <v>193723.5</v>
      </c>
      <c r="W1362" s="223" t="s">
        <v>98</v>
      </c>
      <c r="X1362" s="223" t="s">
        <v>98</v>
      </c>
      <c r="Y1362" s="258">
        <v>34186.5</v>
      </c>
      <c r="Z1362" s="223" t="s">
        <v>98</v>
      </c>
      <c r="AA1362" s="223" t="s">
        <v>98</v>
      </c>
      <c r="AB1362" s="258">
        <v>19818.259999999998</v>
      </c>
      <c r="AC1362" s="223" t="s">
        <v>80</v>
      </c>
      <c r="AD1362" s="223" t="s">
        <v>98</v>
      </c>
      <c r="AE1362" s="326">
        <f>+V1362+Y1362</f>
        <v>227910</v>
      </c>
      <c r="AF1362" s="221" t="s">
        <v>98</v>
      </c>
      <c r="AG1362" s="223" t="s">
        <v>33</v>
      </c>
      <c r="AH1362" s="287" t="s">
        <v>157</v>
      </c>
      <c r="AI1362" s="287" t="s">
        <v>158</v>
      </c>
      <c r="AJ1362" s="221"/>
    </row>
    <row r="1363" spans="2:36" ht="129" customHeight="1" x14ac:dyDescent="0.2">
      <c r="B1363" s="202"/>
      <c r="C1363" s="289"/>
      <c r="D1363" s="289"/>
      <c r="E1363" s="249"/>
      <c r="F1363" s="249"/>
      <c r="G1363" s="358"/>
      <c r="H1363" s="289"/>
      <c r="I1363" s="221"/>
      <c r="J1363" s="20" t="s">
        <v>116</v>
      </c>
      <c r="K1363" s="27" t="s">
        <v>117</v>
      </c>
      <c r="L1363" s="27" t="s">
        <v>85</v>
      </c>
      <c r="M1363" s="27">
        <v>1</v>
      </c>
      <c r="N1363" s="224"/>
      <c r="O1363" s="289"/>
      <c r="P1363" s="289"/>
      <c r="Q1363" s="289"/>
      <c r="R1363" s="289"/>
      <c r="S1363" s="221"/>
      <c r="T1363" s="221"/>
      <c r="U1363" s="365"/>
      <c r="V1363" s="258"/>
      <c r="W1363" s="223"/>
      <c r="X1363" s="223"/>
      <c r="Y1363" s="258"/>
      <c r="Z1363" s="223"/>
      <c r="AA1363" s="223"/>
      <c r="AB1363" s="258"/>
      <c r="AC1363" s="223"/>
      <c r="AD1363" s="223"/>
      <c r="AE1363" s="223"/>
      <c r="AF1363" s="221"/>
      <c r="AG1363" s="223"/>
      <c r="AH1363" s="288"/>
      <c r="AI1363" s="288"/>
      <c r="AJ1363" s="221"/>
    </row>
    <row r="1364" spans="2:36" ht="68.650000000000006" customHeight="1" x14ac:dyDescent="0.2">
      <c r="B1364" s="202"/>
      <c r="C1364" s="289"/>
      <c r="D1364" s="289"/>
      <c r="E1364" s="249"/>
      <c r="F1364" s="249"/>
      <c r="G1364" s="358"/>
      <c r="H1364" s="289"/>
      <c r="I1364" s="221"/>
      <c r="J1364" s="20" t="s">
        <v>209</v>
      </c>
      <c r="K1364" s="27" t="s">
        <v>118</v>
      </c>
      <c r="L1364" s="27" t="s">
        <v>119</v>
      </c>
      <c r="M1364" s="27">
        <v>1</v>
      </c>
      <c r="N1364" s="224"/>
      <c r="O1364" s="289"/>
      <c r="P1364" s="289"/>
      <c r="Q1364" s="289"/>
      <c r="R1364" s="289"/>
      <c r="S1364" s="221"/>
      <c r="T1364" s="221"/>
      <c r="U1364" s="365"/>
      <c r="V1364" s="258"/>
      <c r="W1364" s="223"/>
      <c r="X1364" s="223"/>
      <c r="Y1364" s="258"/>
      <c r="Z1364" s="223"/>
      <c r="AA1364" s="223"/>
      <c r="AB1364" s="258"/>
      <c r="AC1364" s="223"/>
      <c r="AD1364" s="223"/>
      <c r="AE1364" s="223"/>
      <c r="AF1364" s="221"/>
      <c r="AG1364" s="223"/>
      <c r="AH1364" s="288"/>
      <c r="AI1364" s="288"/>
      <c r="AJ1364" s="221"/>
    </row>
    <row r="1365" spans="2:36" ht="68.650000000000006" customHeight="1" x14ac:dyDescent="0.2">
      <c r="B1365" s="203"/>
      <c r="C1365" s="220"/>
      <c r="D1365" s="220"/>
      <c r="E1365" s="249"/>
      <c r="F1365" s="249"/>
      <c r="G1365" s="358"/>
      <c r="H1365" s="220"/>
      <c r="I1365" s="221"/>
      <c r="J1365" s="20" t="s">
        <v>120</v>
      </c>
      <c r="K1365" s="27" t="s">
        <v>121</v>
      </c>
      <c r="L1365" s="27" t="s">
        <v>119</v>
      </c>
      <c r="M1365" s="27">
        <v>1</v>
      </c>
      <c r="N1365" s="224"/>
      <c r="O1365" s="220"/>
      <c r="P1365" s="220"/>
      <c r="Q1365" s="220"/>
      <c r="R1365" s="220"/>
      <c r="S1365" s="221"/>
      <c r="T1365" s="221"/>
      <c r="U1365" s="365"/>
      <c r="V1365" s="258"/>
      <c r="W1365" s="223"/>
      <c r="X1365" s="223"/>
      <c r="Y1365" s="258"/>
      <c r="Z1365" s="223"/>
      <c r="AA1365" s="223"/>
      <c r="AB1365" s="258"/>
      <c r="AC1365" s="223"/>
      <c r="AD1365" s="223"/>
      <c r="AE1365" s="223"/>
      <c r="AF1365" s="221"/>
      <c r="AG1365" s="223"/>
      <c r="AH1365" s="222"/>
      <c r="AI1365" s="222"/>
      <c r="AJ1365" s="221"/>
    </row>
    <row r="1366" spans="2:36" ht="133.15" customHeight="1" x14ac:dyDescent="0.2">
      <c r="B1366" s="201" t="s">
        <v>809</v>
      </c>
      <c r="C1366" s="201" t="s">
        <v>805</v>
      </c>
      <c r="D1366" s="201" t="s">
        <v>66</v>
      </c>
      <c r="E1366" s="219" t="s">
        <v>67</v>
      </c>
      <c r="F1366" s="200" t="s">
        <v>134</v>
      </c>
      <c r="G1366" s="265" t="s">
        <v>1076</v>
      </c>
      <c r="H1366" s="201" t="s">
        <v>70</v>
      </c>
      <c r="I1366" s="204" t="s">
        <v>98</v>
      </c>
      <c r="J1366" s="11" t="s">
        <v>732</v>
      </c>
      <c r="K1366" s="83" t="s">
        <v>733</v>
      </c>
      <c r="L1366" s="90" t="s">
        <v>738</v>
      </c>
      <c r="M1366" s="53">
        <v>40</v>
      </c>
      <c r="N1366" s="190" t="s">
        <v>730</v>
      </c>
      <c r="O1366" s="201" t="s">
        <v>813</v>
      </c>
      <c r="P1366" s="201" t="s">
        <v>75</v>
      </c>
      <c r="Q1366" s="201" t="s">
        <v>76</v>
      </c>
      <c r="R1366" s="201" t="s">
        <v>77</v>
      </c>
      <c r="S1366" s="204" t="s">
        <v>109</v>
      </c>
      <c r="T1366" s="209">
        <f>+V1366+Y1366</f>
        <v>134884.21000000002</v>
      </c>
      <c r="U1366" s="209">
        <f>+T1366/2</f>
        <v>67442.10500000001</v>
      </c>
      <c r="V1366" s="247">
        <v>114651.57</v>
      </c>
      <c r="W1366" s="190" t="s">
        <v>98</v>
      </c>
      <c r="X1366" s="190" t="s">
        <v>98</v>
      </c>
      <c r="Y1366" s="247">
        <v>20232.64</v>
      </c>
      <c r="Z1366" s="190" t="s">
        <v>98</v>
      </c>
      <c r="AA1366" s="190" t="s">
        <v>98</v>
      </c>
      <c r="AB1366" s="565">
        <v>11729.06</v>
      </c>
      <c r="AC1366" s="190" t="s">
        <v>149</v>
      </c>
      <c r="AD1366" s="190" t="s">
        <v>98</v>
      </c>
      <c r="AE1366" s="215">
        <f>+V1366+Y1366</f>
        <v>134884.21000000002</v>
      </c>
      <c r="AF1366" s="204" t="s">
        <v>98</v>
      </c>
      <c r="AG1366" s="190" t="s">
        <v>33</v>
      </c>
      <c r="AH1366" s="216" t="s">
        <v>157</v>
      </c>
      <c r="AI1366" s="216" t="s">
        <v>158</v>
      </c>
      <c r="AJ1366" s="204"/>
    </row>
    <row r="1367" spans="2:36" ht="68.650000000000006" customHeight="1" x14ac:dyDescent="0.2">
      <c r="B1367" s="202"/>
      <c r="C1367" s="202"/>
      <c r="D1367" s="202"/>
      <c r="E1367" s="219"/>
      <c r="F1367" s="200"/>
      <c r="G1367" s="265"/>
      <c r="H1367" s="202"/>
      <c r="I1367" s="204"/>
      <c r="J1367" s="11" t="s">
        <v>111</v>
      </c>
      <c r="K1367" s="83" t="s">
        <v>735</v>
      </c>
      <c r="L1367" s="7" t="s">
        <v>85</v>
      </c>
      <c r="M1367" s="53">
        <v>1</v>
      </c>
      <c r="N1367" s="190"/>
      <c r="O1367" s="202"/>
      <c r="P1367" s="202"/>
      <c r="Q1367" s="202"/>
      <c r="R1367" s="202"/>
      <c r="S1367" s="204"/>
      <c r="T1367" s="204"/>
      <c r="U1367" s="209"/>
      <c r="V1367" s="247"/>
      <c r="W1367" s="190"/>
      <c r="X1367" s="190"/>
      <c r="Y1367" s="247"/>
      <c r="Z1367" s="190"/>
      <c r="AA1367" s="190"/>
      <c r="AB1367" s="565"/>
      <c r="AC1367" s="190"/>
      <c r="AD1367" s="190"/>
      <c r="AE1367" s="190"/>
      <c r="AF1367" s="204"/>
      <c r="AG1367" s="190"/>
      <c r="AH1367" s="217"/>
      <c r="AI1367" s="217"/>
      <c r="AJ1367" s="204"/>
    </row>
    <row r="1368" spans="2:36" ht="68.650000000000006" customHeight="1" x14ac:dyDescent="0.2">
      <c r="B1368" s="203"/>
      <c r="C1368" s="203"/>
      <c r="D1368" s="203"/>
      <c r="E1368" s="234"/>
      <c r="F1368" s="200"/>
      <c r="G1368" s="265"/>
      <c r="H1368" s="203"/>
      <c r="I1368" s="204"/>
      <c r="J1368" s="11" t="s">
        <v>127</v>
      </c>
      <c r="K1368" s="83" t="s">
        <v>658</v>
      </c>
      <c r="L1368" s="7" t="s">
        <v>85</v>
      </c>
      <c r="M1368" s="7">
        <v>83</v>
      </c>
      <c r="N1368" s="190"/>
      <c r="O1368" s="203"/>
      <c r="P1368" s="203"/>
      <c r="Q1368" s="203"/>
      <c r="R1368" s="203"/>
      <c r="S1368" s="204"/>
      <c r="T1368" s="204"/>
      <c r="U1368" s="209"/>
      <c r="V1368" s="248"/>
      <c r="W1368" s="190"/>
      <c r="X1368" s="190"/>
      <c r="Y1368" s="248"/>
      <c r="Z1368" s="190"/>
      <c r="AA1368" s="190"/>
      <c r="AB1368" s="300"/>
      <c r="AC1368" s="190"/>
      <c r="AD1368" s="190"/>
      <c r="AE1368" s="190"/>
      <c r="AF1368" s="204"/>
      <c r="AG1368" s="190"/>
      <c r="AH1368" s="229"/>
      <c r="AI1368" s="229"/>
      <c r="AJ1368" s="204"/>
    </row>
    <row r="1369" spans="2:36" ht="122.1" customHeight="1" x14ac:dyDescent="0.2">
      <c r="B1369" s="201" t="s">
        <v>808</v>
      </c>
      <c r="C1369" s="201" t="s">
        <v>805</v>
      </c>
      <c r="D1369" s="201" t="s">
        <v>66</v>
      </c>
      <c r="E1369" s="218" t="s">
        <v>67</v>
      </c>
      <c r="F1369" s="200" t="s">
        <v>134</v>
      </c>
      <c r="G1369" s="265" t="s">
        <v>1076</v>
      </c>
      <c r="H1369" s="201" t="s">
        <v>70</v>
      </c>
      <c r="I1369" s="204" t="s">
        <v>98</v>
      </c>
      <c r="J1369" s="11" t="s">
        <v>732</v>
      </c>
      <c r="K1369" s="83" t="s">
        <v>733</v>
      </c>
      <c r="L1369" s="90" t="s">
        <v>738</v>
      </c>
      <c r="M1369" s="53">
        <v>40</v>
      </c>
      <c r="N1369" s="190" t="s">
        <v>730</v>
      </c>
      <c r="O1369" s="201" t="s">
        <v>813</v>
      </c>
      <c r="P1369" s="201" t="s">
        <v>75</v>
      </c>
      <c r="Q1369" s="201" t="s">
        <v>76</v>
      </c>
      <c r="R1369" s="201" t="s">
        <v>77</v>
      </c>
      <c r="S1369" s="204" t="s">
        <v>109</v>
      </c>
      <c r="T1369" s="209">
        <f>+V1369+Y1369</f>
        <v>213451.18</v>
      </c>
      <c r="U1369" s="209" t="s">
        <v>98</v>
      </c>
      <c r="V1369" s="250">
        <v>181433.52</v>
      </c>
      <c r="W1369" s="190" t="s">
        <v>98</v>
      </c>
      <c r="X1369" s="190" t="s">
        <v>98</v>
      </c>
      <c r="Y1369" s="250">
        <v>32017.66</v>
      </c>
      <c r="Z1369" s="190" t="s">
        <v>98</v>
      </c>
      <c r="AA1369" s="190" t="s">
        <v>98</v>
      </c>
      <c r="AB1369" s="250">
        <v>18561.91</v>
      </c>
      <c r="AC1369" s="190" t="s">
        <v>149</v>
      </c>
      <c r="AD1369" s="190" t="s">
        <v>98</v>
      </c>
      <c r="AE1369" s="215">
        <f>+V1369+Y1369</f>
        <v>213451.18</v>
      </c>
      <c r="AF1369" s="204" t="s">
        <v>98</v>
      </c>
      <c r="AG1369" s="190" t="s">
        <v>33</v>
      </c>
      <c r="AH1369" s="228" t="s">
        <v>160</v>
      </c>
      <c r="AI1369" s="228" t="s">
        <v>161</v>
      </c>
      <c r="AJ1369" s="204"/>
    </row>
    <row r="1370" spans="2:36" ht="68.650000000000006" customHeight="1" x14ac:dyDescent="0.2">
      <c r="B1370" s="202"/>
      <c r="C1370" s="202"/>
      <c r="D1370" s="202"/>
      <c r="E1370" s="219"/>
      <c r="F1370" s="200"/>
      <c r="G1370" s="265"/>
      <c r="H1370" s="202"/>
      <c r="I1370" s="204"/>
      <c r="J1370" s="11" t="s">
        <v>111</v>
      </c>
      <c r="K1370" s="83" t="s">
        <v>735</v>
      </c>
      <c r="L1370" s="7" t="s">
        <v>85</v>
      </c>
      <c r="M1370" s="53">
        <v>1</v>
      </c>
      <c r="N1370" s="190"/>
      <c r="O1370" s="202"/>
      <c r="P1370" s="202"/>
      <c r="Q1370" s="202"/>
      <c r="R1370" s="202"/>
      <c r="S1370" s="204"/>
      <c r="T1370" s="204"/>
      <c r="U1370" s="209"/>
      <c r="V1370" s="250"/>
      <c r="W1370" s="190"/>
      <c r="X1370" s="190"/>
      <c r="Y1370" s="250"/>
      <c r="Z1370" s="190"/>
      <c r="AA1370" s="190"/>
      <c r="AB1370" s="250"/>
      <c r="AC1370" s="190"/>
      <c r="AD1370" s="190"/>
      <c r="AE1370" s="190"/>
      <c r="AF1370" s="204"/>
      <c r="AG1370" s="190"/>
      <c r="AH1370" s="230"/>
      <c r="AI1370" s="230"/>
      <c r="AJ1370" s="204"/>
    </row>
    <row r="1371" spans="2:36" ht="68.650000000000006" customHeight="1" x14ac:dyDescent="0.2">
      <c r="B1371" s="202"/>
      <c r="C1371" s="202"/>
      <c r="D1371" s="202"/>
      <c r="E1371" s="219"/>
      <c r="F1371" s="200"/>
      <c r="G1371" s="265"/>
      <c r="H1371" s="203"/>
      <c r="I1371" s="204"/>
      <c r="J1371" s="11" t="s">
        <v>127</v>
      </c>
      <c r="K1371" s="83" t="s">
        <v>658</v>
      </c>
      <c r="L1371" s="7" t="s">
        <v>85</v>
      </c>
      <c r="M1371" s="7">
        <v>101</v>
      </c>
      <c r="N1371" s="190"/>
      <c r="O1371" s="203"/>
      <c r="P1371" s="203"/>
      <c r="Q1371" s="203"/>
      <c r="R1371" s="203"/>
      <c r="S1371" s="204"/>
      <c r="T1371" s="204"/>
      <c r="U1371" s="209"/>
      <c r="V1371" s="250"/>
      <c r="W1371" s="190"/>
      <c r="X1371" s="190"/>
      <c r="Y1371" s="250"/>
      <c r="Z1371" s="190"/>
      <c r="AA1371" s="190"/>
      <c r="AB1371" s="250"/>
      <c r="AC1371" s="190"/>
      <c r="AD1371" s="190"/>
      <c r="AE1371" s="190"/>
      <c r="AF1371" s="204"/>
      <c r="AG1371" s="190"/>
      <c r="AH1371" s="231"/>
      <c r="AI1371" s="231"/>
      <c r="AJ1371" s="204"/>
    </row>
    <row r="1372" spans="2:36" ht="138" customHeight="1" x14ac:dyDescent="0.2">
      <c r="B1372" s="298" t="s">
        <v>1091</v>
      </c>
      <c r="C1372" s="298" t="s">
        <v>806</v>
      </c>
      <c r="D1372" s="298" t="s">
        <v>66</v>
      </c>
      <c r="E1372" s="306" t="s">
        <v>67</v>
      </c>
      <c r="F1372" s="358" t="s">
        <v>134</v>
      </c>
      <c r="G1372" s="414" t="s">
        <v>1087</v>
      </c>
      <c r="H1372" s="298" t="s">
        <v>70</v>
      </c>
      <c r="I1372" s="221" t="s">
        <v>98</v>
      </c>
      <c r="J1372" s="20" t="s">
        <v>732</v>
      </c>
      <c r="K1372" s="77" t="s">
        <v>733</v>
      </c>
      <c r="L1372" s="95" t="s">
        <v>738</v>
      </c>
      <c r="M1372" s="61">
        <v>40</v>
      </c>
      <c r="N1372" s="223" t="s">
        <v>730</v>
      </c>
      <c r="O1372" s="298" t="s">
        <v>813</v>
      </c>
      <c r="P1372" s="298" t="s">
        <v>75</v>
      </c>
      <c r="Q1372" s="298" t="s">
        <v>76</v>
      </c>
      <c r="R1372" s="298" t="s">
        <v>77</v>
      </c>
      <c r="S1372" s="221" t="s">
        <v>109</v>
      </c>
      <c r="T1372" s="328">
        <f>+V1372+Y1372</f>
        <v>149800</v>
      </c>
      <c r="U1372" s="328">
        <f>+T1372/M1373</f>
        <v>149800</v>
      </c>
      <c r="V1372" s="258">
        <v>127330</v>
      </c>
      <c r="W1372" s="223" t="s">
        <v>98</v>
      </c>
      <c r="X1372" s="223" t="s">
        <v>98</v>
      </c>
      <c r="Y1372" s="423">
        <v>22470</v>
      </c>
      <c r="Z1372" s="223" t="s">
        <v>98</v>
      </c>
      <c r="AA1372" s="223" t="s">
        <v>98</v>
      </c>
      <c r="AB1372" s="423">
        <v>13026.09</v>
      </c>
      <c r="AC1372" s="223" t="s">
        <v>149</v>
      </c>
      <c r="AD1372" s="223" t="s">
        <v>98</v>
      </c>
      <c r="AE1372" s="326">
        <f>+V1372+Y1372</f>
        <v>149800</v>
      </c>
      <c r="AF1372" s="221" t="s">
        <v>98</v>
      </c>
      <c r="AG1372" s="223" t="s">
        <v>33</v>
      </c>
      <c r="AH1372" s="287" t="s">
        <v>160</v>
      </c>
      <c r="AI1372" s="287" t="s">
        <v>161</v>
      </c>
      <c r="AJ1372" s="221"/>
    </row>
    <row r="1373" spans="2:36" ht="68.650000000000006" customHeight="1" x14ac:dyDescent="0.2">
      <c r="B1373" s="289"/>
      <c r="C1373" s="289"/>
      <c r="D1373" s="289"/>
      <c r="E1373" s="307"/>
      <c r="F1373" s="358"/>
      <c r="G1373" s="414"/>
      <c r="H1373" s="289"/>
      <c r="I1373" s="221"/>
      <c r="J1373" s="20" t="s">
        <v>111</v>
      </c>
      <c r="K1373" s="77" t="s">
        <v>735</v>
      </c>
      <c r="L1373" s="27" t="s">
        <v>85</v>
      </c>
      <c r="M1373" s="61">
        <v>1</v>
      </c>
      <c r="N1373" s="223"/>
      <c r="O1373" s="289"/>
      <c r="P1373" s="289"/>
      <c r="Q1373" s="289"/>
      <c r="R1373" s="289"/>
      <c r="S1373" s="221"/>
      <c r="T1373" s="221"/>
      <c r="U1373" s="328"/>
      <c r="V1373" s="409"/>
      <c r="W1373" s="223"/>
      <c r="X1373" s="223"/>
      <c r="Y1373" s="409"/>
      <c r="Z1373" s="223"/>
      <c r="AA1373" s="223"/>
      <c r="AB1373" s="409"/>
      <c r="AC1373" s="223"/>
      <c r="AD1373" s="223"/>
      <c r="AE1373" s="223"/>
      <c r="AF1373" s="221"/>
      <c r="AG1373" s="223"/>
      <c r="AH1373" s="288"/>
      <c r="AI1373" s="288"/>
      <c r="AJ1373" s="221"/>
    </row>
    <row r="1374" spans="2:36" ht="68.650000000000006" customHeight="1" x14ac:dyDescent="0.2">
      <c r="B1374" s="220"/>
      <c r="C1374" s="220"/>
      <c r="D1374" s="220"/>
      <c r="E1374" s="308"/>
      <c r="F1374" s="358"/>
      <c r="G1374" s="414"/>
      <c r="H1374" s="220"/>
      <c r="I1374" s="221"/>
      <c r="J1374" s="20" t="s">
        <v>127</v>
      </c>
      <c r="K1374" s="77" t="s">
        <v>658</v>
      </c>
      <c r="L1374" s="27" t="s">
        <v>85</v>
      </c>
      <c r="M1374" s="27">
        <v>59</v>
      </c>
      <c r="N1374" s="223"/>
      <c r="O1374" s="220"/>
      <c r="P1374" s="220"/>
      <c r="Q1374" s="220"/>
      <c r="R1374" s="220"/>
      <c r="S1374" s="221"/>
      <c r="T1374" s="221"/>
      <c r="U1374" s="328"/>
      <c r="V1374" s="392"/>
      <c r="W1374" s="223"/>
      <c r="X1374" s="223"/>
      <c r="Y1374" s="392"/>
      <c r="Z1374" s="223"/>
      <c r="AA1374" s="223"/>
      <c r="AB1374" s="392"/>
      <c r="AC1374" s="223"/>
      <c r="AD1374" s="223"/>
      <c r="AE1374" s="223"/>
      <c r="AF1374" s="221"/>
      <c r="AG1374" s="223"/>
      <c r="AH1374" s="222"/>
      <c r="AI1374" s="222"/>
      <c r="AJ1374" s="221"/>
    </row>
    <row r="1375" spans="2:36" ht="125.1" customHeight="1" x14ac:dyDescent="0.2">
      <c r="B1375" s="201" t="s">
        <v>810</v>
      </c>
      <c r="C1375" s="201" t="s">
        <v>805</v>
      </c>
      <c r="D1375" s="201" t="s">
        <v>66</v>
      </c>
      <c r="E1375" s="218" t="s">
        <v>67</v>
      </c>
      <c r="F1375" s="200" t="s">
        <v>134</v>
      </c>
      <c r="G1375" s="265" t="s">
        <v>1076</v>
      </c>
      <c r="H1375" s="201" t="s">
        <v>70</v>
      </c>
      <c r="I1375" s="204" t="s">
        <v>98</v>
      </c>
      <c r="J1375" s="11" t="s">
        <v>732</v>
      </c>
      <c r="K1375" s="83" t="s">
        <v>733</v>
      </c>
      <c r="L1375" s="90" t="s">
        <v>738</v>
      </c>
      <c r="M1375" s="53">
        <v>40</v>
      </c>
      <c r="N1375" s="190" t="s">
        <v>730</v>
      </c>
      <c r="O1375" s="201" t="s">
        <v>813</v>
      </c>
      <c r="P1375" s="201" t="s">
        <v>75</v>
      </c>
      <c r="Q1375" s="201" t="s">
        <v>76</v>
      </c>
      <c r="R1375" s="201" t="s">
        <v>77</v>
      </c>
      <c r="S1375" s="204" t="s">
        <v>109</v>
      </c>
      <c r="T1375" s="209">
        <f>+V1375+Y1375</f>
        <v>183774.53</v>
      </c>
      <c r="U1375" s="209">
        <f>+T1375/M1376</f>
        <v>183774.53</v>
      </c>
      <c r="V1375" s="247">
        <v>156208.38</v>
      </c>
      <c r="W1375" s="190" t="s">
        <v>98</v>
      </c>
      <c r="X1375" s="190" t="s">
        <v>98</v>
      </c>
      <c r="Y1375" s="246">
        <v>27566.15</v>
      </c>
      <c r="Z1375" s="190" t="s">
        <v>98</v>
      </c>
      <c r="AA1375" s="190" t="s">
        <v>98</v>
      </c>
      <c r="AB1375" s="246">
        <v>15980.39</v>
      </c>
      <c r="AC1375" s="190" t="s">
        <v>149</v>
      </c>
      <c r="AD1375" s="190" t="s">
        <v>98</v>
      </c>
      <c r="AE1375" s="215">
        <f>+V1375+Y1375</f>
        <v>183774.53</v>
      </c>
      <c r="AF1375" s="204" t="s">
        <v>98</v>
      </c>
      <c r="AG1375" s="190" t="s">
        <v>33</v>
      </c>
      <c r="AH1375" s="228" t="s">
        <v>256</v>
      </c>
      <c r="AI1375" s="228" t="s">
        <v>166</v>
      </c>
      <c r="AJ1375" s="204"/>
    </row>
    <row r="1376" spans="2:36" ht="68.650000000000006" customHeight="1" x14ac:dyDescent="0.2">
      <c r="B1376" s="202"/>
      <c r="C1376" s="202"/>
      <c r="D1376" s="202"/>
      <c r="E1376" s="219"/>
      <c r="F1376" s="200"/>
      <c r="G1376" s="265"/>
      <c r="H1376" s="202"/>
      <c r="I1376" s="204"/>
      <c r="J1376" s="11" t="s">
        <v>111</v>
      </c>
      <c r="K1376" s="83" t="s">
        <v>735</v>
      </c>
      <c r="L1376" s="7" t="s">
        <v>85</v>
      </c>
      <c r="M1376" s="53">
        <v>1</v>
      </c>
      <c r="N1376" s="190"/>
      <c r="O1376" s="202"/>
      <c r="P1376" s="202"/>
      <c r="Q1376" s="202"/>
      <c r="R1376" s="202"/>
      <c r="S1376" s="204"/>
      <c r="T1376" s="204"/>
      <c r="U1376" s="209"/>
      <c r="V1376" s="247"/>
      <c r="W1376" s="190"/>
      <c r="X1376" s="190"/>
      <c r="Y1376" s="247"/>
      <c r="Z1376" s="190"/>
      <c r="AA1376" s="190"/>
      <c r="AB1376" s="247"/>
      <c r="AC1376" s="190"/>
      <c r="AD1376" s="190"/>
      <c r="AE1376" s="190"/>
      <c r="AF1376" s="204"/>
      <c r="AG1376" s="190"/>
      <c r="AH1376" s="230"/>
      <c r="AI1376" s="230"/>
      <c r="AJ1376" s="204"/>
    </row>
    <row r="1377" spans="2:36" ht="68.650000000000006" customHeight="1" x14ac:dyDescent="0.2">
      <c r="B1377" s="203"/>
      <c r="C1377" s="203"/>
      <c r="D1377" s="203"/>
      <c r="E1377" s="234"/>
      <c r="F1377" s="200"/>
      <c r="G1377" s="265"/>
      <c r="H1377" s="203"/>
      <c r="I1377" s="204"/>
      <c r="J1377" s="11" t="s">
        <v>127</v>
      </c>
      <c r="K1377" s="83" t="s">
        <v>658</v>
      </c>
      <c r="L1377" s="7" t="s">
        <v>85</v>
      </c>
      <c r="M1377" s="7">
        <v>86</v>
      </c>
      <c r="N1377" s="190"/>
      <c r="O1377" s="203"/>
      <c r="P1377" s="203"/>
      <c r="Q1377" s="203"/>
      <c r="R1377" s="203"/>
      <c r="S1377" s="204"/>
      <c r="T1377" s="204"/>
      <c r="U1377" s="209"/>
      <c r="V1377" s="248"/>
      <c r="W1377" s="190"/>
      <c r="X1377" s="190"/>
      <c r="Y1377" s="248"/>
      <c r="Z1377" s="190"/>
      <c r="AA1377" s="190"/>
      <c r="AB1377" s="248"/>
      <c r="AC1377" s="190"/>
      <c r="AD1377" s="190"/>
      <c r="AE1377" s="190"/>
      <c r="AF1377" s="204"/>
      <c r="AG1377" s="190"/>
      <c r="AH1377" s="231"/>
      <c r="AI1377" s="231"/>
      <c r="AJ1377" s="204"/>
    </row>
    <row r="1378" spans="2:36" ht="68.650000000000006" customHeight="1" x14ac:dyDescent="0.2">
      <c r="B1378" s="201" t="s">
        <v>811</v>
      </c>
      <c r="C1378" s="201" t="s">
        <v>807</v>
      </c>
      <c r="D1378" s="201" t="s">
        <v>66</v>
      </c>
      <c r="E1378" s="218" t="s">
        <v>67</v>
      </c>
      <c r="F1378" s="200" t="s">
        <v>134</v>
      </c>
      <c r="G1378" s="265" t="s">
        <v>1076</v>
      </c>
      <c r="H1378" s="201" t="s">
        <v>70</v>
      </c>
      <c r="I1378" s="204" t="s">
        <v>98</v>
      </c>
      <c r="J1378" s="11" t="s">
        <v>732</v>
      </c>
      <c r="K1378" s="83" t="s">
        <v>733</v>
      </c>
      <c r="L1378" s="90" t="s">
        <v>738</v>
      </c>
      <c r="M1378" s="53">
        <v>40</v>
      </c>
      <c r="N1378" s="190" t="s">
        <v>730</v>
      </c>
      <c r="O1378" s="201" t="s">
        <v>813</v>
      </c>
      <c r="P1378" s="201" t="s">
        <v>75</v>
      </c>
      <c r="Q1378" s="201" t="s">
        <v>76</v>
      </c>
      <c r="R1378" s="201" t="s">
        <v>77</v>
      </c>
      <c r="S1378" s="204" t="s">
        <v>109</v>
      </c>
      <c r="T1378" s="209">
        <f>+V1378+Y1378</f>
        <v>200021.3</v>
      </c>
      <c r="U1378" s="209">
        <f>+T1378/M1379</f>
        <v>200021.3</v>
      </c>
      <c r="V1378" s="246">
        <v>170018.11</v>
      </c>
      <c r="W1378" s="190" t="s">
        <v>98</v>
      </c>
      <c r="X1378" s="190" t="s">
        <v>98</v>
      </c>
      <c r="Y1378" s="246">
        <v>30003.19</v>
      </c>
      <c r="Z1378" s="190" t="s">
        <v>98</v>
      </c>
      <c r="AA1378" s="190" t="s">
        <v>98</v>
      </c>
      <c r="AB1378" s="246">
        <v>17393.150000000001</v>
      </c>
      <c r="AC1378" s="190" t="s">
        <v>149</v>
      </c>
      <c r="AD1378" s="190" t="s">
        <v>98</v>
      </c>
      <c r="AE1378" s="215">
        <f>+V1378+Y1378</f>
        <v>200021.3</v>
      </c>
      <c r="AF1378" s="204" t="s">
        <v>98</v>
      </c>
      <c r="AG1378" s="190" t="s">
        <v>33</v>
      </c>
      <c r="AH1378" s="190" t="s">
        <v>814</v>
      </c>
      <c r="AI1378" s="190" t="s">
        <v>166</v>
      </c>
      <c r="AJ1378" s="204"/>
    </row>
    <row r="1379" spans="2:36" ht="71.650000000000006" customHeight="1" x14ac:dyDescent="0.2">
      <c r="B1379" s="202"/>
      <c r="C1379" s="202"/>
      <c r="D1379" s="202"/>
      <c r="E1379" s="219"/>
      <c r="F1379" s="200"/>
      <c r="G1379" s="265"/>
      <c r="H1379" s="202"/>
      <c r="I1379" s="204"/>
      <c r="J1379" s="11" t="s">
        <v>111</v>
      </c>
      <c r="K1379" s="83" t="s">
        <v>735</v>
      </c>
      <c r="L1379" s="7" t="s">
        <v>85</v>
      </c>
      <c r="M1379" s="53">
        <v>1</v>
      </c>
      <c r="N1379" s="190"/>
      <c r="O1379" s="202"/>
      <c r="P1379" s="202"/>
      <c r="Q1379" s="202"/>
      <c r="R1379" s="202"/>
      <c r="S1379" s="204"/>
      <c r="T1379" s="204"/>
      <c r="U1379" s="209"/>
      <c r="V1379" s="247"/>
      <c r="W1379" s="190"/>
      <c r="X1379" s="190"/>
      <c r="Y1379" s="247"/>
      <c r="Z1379" s="190"/>
      <c r="AA1379" s="190"/>
      <c r="AB1379" s="247"/>
      <c r="AC1379" s="190"/>
      <c r="AD1379" s="190"/>
      <c r="AE1379" s="190"/>
      <c r="AF1379" s="204"/>
      <c r="AG1379" s="190"/>
      <c r="AH1379" s="190"/>
      <c r="AI1379" s="190"/>
      <c r="AJ1379" s="204"/>
    </row>
    <row r="1380" spans="2:36" ht="68.650000000000006" customHeight="1" x14ac:dyDescent="0.2">
      <c r="B1380" s="202"/>
      <c r="C1380" s="202"/>
      <c r="D1380" s="202"/>
      <c r="E1380" s="219"/>
      <c r="F1380" s="278"/>
      <c r="G1380" s="501"/>
      <c r="H1380" s="203"/>
      <c r="I1380" s="201"/>
      <c r="J1380" s="28" t="s">
        <v>127</v>
      </c>
      <c r="K1380" s="54" t="s">
        <v>658</v>
      </c>
      <c r="L1380" s="14" t="s">
        <v>85</v>
      </c>
      <c r="M1380" s="14">
        <v>95</v>
      </c>
      <c r="N1380" s="228"/>
      <c r="O1380" s="202"/>
      <c r="P1380" s="202"/>
      <c r="Q1380" s="202"/>
      <c r="R1380" s="202"/>
      <c r="S1380" s="201"/>
      <c r="T1380" s="201"/>
      <c r="U1380" s="225"/>
      <c r="V1380" s="247"/>
      <c r="W1380" s="228"/>
      <c r="X1380" s="228"/>
      <c r="Y1380" s="247"/>
      <c r="Z1380" s="228"/>
      <c r="AA1380" s="228"/>
      <c r="AB1380" s="247"/>
      <c r="AC1380" s="228"/>
      <c r="AD1380" s="228"/>
      <c r="AE1380" s="228"/>
      <c r="AF1380" s="201"/>
      <c r="AG1380" s="228"/>
      <c r="AH1380" s="190"/>
      <c r="AI1380" s="190"/>
      <c r="AJ1380" s="201"/>
    </row>
    <row r="1381" spans="2:36" ht="68.650000000000006" customHeight="1" x14ac:dyDescent="0.2">
      <c r="B1381" s="201" t="s">
        <v>975</v>
      </c>
      <c r="C1381" s="201" t="s">
        <v>804</v>
      </c>
      <c r="D1381" s="201" t="s">
        <v>66</v>
      </c>
      <c r="E1381" s="199" t="s">
        <v>67</v>
      </c>
      <c r="F1381" s="199" t="s">
        <v>132</v>
      </c>
      <c r="G1381" s="200" t="s">
        <v>727</v>
      </c>
      <c r="H1381" s="201" t="s">
        <v>70</v>
      </c>
      <c r="I1381" s="204" t="s">
        <v>98</v>
      </c>
      <c r="J1381" s="11" t="s">
        <v>113</v>
      </c>
      <c r="K1381" s="7" t="s">
        <v>114</v>
      </c>
      <c r="L1381" s="7" t="s">
        <v>115</v>
      </c>
      <c r="M1381" s="7">
        <v>3</v>
      </c>
      <c r="N1381" s="205" t="s">
        <v>730</v>
      </c>
      <c r="O1381" s="201" t="s">
        <v>812</v>
      </c>
      <c r="P1381" s="201" t="s">
        <v>75</v>
      </c>
      <c r="Q1381" s="201" t="s">
        <v>76</v>
      </c>
      <c r="R1381" s="201" t="s">
        <v>77</v>
      </c>
      <c r="S1381" s="204" t="s">
        <v>109</v>
      </c>
      <c r="T1381" s="209">
        <f>+V1381+Y1381</f>
        <v>227910</v>
      </c>
      <c r="U1381" s="210">
        <f>+T1381/M1382</f>
        <v>227910</v>
      </c>
      <c r="V1381" s="250">
        <v>193723.5</v>
      </c>
      <c r="W1381" s="190" t="s">
        <v>98</v>
      </c>
      <c r="X1381" s="190" t="s">
        <v>98</v>
      </c>
      <c r="Y1381" s="250">
        <v>34186.5</v>
      </c>
      <c r="Z1381" s="190" t="s">
        <v>98</v>
      </c>
      <c r="AA1381" s="190" t="s">
        <v>98</v>
      </c>
      <c r="AB1381" s="250">
        <v>19818.259999999998</v>
      </c>
      <c r="AC1381" s="190" t="s">
        <v>80</v>
      </c>
      <c r="AD1381" s="190" t="s">
        <v>98</v>
      </c>
      <c r="AE1381" s="215">
        <f>+V1381+Y1381</f>
        <v>227910</v>
      </c>
      <c r="AF1381" s="204" t="s">
        <v>98</v>
      </c>
      <c r="AG1381" s="190" t="s">
        <v>33</v>
      </c>
      <c r="AH1381" s="228" t="s">
        <v>160</v>
      </c>
      <c r="AI1381" s="228" t="s">
        <v>161</v>
      </c>
      <c r="AJ1381" s="204"/>
    </row>
    <row r="1382" spans="2:36" ht="68.650000000000006" customHeight="1" x14ac:dyDescent="0.2">
      <c r="B1382" s="202"/>
      <c r="C1382" s="202"/>
      <c r="D1382" s="202"/>
      <c r="E1382" s="199"/>
      <c r="F1382" s="199"/>
      <c r="G1382" s="200"/>
      <c r="H1382" s="202"/>
      <c r="I1382" s="204"/>
      <c r="J1382" s="11" t="s">
        <v>116</v>
      </c>
      <c r="K1382" s="7" t="s">
        <v>117</v>
      </c>
      <c r="L1382" s="7" t="s">
        <v>85</v>
      </c>
      <c r="M1382" s="7">
        <v>1</v>
      </c>
      <c r="N1382" s="205"/>
      <c r="O1382" s="202"/>
      <c r="P1382" s="202"/>
      <c r="Q1382" s="202"/>
      <c r="R1382" s="202"/>
      <c r="S1382" s="204"/>
      <c r="T1382" s="204"/>
      <c r="U1382" s="211"/>
      <c r="V1382" s="250"/>
      <c r="W1382" s="190"/>
      <c r="X1382" s="190"/>
      <c r="Y1382" s="250"/>
      <c r="Z1382" s="190"/>
      <c r="AA1382" s="190"/>
      <c r="AB1382" s="250"/>
      <c r="AC1382" s="190"/>
      <c r="AD1382" s="190"/>
      <c r="AE1382" s="190"/>
      <c r="AF1382" s="204"/>
      <c r="AG1382" s="190"/>
      <c r="AH1382" s="230"/>
      <c r="AI1382" s="230"/>
      <c r="AJ1382" s="204"/>
    </row>
    <row r="1383" spans="2:36" ht="68.650000000000006" customHeight="1" x14ac:dyDescent="0.2">
      <c r="B1383" s="202"/>
      <c r="C1383" s="202"/>
      <c r="D1383" s="202"/>
      <c r="E1383" s="199"/>
      <c r="F1383" s="199"/>
      <c r="G1383" s="200"/>
      <c r="H1383" s="202"/>
      <c r="I1383" s="204"/>
      <c r="J1383" s="11" t="s">
        <v>209</v>
      </c>
      <c r="K1383" s="7" t="s">
        <v>118</v>
      </c>
      <c r="L1383" s="7" t="s">
        <v>119</v>
      </c>
      <c r="M1383" s="7">
        <v>1</v>
      </c>
      <c r="N1383" s="205"/>
      <c r="O1383" s="202"/>
      <c r="P1383" s="202"/>
      <c r="Q1383" s="202"/>
      <c r="R1383" s="202"/>
      <c r="S1383" s="204"/>
      <c r="T1383" s="204"/>
      <c r="U1383" s="211"/>
      <c r="V1383" s="250"/>
      <c r="W1383" s="190"/>
      <c r="X1383" s="190"/>
      <c r="Y1383" s="250"/>
      <c r="Z1383" s="190"/>
      <c r="AA1383" s="190"/>
      <c r="AB1383" s="250"/>
      <c r="AC1383" s="190"/>
      <c r="AD1383" s="190"/>
      <c r="AE1383" s="190"/>
      <c r="AF1383" s="204"/>
      <c r="AG1383" s="190"/>
      <c r="AH1383" s="230"/>
      <c r="AI1383" s="230"/>
      <c r="AJ1383" s="204"/>
    </row>
    <row r="1384" spans="2:36" ht="68.650000000000006" customHeight="1" x14ac:dyDescent="0.2">
      <c r="B1384" s="203"/>
      <c r="C1384" s="203"/>
      <c r="D1384" s="203"/>
      <c r="E1384" s="199"/>
      <c r="F1384" s="199"/>
      <c r="G1384" s="200"/>
      <c r="H1384" s="203"/>
      <c r="I1384" s="204"/>
      <c r="J1384" s="11" t="s">
        <v>120</v>
      </c>
      <c r="K1384" s="7" t="s">
        <v>121</v>
      </c>
      <c r="L1384" s="7" t="s">
        <v>119</v>
      </c>
      <c r="M1384" s="7">
        <v>1</v>
      </c>
      <c r="N1384" s="205"/>
      <c r="O1384" s="203"/>
      <c r="P1384" s="203"/>
      <c r="Q1384" s="203"/>
      <c r="R1384" s="203"/>
      <c r="S1384" s="204"/>
      <c r="T1384" s="204"/>
      <c r="U1384" s="211"/>
      <c r="V1384" s="250"/>
      <c r="W1384" s="190"/>
      <c r="X1384" s="190"/>
      <c r="Y1384" s="250"/>
      <c r="Z1384" s="190"/>
      <c r="AA1384" s="190"/>
      <c r="AB1384" s="250"/>
      <c r="AC1384" s="190"/>
      <c r="AD1384" s="190"/>
      <c r="AE1384" s="190"/>
      <c r="AF1384" s="204"/>
      <c r="AG1384" s="190"/>
      <c r="AH1384" s="231"/>
      <c r="AI1384" s="231"/>
      <c r="AJ1384" s="204"/>
    </row>
    <row r="1385" spans="2:36" ht="96.6" customHeight="1" x14ac:dyDescent="0.2">
      <c r="B1385" s="201" t="s">
        <v>1007</v>
      </c>
      <c r="C1385" s="201" t="s">
        <v>807</v>
      </c>
      <c r="D1385" s="201" t="s">
        <v>66</v>
      </c>
      <c r="E1385" s="218" t="s">
        <v>67</v>
      </c>
      <c r="F1385" s="200" t="s">
        <v>134</v>
      </c>
      <c r="G1385" s="265" t="s">
        <v>1076</v>
      </c>
      <c r="H1385" s="201" t="s">
        <v>70</v>
      </c>
      <c r="I1385" s="204" t="s">
        <v>98</v>
      </c>
      <c r="J1385" s="11" t="s">
        <v>732</v>
      </c>
      <c r="K1385" s="83" t="s">
        <v>733</v>
      </c>
      <c r="L1385" s="90" t="s">
        <v>738</v>
      </c>
      <c r="M1385" s="53">
        <v>40</v>
      </c>
      <c r="N1385" s="190" t="s">
        <v>730</v>
      </c>
      <c r="O1385" s="201" t="s">
        <v>813</v>
      </c>
      <c r="P1385" s="201" t="s">
        <v>75</v>
      </c>
      <c r="Q1385" s="201" t="s">
        <v>76</v>
      </c>
      <c r="R1385" s="201" t="s">
        <v>77</v>
      </c>
      <c r="S1385" s="204" t="s">
        <v>109</v>
      </c>
      <c r="T1385" s="209">
        <f>+V1385+Y1385</f>
        <v>149800</v>
      </c>
      <c r="U1385" s="209">
        <f>+T1385/M1386</f>
        <v>149800</v>
      </c>
      <c r="V1385" s="246">
        <v>127330</v>
      </c>
      <c r="W1385" s="190" t="s">
        <v>98</v>
      </c>
      <c r="X1385" s="190" t="s">
        <v>98</v>
      </c>
      <c r="Y1385" s="246">
        <v>22470</v>
      </c>
      <c r="Z1385" s="190" t="s">
        <v>98</v>
      </c>
      <c r="AA1385" s="190" t="s">
        <v>98</v>
      </c>
      <c r="AB1385" s="246">
        <v>13026.09</v>
      </c>
      <c r="AC1385" s="190" t="s">
        <v>149</v>
      </c>
      <c r="AD1385" s="190" t="s">
        <v>98</v>
      </c>
      <c r="AE1385" s="215">
        <f>+V1385+Y1385</f>
        <v>149800</v>
      </c>
      <c r="AF1385" s="204" t="s">
        <v>98</v>
      </c>
      <c r="AG1385" s="190" t="s">
        <v>33</v>
      </c>
      <c r="AH1385" s="190" t="s">
        <v>359</v>
      </c>
      <c r="AI1385" s="190" t="s">
        <v>248</v>
      </c>
      <c r="AJ1385" s="204"/>
    </row>
    <row r="1386" spans="2:36" ht="71.650000000000006" customHeight="1" x14ac:dyDescent="0.2">
      <c r="B1386" s="202"/>
      <c r="C1386" s="202"/>
      <c r="D1386" s="202"/>
      <c r="E1386" s="219"/>
      <c r="F1386" s="200"/>
      <c r="G1386" s="265"/>
      <c r="H1386" s="202"/>
      <c r="I1386" s="204"/>
      <c r="J1386" s="11" t="s">
        <v>111</v>
      </c>
      <c r="K1386" s="83" t="s">
        <v>735</v>
      </c>
      <c r="L1386" s="7" t="s">
        <v>85</v>
      </c>
      <c r="M1386" s="53">
        <v>1</v>
      </c>
      <c r="N1386" s="190"/>
      <c r="O1386" s="202"/>
      <c r="P1386" s="202"/>
      <c r="Q1386" s="202"/>
      <c r="R1386" s="202"/>
      <c r="S1386" s="204"/>
      <c r="T1386" s="204"/>
      <c r="U1386" s="209"/>
      <c r="V1386" s="247"/>
      <c r="W1386" s="190"/>
      <c r="X1386" s="190"/>
      <c r="Y1386" s="247"/>
      <c r="Z1386" s="190"/>
      <c r="AA1386" s="190"/>
      <c r="AB1386" s="247"/>
      <c r="AC1386" s="190"/>
      <c r="AD1386" s="190"/>
      <c r="AE1386" s="190"/>
      <c r="AF1386" s="204"/>
      <c r="AG1386" s="190"/>
      <c r="AH1386" s="190"/>
      <c r="AI1386" s="190"/>
      <c r="AJ1386" s="204"/>
    </row>
    <row r="1387" spans="2:36" ht="53.1" customHeight="1" x14ac:dyDescent="0.2">
      <c r="B1387" s="203"/>
      <c r="C1387" s="203"/>
      <c r="D1387" s="203"/>
      <c r="E1387" s="234"/>
      <c r="F1387" s="200"/>
      <c r="G1387" s="265"/>
      <c r="H1387" s="203"/>
      <c r="I1387" s="204"/>
      <c r="J1387" s="11" t="s">
        <v>127</v>
      </c>
      <c r="K1387" s="83" t="s">
        <v>658</v>
      </c>
      <c r="L1387" s="7" t="s">
        <v>85</v>
      </c>
      <c r="M1387" s="7">
        <v>70</v>
      </c>
      <c r="N1387" s="190"/>
      <c r="O1387" s="203"/>
      <c r="P1387" s="203"/>
      <c r="Q1387" s="203"/>
      <c r="R1387" s="203"/>
      <c r="S1387" s="204"/>
      <c r="T1387" s="204"/>
      <c r="U1387" s="209"/>
      <c r="V1387" s="248"/>
      <c r="W1387" s="190"/>
      <c r="X1387" s="190"/>
      <c r="Y1387" s="248"/>
      <c r="Z1387" s="190"/>
      <c r="AA1387" s="190"/>
      <c r="AB1387" s="248"/>
      <c r="AC1387" s="190"/>
      <c r="AD1387" s="190"/>
      <c r="AE1387" s="190"/>
      <c r="AF1387" s="204"/>
      <c r="AG1387" s="190"/>
      <c r="AH1387" s="190"/>
      <c r="AI1387" s="190"/>
      <c r="AJ1387" s="204"/>
    </row>
    <row r="1388" spans="2:36" ht="125.1" customHeight="1" x14ac:dyDescent="0.2">
      <c r="B1388" s="201" t="s">
        <v>1008</v>
      </c>
      <c r="C1388" s="201" t="s">
        <v>805</v>
      </c>
      <c r="D1388" s="201" t="s">
        <v>66</v>
      </c>
      <c r="E1388" s="218" t="s">
        <v>67</v>
      </c>
      <c r="F1388" s="200" t="s">
        <v>134</v>
      </c>
      <c r="G1388" s="265" t="s">
        <v>1076</v>
      </c>
      <c r="H1388" s="201" t="s">
        <v>70</v>
      </c>
      <c r="I1388" s="204" t="s">
        <v>98</v>
      </c>
      <c r="J1388" s="11" t="s">
        <v>732</v>
      </c>
      <c r="K1388" s="83" t="s">
        <v>733</v>
      </c>
      <c r="L1388" s="90" t="s">
        <v>738</v>
      </c>
      <c r="M1388" s="53">
        <v>40</v>
      </c>
      <c r="N1388" s="190" t="s">
        <v>730</v>
      </c>
      <c r="O1388" s="201" t="s">
        <v>813</v>
      </c>
      <c r="P1388" s="201" t="s">
        <v>75</v>
      </c>
      <c r="Q1388" s="201" t="s">
        <v>76</v>
      </c>
      <c r="R1388" s="201" t="s">
        <v>77</v>
      </c>
      <c r="S1388" s="204" t="s">
        <v>109</v>
      </c>
      <c r="T1388" s="209">
        <f>+V1388+Y1388</f>
        <v>73392.06</v>
      </c>
      <c r="U1388" s="209" t="s">
        <v>98</v>
      </c>
      <c r="V1388" s="247">
        <v>62383.26</v>
      </c>
      <c r="W1388" s="190" t="s">
        <v>98</v>
      </c>
      <c r="X1388" s="190" t="s">
        <v>98</v>
      </c>
      <c r="Y1388" s="246">
        <v>11008.8</v>
      </c>
      <c r="Z1388" s="190" t="s">
        <v>98</v>
      </c>
      <c r="AA1388" s="190" t="s">
        <v>98</v>
      </c>
      <c r="AB1388" s="246">
        <v>6382.24</v>
      </c>
      <c r="AC1388" s="190" t="s">
        <v>149</v>
      </c>
      <c r="AD1388" s="190" t="s">
        <v>98</v>
      </c>
      <c r="AE1388" s="215">
        <f>+V1388+Y1388</f>
        <v>73392.06</v>
      </c>
      <c r="AF1388" s="204" t="s">
        <v>98</v>
      </c>
      <c r="AG1388" s="190" t="s">
        <v>33</v>
      </c>
      <c r="AH1388" s="228" t="s">
        <v>359</v>
      </c>
      <c r="AI1388" s="228" t="s">
        <v>248</v>
      </c>
      <c r="AJ1388" s="204"/>
    </row>
    <row r="1389" spans="2:36" ht="68.650000000000006" customHeight="1" x14ac:dyDescent="0.2">
      <c r="B1389" s="202"/>
      <c r="C1389" s="202"/>
      <c r="D1389" s="202"/>
      <c r="E1389" s="219"/>
      <c r="F1389" s="200"/>
      <c r="G1389" s="265"/>
      <c r="H1389" s="202"/>
      <c r="I1389" s="204"/>
      <c r="J1389" s="11" t="s">
        <v>111</v>
      </c>
      <c r="K1389" s="83" t="s">
        <v>735</v>
      </c>
      <c r="L1389" s="7" t="s">
        <v>85</v>
      </c>
      <c r="M1389" s="53">
        <v>1</v>
      </c>
      <c r="N1389" s="190"/>
      <c r="O1389" s="202"/>
      <c r="P1389" s="202"/>
      <c r="Q1389" s="202"/>
      <c r="R1389" s="202"/>
      <c r="S1389" s="204"/>
      <c r="T1389" s="204"/>
      <c r="U1389" s="209"/>
      <c r="V1389" s="247"/>
      <c r="W1389" s="190"/>
      <c r="X1389" s="190"/>
      <c r="Y1389" s="247"/>
      <c r="Z1389" s="190"/>
      <c r="AA1389" s="190"/>
      <c r="AB1389" s="247"/>
      <c r="AC1389" s="190"/>
      <c r="AD1389" s="190"/>
      <c r="AE1389" s="190"/>
      <c r="AF1389" s="204"/>
      <c r="AG1389" s="190"/>
      <c r="AH1389" s="230"/>
      <c r="AI1389" s="230"/>
      <c r="AJ1389" s="204"/>
    </row>
    <row r="1390" spans="2:36" ht="68.650000000000006" customHeight="1" x14ac:dyDescent="0.2">
      <c r="B1390" s="203"/>
      <c r="C1390" s="203"/>
      <c r="D1390" s="203"/>
      <c r="E1390" s="234"/>
      <c r="F1390" s="200"/>
      <c r="G1390" s="265"/>
      <c r="H1390" s="203"/>
      <c r="I1390" s="204"/>
      <c r="J1390" s="11" t="s">
        <v>127</v>
      </c>
      <c r="K1390" s="83" t="s">
        <v>658</v>
      </c>
      <c r="L1390" s="7" t="s">
        <v>85</v>
      </c>
      <c r="M1390" s="7">
        <v>35</v>
      </c>
      <c r="N1390" s="190"/>
      <c r="O1390" s="203"/>
      <c r="P1390" s="203"/>
      <c r="Q1390" s="203"/>
      <c r="R1390" s="203"/>
      <c r="S1390" s="204"/>
      <c r="T1390" s="204"/>
      <c r="U1390" s="209"/>
      <c r="V1390" s="248"/>
      <c r="W1390" s="190"/>
      <c r="X1390" s="190"/>
      <c r="Y1390" s="248"/>
      <c r="Z1390" s="190"/>
      <c r="AA1390" s="190"/>
      <c r="AB1390" s="248"/>
      <c r="AC1390" s="190"/>
      <c r="AD1390" s="190"/>
      <c r="AE1390" s="190"/>
      <c r="AF1390" s="204"/>
      <c r="AG1390" s="190"/>
      <c r="AH1390" s="231"/>
      <c r="AI1390" s="231"/>
      <c r="AJ1390" s="204"/>
    </row>
    <row r="1391" spans="2:36" ht="68.650000000000006" customHeight="1" x14ac:dyDescent="0.2">
      <c r="B1391" s="251" t="s">
        <v>908</v>
      </c>
      <c r="C1391" s="201" t="s">
        <v>909</v>
      </c>
      <c r="D1391" s="201" t="s">
        <v>88</v>
      </c>
      <c r="E1391" s="218" t="s">
        <v>67</v>
      </c>
      <c r="F1391" s="200" t="s">
        <v>134</v>
      </c>
      <c r="G1391" s="265" t="s">
        <v>1076</v>
      </c>
      <c r="H1391" s="201" t="s">
        <v>70</v>
      </c>
      <c r="I1391" s="204" t="s">
        <v>98</v>
      </c>
      <c r="J1391" s="11" t="s">
        <v>732</v>
      </c>
      <c r="K1391" s="83" t="s">
        <v>733</v>
      </c>
      <c r="L1391" s="90" t="s">
        <v>738</v>
      </c>
      <c r="M1391" s="53">
        <v>40</v>
      </c>
      <c r="N1391" s="190" t="s">
        <v>730</v>
      </c>
      <c r="O1391" s="201" t="s">
        <v>290</v>
      </c>
      <c r="P1391" s="201" t="s">
        <v>75</v>
      </c>
      <c r="Q1391" s="201" t="s">
        <v>76</v>
      </c>
      <c r="R1391" s="201" t="s">
        <v>77</v>
      </c>
      <c r="S1391" s="204" t="s">
        <v>109</v>
      </c>
      <c r="T1391" s="209">
        <f>+V1391+Y1391</f>
        <v>370000</v>
      </c>
      <c r="U1391" s="209" t="s">
        <v>98</v>
      </c>
      <c r="V1391" s="190">
        <v>314500</v>
      </c>
      <c r="W1391" s="190" t="s">
        <v>98</v>
      </c>
      <c r="X1391" s="190" t="s">
        <v>98</v>
      </c>
      <c r="Y1391" s="228">
        <v>55500</v>
      </c>
      <c r="Z1391" s="190" t="s">
        <v>98</v>
      </c>
      <c r="AA1391" s="190" t="s">
        <v>98</v>
      </c>
      <c r="AB1391" s="228">
        <v>30000</v>
      </c>
      <c r="AC1391" s="190" t="s">
        <v>149</v>
      </c>
      <c r="AD1391" s="190" t="s">
        <v>98</v>
      </c>
      <c r="AE1391" s="215">
        <f>+V1391+Y1391</f>
        <v>370000</v>
      </c>
      <c r="AF1391" s="204" t="s">
        <v>98</v>
      </c>
      <c r="AG1391" s="190" t="s">
        <v>33</v>
      </c>
      <c r="AH1391" s="228" t="s">
        <v>176</v>
      </c>
      <c r="AI1391" s="228" t="s">
        <v>959</v>
      </c>
      <c r="AJ1391" s="204"/>
    </row>
    <row r="1392" spans="2:36" ht="68.650000000000006" customHeight="1" x14ac:dyDescent="0.2">
      <c r="B1392" s="251"/>
      <c r="C1392" s="202"/>
      <c r="D1392" s="202"/>
      <c r="E1392" s="219"/>
      <c r="F1392" s="200"/>
      <c r="G1392" s="265"/>
      <c r="H1392" s="202"/>
      <c r="I1392" s="204"/>
      <c r="J1392" s="11" t="s">
        <v>111</v>
      </c>
      <c r="K1392" s="83" t="s">
        <v>735</v>
      </c>
      <c r="L1392" s="7" t="s">
        <v>85</v>
      </c>
      <c r="M1392" s="53">
        <v>4</v>
      </c>
      <c r="N1392" s="190"/>
      <c r="O1392" s="202"/>
      <c r="P1392" s="202"/>
      <c r="Q1392" s="202"/>
      <c r="R1392" s="202"/>
      <c r="S1392" s="204"/>
      <c r="T1392" s="204"/>
      <c r="U1392" s="209"/>
      <c r="V1392" s="190"/>
      <c r="W1392" s="190"/>
      <c r="X1392" s="190"/>
      <c r="Y1392" s="230"/>
      <c r="Z1392" s="190"/>
      <c r="AA1392" s="190"/>
      <c r="AB1392" s="230"/>
      <c r="AC1392" s="190"/>
      <c r="AD1392" s="190"/>
      <c r="AE1392" s="190"/>
      <c r="AF1392" s="204"/>
      <c r="AG1392" s="190"/>
      <c r="AH1392" s="230"/>
      <c r="AI1392" s="230"/>
      <c r="AJ1392" s="204"/>
    </row>
    <row r="1393" spans="2:36" ht="68.650000000000006" customHeight="1" x14ac:dyDescent="0.2">
      <c r="B1393" s="251"/>
      <c r="C1393" s="203"/>
      <c r="D1393" s="203"/>
      <c r="E1393" s="219"/>
      <c r="F1393" s="278"/>
      <c r="G1393" s="501"/>
      <c r="H1393" s="203"/>
      <c r="I1393" s="201"/>
      <c r="J1393" s="28" t="s">
        <v>127</v>
      </c>
      <c r="K1393" s="54" t="s">
        <v>658</v>
      </c>
      <c r="L1393" s="14" t="s">
        <v>85</v>
      </c>
      <c r="M1393" s="7">
        <v>175</v>
      </c>
      <c r="N1393" s="228"/>
      <c r="O1393" s="202"/>
      <c r="P1393" s="202"/>
      <c r="Q1393" s="202"/>
      <c r="R1393" s="202"/>
      <c r="S1393" s="201"/>
      <c r="T1393" s="201"/>
      <c r="U1393" s="225"/>
      <c r="V1393" s="190"/>
      <c r="W1393" s="228"/>
      <c r="X1393" s="228"/>
      <c r="Y1393" s="230"/>
      <c r="Z1393" s="228"/>
      <c r="AA1393" s="228"/>
      <c r="AB1393" s="230"/>
      <c r="AC1393" s="228"/>
      <c r="AD1393" s="228"/>
      <c r="AE1393" s="228"/>
      <c r="AF1393" s="201"/>
      <c r="AG1393" s="228"/>
      <c r="AH1393" s="230"/>
      <c r="AI1393" s="230"/>
      <c r="AJ1393" s="201"/>
    </row>
    <row r="1394" spans="2:36" ht="68.650000000000006" customHeight="1" x14ac:dyDescent="0.2">
      <c r="B1394" s="239" t="s">
        <v>910</v>
      </c>
      <c r="C1394" s="204" t="s">
        <v>911</v>
      </c>
      <c r="D1394" s="201" t="s">
        <v>66</v>
      </c>
      <c r="E1394" s="201" t="s">
        <v>67</v>
      </c>
      <c r="F1394" s="199" t="s">
        <v>132</v>
      </c>
      <c r="G1394" s="200" t="s">
        <v>727</v>
      </c>
      <c r="H1394" s="201" t="s">
        <v>70</v>
      </c>
      <c r="I1394" s="204" t="s">
        <v>98</v>
      </c>
      <c r="J1394" s="11" t="s">
        <v>113</v>
      </c>
      <c r="K1394" s="7" t="s">
        <v>114</v>
      </c>
      <c r="L1394" s="7" t="s">
        <v>115</v>
      </c>
      <c r="M1394" s="7">
        <v>5</v>
      </c>
      <c r="N1394" s="205" t="s">
        <v>730</v>
      </c>
      <c r="O1394" s="201" t="s">
        <v>295</v>
      </c>
      <c r="P1394" s="201" t="s">
        <v>75</v>
      </c>
      <c r="Q1394" s="201" t="s">
        <v>76</v>
      </c>
      <c r="R1394" s="201" t="s">
        <v>77</v>
      </c>
      <c r="S1394" s="204" t="s">
        <v>109</v>
      </c>
      <c r="T1394" s="209">
        <f>+V1394+Y1394</f>
        <v>255000</v>
      </c>
      <c r="U1394" s="210" t="s">
        <v>98</v>
      </c>
      <c r="V1394" s="190">
        <v>216750</v>
      </c>
      <c r="W1394" s="190" t="s">
        <v>98</v>
      </c>
      <c r="X1394" s="190" t="s">
        <v>98</v>
      </c>
      <c r="Y1394" s="228">
        <v>38250</v>
      </c>
      <c r="Z1394" s="190" t="s">
        <v>98</v>
      </c>
      <c r="AA1394" s="190" t="s">
        <v>98</v>
      </c>
      <c r="AB1394" s="228">
        <v>45000</v>
      </c>
      <c r="AC1394" s="190" t="s">
        <v>80</v>
      </c>
      <c r="AD1394" s="190" t="s">
        <v>98</v>
      </c>
      <c r="AE1394" s="215">
        <f>+V1394+Y1394</f>
        <v>255000</v>
      </c>
      <c r="AF1394" s="204" t="s">
        <v>98</v>
      </c>
      <c r="AG1394" s="190" t="s">
        <v>33</v>
      </c>
      <c r="AH1394" s="228" t="s">
        <v>160</v>
      </c>
      <c r="AI1394" s="228" t="s">
        <v>179</v>
      </c>
      <c r="AJ1394" s="204"/>
    </row>
    <row r="1395" spans="2:36" ht="68.650000000000006" customHeight="1" x14ac:dyDescent="0.2">
      <c r="B1395" s="239"/>
      <c r="C1395" s="204"/>
      <c r="D1395" s="202"/>
      <c r="E1395" s="202"/>
      <c r="F1395" s="199"/>
      <c r="G1395" s="200"/>
      <c r="H1395" s="202"/>
      <c r="I1395" s="204"/>
      <c r="J1395" s="11" t="s">
        <v>116</v>
      </c>
      <c r="K1395" s="7" t="s">
        <v>117</v>
      </c>
      <c r="L1395" s="7" t="s">
        <v>85</v>
      </c>
      <c r="M1395" s="7">
        <v>5</v>
      </c>
      <c r="N1395" s="205"/>
      <c r="O1395" s="202"/>
      <c r="P1395" s="202"/>
      <c r="Q1395" s="202"/>
      <c r="R1395" s="202"/>
      <c r="S1395" s="204"/>
      <c r="T1395" s="204"/>
      <c r="U1395" s="211"/>
      <c r="V1395" s="190"/>
      <c r="W1395" s="190"/>
      <c r="X1395" s="190"/>
      <c r="Y1395" s="230"/>
      <c r="Z1395" s="190"/>
      <c r="AA1395" s="190"/>
      <c r="AB1395" s="230"/>
      <c r="AC1395" s="190"/>
      <c r="AD1395" s="190"/>
      <c r="AE1395" s="190"/>
      <c r="AF1395" s="204"/>
      <c r="AG1395" s="190"/>
      <c r="AH1395" s="230"/>
      <c r="AI1395" s="230"/>
      <c r="AJ1395" s="204"/>
    </row>
    <row r="1396" spans="2:36" ht="68.650000000000006" customHeight="1" x14ac:dyDescent="0.2">
      <c r="B1396" s="251"/>
      <c r="C1396" s="204"/>
      <c r="D1396" s="202"/>
      <c r="E1396" s="202"/>
      <c r="F1396" s="199"/>
      <c r="G1396" s="200"/>
      <c r="H1396" s="202"/>
      <c r="I1396" s="204"/>
      <c r="J1396" s="11" t="s">
        <v>209</v>
      </c>
      <c r="K1396" s="7" t="s">
        <v>118</v>
      </c>
      <c r="L1396" s="7" t="s">
        <v>119</v>
      </c>
      <c r="M1396" s="7">
        <v>5</v>
      </c>
      <c r="N1396" s="205"/>
      <c r="O1396" s="202"/>
      <c r="P1396" s="202"/>
      <c r="Q1396" s="202"/>
      <c r="R1396" s="202"/>
      <c r="S1396" s="204"/>
      <c r="T1396" s="204"/>
      <c r="U1396" s="211"/>
      <c r="V1396" s="190"/>
      <c r="W1396" s="190"/>
      <c r="X1396" s="190"/>
      <c r="Y1396" s="230"/>
      <c r="Z1396" s="190"/>
      <c r="AA1396" s="190"/>
      <c r="AB1396" s="230"/>
      <c r="AC1396" s="190"/>
      <c r="AD1396" s="190"/>
      <c r="AE1396" s="190"/>
      <c r="AF1396" s="204"/>
      <c r="AG1396" s="190"/>
      <c r="AH1396" s="230"/>
      <c r="AI1396" s="230"/>
      <c r="AJ1396" s="204"/>
    </row>
    <row r="1397" spans="2:36" ht="68.650000000000006" customHeight="1" x14ac:dyDescent="0.2">
      <c r="B1397" s="251"/>
      <c r="C1397" s="204"/>
      <c r="D1397" s="203"/>
      <c r="E1397" s="203"/>
      <c r="F1397" s="199"/>
      <c r="G1397" s="200"/>
      <c r="H1397" s="203"/>
      <c r="I1397" s="204"/>
      <c r="J1397" s="11" t="s">
        <v>120</v>
      </c>
      <c r="K1397" s="7" t="s">
        <v>121</v>
      </c>
      <c r="L1397" s="7" t="s">
        <v>119</v>
      </c>
      <c r="M1397" s="7">
        <v>5</v>
      </c>
      <c r="N1397" s="205"/>
      <c r="O1397" s="203"/>
      <c r="P1397" s="203"/>
      <c r="Q1397" s="203"/>
      <c r="R1397" s="203"/>
      <c r="S1397" s="204"/>
      <c r="T1397" s="204"/>
      <c r="U1397" s="211"/>
      <c r="V1397" s="190"/>
      <c r="W1397" s="190"/>
      <c r="X1397" s="190"/>
      <c r="Y1397" s="231"/>
      <c r="Z1397" s="190"/>
      <c r="AA1397" s="190"/>
      <c r="AB1397" s="231"/>
      <c r="AC1397" s="190"/>
      <c r="AD1397" s="190"/>
      <c r="AE1397" s="190"/>
      <c r="AF1397" s="204"/>
      <c r="AG1397" s="190"/>
      <c r="AH1397" s="231"/>
      <c r="AI1397" s="231"/>
      <c r="AJ1397" s="204"/>
    </row>
    <row r="1398" spans="2:36" ht="76.5" x14ac:dyDescent="0.2">
      <c r="B1398" s="556" t="s">
        <v>912</v>
      </c>
      <c r="C1398" s="559" t="s">
        <v>913</v>
      </c>
      <c r="D1398" s="562" t="s">
        <v>88</v>
      </c>
      <c r="E1398" s="218" t="s">
        <v>67</v>
      </c>
      <c r="F1398" s="200" t="s">
        <v>134</v>
      </c>
      <c r="G1398" s="265" t="s">
        <v>1076</v>
      </c>
      <c r="H1398" s="201" t="s">
        <v>70</v>
      </c>
      <c r="I1398" s="204" t="s">
        <v>98</v>
      </c>
      <c r="J1398" s="11" t="s">
        <v>732</v>
      </c>
      <c r="K1398" s="83" t="s">
        <v>733</v>
      </c>
      <c r="L1398" s="90" t="s">
        <v>738</v>
      </c>
      <c r="M1398" s="53">
        <v>40</v>
      </c>
      <c r="N1398" s="190" t="s">
        <v>730</v>
      </c>
      <c r="O1398" s="559" t="s">
        <v>290</v>
      </c>
      <c r="P1398" s="201" t="s">
        <v>75</v>
      </c>
      <c r="Q1398" s="201" t="s">
        <v>76</v>
      </c>
      <c r="R1398" s="201" t="s">
        <v>77</v>
      </c>
      <c r="S1398" s="204" t="s">
        <v>109</v>
      </c>
      <c r="T1398" s="209">
        <f>+V1398+Y1398</f>
        <v>277500</v>
      </c>
      <c r="U1398" s="209" t="s">
        <v>98</v>
      </c>
      <c r="V1398" s="393">
        <v>235875</v>
      </c>
      <c r="W1398" s="190" t="s">
        <v>98</v>
      </c>
      <c r="X1398" s="190" t="s">
        <v>98</v>
      </c>
      <c r="Y1398" s="393">
        <v>41625</v>
      </c>
      <c r="Z1398" s="190" t="s">
        <v>98</v>
      </c>
      <c r="AA1398" s="190" t="s">
        <v>98</v>
      </c>
      <c r="AB1398" s="393">
        <v>22500</v>
      </c>
      <c r="AC1398" s="190" t="s">
        <v>149</v>
      </c>
      <c r="AD1398" s="190" t="s">
        <v>98</v>
      </c>
      <c r="AE1398" s="215">
        <f>+V1398+Y1398</f>
        <v>277500</v>
      </c>
      <c r="AF1398" s="204" t="s">
        <v>98</v>
      </c>
      <c r="AG1398" s="190" t="s">
        <v>33</v>
      </c>
      <c r="AH1398" s="568" t="s">
        <v>297</v>
      </c>
      <c r="AI1398" s="568" t="s">
        <v>359</v>
      </c>
      <c r="AJ1398" s="204"/>
    </row>
    <row r="1399" spans="2:36" ht="68.650000000000006" customHeight="1" x14ac:dyDescent="0.2">
      <c r="B1399" s="557"/>
      <c r="C1399" s="560"/>
      <c r="D1399" s="563"/>
      <c r="E1399" s="219"/>
      <c r="F1399" s="200"/>
      <c r="G1399" s="265"/>
      <c r="H1399" s="202"/>
      <c r="I1399" s="204"/>
      <c r="J1399" s="11" t="s">
        <v>111</v>
      </c>
      <c r="K1399" s="83" t="s">
        <v>735</v>
      </c>
      <c r="L1399" s="7" t="s">
        <v>85</v>
      </c>
      <c r="M1399" s="138">
        <v>1</v>
      </c>
      <c r="N1399" s="190"/>
      <c r="O1399" s="560"/>
      <c r="P1399" s="202"/>
      <c r="Q1399" s="202"/>
      <c r="R1399" s="202"/>
      <c r="S1399" s="204"/>
      <c r="T1399" s="204"/>
      <c r="U1399" s="209"/>
      <c r="V1399" s="394"/>
      <c r="W1399" s="190"/>
      <c r="X1399" s="190"/>
      <c r="Y1399" s="394"/>
      <c r="Z1399" s="190"/>
      <c r="AA1399" s="190"/>
      <c r="AB1399" s="394"/>
      <c r="AC1399" s="190"/>
      <c r="AD1399" s="190"/>
      <c r="AE1399" s="190"/>
      <c r="AF1399" s="204"/>
      <c r="AG1399" s="190"/>
      <c r="AH1399" s="569"/>
      <c r="AI1399" s="569"/>
      <c r="AJ1399" s="204"/>
    </row>
    <row r="1400" spans="2:36" ht="68.650000000000006" customHeight="1" x14ac:dyDescent="0.2">
      <c r="B1400" s="558"/>
      <c r="C1400" s="561"/>
      <c r="D1400" s="564"/>
      <c r="E1400" s="219"/>
      <c r="F1400" s="278"/>
      <c r="G1400" s="501"/>
      <c r="H1400" s="203"/>
      <c r="I1400" s="201"/>
      <c r="J1400" s="28" t="s">
        <v>127</v>
      </c>
      <c r="K1400" s="54" t="s">
        <v>658</v>
      </c>
      <c r="L1400" s="14" t="s">
        <v>85</v>
      </c>
      <c r="M1400" s="138">
        <v>130</v>
      </c>
      <c r="N1400" s="228"/>
      <c r="O1400" s="561"/>
      <c r="P1400" s="202"/>
      <c r="Q1400" s="202"/>
      <c r="R1400" s="202"/>
      <c r="S1400" s="201"/>
      <c r="T1400" s="201"/>
      <c r="U1400" s="225"/>
      <c r="V1400" s="395"/>
      <c r="W1400" s="228"/>
      <c r="X1400" s="228"/>
      <c r="Y1400" s="395"/>
      <c r="Z1400" s="228"/>
      <c r="AA1400" s="228"/>
      <c r="AB1400" s="395"/>
      <c r="AC1400" s="228"/>
      <c r="AD1400" s="228"/>
      <c r="AE1400" s="228"/>
      <c r="AF1400" s="201"/>
      <c r="AG1400" s="228"/>
      <c r="AH1400" s="570"/>
      <c r="AI1400" s="570"/>
      <c r="AJ1400" s="201"/>
    </row>
    <row r="1401" spans="2:36" ht="68.650000000000006" customHeight="1" x14ac:dyDescent="0.2">
      <c r="B1401" s="239" t="s">
        <v>1114</v>
      </c>
      <c r="C1401" s="204" t="s">
        <v>911</v>
      </c>
      <c r="D1401" s="201" t="s">
        <v>66</v>
      </c>
      <c r="E1401" s="201" t="s">
        <v>67</v>
      </c>
      <c r="F1401" s="199" t="s">
        <v>132</v>
      </c>
      <c r="G1401" s="200" t="s">
        <v>727</v>
      </c>
      <c r="H1401" s="201" t="s">
        <v>70</v>
      </c>
      <c r="I1401" s="204" t="s">
        <v>98</v>
      </c>
      <c r="J1401" s="11" t="s">
        <v>113</v>
      </c>
      <c r="K1401" s="7" t="s">
        <v>114</v>
      </c>
      <c r="L1401" s="7" t="s">
        <v>115</v>
      </c>
      <c r="M1401" s="7">
        <v>2</v>
      </c>
      <c r="N1401" s="205" t="s">
        <v>730</v>
      </c>
      <c r="O1401" s="201" t="s">
        <v>295</v>
      </c>
      <c r="P1401" s="201" t="s">
        <v>75</v>
      </c>
      <c r="Q1401" s="201" t="s">
        <v>76</v>
      </c>
      <c r="R1401" s="201" t="s">
        <v>77</v>
      </c>
      <c r="S1401" s="204" t="s">
        <v>109</v>
      </c>
      <c r="T1401" s="209">
        <f>+V1401+Y1401</f>
        <v>102000</v>
      </c>
      <c r="U1401" s="410" t="s">
        <v>98</v>
      </c>
      <c r="V1401" s="215">
        <v>86700</v>
      </c>
      <c r="W1401" s="215" t="s">
        <v>98</v>
      </c>
      <c r="X1401" s="215" t="s">
        <v>98</v>
      </c>
      <c r="Y1401" s="266">
        <v>15300</v>
      </c>
      <c r="Z1401" s="215" t="s">
        <v>98</v>
      </c>
      <c r="AA1401" s="215" t="s">
        <v>98</v>
      </c>
      <c r="AB1401" s="266">
        <v>18000</v>
      </c>
      <c r="AC1401" s="190" t="s">
        <v>80</v>
      </c>
      <c r="AD1401" s="190" t="s">
        <v>98</v>
      </c>
      <c r="AE1401" s="215">
        <f>+V1401+Y1401</f>
        <v>102000</v>
      </c>
      <c r="AF1401" s="204" t="s">
        <v>98</v>
      </c>
      <c r="AG1401" s="190" t="s">
        <v>33</v>
      </c>
      <c r="AH1401" s="228" t="s">
        <v>253</v>
      </c>
      <c r="AI1401" s="228" t="s">
        <v>255</v>
      </c>
      <c r="AJ1401" s="204"/>
    </row>
    <row r="1402" spans="2:36" ht="68.650000000000006" customHeight="1" x14ac:dyDescent="0.2">
      <c r="B1402" s="239"/>
      <c r="C1402" s="204"/>
      <c r="D1402" s="202"/>
      <c r="E1402" s="202"/>
      <c r="F1402" s="199"/>
      <c r="G1402" s="200"/>
      <c r="H1402" s="202"/>
      <c r="I1402" s="204"/>
      <c r="J1402" s="11" t="s">
        <v>116</v>
      </c>
      <c r="K1402" s="7" t="s">
        <v>117</v>
      </c>
      <c r="L1402" s="7" t="s">
        <v>85</v>
      </c>
      <c r="M1402" s="7">
        <v>2</v>
      </c>
      <c r="N1402" s="205"/>
      <c r="O1402" s="202"/>
      <c r="P1402" s="202"/>
      <c r="Q1402" s="202"/>
      <c r="R1402" s="202"/>
      <c r="S1402" s="204"/>
      <c r="T1402" s="209"/>
      <c r="U1402" s="410"/>
      <c r="V1402" s="215"/>
      <c r="W1402" s="215"/>
      <c r="X1402" s="215"/>
      <c r="Y1402" s="267"/>
      <c r="Z1402" s="215"/>
      <c r="AA1402" s="215"/>
      <c r="AB1402" s="267"/>
      <c r="AC1402" s="190"/>
      <c r="AD1402" s="190"/>
      <c r="AE1402" s="190"/>
      <c r="AF1402" s="204"/>
      <c r="AG1402" s="190"/>
      <c r="AH1402" s="230"/>
      <c r="AI1402" s="230"/>
      <c r="AJ1402" s="204"/>
    </row>
    <row r="1403" spans="2:36" ht="68.650000000000006" customHeight="1" x14ac:dyDescent="0.2">
      <c r="B1403" s="251"/>
      <c r="C1403" s="204"/>
      <c r="D1403" s="202"/>
      <c r="E1403" s="202"/>
      <c r="F1403" s="199"/>
      <c r="G1403" s="200"/>
      <c r="H1403" s="202"/>
      <c r="I1403" s="204"/>
      <c r="J1403" s="11" t="s">
        <v>209</v>
      </c>
      <c r="K1403" s="7" t="s">
        <v>118</v>
      </c>
      <c r="L1403" s="7" t="s">
        <v>119</v>
      </c>
      <c r="M1403" s="7">
        <v>2</v>
      </c>
      <c r="N1403" s="205"/>
      <c r="O1403" s="202"/>
      <c r="P1403" s="202"/>
      <c r="Q1403" s="202"/>
      <c r="R1403" s="202"/>
      <c r="S1403" s="204"/>
      <c r="T1403" s="209"/>
      <c r="U1403" s="410"/>
      <c r="V1403" s="215"/>
      <c r="W1403" s="215"/>
      <c r="X1403" s="215"/>
      <c r="Y1403" s="267"/>
      <c r="Z1403" s="215"/>
      <c r="AA1403" s="215"/>
      <c r="AB1403" s="267"/>
      <c r="AC1403" s="190"/>
      <c r="AD1403" s="190"/>
      <c r="AE1403" s="190"/>
      <c r="AF1403" s="204"/>
      <c r="AG1403" s="190"/>
      <c r="AH1403" s="230"/>
      <c r="AI1403" s="230"/>
      <c r="AJ1403" s="204"/>
    </row>
    <row r="1404" spans="2:36" ht="68.650000000000006" customHeight="1" x14ac:dyDescent="0.2">
      <c r="B1404" s="251"/>
      <c r="C1404" s="204"/>
      <c r="D1404" s="203"/>
      <c r="E1404" s="203"/>
      <c r="F1404" s="199"/>
      <c r="G1404" s="200"/>
      <c r="H1404" s="203"/>
      <c r="I1404" s="204"/>
      <c r="J1404" s="11" t="s">
        <v>120</v>
      </c>
      <c r="K1404" s="7" t="s">
        <v>121</v>
      </c>
      <c r="L1404" s="7" t="s">
        <v>119</v>
      </c>
      <c r="M1404" s="7">
        <v>2</v>
      </c>
      <c r="N1404" s="205"/>
      <c r="O1404" s="203"/>
      <c r="P1404" s="203"/>
      <c r="Q1404" s="203"/>
      <c r="R1404" s="203"/>
      <c r="S1404" s="204"/>
      <c r="T1404" s="209"/>
      <c r="U1404" s="410"/>
      <c r="V1404" s="215"/>
      <c r="W1404" s="215"/>
      <c r="X1404" s="215"/>
      <c r="Y1404" s="268"/>
      <c r="Z1404" s="215"/>
      <c r="AA1404" s="215"/>
      <c r="AB1404" s="268"/>
      <c r="AC1404" s="190"/>
      <c r="AD1404" s="190"/>
      <c r="AE1404" s="190"/>
      <c r="AF1404" s="204"/>
      <c r="AG1404" s="190"/>
      <c r="AH1404" s="231"/>
      <c r="AI1404" s="231"/>
      <c r="AJ1404" s="204"/>
    </row>
    <row r="1405" spans="2:36" ht="68.650000000000006" customHeight="1" x14ac:dyDescent="0.2">
      <c r="B1405" s="197" t="s">
        <v>837</v>
      </c>
      <c r="C1405" s="201" t="s">
        <v>842</v>
      </c>
      <c r="D1405" s="201" t="s">
        <v>66</v>
      </c>
      <c r="E1405" s="218" t="s">
        <v>67</v>
      </c>
      <c r="F1405" s="200" t="s">
        <v>134</v>
      </c>
      <c r="G1405" s="265" t="s">
        <v>1076</v>
      </c>
      <c r="H1405" s="201" t="s">
        <v>70</v>
      </c>
      <c r="I1405" s="204" t="s">
        <v>98</v>
      </c>
      <c r="J1405" s="11" t="s">
        <v>732</v>
      </c>
      <c r="K1405" s="83" t="s">
        <v>733</v>
      </c>
      <c r="L1405" s="90" t="s">
        <v>738</v>
      </c>
      <c r="M1405" s="7">
        <v>40</v>
      </c>
      <c r="N1405" s="190" t="s">
        <v>730</v>
      </c>
      <c r="O1405" s="201" t="s">
        <v>840</v>
      </c>
      <c r="P1405" s="201" t="s">
        <v>75</v>
      </c>
      <c r="Q1405" s="201" t="s">
        <v>76</v>
      </c>
      <c r="R1405" s="201" t="s">
        <v>77</v>
      </c>
      <c r="S1405" s="204" t="s">
        <v>109</v>
      </c>
      <c r="T1405" s="209">
        <f>+V1405+Y1405</f>
        <v>337730.91000000003</v>
      </c>
      <c r="U1405" s="225">
        <f>+T1405/M1406</f>
        <v>42216.363750000004</v>
      </c>
      <c r="V1405" s="206">
        <v>287071.27</v>
      </c>
      <c r="W1405" s="190" t="s">
        <v>98</v>
      </c>
      <c r="X1405" s="190" t="s">
        <v>98</v>
      </c>
      <c r="Y1405" s="216">
        <v>50659.64</v>
      </c>
      <c r="Z1405" s="190" t="s">
        <v>98</v>
      </c>
      <c r="AA1405" s="190" t="s">
        <v>98</v>
      </c>
      <c r="AB1405" s="206">
        <v>59646.32</v>
      </c>
      <c r="AC1405" s="228" t="s">
        <v>149</v>
      </c>
      <c r="AD1405" s="190" t="s">
        <v>98</v>
      </c>
      <c r="AE1405" s="215">
        <f>+V1405+Y1405</f>
        <v>337730.91000000003</v>
      </c>
      <c r="AF1405" s="204" t="s">
        <v>98</v>
      </c>
      <c r="AG1405" s="190" t="s">
        <v>33</v>
      </c>
      <c r="AH1405" s="233" t="s">
        <v>158</v>
      </c>
      <c r="AI1405" s="233" t="s">
        <v>176</v>
      </c>
      <c r="AJ1405" s="201"/>
    </row>
    <row r="1406" spans="2:36" ht="68.650000000000006" customHeight="1" x14ac:dyDescent="0.2">
      <c r="B1406" s="198"/>
      <c r="C1406" s="202"/>
      <c r="D1406" s="202"/>
      <c r="E1406" s="219"/>
      <c r="F1406" s="200"/>
      <c r="G1406" s="265"/>
      <c r="H1406" s="202"/>
      <c r="I1406" s="204"/>
      <c r="J1406" s="11" t="s">
        <v>111</v>
      </c>
      <c r="K1406" s="83" t="s">
        <v>735</v>
      </c>
      <c r="L1406" s="7" t="s">
        <v>85</v>
      </c>
      <c r="M1406" s="7">
        <v>8</v>
      </c>
      <c r="N1406" s="190"/>
      <c r="O1406" s="202"/>
      <c r="P1406" s="202"/>
      <c r="Q1406" s="202"/>
      <c r="R1406" s="202"/>
      <c r="S1406" s="204"/>
      <c r="T1406" s="204"/>
      <c r="U1406" s="226"/>
      <c r="V1406" s="207"/>
      <c r="W1406" s="190"/>
      <c r="X1406" s="190"/>
      <c r="Y1406" s="217"/>
      <c r="Z1406" s="190"/>
      <c r="AA1406" s="190"/>
      <c r="AB1406" s="207"/>
      <c r="AC1406" s="230"/>
      <c r="AD1406" s="190"/>
      <c r="AE1406" s="190"/>
      <c r="AF1406" s="204"/>
      <c r="AG1406" s="190"/>
      <c r="AH1406" s="233"/>
      <c r="AI1406" s="233"/>
      <c r="AJ1406" s="202"/>
    </row>
    <row r="1407" spans="2:36" ht="68.650000000000006" customHeight="1" x14ac:dyDescent="0.2">
      <c r="B1407" s="412"/>
      <c r="C1407" s="203"/>
      <c r="D1407" s="203"/>
      <c r="E1407" s="219"/>
      <c r="F1407" s="278"/>
      <c r="G1407" s="265"/>
      <c r="H1407" s="203"/>
      <c r="I1407" s="204"/>
      <c r="J1407" s="11" t="s">
        <v>127</v>
      </c>
      <c r="K1407" s="83" t="s">
        <v>658</v>
      </c>
      <c r="L1407" s="7" t="s">
        <v>85</v>
      </c>
      <c r="M1407" s="7">
        <v>226</v>
      </c>
      <c r="N1407" s="190"/>
      <c r="O1407" s="203"/>
      <c r="P1407" s="202"/>
      <c r="Q1407" s="202"/>
      <c r="R1407" s="202"/>
      <c r="S1407" s="201"/>
      <c r="T1407" s="201"/>
      <c r="U1407" s="227"/>
      <c r="V1407" s="208"/>
      <c r="W1407" s="228"/>
      <c r="X1407" s="228"/>
      <c r="Y1407" s="229"/>
      <c r="Z1407" s="228"/>
      <c r="AA1407" s="228"/>
      <c r="AB1407" s="208"/>
      <c r="AC1407" s="231"/>
      <c r="AD1407" s="228"/>
      <c r="AE1407" s="228"/>
      <c r="AF1407" s="201"/>
      <c r="AG1407" s="228"/>
      <c r="AH1407" s="233"/>
      <c r="AI1407" s="233"/>
      <c r="AJ1407" s="203"/>
    </row>
    <row r="1408" spans="2:36" ht="68.650000000000006" customHeight="1" x14ac:dyDescent="0.2">
      <c r="B1408" s="194" t="s">
        <v>1092</v>
      </c>
      <c r="C1408" s="298" t="s">
        <v>843</v>
      </c>
      <c r="D1408" s="298" t="s">
        <v>66</v>
      </c>
      <c r="E1408" s="306" t="s">
        <v>67</v>
      </c>
      <c r="F1408" s="358" t="s">
        <v>134</v>
      </c>
      <c r="G1408" s="414" t="s">
        <v>1087</v>
      </c>
      <c r="H1408" s="298" t="s">
        <v>70</v>
      </c>
      <c r="I1408" s="221" t="s">
        <v>98</v>
      </c>
      <c r="J1408" s="20" t="s">
        <v>732</v>
      </c>
      <c r="K1408" s="77" t="s">
        <v>733</v>
      </c>
      <c r="L1408" s="95" t="s">
        <v>738</v>
      </c>
      <c r="M1408" s="68">
        <v>40</v>
      </c>
      <c r="N1408" s="223" t="s">
        <v>730</v>
      </c>
      <c r="O1408" s="298" t="s">
        <v>840</v>
      </c>
      <c r="P1408" s="298" t="s">
        <v>75</v>
      </c>
      <c r="Q1408" s="298" t="s">
        <v>76</v>
      </c>
      <c r="R1408" s="298" t="s">
        <v>77</v>
      </c>
      <c r="S1408" s="221" t="s">
        <v>109</v>
      </c>
      <c r="T1408" s="328">
        <f>+V1408+Y1408</f>
        <v>64200</v>
      </c>
      <c r="U1408" s="319">
        <f>+T1408/M1409</f>
        <v>12840</v>
      </c>
      <c r="V1408" s="323">
        <v>54570</v>
      </c>
      <c r="W1408" s="223" t="s">
        <v>98</v>
      </c>
      <c r="X1408" s="223" t="s">
        <v>98</v>
      </c>
      <c r="Y1408" s="323">
        <v>9630</v>
      </c>
      <c r="Z1408" s="223" t="s">
        <v>98</v>
      </c>
      <c r="AA1408" s="223" t="s">
        <v>98</v>
      </c>
      <c r="AB1408" s="323">
        <v>11338.298623367455</v>
      </c>
      <c r="AC1408" s="287" t="s">
        <v>149</v>
      </c>
      <c r="AD1408" s="223" t="s">
        <v>98</v>
      </c>
      <c r="AE1408" s="326">
        <f>+V1408+Y1408</f>
        <v>64200</v>
      </c>
      <c r="AF1408" s="221" t="s">
        <v>98</v>
      </c>
      <c r="AG1408" s="287" t="s">
        <v>33</v>
      </c>
      <c r="AH1408" s="540" t="s">
        <v>158</v>
      </c>
      <c r="AI1408" s="540" t="s">
        <v>176</v>
      </c>
      <c r="AJ1408" s="201"/>
    </row>
    <row r="1409" spans="1:36" ht="68.650000000000006" customHeight="1" x14ac:dyDescent="0.2">
      <c r="B1409" s="198"/>
      <c r="C1409" s="289"/>
      <c r="D1409" s="289"/>
      <c r="E1409" s="307"/>
      <c r="F1409" s="358"/>
      <c r="G1409" s="414"/>
      <c r="H1409" s="289"/>
      <c r="I1409" s="221"/>
      <c r="J1409" s="20" t="s">
        <v>111</v>
      </c>
      <c r="K1409" s="77" t="s">
        <v>735</v>
      </c>
      <c r="L1409" s="27" t="s">
        <v>85</v>
      </c>
      <c r="M1409" s="60">
        <v>5</v>
      </c>
      <c r="N1409" s="223"/>
      <c r="O1409" s="289"/>
      <c r="P1409" s="289"/>
      <c r="Q1409" s="289"/>
      <c r="R1409" s="289"/>
      <c r="S1409" s="221"/>
      <c r="T1409" s="221"/>
      <c r="U1409" s="320"/>
      <c r="V1409" s="324"/>
      <c r="W1409" s="223"/>
      <c r="X1409" s="223"/>
      <c r="Y1409" s="324"/>
      <c r="Z1409" s="223"/>
      <c r="AA1409" s="223"/>
      <c r="AB1409" s="324"/>
      <c r="AC1409" s="288"/>
      <c r="AD1409" s="223"/>
      <c r="AE1409" s="223"/>
      <c r="AF1409" s="221"/>
      <c r="AG1409" s="288"/>
      <c r="AH1409" s="540"/>
      <c r="AI1409" s="540"/>
      <c r="AJ1409" s="202"/>
    </row>
    <row r="1410" spans="1:36" ht="68.650000000000006" customHeight="1" x14ac:dyDescent="0.2">
      <c r="B1410" s="412"/>
      <c r="C1410" s="220"/>
      <c r="D1410" s="220"/>
      <c r="E1410" s="307"/>
      <c r="F1410" s="413"/>
      <c r="G1410" s="414"/>
      <c r="H1410" s="220"/>
      <c r="I1410" s="221"/>
      <c r="J1410" s="20" t="s">
        <v>127</v>
      </c>
      <c r="K1410" s="77" t="s">
        <v>658</v>
      </c>
      <c r="L1410" s="27" t="s">
        <v>85</v>
      </c>
      <c r="M1410" s="60">
        <v>50</v>
      </c>
      <c r="N1410" s="223"/>
      <c r="O1410" s="220"/>
      <c r="P1410" s="289"/>
      <c r="Q1410" s="289"/>
      <c r="R1410" s="289"/>
      <c r="S1410" s="298"/>
      <c r="T1410" s="298"/>
      <c r="U1410" s="321"/>
      <c r="V1410" s="325"/>
      <c r="W1410" s="287"/>
      <c r="X1410" s="287"/>
      <c r="Y1410" s="325"/>
      <c r="Z1410" s="287"/>
      <c r="AA1410" s="287"/>
      <c r="AB1410" s="325"/>
      <c r="AC1410" s="222"/>
      <c r="AD1410" s="287"/>
      <c r="AE1410" s="287"/>
      <c r="AF1410" s="298"/>
      <c r="AG1410" s="222"/>
      <c r="AH1410" s="540"/>
      <c r="AI1410" s="540"/>
      <c r="AJ1410" s="203"/>
    </row>
    <row r="1411" spans="1:36" ht="68.650000000000006" customHeight="1" x14ac:dyDescent="0.2">
      <c r="B1411" s="197" t="s">
        <v>838</v>
      </c>
      <c r="C1411" s="201" t="s">
        <v>844</v>
      </c>
      <c r="D1411" s="201" t="s">
        <v>66</v>
      </c>
      <c r="E1411" s="199" t="s">
        <v>67</v>
      </c>
      <c r="F1411" s="199" t="s">
        <v>132</v>
      </c>
      <c r="G1411" s="200" t="s">
        <v>727</v>
      </c>
      <c r="H1411" s="201" t="s">
        <v>70</v>
      </c>
      <c r="I1411" s="204" t="s">
        <v>98</v>
      </c>
      <c r="J1411" s="11" t="s">
        <v>113</v>
      </c>
      <c r="K1411" s="7" t="s">
        <v>114</v>
      </c>
      <c r="L1411" s="7" t="s">
        <v>115</v>
      </c>
      <c r="M1411" s="14">
        <v>4</v>
      </c>
      <c r="N1411" s="228" t="s">
        <v>730</v>
      </c>
      <c r="O1411" s="204" t="s">
        <v>841</v>
      </c>
      <c r="P1411" s="201" t="s">
        <v>75</v>
      </c>
      <c r="Q1411" s="201" t="s">
        <v>76</v>
      </c>
      <c r="R1411" s="201" t="s">
        <v>77</v>
      </c>
      <c r="S1411" s="201" t="s">
        <v>109</v>
      </c>
      <c r="T1411" s="225">
        <f>+V1411+Y1411</f>
        <v>226534.28000000003</v>
      </c>
      <c r="U1411" s="225">
        <f>T1411/M1412</f>
        <v>56633.570000000007</v>
      </c>
      <c r="V1411" s="228">
        <v>192554.14</v>
      </c>
      <c r="W1411" s="228" t="s">
        <v>98</v>
      </c>
      <c r="X1411" s="228" t="s">
        <v>98</v>
      </c>
      <c r="Y1411" s="228">
        <v>33980.14</v>
      </c>
      <c r="Z1411" s="228" t="s">
        <v>98</v>
      </c>
      <c r="AA1411" s="228" t="s">
        <v>98</v>
      </c>
      <c r="AB1411" s="389">
        <v>40007.998859865867</v>
      </c>
      <c r="AC1411" s="228" t="s">
        <v>80</v>
      </c>
      <c r="AD1411" s="201" t="s">
        <v>98</v>
      </c>
      <c r="AE1411" s="266">
        <f>+V1411+Y1411</f>
        <v>226534.28000000003</v>
      </c>
      <c r="AF1411" s="201" t="s">
        <v>98</v>
      </c>
      <c r="AG1411" s="228" t="s">
        <v>33</v>
      </c>
      <c r="AH1411" s="206" t="s">
        <v>920</v>
      </c>
      <c r="AI1411" s="206" t="s">
        <v>176</v>
      </c>
      <c r="AJ1411" s="201"/>
    </row>
    <row r="1412" spans="1:36" ht="68.650000000000006" customHeight="1" x14ac:dyDescent="0.2">
      <c r="B1412" s="198"/>
      <c r="C1412" s="202"/>
      <c r="D1412" s="202"/>
      <c r="E1412" s="199"/>
      <c r="F1412" s="199"/>
      <c r="G1412" s="200"/>
      <c r="H1412" s="202"/>
      <c r="I1412" s="204"/>
      <c r="J1412" s="11" t="s">
        <v>116</v>
      </c>
      <c r="K1412" s="7" t="s">
        <v>117</v>
      </c>
      <c r="L1412" s="7" t="s">
        <v>85</v>
      </c>
      <c r="M1412" s="14">
        <v>4</v>
      </c>
      <c r="N1412" s="230"/>
      <c r="O1412" s="204"/>
      <c r="P1412" s="202"/>
      <c r="Q1412" s="202"/>
      <c r="R1412" s="202"/>
      <c r="S1412" s="202"/>
      <c r="T1412" s="226"/>
      <c r="U1412" s="226"/>
      <c r="V1412" s="230"/>
      <c r="W1412" s="230"/>
      <c r="X1412" s="230"/>
      <c r="Y1412" s="230"/>
      <c r="Z1412" s="230"/>
      <c r="AA1412" s="230"/>
      <c r="AB1412" s="390"/>
      <c r="AC1412" s="230"/>
      <c r="AD1412" s="202"/>
      <c r="AE1412" s="267"/>
      <c r="AF1412" s="202"/>
      <c r="AG1412" s="230"/>
      <c r="AH1412" s="207"/>
      <c r="AI1412" s="207"/>
      <c r="AJ1412" s="202"/>
    </row>
    <row r="1413" spans="1:36" ht="68.650000000000006" customHeight="1" x14ac:dyDescent="0.2">
      <c r="B1413" s="198"/>
      <c r="C1413" s="202"/>
      <c r="D1413" s="202"/>
      <c r="E1413" s="199"/>
      <c r="F1413" s="199"/>
      <c r="G1413" s="200"/>
      <c r="H1413" s="202"/>
      <c r="I1413" s="204"/>
      <c r="J1413" s="11" t="s">
        <v>209</v>
      </c>
      <c r="K1413" s="7" t="s">
        <v>118</v>
      </c>
      <c r="L1413" s="7" t="s">
        <v>119</v>
      </c>
      <c r="M1413" s="14">
        <v>4</v>
      </c>
      <c r="N1413" s="230"/>
      <c r="O1413" s="204"/>
      <c r="P1413" s="202"/>
      <c r="Q1413" s="202"/>
      <c r="R1413" s="202"/>
      <c r="S1413" s="202"/>
      <c r="T1413" s="226"/>
      <c r="U1413" s="226"/>
      <c r="V1413" s="230"/>
      <c r="W1413" s="230"/>
      <c r="X1413" s="230"/>
      <c r="Y1413" s="230"/>
      <c r="Z1413" s="230"/>
      <c r="AA1413" s="230"/>
      <c r="AB1413" s="390"/>
      <c r="AC1413" s="230"/>
      <c r="AD1413" s="202"/>
      <c r="AE1413" s="267"/>
      <c r="AF1413" s="202"/>
      <c r="AG1413" s="230"/>
      <c r="AH1413" s="207"/>
      <c r="AI1413" s="207"/>
      <c r="AJ1413" s="202"/>
    </row>
    <row r="1414" spans="1:36" ht="68.650000000000006" customHeight="1" x14ac:dyDescent="0.2">
      <c r="A1414" s="97"/>
      <c r="B1414" s="412"/>
      <c r="C1414" s="203"/>
      <c r="D1414" s="203"/>
      <c r="E1414" s="199"/>
      <c r="F1414" s="199"/>
      <c r="G1414" s="200"/>
      <c r="H1414" s="203"/>
      <c r="I1414" s="204"/>
      <c r="J1414" s="11" t="s">
        <v>120</v>
      </c>
      <c r="K1414" s="7" t="s">
        <v>121</v>
      </c>
      <c r="L1414" s="7" t="s">
        <v>119</v>
      </c>
      <c r="M1414" s="14">
        <v>4</v>
      </c>
      <c r="N1414" s="231"/>
      <c r="O1414" s="204"/>
      <c r="P1414" s="203"/>
      <c r="Q1414" s="203"/>
      <c r="R1414" s="203"/>
      <c r="S1414" s="203"/>
      <c r="T1414" s="227"/>
      <c r="U1414" s="227"/>
      <c r="V1414" s="231"/>
      <c r="W1414" s="231"/>
      <c r="X1414" s="231"/>
      <c r="Y1414" s="231"/>
      <c r="Z1414" s="231"/>
      <c r="AA1414" s="231"/>
      <c r="AB1414" s="391"/>
      <c r="AC1414" s="231"/>
      <c r="AD1414" s="203"/>
      <c r="AE1414" s="268"/>
      <c r="AF1414" s="203"/>
      <c r="AG1414" s="231"/>
      <c r="AH1414" s="208"/>
      <c r="AI1414" s="208"/>
      <c r="AJ1414" s="203"/>
    </row>
    <row r="1415" spans="1:36" ht="68.650000000000006" customHeight="1" x14ac:dyDescent="0.2">
      <c r="B1415" s="411" t="s">
        <v>839</v>
      </c>
      <c r="C1415" s="204" t="s">
        <v>845</v>
      </c>
      <c r="D1415" s="204" t="s">
        <v>66</v>
      </c>
      <c r="E1415" s="199" t="s">
        <v>67</v>
      </c>
      <c r="F1415" s="200" t="s">
        <v>134</v>
      </c>
      <c r="G1415" s="265" t="s">
        <v>1076</v>
      </c>
      <c r="H1415" s="204" t="s">
        <v>70</v>
      </c>
      <c r="I1415" s="204" t="s">
        <v>98</v>
      </c>
      <c r="J1415" s="11" t="s">
        <v>732</v>
      </c>
      <c r="K1415" s="83" t="s">
        <v>733</v>
      </c>
      <c r="L1415" s="90" t="s">
        <v>738</v>
      </c>
      <c r="M1415" s="7">
        <v>40</v>
      </c>
      <c r="N1415" s="190" t="s">
        <v>730</v>
      </c>
      <c r="O1415" s="204" t="s">
        <v>840</v>
      </c>
      <c r="P1415" s="204" t="s">
        <v>75</v>
      </c>
      <c r="Q1415" s="204" t="s">
        <v>76</v>
      </c>
      <c r="R1415" s="204" t="s">
        <v>77</v>
      </c>
      <c r="S1415" s="204" t="s">
        <v>109</v>
      </c>
      <c r="T1415" s="209">
        <f>+V1415+Y1415</f>
        <v>126649.09</v>
      </c>
      <c r="U1415" s="209">
        <f>+T1415/M1416</f>
        <v>42216.363333333335</v>
      </c>
      <c r="V1415" s="190">
        <v>107651.73</v>
      </c>
      <c r="W1415" s="190" t="s">
        <v>98</v>
      </c>
      <c r="X1415" s="190" t="s">
        <v>98</v>
      </c>
      <c r="Y1415" s="190">
        <v>18997.36</v>
      </c>
      <c r="Z1415" s="190" t="s">
        <v>98</v>
      </c>
      <c r="AA1415" s="190" t="s">
        <v>98</v>
      </c>
      <c r="AB1415" s="297">
        <v>22367.37</v>
      </c>
      <c r="AC1415" s="190" t="s">
        <v>149</v>
      </c>
      <c r="AD1415" s="204" t="s">
        <v>98</v>
      </c>
      <c r="AE1415" s="215">
        <f>+V1415+Y1415</f>
        <v>126649.09</v>
      </c>
      <c r="AF1415" s="204" t="s">
        <v>98</v>
      </c>
      <c r="AG1415" s="190" t="s">
        <v>33</v>
      </c>
      <c r="AH1415" s="233" t="s">
        <v>233</v>
      </c>
      <c r="AI1415" s="233" t="s">
        <v>412</v>
      </c>
      <c r="AJ1415" s="204"/>
    </row>
    <row r="1416" spans="1:36" ht="68.650000000000006" customHeight="1" x14ac:dyDescent="0.2">
      <c r="B1416" s="198"/>
      <c r="C1416" s="202"/>
      <c r="D1416" s="202"/>
      <c r="E1416" s="234"/>
      <c r="F1416" s="280"/>
      <c r="G1416" s="417"/>
      <c r="H1416" s="202"/>
      <c r="I1416" s="203"/>
      <c r="J1416" s="75" t="s">
        <v>111</v>
      </c>
      <c r="K1416" s="58" t="s">
        <v>735</v>
      </c>
      <c r="L1416" s="22" t="s">
        <v>85</v>
      </c>
      <c r="M1416" s="16">
        <v>3</v>
      </c>
      <c r="N1416" s="231"/>
      <c r="O1416" s="202"/>
      <c r="P1416" s="202"/>
      <c r="Q1416" s="202"/>
      <c r="R1416" s="202"/>
      <c r="S1416" s="202"/>
      <c r="T1416" s="226"/>
      <c r="U1416" s="226"/>
      <c r="V1416" s="230"/>
      <c r="W1416" s="231"/>
      <c r="X1416" s="231"/>
      <c r="Y1416" s="230"/>
      <c r="Z1416" s="231"/>
      <c r="AA1416" s="231"/>
      <c r="AB1416" s="390"/>
      <c r="AC1416" s="230"/>
      <c r="AD1416" s="202"/>
      <c r="AE1416" s="231"/>
      <c r="AF1416" s="202"/>
      <c r="AG1416" s="230"/>
      <c r="AH1416" s="322"/>
      <c r="AI1416" s="322"/>
      <c r="AJ1416" s="202"/>
    </row>
    <row r="1417" spans="1:36" ht="68.650000000000006" customHeight="1" x14ac:dyDescent="0.2">
      <c r="B1417" s="412"/>
      <c r="C1417" s="203"/>
      <c r="D1417" s="203"/>
      <c r="E1417" s="199"/>
      <c r="F1417" s="278"/>
      <c r="G1417" s="265"/>
      <c r="H1417" s="203"/>
      <c r="I1417" s="204"/>
      <c r="J1417" s="11" t="s">
        <v>127</v>
      </c>
      <c r="K1417" s="83" t="s">
        <v>658</v>
      </c>
      <c r="L1417" s="7" t="s">
        <v>85</v>
      </c>
      <c r="M1417" s="14">
        <v>84</v>
      </c>
      <c r="N1417" s="190"/>
      <c r="O1417" s="203"/>
      <c r="P1417" s="203"/>
      <c r="Q1417" s="203"/>
      <c r="R1417" s="203"/>
      <c r="S1417" s="203"/>
      <c r="T1417" s="227"/>
      <c r="U1417" s="227"/>
      <c r="V1417" s="231"/>
      <c r="W1417" s="228"/>
      <c r="X1417" s="228"/>
      <c r="Y1417" s="231"/>
      <c r="Z1417" s="228"/>
      <c r="AA1417" s="228"/>
      <c r="AB1417" s="391"/>
      <c r="AC1417" s="231"/>
      <c r="AD1417" s="203"/>
      <c r="AE1417" s="228"/>
      <c r="AF1417" s="203"/>
      <c r="AG1417" s="231"/>
      <c r="AH1417" s="233"/>
      <c r="AI1417" s="233"/>
      <c r="AJ1417" s="203"/>
    </row>
    <row r="1418" spans="1:36" ht="128.1" customHeight="1" x14ac:dyDescent="0.2">
      <c r="B1418" s="197" t="s">
        <v>971</v>
      </c>
      <c r="C1418" s="201" t="s">
        <v>843</v>
      </c>
      <c r="D1418" s="201" t="s">
        <v>66</v>
      </c>
      <c r="E1418" s="218" t="s">
        <v>67</v>
      </c>
      <c r="F1418" s="200" t="s">
        <v>134</v>
      </c>
      <c r="G1418" s="265" t="s">
        <v>1076</v>
      </c>
      <c r="H1418" s="201" t="s">
        <v>70</v>
      </c>
      <c r="I1418" s="204" t="s">
        <v>98</v>
      </c>
      <c r="J1418" s="11" t="s">
        <v>732</v>
      </c>
      <c r="K1418" s="83" t="s">
        <v>733</v>
      </c>
      <c r="L1418" s="90" t="s">
        <v>738</v>
      </c>
      <c r="M1418" s="16">
        <v>40</v>
      </c>
      <c r="N1418" s="190" t="s">
        <v>730</v>
      </c>
      <c r="O1418" s="201" t="s">
        <v>840</v>
      </c>
      <c r="P1418" s="201" t="s">
        <v>75</v>
      </c>
      <c r="Q1418" s="201" t="s">
        <v>76</v>
      </c>
      <c r="R1418" s="201" t="s">
        <v>77</v>
      </c>
      <c r="S1418" s="204" t="s">
        <v>109</v>
      </c>
      <c r="T1418" s="209">
        <f>+V1418+Y1418</f>
        <v>64200</v>
      </c>
      <c r="U1418" s="225">
        <f>+T1418/M1419</f>
        <v>12840</v>
      </c>
      <c r="V1418" s="389">
        <v>54570</v>
      </c>
      <c r="W1418" s="190" t="s">
        <v>98</v>
      </c>
      <c r="X1418" s="190" t="s">
        <v>98</v>
      </c>
      <c r="Y1418" s="389">
        <v>9630</v>
      </c>
      <c r="Z1418" s="190" t="s">
        <v>98</v>
      </c>
      <c r="AA1418" s="190" t="s">
        <v>98</v>
      </c>
      <c r="AB1418" s="389">
        <v>11338.298623367455</v>
      </c>
      <c r="AC1418" s="228" t="s">
        <v>149</v>
      </c>
      <c r="AD1418" s="190" t="s">
        <v>98</v>
      </c>
      <c r="AE1418" s="215">
        <f>+V1418+Y1418</f>
        <v>64200</v>
      </c>
      <c r="AF1418" s="204" t="s">
        <v>98</v>
      </c>
      <c r="AG1418" s="228" t="s">
        <v>33</v>
      </c>
      <c r="AH1418" s="233" t="s">
        <v>160</v>
      </c>
      <c r="AI1418" s="233" t="s">
        <v>161</v>
      </c>
      <c r="AJ1418" s="201"/>
    </row>
    <row r="1419" spans="1:36" ht="68.650000000000006" customHeight="1" x14ac:dyDescent="0.2">
      <c r="B1419" s="198"/>
      <c r="C1419" s="202"/>
      <c r="D1419" s="202"/>
      <c r="E1419" s="219"/>
      <c r="F1419" s="200"/>
      <c r="G1419" s="265"/>
      <c r="H1419" s="202"/>
      <c r="I1419" s="204"/>
      <c r="J1419" s="11" t="s">
        <v>111</v>
      </c>
      <c r="K1419" s="83" t="s">
        <v>735</v>
      </c>
      <c r="L1419" s="7" t="s">
        <v>85</v>
      </c>
      <c r="M1419" s="14">
        <v>5</v>
      </c>
      <c r="N1419" s="190"/>
      <c r="O1419" s="202"/>
      <c r="P1419" s="202"/>
      <c r="Q1419" s="202"/>
      <c r="R1419" s="202"/>
      <c r="S1419" s="204"/>
      <c r="T1419" s="204"/>
      <c r="U1419" s="226"/>
      <c r="V1419" s="390"/>
      <c r="W1419" s="190"/>
      <c r="X1419" s="190"/>
      <c r="Y1419" s="390"/>
      <c r="Z1419" s="190"/>
      <c r="AA1419" s="190"/>
      <c r="AB1419" s="390"/>
      <c r="AC1419" s="230"/>
      <c r="AD1419" s="190"/>
      <c r="AE1419" s="190"/>
      <c r="AF1419" s="204"/>
      <c r="AG1419" s="230"/>
      <c r="AH1419" s="233"/>
      <c r="AI1419" s="233"/>
      <c r="AJ1419" s="202"/>
    </row>
    <row r="1420" spans="1:36" ht="68.650000000000006" customHeight="1" x14ac:dyDescent="0.2">
      <c r="B1420" s="412"/>
      <c r="C1420" s="203"/>
      <c r="D1420" s="203"/>
      <c r="E1420" s="219"/>
      <c r="F1420" s="278"/>
      <c r="G1420" s="265"/>
      <c r="H1420" s="203"/>
      <c r="I1420" s="204"/>
      <c r="J1420" s="11" t="s">
        <v>127</v>
      </c>
      <c r="K1420" s="83" t="s">
        <v>658</v>
      </c>
      <c r="L1420" s="7" t="s">
        <v>85</v>
      </c>
      <c r="M1420" s="14">
        <v>50</v>
      </c>
      <c r="N1420" s="190"/>
      <c r="O1420" s="203"/>
      <c r="P1420" s="202"/>
      <c r="Q1420" s="202"/>
      <c r="R1420" s="202"/>
      <c r="S1420" s="201"/>
      <c r="T1420" s="201"/>
      <c r="U1420" s="227"/>
      <c r="V1420" s="391"/>
      <c r="W1420" s="228"/>
      <c r="X1420" s="228"/>
      <c r="Y1420" s="391"/>
      <c r="Z1420" s="228"/>
      <c r="AA1420" s="228"/>
      <c r="AB1420" s="391"/>
      <c r="AC1420" s="231"/>
      <c r="AD1420" s="228"/>
      <c r="AE1420" s="228"/>
      <c r="AF1420" s="201"/>
      <c r="AG1420" s="231"/>
      <c r="AH1420" s="233"/>
      <c r="AI1420" s="233"/>
      <c r="AJ1420" s="203"/>
    </row>
    <row r="1421" spans="1:36" ht="68.650000000000006" customHeight="1" x14ac:dyDescent="0.2">
      <c r="B1421" s="197" t="s">
        <v>1115</v>
      </c>
      <c r="C1421" s="201" t="s">
        <v>842</v>
      </c>
      <c r="D1421" s="201" t="s">
        <v>66</v>
      </c>
      <c r="E1421" s="218" t="s">
        <v>67</v>
      </c>
      <c r="F1421" s="200" t="s">
        <v>134</v>
      </c>
      <c r="G1421" s="265" t="s">
        <v>1083</v>
      </c>
      <c r="H1421" s="201" t="s">
        <v>70</v>
      </c>
      <c r="I1421" s="204" t="s">
        <v>98</v>
      </c>
      <c r="J1421" s="11" t="s">
        <v>732</v>
      </c>
      <c r="K1421" s="83" t="s">
        <v>733</v>
      </c>
      <c r="L1421" s="90" t="s">
        <v>738</v>
      </c>
      <c r="M1421" s="7">
        <v>40</v>
      </c>
      <c r="N1421" s="190" t="s">
        <v>730</v>
      </c>
      <c r="O1421" s="201" t="s">
        <v>840</v>
      </c>
      <c r="P1421" s="201" t="s">
        <v>75</v>
      </c>
      <c r="Q1421" s="201" t="s">
        <v>76</v>
      </c>
      <c r="R1421" s="201" t="s">
        <v>77</v>
      </c>
      <c r="S1421" s="204" t="s">
        <v>109</v>
      </c>
      <c r="T1421" s="209">
        <f>+V1421+Y1421</f>
        <v>167639.62000000002</v>
      </c>
      <c r="U1421" s="225">
        <f>+T1421/M1422</f>
        <v>55879.873333333344</v>
      </c>
      <c r="V1421" s="206">
        <v>142493.67000000001</v>
      </c>
      <c r="W1421" s="190" t="s">
        <v>98</v>
      </c>
      <c r="X1421" s="190" t="s">
        <v>98</v>
      </c>
      <c r="Y1421" s="216">
        <v>25145.95</v>
      </c>
      <c r="Z1421" s="190" t="s">
        <v>98</v>
      </c>
      <c r="AA1421" s="190" t="s">
        <v>98</v>
      </c>
      <c r="AB1421" s="206">
        <v>29606.639999999999</v>
      </c>
      <c r="AC1421" s="228" t="s">
        <v>149</v>
      </c>
      <c r="AD1421" s="190" t="s">
        <v>98</v>
      </c>
      <c r="AE1421" s="215">
        <f>+V1421+Y1421</f>
        <v>167639.62000000002</v>
      </c>
      <c r="AF1421" s="204" t="s">
        <v>98</v>
      </c>
      <c r="AG1421" s="190" t="s">
        <v>33</v>
      </c>
      <c r="AH1421" s="232" t="s">
        <v>741</v>
      </c>
      <c r="AI1421" s="233" t="s">
        <v>256</v>
      </c>
      <c r="AJ1421" s="201"/>
    </row>
    <row r="1422" spans="1:36" ht="68.650000000000006" customHeight="1" x14ac:dyDescent="0.2">
      <c r="B1422" s="198"/>
      <c r="C1422" s="202"/>
      <c r="D1422" s="202"/>
      <c r="E1422" s="219"/>
      <c r="F1422" s="200"/>
      <c r="G1422" s="265"/>
      <c r="H1422" s="202"/>
      <c r="I1422" s="204"/>
      <c r="J1422" s="11" t="s">
        <v>111</v>
      </c>
      <c r="K1422" s="83" t="s">
        <v>735</v>
      </c>
      <c r="L1422" s="7" t="s">
        <v>85</v>
      </c>
      <c r="M1422" s="7">
        <v>3</v>
      </c>
      <c r="N1422" s="190"/>
      <c r="O1422" s="202"/>
      <c r="P1422" s="202"/>
      <c r="Q1422" s="202"/>
      <c r="R1422" s="202"/>
      <c r="S1422" s="204"/>
      <c r="T1422" s="204"/>
      <c r="U1422" s="226"/>
      <c r="V1422" s="207"/>
      <c r="W1422" s="190"/>
      <c r="X1422" s="190"/>
      <c r="Y1422" s="217"/>
      <c r="Z1422" s="190"/>
      <c r="AA1422" s="190"/>
      <c r="AB1422" s="207"/>
      <c r="AC1422" s="230"/>
      <c r="AD1422" s="190"/>
      <c r="AE1422" s="190"/>
      <c r="AF1422" s="204"/>
      <c r="AG1422" s="190"/>
      <c r="AH1422" s="233"/>
      <c r="AI1422" s="233"/>
      <c r="AJ1422" s="202"/>
    </row>
    <row r="1423" spans="1:36" ht="68.650000000000006" customHeight="1" x14ac:dyDescent="0.2">
      <c r="B1423" s="412"/>
      <c r="C1423" s="203"/>
      <c r="D1423" s="203"/>
      <c r="E1423" s="219"/>
      <c r="F1423" s="278"/>
      <c r="G1423" s="265"/>
      <c r="H1423" s="203"/>
      <c r="I1423" s="204"/>
      <c r="J1423" s="11" t="s">
        <v>127</v>
      </c>
      <c r="K1423" s="83" t="s">
        <v>658</v>
      </c>
      <c r="L1423" s="7" t="s">
        <v>85</v>
      </c>
      <c r="M1423" s="7">
        <v>84</v>
      </c>
      <c r="N1423" s="190"/>
      <c r="O1423" s="203"/>
      <c r="P1423" s="202"/>
      <c r="Q1423" s="202"/>
      <c r="R1423" s="202"/>
      <c r="S1423" s="201"/>
      <c r="T1423" s="201"/>
      <c r="U1423" s="227"/>
      <c r="V1423" s="208"/>
      <c r="W1423" s="228"/>
      <c r="X1423" s="228"/>
      <c r="Y1423" s="229"/>
      <c r="Z1423" s="228"/>
      <c r="AA1423" s="228"/>
      <c r="AB1423" s="208"/>
      <c r="AC1423" s="231"/>
      <c r="AD1423" s="228"/>
      <c r="AE1423" s="228"/>
      <c r="AF1423" s="201"/>
      <c r="AG1423" s="228"/>
      <c r="AH1423" s="233"/>
      <c r="AI1423" s="233"/>
      <c r="AJ1423" s="203"/>
    </row>
    <row r="1424" spans="1:36" ht="130.15" customHeight="1" x14ac:dyDescent="0.2">
      <c r="B1424" s="239" t="s">
        <v>825</v>
      </c>
      <c r="C1424" s="202" t="s">
        <v>827</v>
      </c>
      <c r="D1424" s="202" t="s">
        <v>88</v>
      </c>
      <c r="E1424" s="219" t="s">
        <v>67</v>
      </c>
      <c r="F1424" s="200" t="s">
        <v>134</v>
      </c>
      <c r="G1424" s="265" t="s">
        <v>1076</v>
      </c>
      <c r="H1424" s="201" t="s">
        <v>70</v>
      </c>
      <c r="I1424" s="204" t="s">
        <v>98</v>
      </c>
      <c r="J1424" s="11" t="s">
        <v>732</v>
      </c>
      <c r="K1424" s="83" t="s">
        <v>733</v>
      </c>
      <c r="L1424" s="90" t="s">
        <v>738</v>
      </c>
      <c r="M1424" s="53">
        <v>40</v>
      </c>
      <c r="N1424" s="190" t="s">
        <v>730</v>
      </c>
      <c r="O1424" s="201" t="s">
        <v>828</v>
      </c>
      <c r="P1424" s="201" t="s">
        <v>75</v>
      </c>
      <c r="Q1424" s="201" t="s">
        <v>76</v>
      </c>
      <c r="R1424" s="201" t="s">
        <v>77</v>
      </c>
      <c r="S1424" s="204" t="s">
        <v>109</v>
      </c>
      <c r="T1424" s="209">
        <f>+V1424+Y1424</f>
        <v>344540</v>
      </c>
      <c r="U1424" s="204" t="s">
        <v>98</v>
      </c>
      <c r="V1424" s="215">
        <v>292859</v>
      </c>
      <c r="W1424" s="215" t="s">
        <v>98</v>
      </c>
      <c r="X1424" s="215" t="s">
        <v>98</v>
      </c>
      <c r="Y1424" s="215">
        <v>51681</v>
      </c>
      <c r="Z1424" s="215" t="s">
        <v>98</v>
      </c>
      <c r="AA1424" s="190" t="s">
        <v>98</v>
      </c>
      <c r="AB1424" s="190">
        <v>27935.68</v>
      </c>
      <c r="AC1424" s="190" t="s">
        <v>149</v>
      </c>
      <c r="AD1424" s="190" t="s">
        <v>98</v>
      </c>
      <c r="AE1424" s="215">
        <f>+V1424+Y1424</f>
        <v>344540</v>
      </c>
      <c r="AF1424" s="190" t="s">
        <v>98</v>
      </c>
      <c r="AG1424" s="190" t="s">
        <v>33</v>
      </c>
      <c r="AH1424" s="228" t="s">
        <v>158</v>
      </c>
      <c r="AI1424" s="228" t="s">
        <v>160</v>
      </c>
      <c r="AJ1424" s="190"/>
    </row>
    <row r="1425" spans="2:36" ht="68.650000000000006" customHeight="1" x14ac:dyDescent="0.2">
      <c r="B1425" s="251"/>
      <c r="C1425" s="202"/>
      <c r="D1425" s="202"/>
      <c r="E1425" s="219"/>
      <c r="F1425" s="200"/>
      <c r="G1425" s="265"/>
      <c r="H1425" s="202"/>
      <c r="I1425" s="204"/>
      <c r="J1425" s="11" t="s">
        <v>111</v>
      </c>
      <c r="K1425" s="83" t="s">
        <v>735</v>
      </c>
      <c r="L1425" s="7" t="s">
        <v>85</v>
      </c>
      <c r="M1425" s="53">
        <v>4</v>
      </c>
      <c r="N1425" s="190"/>
      <c r="O1425" s="202"/>
      <c r="P1425" s="202"/>
      <c r="Q1425" s="202"/>
      <c r="R1425" s="202"/>
      <c r="S1425" s="204"/>
      <c r="T1425" s="204"/>
      <c r="U1425" s="204"/>
      <c r="V1425" s="215"/>
      <c r="W1425" s="215"/>
      <c r="X1425" s="215"/>
      <c r="Y1425" s="215"/>
      <c r="Z1425" s="215"/>
      <c r="AA1425" s="190"/>
      <c r="AB1425" s="190"/>
      <c r="AC1425" s="190"/>
      <c r="AD1425" s="190"/>
      <c r="AE1425" s="190"/>
      <c r="AF1425" s="190"/>
      <c r="AG1425" s="190"/>
      <c r="AH1425" s="230"/>
      <c r="AI1425" s="230"/>
      <c r="AJ1425" s="190"/>
    </row>
    <row r="1426" spans="2:36" ht="89.1" customHeight="1" x14ac:dyDescent="0.2">
      <c r="B1426" s="251"/>
      <c r="C1426" s="203"/>
      <c r="D1426" s="203"/>
      <c r="E1426" s="234"/>
      <c r="F1426" s="200"/>
      <c r="G1426" s="265"/>
      <c r="H1426" s="203"/>
      <c r="I1426" s="204"/>
      <c r="J1426" s="11" t="s">
        <v>127</v>
      </c>
      <c r="K1426" s="83" t="s">
        <v>658</v>
      </c>
      <c r="L1426" s="7" t="s">
        <v>85</v>
      </c>
      <c r="M1426" s="7">
        <v>192</v>
      </c>
      <c r="N1426" s="190"/>
      <c r="O1426" s="203"/>
      <c r="P1426" s="202"/>
      <c r="Q1426" s="202"/>
      <c r="R1426" s="202"/>
      <c r="S1426" s="201"/>
      <c r="T1426" s="201"/>
      <c r="U1426" s="201"/>
      <c r="V1426" s="266"/>
      <c r="W1426" s="266"/>
      <c r="X1426" s="266"/>
      <c r="Y1426" s="266"/>
      <c r="Z1426" s="266"/>
      <c r="AA1426" s="228"/>
      <c r="AB1426" s="228"/>
      <c r="AC1426" s="228"/>
      <c r="AD1426" s="228"/>
      <c r="AE1426" s="228"/>
      <c r="AF1426" s="228"/>
      <c r="AG1426" s="228"/>
      <c r="AH1426" s="230"/>
      <c r="AI1426" s="230"/>
      <c r="AJ1426" s="228"/>
    </row>
    <row r="1427" spans="2:36" ht="56.1" customHeight="1" x14ac:dyDescent="0.2">
      <c r="B1427" s="204" t="s">
        <v>826</v>
      </c>
      <c r="C1427" s="201" t="s">
        <v>829</v>
      </c>
      <c r="D1427" s="201" t="s">
        <v>88</v>
      </c>
      <c r="E1427" s="218" t="s">
        <v>67</v>
      </c>
      <c r="F1427" s="200" t="s">
        <v>134</v>
      </c>
      <c r="G1427" s="265" t="s">
        <v>1076</v>
      </c>
      <c r="H1427" s="201" t="s">
        <v>70</v>
      </c>
      <c r="I1427" s="204" t="s">
        <v>98</v>
      </c>
      <c r="J1427" s="11" t="s">
        <v>732</v>
      </c>
      <c r="K1427" s="83" t="s">
        <v>733</v>
      </c>
      <c r="L1427" s="90" t="s">
        <v>738</v>
      </c>
      <c r="M1427" s="53">
        <v>40</v>
      </c>
      <c r="N1427" s="190" t="s">
        <v>730</v>
      </c>
      <c r="O1427" s="201" t="s">
        <v>828</v>
      </c>
      <c r="P1427" s="201" t="s">
        <v>75</v>
      </c>
      <c r="Q1427" s="201" t="s">
        <v>76</v>
      </c>
      <c r="R1427" s="201" t="s">
        <v>77</v>
      </c>
      <c r="S1427" s="204" t="s">
        <v>109</v>
      </c>
      <c r="T1427" s="209">
        <f>+V1427+Y1427</f>
        <v>278200</v>
      </c>
      <c r="U1427" s="204" t="s">
        <v>98</v>
      </c>
      <c r="V1427" s="215">
        <v>236470</v>
      </c>
      <c r="W1427" s="190" t="s">
        <v>98</v>
      </c>
      <c r="X1427" s="190" t="s">
        <v>98</v>
      </c>
      <c r="Y1427" s="215">
        <v>41730</v>
      </c>
      <c r="Z1427" s="190" t="s">
        <v>98</v>
      </c>
      <c r="AA1427" s="190" t="s">
        <v>98</v>
      </c>
      <c r="AB1427" s="215">
        <v>22556.76</v>
      </c>
      <c r="AC1427" s="215" t="s">
        <v>149</v>
      </c>
      <c r="AD1427" s="190" t="s">
        <v>98</v>
      </c>
      <c r="AE1427" s="215">
        <f>+V1427+Y1427</f>
        <v>278200</v>
      </c>
      <c r="AF1427" s="190" t="s">
        <v>98</v>
      </c>
      <c r="AG1427" s="215" t="s">
        <v>33</v>
      </c>
      <c r="AH1427" s="215" t="s">
        <v>158</v>
      </c>
      <c r="AI1427" s="215" t="s">
        <v>160</v>
      </c>
      <c r="AJ1427" s="209"/>
    </row>
    <row r="1428" spans="2:36" ht="81" customHeight="1" x14ac:dyDescent="0.2">
      <c r="B1428" s="251"/>
      <c r="C1428" s="202"/>
      <c r="D1428" s="202"/>
      <c r="E1428" s="219"/>
      <c r="F1428" s="200"/>
      <c r="G1428" s="265"/>
      <c r="H1428" s="202"/>
      <c r="I1428" s="204"/>
      <c r="J1428" s="11" t="s">
        <v>111</v>
      </c>
      <c r="K1428" s="83" t="s">
        <v>735</v>
      </c>
      <c r="L1428" s="7" t="s">
        <v>85</v>
      </c>
      <c r="M1428" s="53">
        <v>4</v>
      </c>
      <c r="N1428" s="190"/>
      <c r="O1428" s="202"/>
      <c r="P1428" s="202"/>
      <c r="Q1428" s="202"/>
      <c r="R1428" s="202"/>
      <c r="S1428" s="204"/>
      <c r="T1428" s="204"/>
      <c r="U1428" s="204"/>
      <c r="V1428" s="190"/>
      <c r="W1428" s="190"/>
      <c r="X1428" s="190"/>
      <c r="Y1428" s="190"/>
      <c r="Z1428" s="190"/>
      <c r="AA1428" s="190"/>
      <c r="AB1428" s="190"/>
      <c r="AC1428" s="190"/>
      <c r="AD1428" s="190"/>
      <c r="AE1428" s="190"/>
      <c r="AF1428" s="190"/>
      <c r="AG1428" s="190"/>
      <c r="AH1428" s="190"/>
      <c r="AI1428" s="190"/>
      <c r="AJ1428" s="204"/>
    </row>
    <row r="1429" spans="2:36" ht="73.5" customHeight="1" x14ac:dyDescent="0.2">
      <c r="B1429" s="251"/>
      <c r="C1429" s="203"/>
      <c r="D1429" s="203"/>
      <c r="E1429" s="234"/>
      <c r="F1429" s="200"/>
      <c r="G1429" s="265"/>
      <c r="H1429" s="203"/>
      <c r="I1429" s="204"/>
      <c r="J1429" s="11" t="s">
        <v>127</v>
      </c>
      <c r="K1429" s="83" t="s">
        <v>658</v>
      </c>
      <c r="L1429" s="7" t="s">
        <v>85</v>
      </c>
      <c r="M1429" s="7">
        <v>150</v>
      </c>
      <c r="N1429" s="190"/>
      <c r="O1429" s="203"/>
      <c r="P1429" s="202"/>
      <c r="Q1429" s="202"/>
      <c r="R1429" s="202"/>
      <c r="S1429" s="201"/>
      <c r="T1429" s="201"/>
      <c r="U1429" s="201"/>
      <c r="V1429" s="228"/>
      <c r="W1429" s="228"/>
      <c r="X1429" s="228"/>
      <c r="Y1429" s="228"/>
      <c r="Z1429" s="228"/>
      <c r="AA1429" s="228"/>
      <c r="AB1429" s="228"/>
      <c r="AC1429" s="228"/>
      <c r="AD1429" s="228"/>
      <c r="AE1429" s="228"/>
      <c r="AF1429" s="228"/>
      <c r="AG1429" s="228"/>
      <c r="AH1429" s="228"/>
      <c r="AI1429" s="228"/>
      <c r="AJ1429" s="201"/>
    </row>
    <row r="1430" spans="2:36" ht="47.65" customHeight="1" x14ac:dyDescent="0.2">
      <c r="B1430" s="365" t="s">
        <v>1102</v>
      </c>
      <c r="C1430" s="221" t="s">
        <v>831</v>
      </c>
      <c r="D1430" s="298" t="s">
        <v>66</v>
      </c>
      <c r="E1430" s="249" t="s">
        <v>67</v>
      </c>
      <c r="F1430" s="249" t="s">
        <v>132</v>
      </c>
      <c r="G1430" s="358" t="s">
        <v>727</v>
      </c>
      <c r="H1430" s="298" t="s">
        <v>70</v>
      </c>
      <c r="I1430" s="221" t="s">
        <v>98</v>
      </c>
      <c r="J1430" s="20" t="s">
        <v>113</v>
      </c>
      <c r="K1430" s="27" t="s">
        <v>114</v>
      </c>
      <c r="L1430" s="27" t="s">
        <v>115</v>
      </c>
      <c r="M1430" s="27">
        <v>2</v>
      </c>
      <c r="N1430" s="224" t="s">
        <v>730</v>
      </c>
      <c r="O1430" s="298" t="s">
        <v>836</v>
      </c>
      <c r="P1430" s="298" t="s">
        <v>75</v>
      </c>
      <c r="Q1430" s="298" t="s">
        <v>76</v>
      </c>
      <c r="R1430" s="298" t="s">
        <v>77</v>
      </c>
      <c r="S1430" s="221" t="s">
        <v>109</v>
      </c>
      <c r="T1430" s="328">
        <f>+V1430+Y1430</f>
        <v>151940</v>
      </c>
      <c r="U1430" s="364" t="s">
        <v>98</v>
      </c>
      <c r="V1430" s="258">
        <v>129149</v>
      </c>
      <c r="W1430" s="223" t="s">
        <v>98</v>
      </c>
      <c r="X1430" s="223" t="s">
        <v>98</v>
      </c>
      <c r="Y1430" s="258">
        <v>22791</v>
      </c>
      <c r="Z1430" s="223" t="s">
        <v>98</v>
      </c>
      <c r="AA1430" s="223" t="s">
        <v>98</v>
      </c>
      <c r="AB1430" s="258">
        <v>12319.46</v>
      </c>
      <c r="AC1430" s="223" t="s">
        <v>80</v>
      </c>
      <c r="AD1430" s="223" t="s">
        <v>98</v>
      </c>
      <c r="AE1430" s="326">
        <f>+V1430+Y1430</f>
        <v>151940</v>
      </c>
      <c r="AF1430" s="221" t="s">
        <v>98</v>
      </c>
      <c r="AG1430" s="223" t="s">
        <v>33</v>
      </c>
      <c r="AH1430" s="287" t="s">
        <v>158</v>
      </c>
      <c r="AI1430" s="287" t="s">
        <v>160</v>
      </c>
      <c r="AJ1430" s="221"/>
    </row>
    <row r="1431" spans="2:36" ht="51" x14ac:dyDescent="0.2">
      <c r="B1431" s="378"/>
      <c r="C1431" s="221"/>
      <c r="D1431" s="289"/>
      <c r="E1431" s="249"/>
      <c r="F1431" s="249"/>
      <c r="G1431" s="358"/>
      <c r="H1431" s="289"/>
      <c r="I1431" s="221"/>
      <c r="J1431" s="20" t="s">
        <v>116</v>
      </c>
      <c r="K1431" s="27" t="s">
        <v>117</v>
      </c>
      <c r="L1431" s="27" t="s">
        <v>85</v>
      </c>
      <c r="M1431" s="27">
        <v>2</v>
      </c>
      <c r="N1431" s="224"/>
      <c r="O1431" s="289"/>
      <c r="P1431" s="289"/>
      <c r="Q1431" s="289"/>
      <c r="R1431" s="289"/>
      <c r="S1431" s="221"/>
      <c r="T1431" s="221"/>
      <c r="U1431" s="365"/>
      <c r="V1431" s="258"/>
      <c r="W1431" s="223"/>
      <c r="X1431" s="223"/>
      <c r="Y1431" s="258"/>
      <c r="Z1431" s="223"/>
      <c r="AA1431" s="223"/>
      <c r="AB1431" s="258"/>
      <c r="AC1431" s="223"/>
      <c r="AD1431" s="223"/>
      <c r="AE1431" s="223"/>
      <c r="AF1431" s="221"/>
      <c r="AG1431" s="223"/>
      <c r="AH1431" s="288"/>
      <c r="AI1431" s="288"/>
      <c r="AJ1431" s="221"/>
    </row>
    <row r="1432" spans="2:36" ht="38.25" x14ac:dyDescent="0.2">
      <c r="B1432" s="378"/>
      <c r="C1432" s="221"/>
      <c r="D1432" s="289"/>
      <c r="E1432" s="249"/>
      <c r="F1432" s="249"/>
      <c r="G1432" s="358"/>
      <c r="H1432" s="289"/>
      <c r="I1432" s="221"/>
      <c r="J1432" s="20" t="s">
        <v>209</v>
      </c>
      <c r="K1432" s="27" t="s">
        <v>118</v>
      </c>
      <c r="L1432" s="27" t="s">
        <v>119</v>
      </c>
      <c r="M1432" s="27">
        <v>2</v>
      </c>
      <c r="N1432" s="224"/>
      <c r="O1432" s="289"/>
      <c r="P1432" s="289"/>
      <c r="Q1432" s="289"/>
      <c r="R1432" s="289"/>
      <c r="S1432" s="221"/>
      <c r="T1432" s="221"/>
      <c r="U1432" s="365"/>
      <c r="V1432" s="258"/>
      <c r="W1432" s="223"/>
      <c r="X1432" s="223"/>
      <c r="Y1432" s="258"/>
      <c r="Z1432" s="223"/>
      <c r="AA1432" s="223"/>
      <c r="AB1432" s="258"/>
      <c r="AC1432" s="223"/>
      <c r="AD1432" s="223"/>
      <c r="AE1432" s="223"/>
      <c r="AF1432" s="221"/>
      <c r="AG1432" s="223"/>
      <c r="AH1432" s="288"/>
      <c r="AI1432" s="288"/>
      <c r="AJ1432" s="221"/>
    </row>
    <row r="1433" spans="2:36" ht="25.5" x14ac:dyDescent="0.2">
      <c r="B1433" s="378"/>
      <c r="C1433" s="221"/>
      <c r="D1433" s="220"/>
      <c r="E1433" s="249"/>
      <c r="F1433" s="249"/>
      <c r="G1433" s="358"/>
      <c r="H1433" s="220"/>
      <c r="I1433" s="221"/>
      <c r="J1433" s="20" t="s">
        <v>120</v>
      </c>
      <c r="K1433" s="27" t="s">
        <v>121</v>
      </c>
      <c r="L1433" s="27" t="s">
        <v>119</v>
      </c>
      <c r="M1433" s="27">
        <v>2</v>
      </c>
      <c r="N1433" s="224"/>
      <c r="O1433" s="220"/>
      <c r="P1433" s="220"/>
      <c r="Q1433" s="220"/>
      <c r="R1433" s="220"/>
      <c r="S1433" s="221"/>
      <c r="T1433" s="221"/>
      <c r="U1433" s="365"/>
      <c r="V1433" s="258"/>
      <c r="W1433" s="223"/>
      <c r="X1433" s="223"/>
      <c r="Y1433" s="258"/>
      <c r="Z1433" s="223"/>
      <c r="AA1433" s="223"/>
      <c r="AB1433" s="258"/>
      <c r="AC1433" s="223"/>
      <c r="AD1433" s="223"/>
      <c r="AE1433" s="223"/>
      <c r="AF1433" s="221"/>
      <c r="AG1433" s="223"/>
      <c r="AH1433" s="288"/>
      <c r="AI1433" s="288"/>
      <c r="AJ1433" s="221"/>
    </row>
    <row r="1434" spans="2:36" ht="153" x14ac:dyDescent="0.2">
      <c r="B1434" s="7" t="s">
        <v>830</v>
      </c>
      <c r="C1434" s="7" t="s">
        <v>832</v>
      </c>
      <c r="D1434" s="7" t="s">
        <v>88</v>
      </c>
      <c r="E1434" s="10" t="s">
        <v>67</v>
      </c>
      <c r="F1434" s="55" t="s">
        <v>134</v>
      </c>
      <c r="G1434" s="9" t="s">
        <v>1076</v>
      </c>
      <c r="H1434" s="7" t="s">
        <v>70</v>
      </c>
      <c r="I1434" s="7" t="s">
        <v>98</v>
      </c>
      <c r="J1434" s="11" t="s">
        <v>127</v>
      </c>
      <c r="K1434" s="83" t="s">
        <v>658</v>
      </c>
      <c r="L1434" s="7" t="s">
        <v>85</v>
      </c>
      <c r="M1434" s="7">
        <v>8</v>
      </c>
      <c r="N1434" s="8" t="s">
        <v>730</v>
      </c>
      <c r="O1434" s="7" t="s">
        <v>828</v>
      </c>
      <c r="P1434" s="7" t="s">
        <v>75</v>
      </c>
      <c r="Q1434" s="7" t="s">
        <v>76</v>
      </c>
      <c r="R1434" s="7" t="s">
        <v>77</v>
      </c>
      <c r="S1434" s="7" t="s">
        <v>109</v>
      </c>
      <c r="T1434" s="118">
        <f>+V1434+Y1434</f>
        <v>77040</v>
      </c>
      <c r="U1434" s="7" t="s">
        <v>98</v>
      </c>
      <c r="V1434" s="86">
        <v>65484</v>
      </c>
      <c r="W1434" s="8" t="s">
        <v>98</v>
      </c>
      <c r="X1434" s="8" t="s">
        <v>98</v>
      </c>
      <c r="Y1434" s="86">
        <v>11556</v>
      </c>
      <c r="Z1434" s="8" t="s">
        <v>98</v>
      </c>
      <c r="AA1434" s="8" t="s">
        <v>98</v>
      </c>
      <c r="AB1434" s="86">
        <v>6246.49</v>
      </c>
      <c r="AC1434" s="86" t="s">
        <v>149</v>
      </c>
      <c r="AD1434" s="8" t="s">
        <v>98</v>
      </c>
      <c r="AE1434" s="86">
        <f>+V1434+Y1434</f>
        <v>77040</v>
      </c>
      <c r="AF1434" s="8" t="s">
        <v>98</v>
      </c>
      <c r="AG1434" s="86" t="s">
        <v>33</v>
      </c>
      <c r="AH1434" s="166" t="s">
        <v>253</v>
      </c>
      <c r="AI1434" s="167" t="s">
        <v>255</v>
      </c>
      <c r="AJ1434" s="118"/>
    </row>
    <row r="1435" spans="2:36" ht="56.1" customHeight="1" x14ac:dyDescent="0.2">
      <c r="B1435" s="204" t="s">
        <v>1100</v>
      </c>
      <c r="C1435" s="201" t="s">
        <v>829</v>
      </c>
      <c r="D1435" s="201" t="s">
        <v>88</v>
      </c>
      <c r="E1435" s="218" t="s">
        <v>67</v>
      </c>
      <c r="F1435" s="200" t="s">
        <v>134</v>
      </c>
      <c r="G1435" s="265" t="s">
        <v>1076</v>
      </c>
      <c r="H1435" s="201" t="s">
        <v>70</v>
      </c>
      <c r="I1435" s="204" t="s">
        <v>98</v>
      </c>
      <c r="J1435" s="11" t="s">
        <v>732</v>
      </c>
      <c r="K1435" s="83" t="s">
        <v>733</v>
      </c>
      <c r="L1435" s="90" t="s">
        <v>738</v>
      </c>
      <c r="M1435" s="53">
        <v>40</v>
      </c>
      <c r="N1435" s="190" t="s">
        <v>730</v>
      </c>
      <c r="O1435" s="201" t="s">
        <v>828</v>
      </c>
      <c r="P1435" s="201" t="s">
        <v>75</v>
      </c>
      <c r="Q1435" s="201" t="s">
        <v>76</v>
      </c>
      <c r="R1435" s="201" t="s">
        <v>77</v>
      </c>
      <c r="S1435" s="204" t="s">
        <v>109</v>
      </c>
      <c r="T1435" s="209">
        <f>+V1435+Y1435</f>
        <v>95367</v>
      </c>
      <c r="U1435" s="204" t="s">
        <v>98</v>
      </c>
      <c r="V1435" s="215">
        <v>81061.95</v>
      </c>
      <c r="W1435" s="190" t="s">
        <v>98</v>
      </c>
      <c r="X1435" s="190" t="s">
        <v>98</v>
      </c>
      <c r="Y1435" s="215">
        <v>14305.05</v>
      </c>
      <c r="Z1435" s="190" t="s">
        <v>98</v>
      </c>
      <c r="AA1435" s="190" t="s">
        <v>98</v>
      </c>
      <c r="AB1435" s="215">
        <v>7732.46</v>
      </c>
      <c r="AC1435" s="215" t="s">
        <v>149</v>
      </c>
      <c r="AD1435" s="190" t="s">
        <v>98</v>
      </c>
      <c r="AE1435" s="215">
        <f>+V1435+Y1435</f>
        <v>95367</v>
      </c>
      <c r="AF1435" s="190" t="s">
        <v>98</v>
      </c>
      <c r="AG1435" s="215" t="s">
        <v>33</v>
      </c>
      <c r="AH1435" s="215" t="s">
        <v>253</v>
      </c>
      <c r="AI1435" s="215" t="s">
        <v>255</v>
      </c>
      <c r="AJ1435" s="209"/>
    </row>
    <row r="1436" spans="2:36" ht="81" customHeight="1" x14ac:dyDescent="0.2">
      <c r="B1436" s="251"/>
      <c r="C1436" s="202"/>
      <c r="D1436" s="202"/>
      <c r="E1436" s="219"/>
      <c r="F1436" s="200"/>
      <c r="G1436" s="265"/>
      <c r="H1436" s="202"/>
      <c r="I1436" s="204"/>
      <c r="J1436" s="11" t="s">
        <v>111</v>
      </c>
      <c r="K1436" s="83" t="s">
        <v>735</v>
      </c>
      <c r="L1436" s="7" t="s">
        <v>85</v>
      </c>
      <c r="M1436" s="53">
        <v>1</v>
      </c>
      <c r="N1436" s="190"/>
      <c r="O1436" s="202"/>
      <c r="P1436" s="202"/>
      <c r="Q1436" s="202"/>
      <c r="R1436" s="202"/>
      <c r="S1436" s="204"/>
      <c r="T1436" s="204"/>
      <c r="U1436" s="204"/>
      <c r="V1436" s="190"/>
      <c r="W1436" s="190"/>
      <c r="X1436" s="190"/>
      <c r="Y1436" s="190"/>
      <c r="Z1436" s="190"/>
      <c r="AA1436" s="190"/>
      <c r="AB1436" s="190"/>
      <c r="AC1436" s="190"/>
      <c r="AD1436" s="190"/>
      <c r="AE1436" s="190"/>
      <c r="AF1436" s="190"/>
      <c r="AG1436" s="190"/>
      <c r="AH1436" s="190"/>
      <c r="AI1436" s="190"/>
      <c r="AJ1436" s="204"/>
    </row>
    <row r="1437" spans="2:36" ht="73.5" customHeight="1" x14ac:dyDescent="0.2">
      <c r="B1437" s="251"/>
      <c r="C1437" s="203"/>
      <c r="D1437" s="203"/>
      <c r="E1437" s="234"/>
      <c r="F1437" s="200"/>
      <c r="G1437" s="265"/>
      <c r="H1437" s="203"/>
      <c r="I1437" s="204"/>
      <c r="J1437" s="11" t="s">
        <v>127</v>
      </c>
      <c r="K1437" s="83" t="s">
        <v>658</v>
      </c>
      <c r="L1437" s="7" t="s">
        <v>85</v>
      </c>
      <c r="M1437" s="7">
        <v>38</v>
      </c>
      <c r="N1437" s="190"/>
      <c r="O1437" s="203"/>
      <c r="P1437" s="203"/>
      <c r="Q1437" s="203"/>
      <c r="R1437" s="203"/>
      <c r="S1437" s="204"/>
      <c r="T1437" s="204"/>
      <c r="U1437" s="204"/>
      <c r="V1437" s="190"/>
      <c r="W1437" s="190"/>
      <c r="X1437" s="190"/>
      <c r="Y1437" s="190"/>
      <c r="Z1437" s="190"/>
      <c r="AA1437" s="190"/>
      <c r="AB1437" s="190"/>
      <c r="AC1437" s="190"/>
      <c r="AD1437" s="190"/>
      <c r="AE1437" s="190"/>
      <c r="AF1437" s="190"/>
      <c r="AG1437" s="190"/>
      <c r="AH1437" s="190"/>
      <c r="AI1437" s="190"/>
      <c r="AJ1437" s="204"/>
    </row>
    <row r="1438" spans="2:36" ht="47.65" customHeight="1" x14ac:dyDescent="0.2">
      <c r="B1438" s="411" t="s">
        <v>1101</v>
      </c>
      <c r="C1438" s="204" t="s">
        <v>831</v>
      </c>
      <c r="D1438" s="201" t="s">
        <v>66</v>
      </c>
      <c r="E1438" s="199" t="s">
        <v>67</v>
      </c>
      <c r="F1438" s="199" t="s">
        <v>132</v>
      </c>
      <c r="G1438" s="200" t="s">
        <v>727</v>
      </c>
      <c r="H1438" s="201" t="s">
        <v>70</v>
      </c>
      <c r="I1438" s="204" t="s">
        <v>98</v>
      </c>
      <c r="J1438" s="11" t="s">
        <v>113</v>
      </c>
      <c r="K1438" s="7" t="s">
        <v>114</v>
      </c>
      <c r="L1438" s="7" t="s">
        <v>115</v>
      </c>
      <c r="M1438" s="7">
        <v>2</v>
      </c>
      <c r="N1438" s="205" t="s">
        <v>730</v>
      </c>
      <c r="O1438" s="201" t="s">
        <v>836</v>
      </c>
      <c r="P1438" s="201" t="s">
        <v>75</v>
      </c>
      <c r="Q1438" s="201" t="s">
        <v>76</v>
      </c>
      <c r="R1438" s="201" t="s">
        <v>77</v>
      </c>
      <c r="S1438" s="204" t="s">
        <v>109</v>
      </c>
      <c r="T1438" s="209">
        <f>+V1438+Y1438</f>
        <v>151940</v>
      </c>
      <c r="U1438" s="210" t="s">
        <v>98</v>
      </c>
      <c r="V1438" s="250">
        <v>129149</v>
      </c>
      <c r="W1438" s="190" t="s">
        <v>98</v>
      </c>
      <c r="X1438" s="190" t="s">
        <v>98</v>
      </c>
      <c r="Y1438" s="250">
        <v>22791</v>
      </c>
      <c r="Z1438" s="190" t="s">
        <v>98</v>
      </c>
      <c r="AA1438" s="190" t="s">
        <v>98</v>
      </c>
      <c r="AB1438" s="250">
        <v>12319.46</v>
      </c>
      <c r="AC1438" s="190" t="s">
        <v>80</v>
      </c>
      <c r="AD1438" s="190" t="s">
        <v>98</v>
      </c>
      <c r="AE1438" s="215">
        <f>+V1438+Y1438</f>
        <v>151940</v>
      </c>
      <c r="AF1438" s="204" t="s">
        <v>98</v>
      </c>
      <c r="AG1438" s="190" t="s">
        <v>33</v>
      </c>
      <c r="AH1438" s="228" t="s">
        <v>253</v>
      </c>
      <c r="AI1438" s="228" t="s">
        <v>255</v>
      </c>
      <c r="AJ1438" s="204"/>
    </row>
    <row r="1439" spans="2:36" ht="51" x14ac:dyDescent="0.2">
      <c r="B1439" s="411"/>
      <c r="C1439" s="204"/>
      <c r="D1439" s="202"/>
      <c r="E1439" s="199"/>
      <c r="F1439" s="199"/>
      <c r="G1439" s="200"/>
      <c r="H1439" s="202"/>
      <c r="I1439" s="204"/>
      <c r="J1439" s="11" t="s">
        <v>116</v>
      </c>
      <c r="K1439" s="7" t="s">
        <v>117</v>
      </c>
      <c r="L1439" s="7" t="s">
        <v>85</v>
      </c>
      <c r="M1439" s="7">
        <v>2</v>
      </c>
      <c r="N1439" s="205"/>
      <c r="O1439" s="202"/>
      <c r="P1439" s="202"/>
      <c r="Q1439" s="202"/>
      <c r="R1439" s="202"/>
      <c r="S1439" s="204"/>
      <c r="T1439" s="204"/>
      <c r="U1439" s="211"/>
      <c r="V1439" s="250"/>
      <c r="W1439" s="190"/>
      <c r="X1439" s="190"/>
      <c r="Y1439" s="250"/>
      <c r="Z1439" s="190"/>
      <c r="AA1439" s="190"/>
      <c r="AB1439" s="250"/>
      <c r="AC1439" s="190"/>
      <c r="AD1439" s="190"/>
      <c r="AE1439" s="190"/>
      <c r="AF1439" s="204"/>
      <c r="AG1439" s="190"/>
      <c r="AH1439" s="230"/>
      <c r="AI1439" s="230"/>
      <c r="AJ1439" s="204"/>
    </row>
    <row r="1440" spans="2:36" ht="38.25" x14ac:dyDescent="0.2">
      <c r="B1440" s="411"/>
      <c r="C1440" s="204"/>
      <c r="D1440" s="202"/>
      <c r="E1440" s="199"/>
      <c r="F1440" s="199"/>
      <c r="G1440" s="200"/>
      <c r="H1440" s="202"/>
      <c r="I1440" s="204"/>
      <c r="J1440" s="11" t="s">
        <v>209</v>
      </c>
      <c r="K1440" s="7" t="s">
        <v>118</v>
      </c>
      <c r="L1440" s="7" t="s">
        <v>119</v>
      </c>
      <c r="M1440" s="7">
        <v>2</v>
      </c>
      <c r="N1440" s="205"/>
      <c r="O1440" s="202"/>
      <c r="P1440" s="202"/>
      <c r="Q1440" s="202"/>
      <c r="R1440" s="202"/>
      <c r="S1440" s="204"/>
      <c r="T1440" s="204"/>
      <c r="U1440" s="211"/>
      <c r="V1440" s="250"/>
      <c r="W1440" s="190"/>
      <c r="X1440" s="190"/>
      <c r="Y1440" s="250"/>
      <c r="Z1440" s="190"/>
      <c r="AA1440" s="190"/>
      <c r="AB1440" s="250"/>
      <c r="AC1440" s="190"/>
      <c r="AD1440" s="190"/>
      <c r="AE1440" s="190"/>
      <c r="AF1440" s="204"/>
      <c r="AG1440" s="190"/>
      <c r="AH1440" s="230"/>
      <c r="AI1440" s="230"/>
      <c r="AJ1440" s="204"/>
    </row>
    <row r="1441" spans="2:37" ht="25.5" x14ac:dyDescent="0.2">
      <c r="B1441" s="411"/>
      <c r="C1441" s="204"/>
      <c r="D1441" s="203"/>
      <c r="E1441" s="199"/>
      <c r="F1441" s="199"/>
      <c r="G1441" s="200"/>
      <c r="H1441" s="203"/>
      <c r="I1441" s="204"/>
      <c r="J1441" s="11" t="s">
        <v>120</v>
      </c>
      <c r="K1441" s="7" t="s">
        <v>121</v>
      </c>
      <c r="L1441" s="7" t="s">
        <v>119</v>
      </c>
      <c r="M1441" s="7">
        <v>2</v>
      </c>
      <c r="N1441" s="205"/>
      <c r="O1441" s="203"/>
      <c r="P1441" s="203"/>
      <c r="Q1441" s="203"/>
      <c r="R1441" s="203"/>
      <c r="S1441" s="204"/>
      <c r="T1441" s="204"/>
      <c r="U1441" s="211"/>
      <c r="V1441" s="250"/>
      <c r="W1441" s="190"/>
      <c r="X1441" s="190"/>
      <c r="Y1441" s="250"/>
      <c r="Z1441" s="190"/>
      <c r="AA1441" s="190"/>
      <c r="AB1441" s="250"/>
      <c r="AC1441" s="190"/>
      <c r="AD1441" s="190"/>
      <c r="AE1441" s="190"/>
      <c r="AF1441" s="204"/>
      <c r="AG1441" s="190"/>
      <c r="AH1441" s="231"/>
      <c r="AI1441" s="231"/>
      <c r="AJ1441" s="204"/>
    </row>
    <row r="1442" spans="2:37" ht="130.15" customHeight="1" x14ac:dyDescent="0.2">
      <c r="B1442" s="251" t="s">
        <v>1103</v>
      </c>
      <c r="C1442" s="201" t="s">
        <v>827</v>
      </c>
      <c r="D1442" s="201" t="s">
        <v>88</v>
      </c>
      <c r="E1442" s="218" t="s">
        <v>67</v>
      </c>
      <c r="F1442" s="200" t="s">
        <v>134</v>
      </c>
      <c r="G1442" s="265" t="s">
        <v>1076</v>
      </c>
      <c r="H1442" s="201" t="s">
        <v>70</v>
      </c>
      <c r="I1442" s="204" t="s">
        <v>98</v>
      </c>
      <c r="J1442" s="11" t="s">
        <v>732</v>
      </c>
      <c r="K1442" s="83" t="s">
        <v>733</v>
      </c>
      <c r="L1442" s="90" t="s">
        <v>738</v>
      </c>
      <c r="M1442" s="53">
        <v>40</v>
      </c>
      <c r="N1442" s="190" t="s">
        <v>730</v>
      </c>
      <c r="O1442" s="201" t="s">
        <v>828</v>
      </c>
      <c r="P1442" s="201" t="s">
        <v>75</v>
      </c>
      <c r="Q1442" s="201" t="s">
        <v>76</v>
      </c>
      <c r="R1442" s="201" t="s">
        <v>77</v>
      </c>
      <c r="S1442" s="204" t="s">
        <v>109</v>
      </c>
      <c r="T1442" s="209">
        <f>+V1442+Y1442</f>
        <v>178817.9</v>
      </c>
      <c r="U1442" s="204" t="s">
        <v>98</v>
      </c>
      <c r="V1442" s="215">
        <v>151995.21</v>
      </c>
      <c r="W1442" s="215" t="s">
        <v>98</v>
      </c>
      <c r="X1442" s="215" t="s">
        <v>98</v>
      </c>
      <c r="Y1442" s="215">
        <v>26822.69</v>
      </c>
      <c r="Z1442" s="215" t="s">
        <v>98</v>
      </c>
      <c r="AA1442" s="190" t="s">
        <v>98</v>
      </c>
      <c r="AB1442" s="190">
        <v>14498.75</v>
      </c>
      <c r="AC1442" s="190" t="s">
        <v>149</v>
      </c>
      <c r="AD1442" s="190" t="s">
        <v>98</v>
      </c>
      <c r="AE1442" s="215">
        <f>+V1442+Y1442</f>
        <v>178817.9</v>
      </c>
      <c r="AF1442" s="190" t="s">
        <v>98</v>
      </c>
      <c r="AG1442" s="190" t="s">
        <v>33</v>
      </c>
      <c r="AH1442" s="228" t="s">
        <v>253</v>
      </c>
      <c r="AI1442" s="228" t="s">
        <v>255</v>
      </c>
      <c r="AJ1442" s="190"/>
    </row>
    <row r="1443" spans="2:37" ht="68.650000000000006" customHeight="1" x14ac:dyDescent="0.2">
      <c r="B1443" s="251"/>
      <c r="C1443" s="202"/>
      <c r="D1443" s="202"/>
      <c r="E1443" s="219"/>
      <c r="F1443" s="200"/>
      <c r="G1443" s="265"/>
      <c r="H1443" s="202"/>
      <c r="I1443" s="204"/>
      <c r="J1443" s="11" t="s">
        <v>111</v>
      </c>
      <c r="K1443" s="83" t="s">
        <v>735</v>
      </c>
      <c r="L1443" s="7" t="s">
        <v>85</v>
      </c>
      <c r="M1443" s="53">
        <v>2</v>
      </c>
      <c r="N1443" s="190"/>
      <c r="O1443" s="202"/>
      <c r="P1443" s="202"/>
      <c r="Q1443" s="202"/>
      <c r="R1443" s="202"/>
      <c r="S1443" s="204"/>
      <c r="T1443" s="204"/>
      <c r="U1443" s="204"/>
      <c r="V1443" s="215"/>
      <c r="W1443" s="215"/>
      <c r="X1443" s="215"/>
      <c r="Y1443" s="215"/>
      <c r="Z1443" s="215"/>
      <c r="AA1443" s="190"/>
      <c r="AB1443" s="190"/>
      <c r="AC1443" s="190"/>
      <c r="AD1443" s="190"/>
      <c r="AE1443" s="190"/>
      <c r="AF1443" s="190"/>
      <c r="AG1443" s="190"/>
      <c r="AH1443" s="230"/>
      <c r="AI1443" s="230"/>
      <c r="AJ1443" s="190"/>
    </row>
    <row r="1444" spans="2:37" ht="89.1" customHeight="1" x14ac:dyDescent="0.2">
      <c r="B1444" s="251"/>
      <c r="C1444" s="203"/>
      <c r="D1444" s="203"/>
      <c r="E1444" s="234"/>
      <c r="F1444" s="200"/>
      <c r="G1444" s="265"/>
      <c r="H1444" s="203"/>
      <c r="I1444" s="204"/>
      <c r="J1444" s="11" t="s">
        <v>127</v>
      </c>
      <c r="K1444" s="83" t="s">
        <v>658</v>
      </c>
      <c r="L1444" s="7" t="s">
        <v>85</v>
      </c>
      <c r="M1444" s="7">
        <v>104</v>
      </c>
      <c r="N1444" s="190"/>
      <c r="O1444" s="203"/>
      <c r="P1444" s="203"/>
      <c r="Q1444" s="203"/>
      <c r="R1444" s="203"/>
      <c r="S1444" s="204"/>
      <c r="T1444" s="204"/>
      <c r="U1444" s="204"/>
      <c r="V1444" s="215"/>
      <c r="W1444" s="215"/>
      <c r="X1444" s="215"/>
      <c r="Y1444" s="215"/>
      <c r="Z1444" s="215"/>
      <c r="AA1444" s="190"/>
      <c r="AB1444" s="190"/>
      <c r="AC1444" s="190"/>
      <c r="AD1444" s="190"/>
      <c r="AE1444" s="190"/>
      <c r="AF1444" s="190"/>
      <c r="AG1444" s="190"/>
      <c r="AH1444" s="231"/>
      <c r="AI1444" s="231"/>
      <c r="AJ1444" s="190"/>
    </row>
    <row r="1445" spans="2:37" x14ac:dyDescent="0.2">
      <c r="T1445" s="1"/>
      <c r="U1445" s="1"/>
      <c r="V1445" s="1"/>
      <c r="W1445" s="1"/>
      <c r="X1445" s="1"/>
      <c r="Y1445" s="1"/>
      <c r="Z1445" s="1"/>
    </row>
    <row r="1446" spans="2:37" x14ac:dyDescent="0.2">
      <c r="T1446" s="1"/>
      <c r="U1446" s="1"/>
      <c r="V1446" s="1"/>
      <c r="W1446" s="1"/>
      <c r="X1446" s="1"/>
      <c r="Y1446" s="1"/>
      <c r="Z1446" s="1"/>
      <c r="AK1446" s="30"/>
    </row>
    <row r="1447" spans="2:37" x14ac:dyDescent="0.2">
      <c r="D1447" s="141"/>
      <c r="H1447" s="141"/>
      <c r="I1447" s="141"/>
      <c r="T1447" s="1"/>
      <c r="U1447" s="1"/>
      <c r="V1447" s="1"/>
      <c r="W1447" s="1"/>
      <c r="X1447" s="1"/>
      <c r="Y1447" s="1"/>
      <c r="Z1447" s="1"/>
    </row>
    <row r="1448" spans="2:37" x14ac:dyDescent="0.2">
      <c r="B1448" s="144" t="s">
        <v>207</v>
      </c>
      <c r="C1448" s="30"/>
      <c r="D1448" s="145"/>
      <c r="E1448" s="145"/>
      <c r="F1448" s="146"/>
      <c r="G1448" s="145"/>
      <c r="H1448" s="30"/>
      <c r="I1448" s="147"/>
      <c r="J1448" s="148"/>
      <c r="K1448" s="149"/>
      <c r="P1448" s="30"/>
      <c r="Q1448" s="30"/>
      <c r="R1448" s="30"/>
      <c r="S1448" s="30"/>
      <c r="T1448" s="30"/>
      <c r="U1448" s="30"/>
      <c r="V1448" s="30"/>
      <c r="W1448" s="30"/>
      <c r="X1448" s="30"/>
      <c r="Y1448" s="30"/>
      <c r="Z1448" s="30"/>
      <c r="AA1448" s="150"/>
      <c r="AB1448" s="150"/>
      <c r="AC1448" s="148"/>
      <c r="AD1448" s="151"/>
      <c r="AE1448" s="151"/>
      <c r="AF1448" s="30"/>
      <c r="AG1448" s="148"/>
      <c r="AH1448" s="148"/>
      <c r="AI1448" s="148"/>
      <c r="AJ1448" s="30"/>
    </row>
    <row r="1449" spans="2:37" x14ac:dyDescent="0.2">
      <c r="B1449" s="152" t="s">
        <v>206</v>
      </c>
      <c r="C1449" s="30"/>
      <c r="D1449" s="145"/>
      <c r="E1449" s="145"/>
      <c r="F1449" s="146"/>
      <c r="G1449" s="145"/>
      <c r="H1449" s="30"/>
      <c r="I1449" s="30"/>
      <c r="J1449" s="153"/>
      <c r="K1449" s="30"/>
      <c r="P1449" s="149"/>
      <c r="Q1449" s="30"/>
      <c r="R1449" s="30"/>
      <c r="S1449" s="30"/>
      <c r="T1449" s="30"/>
      <c r="U1449" s="30"/>
      <c r="V1449" s="30"/>
      <c r="W1449" s="30"/>
      <c r="X1449" s="30"/>
      <c r="Y1449" s="30"/>
      <c r="Z1449" s="30"/>
      <c r="AA1449" s="150"/>
      <c r="AB1449" s="150"/>
      <c r="AC1449" s="151"/>
      <c r="AD1449" s="148"/>
      <c r="AE1449" s="151"/>
      <c r="AF1449" s="154"/>
      <c r="AG1449" s="148"/>
      <c r="AH1449" s="148"/>
      <c r="AI1449" s="148"/>
      <c r="AJ1449" s="30"/>
    </row>
    <row r="1450" spans="2:37" x14ac:dyDescent="0.2">
      <c r="B1450" s="145"/>
      <c r="C1450" s="30"/>
      <c r="D1450" s="145"/>
      <c r="E1450" s="145"/>
      <c r="F1450" s="146"/>
      <c r="G1450" s="145"/>
      <c r="H1450" s="30"/>
      <c r="I1450" s="147"/>
      <c r="J1450" s="148"/>
      <c r="K1450" s="149"/>
      <c r="P1450" s="30"/>
      <c r="Q1450" s="30"/>
      <c r="R1450" s="30"/>
      <c r="S1450" s="30"/>
      <c r="T1450" s="30"/>
      <c r="U1450" s="30"/>
      <c r="V1450" s="30"/>
      <c r="W1450" s="30"/>
      <c r="X1450" s="30"/>
      <c r="Y1450" s="30"/>
      <c r="Z1450" s="30"/>
      <c r="AA1450" s="150"/>
      <c r="AB1450" s="150"/>
      <c r="AC1450" s="148"/>
      <c r="AD1450" s="151"/>
      <c r="AE1450" s="151"/>
      <c r="AF1450" s="30"/>
      <c r="AG1450" s="148"/>
      <c r="AH1450" s="148"/>
      <c r="AI1450" s="148"/>
      <c r="AJ1450" s="30"/>
    </row>
    <row r="1451" spans="2:37" x14ac:dyDescent="0.2">
      <c r="B1451" s="144" t="s">
        <v>122</v>
      </c>
      <c r="C1451" s="155"/>
      <c r="D1451" s="156"/>
      <c r="E1451" s="156"/>
      <c r="F1451" s="94"/>
      <c r="G1451" s="144"/>
      <c r="H1451" s="155"/>
      <c r="I1451" s="157"/>
      <c r="J1451" s="158"/>
      <c r="K1451" s="94"/>
      <c r="P1451" s="94"/>
      <c r="Q1451" s="94"/>
      <c r="R1451" s="94"/>
      <c r="S1451" s="94"/>
      <c r="T1451" s="30"/>
      <c r="U1451" s="94"/>
      <c r="V1451" s="94"/>
      <c r="W1451" s="94"/>
      <c r="X1451" s="94"/>
      <c r="Y1451" s="94"/>
      <c r="Z1451" s="94"/>
      <c r="AA1451" s="159"/>
      <c r="AB1451" s="159"/>
      <c r="AC1451" s="158"/>
      <c r="AD1451" s="158"/>
      <c r="AE1451" s="158"/>
      <c r="AF1451" s="94"/>
      <c r="AG1451" s="158"/>
      <c r="AH1451" s="160"/>
      <c r="AI1451" s="160"/>
      <c r="AJ1451" s="94"/>
    </row>
    <row r="1452" spans="2:37" x14ac:dyDescent="0.2">
      <c r="B1452" s="144" t="s">
        <v>123</v>
      </c>
      <c r="C1452" s="155"/>
      <c r="D1452" s="156"/>
      <c r="E1452" s="156"/>
      <c r="F1452" s="94"/>
      <c r="G1452" s="144"/>
      <c r="H1452" s="155"/>
      <c r="I1452" s="157"/>
      <c r="J1452" s="158"/>
      <c r="K1452" s="94"/>
      <c r="P1452" s="94"/>
      <c r="Q1452" s="94"/>
      <c r="R1452" s="94"/>
      <c r="S1452" s="94"/>
      <c r="T1452" s="30"/>
      <c r="U1452" s="161"/>
      <c r="V1452" s="159"/>
      <c r="W1452" s="159"/>
      <c r="X1452" s="159"/>
      <c r="Y1452" s="159"/>
      <c r="Z1452" s="159"/>
      <c r="AA1452" s="159"/>
      <c r="AB1452" s="159"/>
      <c r="AC1452" s="158"/>
      <c r="AD1452" s="158"/>
      <c r="AE1452" s="158"/>
      <c r="AF1452" s="94"/>
      <c r="AG1452" s="158"/>
      <c r="AH1452" s="160"/>
      <c r="AI1452" s="160"/>
      <c r="AJ1452" s="94"/>
    </row>
    <row r="1453" spans="2:37" x14ac:dyDescent="0.2">
      <c r="B1453" s="162" t="s">
        <v>142</v>
      </c>
      <c r="D1453" s="141"/>
      <c r="F1453" s="1"/>
      <c r="G1453" s="162"/>
      <c r="H1453" s="140"/>
      <c r="I1453" s="139"/>
      <c r="J1453" s="142"/>
      <c r="K1453" s="1"/>
      <c r="T1453" s="30"/>
    </row>
    <row r="1454" spans="2:37" x14ac:dyDescent="0.2">
      <c r="B1454" s="162"/>
      <c r="D1454" s="141"/>
      <c r="F1454" s="1"/>
      <c r="G1454" s="162"/>
      <c r="H1454" s="140"/>
      <c r="I1454" s="139"/>
      <c r="J1454" s="142"/>
      <c r="K1454" s="1"/>
      <c r="T1454" s="30"/>
    </row>
    <row r="1455" spans="2:37" x14ac:dyDescent="0.2">
      <c r="B1455" s="144" t="s">
        <v>124</v>
      </c>
      <c r="C1455" s="155"/>
      <c r="D1455" s="156"/>
      <c r="E1455" s="156"/>
      <c r="F1455" s="94"/>
      <c r="G1455" s="144"/>
      <c r="H1455" s="155"/>
      <c r="I1455" s="157"/>
      <c r="J1455" s="160"/>
      <c r="K1455" s="155"/>
      <c r="P1455" s="155"/>
      <c r="Q1455" s="155"/>
      <c r="R1455" s="155"/>
      <c r="S1455" s="155"/>
      <c r="T1455" s="30"/>
      <c r="U1455" s="155"/>
      <c r="V1455" s="160"/>
      <c r="W1455" s="160"/>
      <c r="X1455" s="160"/>
      <c r="Y1455" s="160"/>
      <c r="Z1455" s="160"/>
      <c r="AA1455" s="160"/>
      <c r="AB1455" s="160"/>
      <c r="AC1455" s="160"/>
      <c r="AD1455" s="160"/>
      <c r="AE1455" s="160"/>
      <c r="AF1455" s="155"/>
      <c r="AG1455" s="160"/>
      <c r="AH1455" s="160"/>
      <c r="AI1455" s="160"/>
      <c r="AJ1455" s="155"/>
    </row>
  </sheetData>
  <mergeCells count="14028">
    <mergeCell ref="AJ407:AJ410"/>
    <mergeCell ref="B411:B413"/>
    <mergeCell ref="C411:C413"/>
    <mergeCell ref="D411:D413"/>
    <mergeCell ref="E411:E413"/>
    <mergeCell ref="F411:F413"/>
    <mergeCell ref="G411:G413"/>
    <mergeCell ref="H411:H413"/>
    <mergeCell ref="I411:I413"/>
    <mergeCell ref="N411:N413"/>
    <mergeCell ref="O411:O413"/>
    <mergeCell ref="P411:P413"/>
    <mergeCell ref="Q411:Q413"/>
    <mergeCell ref="R411:R413"/>
    <mergeCell ref="S411:S413"/>
    <mergeCell ref="T411:T413"/>
    <mergeCell ref="U411:U413"/>
    <mergeCell ref="V411:V413"/>
    <mergeCell ref="W411:W413"/>
    <mergeCell ref="X411:X413"/>
    <mergeCell ref="Y411:Y413"/>
    <mergeCell ref="Z411:Z413"/>
    <mergeCell ref="AA411:AA413"/>
    <mergeCell ref="AB411:AB413"/>
    <mergeCell ref="AC411:AC413"/>
    <mergeCell ref="AD411:AD413"/>
    <mergeCell ref="AE411:AE413"/>
    <mergeCell ref="AF411:AF413"/>
    <mergeCell ref="AG411:AG413"/>
    <mergeCell ref="AH411:AH413"/>
    <mergeCell ref="AI411:AI413"/>
    <mergeCell ref="AJ411:AJ413"/>
    <mergeCell ref="AC572:AC575"/>
    <mergeCell ref="AD572:AD575"/>
    <mergeCell ref="AE572:AE575"/>
    <mergeCell ref="AF572:AF575"/>
    <mergeCell ref="AG572:AG575"/>
    <mergeCell ref="AH572:AH575"/>
    <mergeCell ref="AI572:AI575"/>
    <mergeCell ref="AJ572:AJ575"/>
    <mergeCell ref="O566:O568"/>
    <mergeCell ref="P566:P568"/>
    <mergeCell ref="Q566:Q568"/>
    <mergeCell ref="R566:R568"/>
    <mergeCell ref="S566:S568"/>
    <mergeCell ref="T566:T568"/>
    <mergeCell ref="U566:U568"/>
    <mergeCell ref="V566:V568"/>
    <mergeCell ref="W566:W568"/>
    <mergeCell ref="X566:X568"/>
    <mergeCell ref="Y566:Y568"/>
    <mergeCell ref="Z566:Z568"/>
    <mergeCell ref="AA566:AA568"/>
    <mergeCell ref="AB566:AB568"/>
    <mergeCell ref="AC566:AC568"/>
    <mergeCell ref="AD566:AD568"/>
    <mergeCell ref="AE566:AE568"/>
    <mergeCell ref="AF566:AF568"/>
    <mergeCell ref="AG566:AG568"/>
    <mergeCell ref="AH566:AH568"/>
    <mergeCell ref="AI566:AI568"/>
    <mergeCell ref="AJ566:AJ568"/>
    <mergeCell ref="AI569:AI571"/>
    <mergeCell ref="AJ569:AJ571"/>
    <mergeCell ref="P414:P416"/>
    <mergeCell ref="Q414:Q416"/>
    <mergeCell ref="R414:R416"/>
    <mergeCell ref="S414:S416"/>
    <mergeCell ref="T414:T416"/>
    <mergeCell ref="U414:U416"/>
    <mergeCell ref="V414:V416"/>
    <mergeCell ref="W414:W416"/>
    <mergeCell ref="X414:X416"/>
    <mergeCell ref="Y414:Y416"/>
    <mergeCell ref="Z414:Z416"/>
    <mergeCell ref="AA414:AA416"/>
    <mergeCell ref="AB414:AB416"/>
    <mergeCell ref="AC414:AC416"/>
    <mergeCell ref="AD414:AD416"/>
    <mergeCell ref="AE414:AE416"/>
    <mergeCell ref="AF414:AF416"/>
    <mergeCell ref="AG414:AG416"/>
    <mergeCell ref="AH414:AH416"/>
    <mergeCell ref="AI414:AI416"/>
    <mergeCell ref="AJ414:AJ416"/>
    <mergeCell ref="G1438:G1441"/>
    <mergeCell ref="H1438:H1441"/>
    <mergeCell ref="I1438:I1441"/>
    <mergeCell ref="N1438:N1441"/>
    <mergeCell ref="O1438:O1441"/>
    <mergeCell ref="P1438:P1441"/>
    <mergeCell ref="Q1438:Q1441"/>
    <mergeCell ref="R1438:R1441"/>
    <mergeCell ref="S1438:S1441"/>
    <mergeCell ref="T1438:T1441"/>
    <mergeCell ref="U1438:U1441"/>
    <mergeCell ref="V1438:V1441"/>
    <mergeCell ref="W1438:W1441"/>
    <mergeCell ref="X1438:X1441"/>
    <mergeCell ref="Y1438:Y1441"/>
    <mergeCell ref="Z1438:Z1441"/>
    <mergeCell ref="AA1438:AA1441"/>
    <mergeCell ref="AB1438:AB1441"/>
    <mergeCell ref="AC1438:AC1441"/>
    <mergeCell ref="AD1438:AD1441"/>
    <mergeCell ref="AE1438:AE1441"/>
    <mergeCell ref="AF1438:AF1441"/>
    <mergeCell ref="AG1438:AG1441"/>
    <mergeCell ref="AH1438:AH1441"/>
    <mergeCell ref="AI1438:AI1441"/>
    <mergeCell ref="AJ1438:AJ1441"/>
    <mergeCell ref="B569:B571"/>
    <mergeCell ref="C569:C571"/>
    <mergeCell ref="D569:D571"/>
    <mergeCell ref="E569:E571"/>
    <mergeCell ref="F569:F571"/>
    <mergeCell ref="G569:G571"/>
    <mergeCell ref="H569:H571"/>
    <mergeCell ref="I569:I571"/>
    <mergeCell ref="J569:J571"/>
    <mergeCell ref="K569:K571"/>
    <mergeCell ref="L569:L571"/>
    <mergeCell ref="M569:M571"/>
    <mergeCell ref="N569:N571"/>
    <mergeCell ref="O569:O571"/>
    <mergeCell ref="P569:P571"/>
    <mergeCell ref="Q569:Q571"/>
    <mergeCell ref="R569:R571"/>
    <mergeCell ref="S569:S571"/>
    <mergeCell ref="T569:T571"/>
    <mergeCell ref="U569:U571"/>
    <mergeCell ref="V569:V571"/>
    <mergeCell ref="W569:W571"/>
    <mergeCell ref="X569:X571"/>
    <mergeCell ref="Y569:Y571"/>
    <mergeCell ref="Z569:Z571"/>
    <mergeCell ref="AA569:AA571"/>
    <mergeCell ref="AB569:AB571"/>
    <mergeCell ref="AC569:AC571"/>
    <mergeCell ref="AD569:AD571"/>
    <mergeCell ref="AE569:AE571"/>
    <mergeCell ref="AF569:AF571"/>
    <mergeCell ref="AG569:AG571"/>
    <mergeCell ref="AH569:AH571"/>
    <mergeCell ref="O572:O575"/>
    <mergeCell ref="P572:P575"/>
    <mergeCell ref="Q572:Q575"/>
    <mergeCell ref="R572:R575"/>
    <mergeCell ref="S572:S575"/>
    <mergeCell ref="N1118:N1121"/>
    <mergeCell ref="O1118:O1121"/>
    <mergeCell ref="P1118:P1121"/>
    <mergeCell ref="Q1118:Q1121"/>
    <mergeCell ref="R1118:R1121"/>
    <mergeCell ref="S1118:S1121"/>
    <mergeCell ref="T1118:T1121"/>
    <mergeCell ref="U1118:U1121"/>
    <mergeCell ref="V1118:V1121"/>
    <mergeCell ref="W1118:W1121"/>
    <mergeCell ref="X1118:X1121"/>
    <mergeCell ref="Y1118:Y1121"/>
    <mergeCell ref="Z1118:Z1121"/>
    <mergeCell ref="AA1118:AA1121"/>
    <mergeCell ref="AB1118:AB1121"/>
    <mergeCell ref="AC1118:AC1121"/>
    <mergeCell ref="AD1118:AD1121"/>
    <mergeCell ref="AE1118:AE1121"/>
    <mergeCell ref="AF1118:AF1121"/>
    <mergeCell ref="AG1118:AG1121"/>
    <mergeCell ref="AH1118:AH1121"/>
    <mergeCell ref="AI1118:AI1121"/>
    <mergeCell ref="AJ1118:AJ1121"/>
    <mergeCell ref="B1122:B1124"/>
    <mergeCell ref="C1122:C1124"/>
    <mergeCell ref="AJ1122:AJ1124"/>
    <mergeCell ref="B1442:B1444"/>
    <mergeCell ref="C1442:C1444"/>
    <mergeCell ref="D1442:D1444"/>
    <mergeCell ref="E1442:E1444"/>
    <mergeCell ref="F1442:F1444"/>
    <mergeCell ref="G1442:G1444"/>
    <mergeCell ref="H1442:H1444"/>
    <mergeCell ref="I1442:I1444"/>
    <mergeCell ref="N1442:N1444"/>
    <mergeCell ref="O1442:O1444"/>
    <mergeCell ref="P1442:P1444"/>
    <mergeCell ref="Q1442:Q1444"/>
    <mergeCell ref="R1442:R1444"/>
    <mergeCell ref="S1442:S1444"/>
    <mergeCell ref="T1442:T1444"/>
    <mergeCell ref="U1442:U1444"/>
    <mergeCell ref="V1442:V1444"/>
    <mergeCell ref="W1442:W1444"/>
    <mergeCell ref="X1442:X1444"/>
    <mergeCell ref="Y1442:Y1444"/>
    <mergeCell ref="Z1442:Z1444"/>
    <mergeCell ref="AA1442:AA1444"/>
    <mergeCell ref="AB1442:AB1444"/>
    <mergeCell ref="AC1442:AC1444"/>
    <mergeCell ref="AD1442:AD1444"/>
    <mergeCell ref="AE1442:AE1444"/>
    <mergeCell ref="AF1442:AF1444"/>
    <mergeCell ref="AG1442:AG1444"/>
    <mergeCell ref="AH1442:AH1444"/>
    <mergeCell ref="AI1442:AI1444"/>
    <mergeCell ref="AJ1442:AJ1444"/>
    <mergeCell ref="B1435:B1437"/>
    <mergeCell ref="C1435:C1437"/>
    <mergeCell ref="B1438:B1441"/>
    <mergeCell ref="C1438:C1441"/>
    <mergeCell ref="D1438:D1441"/>
    <mergeCell ref="E1438:E1441"/>
    <mergeCell ref="F1438:F1441"/>
    <mergeCell ref="D1435:D1437"/>
    <mergeCell ref="E1435:E1437"/>
    <mergeCell ref="F1435:F1437"/>
    <mergeCell ref="G1435:G1437"/>
    <mergeCell ref="AH1435:AH1437"/>
    <mergeCell ref="AI1435:AI1437"/>
    <mergeCell ref="AJ1435:AJ1437"/>
    <mergeCell ref="B1125:B1127"/>
    <mergeCell ref="C1125:C1127"/>
    <mergeCell ref="D1125:D1127"/>
    <mergeCell ref="E1125:E1127"/>
    <mergeCell ref="F1125:F1127"/>
    <mergeCell ref="G1125:G1127"/>
    <mergeCell ref="H1125:H1127"/>
    <mergeCell ref="I1125:I1127"/>
    <mergeCell ref="N1125:N1127"/>
    <mergeCell ref="O1125:O1127"/>
    <mergeCell ref="P1125:P1127"/>
    <mergeCell ref="Q1125:Q1127"/>
    <mergeCell ref="R1125:R1127"/>
    <mergeCell ref="S1125:S1127"/>
    <mergeCell ref="T1125:T1127"/>
    <mergeCell ref="X1125:X1127"/>
    <mergeCell ref="Y1125:Y1127"/>
    <mergeCell ref="Z1125:Z1127"/>
    <mergeCell ref="AA1125:AA1127"/>
    <mergeCell ref="AB1125:AB1127"/>
    <mergeCell ref="AC1125:AC1127"/>
    <mergeCell ref="AD1125:AD1127"/>
    <mergeCell ref="AE1125:AE1127"/>
    <mergeCell ref="AF1125:AF1127"/>
    <mergeCell ref="AG1125:AG1127"/>
    <mergeCell ref="AH1125:AH1127"/>
    <mergeCell ref="AI1125:AI1127"/>
    <mergeCell ref="AJ1125:AJ1127"/>
    <mergeCell ref="B1401:B1404"/>
    <mergeCell ref="C1401:C1404"/>
    <mergeCell ref="D1401:D1404"/>
    <mergeCell ref="E1401:E1404"/>
    <mergeCell ref="F1401:F1404"/>
    <mergeCell ref="G1401:G1404"/>
    <mergeCell ref="H1401:H1404"/>
    <mergeCell ref="AJ1244:AJ1246"/>
    <mergeCell ref="AJ1254:AJ1256"/>
    <mergeCell ref="O1241:O1243"/>
    <mergeCell ref="R1251:R1253"/>
    <mergeCell ref="AB1401:AB1404"/>
    <mergeCell ref="AC1401:AC1404"/>
    <mergeCell ref="AD1401:AD1404"/>
    <mergeCell ref="AE1401:AE1404"/>
    <mergeCell ref="AF1401:AF1404"/>
    <mergeCell ref="AG1401:AG1404"/>
    <mergeCell ref="AH1401:AH1404"/>
    <mergeCell ref="AI1401:AI1404"/>
    <mergeCell ref="AJ1401:AJ1404"/>
    <mergeCell ref="AJ1247:AJ1250"/>
    <mergeCell ref="AH1251:AH1253"/>
    <mergeCell ref="AI1251:AI1253"/>
    <mergeCell ref="AJ1251:AJ1253"/>
    <mergeCell ref="AJ1218:AJ1220"/>
    <mergeCell ref="AI1324:AI1326"/>
    <mergeCell ref="AH1299:AH1301"/>
    <mergeCell ref="AH1296:AH1298"/>
    <mergeCell ref="AI1244:AI1246"/>
    <mergeCell ref="E1198:E1200"/>
    <mergeCell ref="E1201:E1203"/>
    <mergeCell ref="E1210:E1213"/>
    <mergeCell ref="F1210:F1213"/>
    <mergeCell ref="H1435:H1437"/>
    <mergeCell ref="I1435:I1437"/>
    <mergeCell ref="N1435:N1437"/>
    <mergeCell ref="O1435:O1437"/>
    <mergeCell ref="P1435:P1437"/>
    <mergeCell ref="Q1435:Q1437"/>
    <mergeCell ref="R1435:R1437"/>
    <mergeCell ref="S1435:S1437"/>
    <mergeCell ref="T1435:T1437"/>
    <mergeCell ref="U1435:U1437"/>
    <mergeCell ref="V1435:V1437"/>
    <mergeCell ref="W1435:W1437"/>
    <mergeCell ref="X1435:X1437"/>
    <mergeCell ref="Y1435:Y1437"/>
    <mergeCell ref="Z1435:Z1437"/>
    <mergeCell ref="AA1435:AA1437"/>
    <mergeCell ref="AB1435:AB1437"/>
    <mergeCell ref="AC1435:AC1437"/>
    <mergeCell ref="AD1435:AD1437"/>
    <mergeCell ref="AE1435:AE1437"/>
    <mergeCell ref="AF1435:AF1437"/>
    <mergeCell ref="AG1435:AG1437"/>
    <mergeCell ref="H1284:H1286"/>
    <mergeCell ref="I1228:I1230"/>
    <mergeCell ref="G1237:G1240"/>
    <mergeCell ref="G1241:G1243"/>
    <mergeCell ref="H1241:H1243"/>
    <mergeCell ref="I1241:I1243"/>
    <mergeCell ref="I1260:I1263"/>
    <mergeCell ref="AF1264:AF1266"/>
    <mergeCell ref="AC1237:AC1240"/>
    <mergeCell ref="AD1237:AD1240"/>
    <mergeCell ref="AE1237:AE1240"/>
    <mergeCell ref="AC1241:AC1243"/>
    <mergeCell ref="AD1241:AD1243"/>
    <mergeCell ref="H1270:H1272"/>
    <mergeCell ref="AF1299:AF1301"/>
    <mergeCell ref="AE1355:AE1357"/>
    <mergeCell ref="AF1355:AF1357"/>
    <mergeCell ref="AC1362:AC1365"/>
    <mergeCell ref="R1355:R1357"/>
    <mergeCell ref="W1362:W1365"/>
    <mergeCell ref="AF1346:AF1348"/>
    <mergeCell ref="Q1241:Q1243"/>
    <mergeCell ref="N1260:N1263"/>
    <mergeCell ref="O1260:O1263"/>
    <mergeCell ref="S1324:S1326"/>
    <mergeCell ref="Z1324:Z1326"/>
    <mergeCell ref="AA1324:AA1326"/>
    <mergeCell ref="W1339:W1342"/>
    <mergeCell ref="X1339:X1342"/>
    <mergeCell ref="AF1339:AF1342"/>
    <mergeCell ref="AG1346:AG1348"/>
    <mergeCell ref="N1369:N1371"/>
    <mergeCell ref="O1369:O1371"/>
    <mergeCell ref="P1369:P1371"/>
    <mergeCell ref="H1366:H1368"/>
    <mergeCell ref="O1362:O1365"/>
    <mergeCell ref="P1362:P1365"/>
    <mergeCell ref="AG1355:AG1357"/>
    <mergeCell ref="AH632:AH634"/>
    <mergeCell ref="AI632:AI634"/>
    <mergeCell ref="AJ632:AJ634"/>
    <mergeCell ref="P1201:P1203"/>
    <mergeCell ref="O1204:O1206"/>
    <mergeCell ref="AI1210:AI1213"/>
    <mergeCell ref="AG1210:AG1213"/>
    <mergeCell ref="AE1221:AE1223"/>
    <mergeCell ref="AF1221:AF1223"/>
    <mergeCell ref="AA1204:AA1206"/>
    <mergeCell ref="AB1204:AB1206"/>
    <mergeCell ref="AC1204:AC1206"/>
    <mergeCell ref="B1287:B1289"/>
    <mergeCell ref="C1287:C1289"/>
    <mergeCell ref="D1287:D1289"/>
    <mergeCell ref="E1287:E1289"/>
    <mergeCell ref="F1287:F1289"/>
    <mergeCell ref="G1287:G1289"/>
    <mergeCell ref="H1287:H1289"/>
    <mergeCell ref="I1287:I1289"/>
    <mergeCell ref="N1287:N1289"/>
    <mergeCell ref="O1287:O1289"/>
    <mergeCell ref="P1287:P1289"/>
    <mergeCell ref="Q1287:Q1289"/>
    <mergeCell ref="F1234:F1236"/>
    <mergeCell ref="G1234:G1236"/>
    <mergeCell ref="U1280:U1281"/>
    <mergeCell ref="X1282:X1283"/>
    <mergeCell ref="S1280:S1281"/>
    <mergeCell ref="S1282:S1283"/>
    <mergeCell ref="S1284:S1286"/>
    <mergeCell ref="T1273:T1276"/>
    <mergeCell ref="U1273:U1276"/>
    <mergeCell ref="T1284:T1286"/>
    <mergeCell ref="U1267:U1269"/>
    <mergeCell ref="V1267:V1269"/>
    <mergeCell ref="AA1277:AA1279"/>
    <mergeCell ref="AB1277:AB1279"/>
    <mergeCell ref="AC1277:AC1279"/>
    <mergeCell ref="G1264:G1266"/>
    <mergeCell ref="AH1267:AH1269"/>
    <mergeCell ref="AH1284:AH1286"/>
    <mergeCell ref="AH1273:AH1276"/>
    <mergeCell ref="AH1277:AH1279"/>
    <mergeCell ref="V1282:V1283"/>
    <mergeCell ref="E1282:E1283"/>
    <mergeCell ref="AE1264:AE1266"/>
    <mergeCell ref="Q1244:Q1246"/>
    <mergeCell ref="B1254:B1256"/>
    <mergeCell ref="S1244:S1246"/>
    <mergeCell ref="I1234:I1236"/>
    <mergeCell ref="AD1277:AD1279"/>
    <mergeCell ref="AE1277:AE1279"/>
    <mergeCell ref="AF1277:AF1279"/>
    <mergeCell ref="S1234:S1236"/>
    <mergeCell ref="X1247:X1250"/>
    <mergeCell ref="Y1247:Y1250"/>
    <mergeCell ref="Z1247:Z1250"/>
    <mergeCell ref="AA1247:AA1250"/>
    <mergeCell ref="AB1247:AB1250"/>
    <mergeCell ref="G1257:G1259"/>
    <mergeCell ref="H1257:H1259"/>
    <mergeCell ref="I1257:I1259"/>
    <mergeCell ref="H1282:H1283"/>
    <mergeCell ref="AJ1231:AJ1233"/>
    <mergeCell ref="Q1296:Q1298"/>
    <mergeCell ref="P1290:P1292"/>
    <mergeCell ref="AD1254:AD1256"/>
    <mergeCell ref="W1277:W1279"/>
    <mergeCell ref="AE1267:AE1269"/>
    <mergeCell ref="AD1293:AD1295"/>
    <mergeCell ref="Y1290:Y1292"/>
    <mergeCell ref="Z1290:Z1292"/>
    <mergeCell ref="AA1290:AA1292"/>
    <mergeCell ref="AB1290:AB1292"/>
    <mergeCell ref="Q1302:Q1304"/>
    <mergeCell ref="AJ1234:AJ1236"/>
    <mergeCell ref="R1234:R1236"/>
    <mergeCell ref="AJ1257:AJ1259"/>
    <mergeCell ref="R1290:R1292"/>
    <mergeCell ref="AA1270:AA1272"/>
    <mergeCell ref="X1270:X1272"/>
    <mergeCell ref="Q1267:Q1269"/>
    <mergeCell ref="P1270:P1272"/>
    <mergeCell ref="Q1270:Q1272"/>
    <mergeCell ref="T1287:T1289"/>
    <mergeCell ref="U1287:U1289"/>
    <mergeCell ref="V1287:V1289"/>
    <mergeCell ref="W1287:W1289"/>
    <mergeCell ref="X1287:X1289"/>
    <mergeCell ref="O1280:O1281"/>
    <mergeCell ref="AC1218:AC1220"/>
    <mergeCell ref="AD1218:AD1220"/>
    <mergeCell ref="AH1214:AH1217"/>
    <mergeCell ref="V1257:V1259"/>
    <mergeCell ref="X1264:X1266"/>
    <mergeCell ref="U1264:U1266"/>
    <mergeCell ref="P1277:P1279"/>
    <mergeCell ref="P1280:P1281"/>
    <mergeCell ref="T1282:T1283"/>
    <mergeCell ref="S1228:S1230"/>
    <mergeCell ref="S1221:S1223"/>
    <mergeCell ref="T1214:T1217"/>
    <mergeCell ref="U1214:U1217"/>
    <mergeCell ref="AF1224:AF1227"/>
    <mergeCell ref="R1224:R1227"/>
    <mergeCell ref="AG1224:AG1227"/>
    <mergeCell ref="AF1228:AF1230"/>
    <mergeCell ref="AG1228:AG1230"/>
    <mergeCell ref="Y1221:Y1223"/>
    <mergeCell ref="P1260:P1263"/>
    <mergeCell ref="Q1260:Q1263"/>
    <mergeCell ref="R1260:R1263"/>
    <mergeCell ref="R1287:R1289"/>
    <mergeCell ref="R1280:R1281"/>
    <mergeCell ref="R1267:R1269"/>
    <mergeCell ref="T1257:T1259"/>
    <mergeCell ref="U1257:U1259"/>
    <mergeCell ref="S1267:S1269"/>
    <mergeCell ref="S1270:S1272"/>
    <mergeCell ref="S1273:S1276"/>
    <mergeCell ref="S1277:S1279"/>
    <mergeCell ref="AF1267:AF1269"/>
    <mergeCell ref="W1231:W1233"/>
    <mergeCell ref="X1231:X1233"/>
    <mergeCell ref="Q1282:Q1283"/>
    <mergeCell ref="O1270:O1272"/>
    <mergeCell ref="O1273:O1276"/>
    <mergeCell ref="E1231:E1233"/>
    <mergeCell ref="P1228:P1230"/>
    <mergeCell ref="Q1228:Q1230"/>
    <mergeCell ref="P1214:P1217"/>
    <mergeCell ref="AD1221:AD1223"/>
    <mergeCell ref="AH1228:AH1230"/>
    <mergeCell ref="F1257:F1259"/>
    <mergeCell ref="I1280:I1281"/>
    <mergeCell ref="H1277:H1279"/>
    <mergeCell ref="F1280:F1281"/>
    <mergeCell ref="H1280:H1281"/>
    <mergeCell ref="J1280:J1281"/>
    <mergeCell ref="H1247:H1250"/>
    <mergeCell ref="AC1282:AC1283"/>
    <mergeCell ref="AD1282:AD1283"/>
    <mergeCell ref="AE1282:AE1283"/>
    <mergeCell ref="AF1282:AF1283"/>
    <mergeCell ref="AG1282:AG1283"/>
    <mergeCell ref="AE1247:AE1250"/>
    <mergeCell ref="AF1247:AF1250"/>
    <mergeCell ref="AG1247:AG1250"/>
    <mergeCell ref="AG1254:AG1256"/>
    <mergeCell ref="AE1241:AE1243"/>
    <mergeCell ref="AF1241:AF1243"/>
    <mergeCell ref="AD1244:AD1246"/>
    <mergeCell ref="AE1244:AE1246"/>
    <mergeCell ref="AF1244:AF1246"/>
    <mergeCell ref="R1293:R1295"/>
    <mergeCell ref="U1282:U1283"/>
    <mergeCell ref="W1234:W1236"/>
    <mergeCell ref="X1234:X1236"/>
    <mergeCell ref="Y1234:Y1236"/>
    <mergeCell ref="Z1234:Z1236"/>
    <mergeCell ref="AF1234:AF1236"/>
    <mergeCell ref="S1251:S1253"/>
    <mergeCell ref="T1251:T1253"/>
    <mergeCell ref="AG1277:AG1279"/>
    <mergeCell ref="T1280:T1281"/>
    <mergeCell ref="AH1282:AH1283"/>
    <mergeCell ref="AG1284:AG1286"/>
    <mergeCell ref="R1218:R1220"/>
    <mergeCell ref="N1280:N1281"/>
    <mergeCell ref="P1241:P1243"/>
    <mergeCell ref="H1290:H1292"/>
    <mergeCell ref="K1280:K1281"/>
    <mergeCell ref="AA1034:AA1036"/>
    <mergeCell ref="Y1040:Y1042"/>
    <mergeCell ref="Y1043:Y1045"/>
    <mergeCell ref="N1178:N1181"/>
    <mergeCell ref="AC1330:AC1332"/>
    <mergeCell ref="B632:B634"/>
    <mergeCell ref="C632:C634"/>
    <mergeCell ref="D632:D634"/>
    <mergeCell ref="E632:E634"/>
    <mergeCell ref="F632:F634"/>
    <mergeCell ref="N632:N634"/>
    <mergeCell ref="H1234:H1236"/>
    <mergeCell ref="Y1264:Y1266"/>
    <mergeCell ref="U1234:U1236"/>
    <mergeCell ref="AB1231:AB1233"/>
    <mergeCell ref="R1237:R1240"/>
    <mergeCell ref="U1247:U1250"/>
    <mergeCell ref="V1247:V1250"/>
    <mergeCell ref="W1247:W1250"/>
    <mergeCell ref="T1234:T1236"/>
    <mergeCell ref="W1244:W1246"/>
    <mergeCell ref="X1244:X1246"/>
    <mergeCell ref="Y1244:Y1246"/>
    <mergeCell ref="Z1244:Z1246"/>
    <mergeCell ref="AA1244:AA1246"/>
    <mergeCell ref="AB1244:AB1246"/>
    <mergeCell ref="AC1244:AC1246"/>
    <mergeCell ref="R1241:R1243"/>
    <mergeCell ref="R1244:R1246"/>
    <mergeCell ref="V1244:V1246"/>
    <mergeCell ref="AB1267:AB1269"/>
    <mergeCell ref="AA1273:AA1276"/>
    <mergeCell ref="Z1241:Z1243"/>
    <mergeCell ref="T1264:T1266"/>
    <mergeCell ref="AB1280:AB1281"/>
    <mergeCell ref="W1282:W1283"/>
    <mergeCell ref="R1315:R1317"/>
    <mergeCell ref="Y1282:Y1283"/>
    <mergeCell ref="Z1282:Z1283"/>
    <mergeCell ref="AA1282:AA1283"/>
    <mergeCell ref="AB1282:AB1283"/>
    <mergeCell ref="Z1221:Z1223"/>
    <mergeCell ref="E1218:E1220"/>
    <mergeCell ref="U1290:U1292"/>
    <mergeCell ref="V1290:V1292"/>
    <mergeCell ref="Z1293:Z1295"/>
    <mergeCell ref="AA1293:AA1295"/>
    <mergeCell ref="AB1293:AB1295"/>
    <mergeCell ref="S1290:S1292"/>
    <mergeCell ref="AA1330:AA1332"/>
    <mergeCell ref="AB1324:AB1326"/>
    <mergeCell ref="X1330:X1332"/>
    <mergeCell ref="R1302:R1304"/>
    <mergeCell ref="R1296:R1298"/>
    <mergeCell ref="U1302:U1304"/>
    <mergeCell ref="V1302:V1304"/>
    <mergeCell ref="Y1302:Y1304"/>
    <mergeCell ref="Z1296:Z1298"/>
    <mergeCell ref="V1296:V1298"/>
    <mergeCell ref="Y1296:Y1298"/>
    <mergeCell ref="AB1296:AB1298"/>
    <mergeCell ref="S1241:S1243"/>
    <mergeCell ref="T1241:T1243"/>
    <mergeCell ref="AA1218:AA1220"/>
    <mergeCell ref="G1369:G1371"/>
    <mergeCell ref="AI1381:AI1384"/>
    <mergeCell ref="AJ1381:AJ1384"/>
    <mergeCell ref="AI1378:AI1380"/>
    <mergeCell ref="E1343:E1345"/>
    <mergeCell ref="F1343:F1345"/>
    <mergeCell ref="G1343:G1345"/>
    <mergeCell ref="H1343:H1345"/>
    <mergeCell ref="I1343:I1345"/>
    <mergeCell ref="N1343:N1345"/>
    <mergeCell ref="O1343:O1345"/>
    <mergeCell ref="P1343:P1345"/>
    <mergeCell ref="Q1343:Q1345"/>
    <mergeCell ref="R1343:R1345"/>
    <mergeCell ref="S1343:S1345"/>
    <mergeCell ref="T1343:T1345"/>
    <mergeCell ref="U1343:U1345"/>
    <mergeCell ref="AG1375:AG1377"/>
    <mergeCell ref="O1375:O1377"/>
    <mergeCell ref="P1375:P1377"/>
    <mergeCell ref="Q1375:Q1377"/>
    <mergeCell ref="R1375:R1377"/>
    <mergeCell ref="S1375:S1377"/>
    <mergeCell ref="W1369:W1371"/>
    <mergeCell ref="T1369:T1371"/>
    <mergeCell ref="X1366:X1368"/>
    <mergeCell ref="G1352:G1354"/>
    <mergeCell ref="H1352:H1354"/>
    <mergeCell ref="I1352:I1354"/>
    <mergeCell ref="N1352:N1354"/>
    <mergeCell ref="O1352:O1354"/>
    <mergeCell ref="P1352:P1354"/>
    <mergeCell ref="Q1352:Q1354"/>
    <mergeCell ref="R1352:R1354"/>
    <mergeCell ref="S1352:S1354"/>
    <mergeCell ref="T1352:T1354"/>
    <mergeCell ref="U1352:U1354"/>
    <mergeCell ref="AC1349:AC1351"/>
    <mergeCell ref="AD1349:AD1351"/>
    <mergeCell ref="AE1349:AE1351"/>
    <mergeCell ref="E1346:E1348"/>
    <mergeCell ref="F1346:F1348"/>
    <mergeCell ref="G1346:G1348"/>
    <mergeCell ref="H1346:H1348"/>
    <mergeCell ref="I1346:I1348"/>
    <mergeCell ref="AH1362:AH1365"/>
    <mergeCell ref="AH1355:AH1357"/>
    <mergeCell ref="AA1355:AA1357"/>
    <mergeCell ref="AH1346:AH1348"/>
    <mergeCell ref="V1343:V1345"/>
    <mergeCell ref="W1343:W1345"/>
    <mergeCell ref="R1346:R1348"/>
    <mergeCell ref="N1362:N1365"/>
    <mergeCell ref="B1381:B1384"/>
    <mergeCell ref="C1381:C1384"/>
    <mergeCell ref="D1381:D1384"/>
    <mergeCell ref="B1339:B1342"/>
    <mergeCell ref="D1327:D1329"/>
    <mergeCell ref="B1330:B1332"/>
    <mergeCell ref="C1330:C1332"/>
    <mergeCell ref="D1330:D1332"/>
    <mergeCell ref="B1333:B1335"/>
    <mergeCell ref="C1333:C1335"/>
    <mergeCell ref="G1339:G1342"/>
    <mergeCell ref="H1339:H1342"/>
    <mergeCell ref="I1339:I1342"/>
    <mergeCell ref="AA1362:AA1365"/>
    <mergeCell ref="AB1362:AB1365"/>
    <mergeCell ref="S1366:S1368"/>
    <mergeCell ref="E1330:E1332"/>
    <mergeCell ref="P1349:P1351"/>
    <mergeCell ref="Q1349:Q1351"/>
    <mergeCell ref="AC1381:AC1384"/>
    <mergeCell ref="AD1381:AD1384"/>
    <mergeCell ref="AE1381:AE1384"/>
    <mergeCell ref="AF1381:AF1384"/>
    <mergeCell ref="AG1381:AG1384"/>
    <mergeCell ref="AH1381:AH1384"/>
    <mergeCell ref="B1346:B1348"/>
    <mergeCell ref="C1346:C1348"/>
    <mergeCell ref="D1346:D1348"/>
    <mergeCell ref="AE1330:AE1332"/>
    <mergeCell ref="AF1330:AF1332"/>
    <mergeCell ref="AC1352:AC1354"/>
    <mergeCell ref="AD1352:AD1354"/>
    <mergeCell ref="AE1352:AE1354"/>
    <mergeCell ref="AH1372:AH1374"/>
    <mergeCell ref="AE1378:AE1380"/>
    <mergeCell ref="AC1369:AC1371"/>
    <mergeCell ref="AD1369:AD1371"/>
    <mergeCell ref="AE1369:AE1371"/>
    <mergeCell ref="W1366:W1368"/>
    <mergeCell ref="Y1375:Y1377"/>
    <mergeCell ref="Z1375:Z1377"/>
    <mergeCell ref="T1375:T1377"/>
    <mergeCell ref="Y1355:Y1357"/>
    <mergeCell ref="Z1355:Z1357"/>
    <mergeCell ref="X1362:X1365"/>
    <mergeCell ref="Y1362:Y1365"/>
    <mergeCell ref="W1355:W1357"/>
    <mergeCell ref="X1355:X1357"/>
    <mergeCell ref="H1362:H1365"/>
    <mergeCell ref="AF1349:AF1351"/>
    <mergeCell ref="AG1349:AG1351"/>
    <mergeCell ref="AH1349:AH1351"/>
    <mergeCell ref="P1346:P1348"/>
    <mergeCell ref="Q1346:Q1348"/>
    <mergeCell ref="AD1378:AD1380"/>
    <mergeCell ref="AF1366:AF1368"/>
    <mergeCell ref="AG1366:AG1368"/>
    <mergeCell ref="AE1343:AE1345"/>
    <mergeCell ref="AH1333:AH1335"/>
    <mergeCell ref="R1333:R1335"/>
    <mergeCell ref="S1333:S1335"/>
    <mergeCell ref="AD1327:AD1329"/>
    <mergeCell ref="AE1327:AE1329"/>
    <mergeCell ref="R1362:R1365"/>
    <mergeCell ref="S1362:S1365"/>
    <mergeCell ref="T1362:T1365"/>
    <mergeCell ref="U1362:U1365"/>
    <mergeCell ref="S1237:S1240"/>
    <mergeCell ref="V1315:V1317"/>
    <mergeCell ref="U1315:U1317"/>
    <mergeCell ref="S1287:S1289"/>
    <mergeCell ref="AH1264:AH1266"/>
    <mergeCell ref="S1264:S1266"/>
    <mergeCell ref="Z1277:Z1279"/>
    <mergeCell ref="AG1299:AG1301"/>
    <mergeCell ref="AE1270:AE1272"/>
    <mergeCell ref="AF1270:AF1272"/>
    <mergeCell ref="AG1270:AG1272"/>
    <mergeCell ref="AC1293:AC1295"/>
    <mergeCell ref="AC1302:AC1304"/>
    <mergeCell ref="S1296:S1298"/>
    <mergeCell ref="AA1299:AA1301"/>
    <mergeCell ref="T1270:T1272"/>
    <mergeCell ref="U1270:U1272"/>
    <mergeCell ref="Y1267:Y1269"/>
    <mergeCell ref="AA1267:AA1269"/>
    <mergeCell ref="V1273:V1276"/>
    <mergeCell ref="S1293:S1295"/>
    <mergeCell ref="R1282:R1283"/>
    <mergeCell ref="T1277:T1279"/>
    <mergeCell ref="AH1290:AH1292"/>
    <mergeCell ref="W1290:W1292"/>
    <mergeCell ref="X1290:X1292"/>
    <mergeCell ref="AC1290:AC1292"/>
    <mergeCell ref="AD1290:AD1292"/>
    <mergeCell ref="X1293:X1295"/>
    <mergeCell ref="Y1293:Y1295"/>
    <mergeCell ref="AA1241:AA1243"/>
    <mergeCell ref="AH1247:AH1250"/>
    <mergeCell ref="X1251:X1253"/>
    <mergeCell ref="AH1339:AH1341"/>
    <mergeCell ref="Y1339:Y1341"/>
    <mergeCell ref="AB1339:AB1341"/>
    <mergeCell ref="AD1324:AD1326"/>
    <mergeCell ref="AF1327:AF1329"/>
    <mergeCell ref="AG1327:AG1329"/>
    <mergeCell ref="R1321:R1323"/>
    <mergeCell ref="AC1336:AC1338"/>
    <mergeCell ref="AD1336:AD1338"/>
    <mergeCell ref="AE1336:AE1338"/>
    <mergeCell ref="AF1336:AF1338"/>
    <mergeCell ref="AG1336:AG1338"/>
    <mergeCell ref="AG1339:AG1342"/>
    <mergeCell ref="AH1336:AH1338"/>
    <mergeCell ref="X1333:X1335"/>
    <mergeCell ref="Z1333:Z1335"/>
    <mergeCell ref="AA1333:AA1335"/>
    <mergeCell ref="Z1336:Z1338"/>
    <mergeCell ref="AA1336:AA1338"/>
    <mergeCell ref="AF1343:AF1345"/>
    <mergeCell ref="AG1343:AG1345"/>
    <mergeCell ref="AH1343:AH1345"/>
    <mergeCell ref="AJ1324:AJ1326"/>
    <mergeCell ref="AJ1330:AJ1332"/>
    <mergeCell ref="U1311:U1314"/>
    <mergeCell ref="W1375:W1377"/>
    <mergeCell ref="X1375:X1377"/>
    <mergeCell ref="AB1372:AB1374"/>
    <mergeCell ref="Y1372:Y1374"/>
    <mergeCell ref="AG1330:AG1332"/>
    <mergeCell ref="AG1333:AG1335"/>
    <mergeCell ref="S1346:S1348"/>
    <mergeCell ref="T1346:T1348"/>
    <mergeCell ref="U1346:U1348"/>
    <mergeCell ref="V1346:V1348"/>
    <mergeCell ref="W1346:W1348"/>
    <mergeCell ref="X1346:X1348"/>
    <mergeCell ref="Y1346:Y1348"/>
    <mergeCell ref="Z1346:Z1348"/>
    <mergeCell ref="AA1346:AA1348"/>
    <mergeCell ref="AB1346:AB1348"/>
    <mergeCell ref="AC1346:AC1348"/>
    <mergeCell ref="AD1346:AD1348"/>
    <mergeCell ref="AE1346:AE1348"/>
    <mergeCell ref="AF1352:AF1354"/>
    <mergeCell ref="AG1352:AG1354"/>
    <mergeCell ref="AH1352:AH1354"/>
    <mergeCell ref="Y1369:Y1371"/>
    <mergeCell ref="W1349:W1351"/>
    <mergeCell ref="X1349:X1351"/>
    <mergeCell ref="Y1349:Y1351"/>
    <mergeCell ref="Z1349:Z1351"/>
    <mergeCell ref="AA1349:AA1351"/>
    <mergeCell ref="AB1349:AB1351"/>
    <mergeCell ref="AD1362:AD1365"/>
    <mergeCell ref="AE1362:AE1365"/>
    <mergeCell ref="AF1362:AF1365"/>
    <mergeCell ref="AG1362:AG1365"/>
    <mergeCell ref="AI1349:AI1351"/>
    <mergeCell ref="AI1346:AI1348"/>
    <mergeCell ref="AJ1346:AJ1348"/>
    <mergeCell ref="AI1352:AI1354"/>
    <mergeCell ref="AJ1352:AJ1354"/>
    <mergeCell ref="AI1355:AI1357"/>
    <mergeCell ref="AJ1355:AJ1357"/>
    <mergeCell ref="AI1336:AI1338"/>
    <mergeCell ref="AJ1336:AJ1338"/>
    <mergeCell ref="AI1362:AI1365"/>
    <mergeCell ref="AJ1362:AJ1365"/>
    <mergeCell ref="AI1330:AI1332"/>
    <mergeCell ref="X1369:X1371"/>
    <mergeCell ref="X1327:X1329"/>
    <mergeCell ref="Y1327:Y1329"/>
    <mergeCell ref="Z1327:Z1329"/>
    <mergeCell ref="AA1327:AA1329"/>
    <mergeCell ref="AB1327:AB1329"/>
    <mergeCell ref="AC1327:AC1329"/>
    <mergeCell ref="AJ1339:AJ1342"/>
    <mergeCell ref="Z1369:Z1371"/>
    <mergeCell ref="AC1372:AC1374"/>
    <mergeCell ref="AD1372:AD1374"/>
    <mergeCell ref="R1381:R1384"/>
    <mergeCell ref="AH1385:AH1387"/>
    <mergeCell ref="AI1385:AI1387"/>
    <mergeCell ref="AG1388:AG1390"/>
    <mergeCell ref="AH1388:AH1390"/>
    <mergeCell ref="AI1388:AI1390"/>
    <mergeCell ref="AJ1388:AJ1390"/>
    <mergeCell ref="AJ1369:AJ1371"/>
    <mergeCell ref="AG1391:AG1393"/>
    <mergeCell ref="AH1391:AH1393"/>
    <mergeCell ref="V1391:V1393"/>
    <mergeCell ref="W1391:W1393"/>
    <mergeCell ref="AI1343:AI1345"/>
    <mergeCell ref="AJ1343:AJ1345"/>
    <mergeCell ref="AI1339:AI1341"/>
    <mergeCell ref="AF1378:AF1380"/>
    <mergeCell ref="AG1378:AG1380"/>
    <mergeCell ref="AH1378:AH1380"/>
    <mergeCell ref="AI1321:AI1323"/>
    <mergeCell ref="AJ1321:AJ1323"/>
    <mergeCell ref="AA1375:AA1377"/>
    <mergeCell ref="AB1375:AB1377"/>
    <mergeCell ref="AC1375:AC1377"/>
    <mergeCell ref="AH1375:AH1377"/>
    <mergeCell ref="AI1375:AI1377"/>
    <mergeCell ref="AJ1375:AJ1377"/>
    <mergeCell ref="T1321:T1323"/>
    <mergeCell ref="U1321:U1323"/>
    <mergeCell ref="V1321:V1323"/>
    <mergeCell ref="W1321:W1323"/>
    <mergeCell ref="AE1321:AE1323"/>
    <mergeCell ref="X1321:X1323"/>
    <mergeCell ref="Y1321:Y1323"/>
    <mergeCell ref="Z1321:Z1323"/>
    <mergeCell ref="AA1321:AA1323"/>
    <mergeCell ref="AB1321:AB1323"/>
    <mergeCell ref="AC1321:AC1323"/>
    <mergeCell ref="AI1391:AI1393"/>
    <mergeCell ref="AJ1391:AJ1393"/>
    <mergeCell ref="AI1327:AI1329"/>
    <mergeCell ref="AJ1327:AJ1329"/>
    <mergeCell ref="Z1330:Z1332"/>
    <mergeCell ref="AJ1333:AJ1335"/>
    <mergeCell ref="AC1339:AC1342"/>
    <mergeCell ref="AD1339:AD1342"/>
    <mergeCell ref="AF1321:AF1323"/>
    <mergeCell ref="AG1321:AG1323"/>
    <mergeCell ref="AH1321:AH1323"/>
    <mergeCell ref="W1336:W1338"/>
    <mergeCell ref="X1336:X1338"/>
    <mergeCell ref="U1394:U1397"/>
    <mergeCell ref="V1394:V1397"/>
    <mergeCell ref="W1394:W1397"/>
    <mergeCell ref="X1394:X1397"/>
    <mergeCell ref="Y1394:Y1397"/>
    <mergeCell ref="Z1394:Z1397"/>
    <mergeCell ref="AA1394:AA1397"/>
    <mergeCell ref="AB1394:AB1397"/>
    <mergeCell ref="AC1394:AC1397"/>
    <mergeCell ref="AD1394:AD1397"/>
    <mergeCell ref="AE1394:AE1397"/>
    <mergeCell ref="AF1394:AF1397"/>
    <mergeCell ref="AG1394:AG1397"/>
    <mergeCell ref="AH1394:AH1397"/>
    <mergeCell ref="AI1394:AI1397"/>
    <mergeCell ref="I1394:I1397"/>
    <mergeCell ref="AJ1394:AJ1397"/>
    <mergeCell ref="H1369:H1371"/>
    <mergeCell ref="H1372:H1374"/>
    <mergeCell ref="AJ1378:AJ1380"/>
    <mergeCell ref="AA1369:AA1371"/>
    <mergeCell ref="AB1369:AB1371"/>
    <mergeCell ref="AF1369:AF1371"/>
    <mergeCell ref="AG1369:AG1371"/>
    <mergeCell ref="AH1369:AH1371"/>
    <mergeCell ref="AJ1385:AJ1387"/>
    <mergeCell ref="AI1369:AI1371"/>
    <mergeCell ref="P1372:P1374"/>
    <mergeCell ref="Q1372:Q1374"/>
    <mergeCell ref="R1372:R1374"/>
    <mergeCell ref="O1381:O1384"/>
    <mergeCell ref="P1381:P1384"/>
    <mergeCell ref="Q1381:Q1384"/>
    <mergeCell ref="I1369:I1371"/>
    <mergeCell ref="Z1372:Z1374"/>
    <mergeCell ref="AA1372:AA1374"/>
    <mergeCell ref="Y1378:Y1380"/>
    <mergeCell ref="Z1378:Z1380"/>
    <mergeCell ref="AA1378:AA1380"/>
    <mergeCell ref="AB1378:AB1380"/>
    <mergeCell ref="AC1378:AC1380"/>
    <mergeCell ref="X1398:X1400"/>
    <mergeCell ref="I1381:I1384"/>
    <mergeCell ref="U1381:U1384"/>
    <mergeCell ref="V1381:V1384"/>
    <mergeCell ref="G1372:G1374"/>
    <mergeCell ref="I1372:I1374"/>
    <mergeCell ref="N1372:N1374"/>
    <mergeCell ref="O1372:O1374"/>
    <mergeCell ref="N1349:N1351"/>
    <mergeCell ref="O1349:O1351"/>
    <mergeCell ref="S1372:S1374"/>
    <mergeCell ref="T1372:T1374"/>
    <mergeCell ref="U1372:U1374"/>
    <mergeCell ref="P1366:P1368"/>
    <mergeCell ref="Q1366:Q1368"/>
    <mergeCell ref="T1366:T1368"/>
    <mergeCell ref="U1366:U1368"/>
    <mergeCell ref="V1366:V1368"/>
    <mergeCell ref="U1369:U1371"/>
    <mergeCell ref="V1369:V1371"/>
    <mergeCell ref="AF1311:AF1314"/>
    <mergeCell ref="AH1311:AH1314"/>
    <mergeCell ref="AH1327:AH1329"/>
    <mergeCell ref="AJ1315:AJ1317"/>
    <mergeCell ref="AH1330:AH1332"/>
    <mergeCell ref="AE1302:AE1304"/>
    <mergeCell ref="AF1302:AF1304"/>
    <mergeCell ref="AH1366:AH1368"/>
    <mergeCell ref="AI1366:AI1368"/>
    <mergeCell ref="AJ1366:AJ1368"/>
    <mergeCell ref="AE1366:AE1368"/>
    <mergeCell ref="AJ1349:AJ1351"/>
    <mergeCell ref="AH1309:AH1310"/>
    <mergeCell ref="AE1388:AE1390"/>
    <mergeCell ref="AF1388:AF1390"/>
    <mergeCell ref="Z1302:Z1304"/>
    <mergeCell ref="AA1302:AA1304"/>
    <mergeCell ref="AB1302:AB1304"/>
    <mergeCell ref="S1321:S1323"/>
    <mergeCell ref="T1333:T1335"/>
    <mergeCell ref="U1333:U1335"/>
    <mergeCell ref="S1327:S1329"/>
    <mergeCell ref="T1327:T1329"/>
    <mergeCell ref="U1327:U1329"/>
    <mergeCell ref="V1327:V1329"/>
    <mergeCell ref="W1327:W1329"/>
    <mergeCell ref="W1333:W1335"/>
    <mergeCell ref="AC1333:AC1335"/>
    <mergeCell ref="AD1333:AD1335"/>
    <mergeCell ref="AE1333:AE1335"/>
    <mergeCell ref="AF1333:AF1335"/>
    <mergeCell ref="AG1318:AG1320"/>
    <mergeCell ref="AG1398:AG1400"/>
    <mergeCell ref="AH1398:AH1400"/>
    <mergeCell ref="AI1398:AI1400"/>
    <mergeCell ref="AJ1398:AJ1400"/>
    <mergeCell ref="T1394:T1397"/>
    <mergeCell ref="E1366:E1368"/>
    <mergeCell ref="E1369:E1371"/>
    <mergeCell ref="F1369:F1371"/>
    <mergeCell ref="V1311:V1314"/>
    <mergeCell ref="S1302:S1304"/>
    <mergeCell ref="U1375:U1377"/>
    <mergeCell ref="V1375:V1377"/>
    <mergeCell ref="U1378:U1380"/>
    <mergeCell ref="V1378:V1380"/>
    <mergeCell ref="AD1302:AD1304"/>
    <mergeCell ref="F1327:F1329"/>
    <mergeCell ref="R1339:R1342"/>
    <mergeCell ref="S1339:S1342"/>
    <mergeCell ref="T1339:T1342"/>
    <mergeCell ref="U1339:U1342"/>
    <mergeCell ref="AD1366:AD1368"/>
    <mergeCell ref="AA1366:AA1368"/>
    <mergeCell ref="V1333:V1335"/>
    <mergeCell ref="T1355:T1357"/>
    <mergeCell ref="U1355:U1357"/>
    <mergeCell ref="AB1355:AB1357"/>
    <mergeCell ref="AC1355:AC1357"/>
    <mergeCell ref="AD1355:AD1357"/>
    <mergeCell ref="W1352:W1354"/>
    <mergeCell ref="X1352:X1354"/>
    <mergeCell ref="Z1352:Z1354"/>
    <mergeCell ref="AA1352:AA1354"/>
    <mergeCell ref="W1372:W1374"/>
    <mergeCell ref="X1372:X1374"/>
    <mergeCell ref="AD1330:AD1332"/>
    <mergeCell ref="V1362:V1365"/>
    <mergeCell ref="Y1366:Y1368"/>
    <mergeCell ref="Z1366:Z1368"/>
    <mergeCell ref="AB1366:AB1368"/>
    <mergeCell ref="AC1366:AC1368"/>
    <mergeCell ref="X1343:X1345"/>
    <mergeCell ref="Y1343:Y1345"/>
    <mergeCell ref="Z1343:Z1345"/>
    <mergeCell ref="AA1343:AA1345"/>
    <mergeCell ref="AB1343:AB1345"/>
    <mergeCell ref="AC1343:AC1345"/>
    <mergeCell ref="AD1343:AD1345"/>
    <mergeCell ref="AC1324:AC1326"/>
    <mergeCell ref="E1302:E1304"/>
    <mergeCell ref="G1336:G1338"/>
    <mergeCell ref="H1336:H1338"/>
    <mergeCell ref="T1302:T1304"/>
    <mergeCell ref="I1315:I1317"/>
    <mergeCell ref="N1315:N1317"/>
    <mergeCell ref="O1315:O1317"/>
    <mergeCell ref="Q1369:Q1371"/>
    <mergeCell ref="R1369:R1371"/>
    <mergeCell ref="S1369:S1371"/>
    <mergeCell ref="Z1339:Z1342"/>
    <mergeCell ref="AA1339:AA1342"/>
    <mergeCell ref="I1311:I1314"/>
    <mergeCell ref="N1311:N1314"/>
    <mergeCell ref="H1311:H1314"/>
    <mergeCell ref="W1330:W1332"/>
    <mergeCell ref="V1330:V1332"/>
    <mergeCell ref="AB1330:AB1332"/>
    <mergeCell ref="S1315:S1317"/>
    <mergeCell ref="T1315:T1317"/>
    <mergeCell ref="W1315:W1317"/>
    <mergeCell ref="AJ1290:AJ1292"/>
    <mergeCell ref="AE1293:AE1295"/>
    <mergeCell ref="AF1293:AF1295"/>
    <mergeCell ref="AG1293:AG1295"/>
    <mergeCell ref="AH1293:AH1295"/>
    <mergeCell ref="Y1311:Y1314"/>
    <mergeCell ref="S1311:S1314"/>
    <mergeCell ref="T1311:T1314"/>
    <mergeCell ref="AJ1293:AJ1295"/>
    <mergeCell ref="T1293:T1295"/>
    <mergeCell ref="U1293:U1295"/>
    <mergeCell ref="T1290:T1292"/>
    <mergeCell ref="O1311:O1314"/>
    <mergeCell ref="P1311:P1314"/>
    <mergeCell ref="Q1311:Q1314"/>
    <mergeCell ref="R1311:R1314"/>
    <mergeCell ref="AA1315:AA1317"/>
    <mergeCell ref="Z1315:Z1317"/>
    <mergeCell ref="Y1315:Y1317"/>
    <mergeCell ref="X1315:X1317"/>
    <mergeCell ref="AD1311:AD1314"/>
    <mergeCell ref="AG1309:AG1310"/>
    <mergeCell ref="AD1309:AD1310"/>
    <mergeCell ref="AE1309:AE1310"/>
    <mergeCell ref="AF1309:AF1310"/>
    <mergeCell ref="AA1311:AA1314"/>
    <mergeCell ref="AB1311:AB1314"/>
    <mergeCell ref="AC1311:AC1314"/>
    <mergeCell ref="AI1293:AI1295"/>
    <mergeCell ref="AC1287:AC1289"/>
    <mergeCell ref="AD1287:AD1289"/>
    <mergeCell ref="AE1287:AE1289"/>
    <mergeCell ref="AF1287:AF1289"/>
    <mergeCell ref="AG1287:AG1289"/>
    <mergeCell ref="W1311:W1314"/>
    <mergeCell ref="X1311:X1314"/>
    <mergeCell ref="X1305:X1308"/>
    <mergeCell ref="Y1305:Y1308"/>
    <mergeCell ref="AE1305:AE1308"/>
    <mergeCell ref="AF1305:AF1308"/>
    <mergeCell ref="AG1305:AG1308"/>
    <mergeCell ref="Z1305:Z1308"/>
    <mergeCell ref="AA1305:AA1308"/>
    <mergeCell ref="AB1305:AB1308"/>
    <mergeCell ref="Q1315:Q1317"/>
    <mergeCell ref="Y1251:Y1253"/>
    <mergeCell ref="X1254:X1256"/>
    <mergeCell ref="AG1241:AG1243"/>
    <mergeCell ref="AH1241:AH1243"/>
    <mergeCell ref="AI1241:AI1243"/>
    <mergeCell ref="AJ1264:AJ1266"/>
    <mergeCell ref="AJ1287:AJ1289"/>
    <mergeCell ref="Y1228:Y1230"/>
    <mergeCell ref="Z1228:Z1230"/>
    <mergeCell ref="AA1228:AA1230"/>
    <mergeCell ref="W1224:W1227"/>
    <mergeCell ref="AC1254:AC1256"/>
    <mergeCell ref="U1241:U1243"/>
    <mergeCell ref="V1241:V1243"/>
    <mergeCell ref="AC1247:AC1250"/>
    <mergeCell ref="Y1280:Y1281"/>
    <mergeCell ref="AI1224:AI1227"/>
    <mergeCell ref="W1273:W1276"/>
    <mergeCell ref="AB1273:AB1276"/>
    <mergeCell ref="AC1273:AC1276"/>
    <mergeCell ref="AD1273:AD1276"/>
    <mergeCell ref="AE1273:AE1276"/>
    <mergeCell ref="AF1273:AF1276"/>
    <mergeCell ref="Z1273:Z1276"/>
    <mergeCell ref="AI1282:AI1283"/>
    <mergeCell ref="AI1257:AI1259"/>
    <mergeCell ref="AH1280:AH1281"/>
    <mergeCell ref="AH1257:AH1259"/>
    <mergeCell ref="AH1260:AH1263"/>
    <mergeCell ref="AJ1284:AJ1286"/>
    <mergeCell ref="AI1267:AI1269"/>
    <mergeCell ref="AI1287:AI1289"/>
    <mergeCell ref="W1264:W1266"/>
    <mergeCell ref="V1284:V1286"/>
    <mergeCell ref="W1284:W1286"/>
    <mergeCell ref="X1284:X1286"/>
    <mergeCell ref="AG1267:AG1269"/>
    <mergeCell ref="AD1234:AD1236"/>
    <mergeCell ref="AE1234:AE1236"/>
    <mergeCell ref="V1224:V1227"/>
    <mergeCell ref="AE1257:AE1259"/>
    <mergeCell ref="AF1257:AF1259"/>
    <mergeCell ref="Y1273:Y1276"/>
    <mergeCell ref="AH1244:AH1246"/>
    <mergeCell ref="Y1257:Y1259"/>
    <mergeCell ref="Z1257:Z1259"/>
    <mergeCell ref="AA1257:AA1259"/>
    <mergeCell ref="AB1257:AB1259"/>
    <mergeCell ref="AC1257:AC1259"/>
    <mergeCell ref="AD1257:AD1259"/>
    <mergeCell ref="AJ1260:AJ1263"/>
    <mergeCell ref="AD1264:AD1266"/>
    <mergeCell ref="AC1264:AC1266"/>
    <mergeCell ref="AH1287:AH1289"/>
    <mergeCell ref="V1234:V1236"/>
    <mergeCell ref="Y1254:Y1256"/>
    <mergeCell ref="AB1241:AB1243"/>
    <mergeCell ref="Y1231:Y1233"/>
    <mergeCell ref="Z1231:Z1233"/>
    <mergeCell ref="AA1231:AA1233"/>
    <mergeCell ref="AI1228:AI1230"/>
    <mergeCell ref="AB1228:AB1230"/>
    <mergeCell ref="AF1231:AF1233"/>
    <mergeCell ref="V1231:V1233"/>
    <mergeCell ref="R1228:R1230"/>
    <mergeCell ref="E1224:E1227"/>
    <mergeCell ref="F1224:F1227"/>
    <mergeCell ref="AI1218:AI1220"/>
    <mergeCell ref="AC1224:AC1227"/>
    <mergeCell ref="AD1224:AD1227"/>
    <mergeCell ref="AE1224:AE1227"/>
    <mergeCell ref="Z1214:Z1217"/>
    <mergeCell ref="X1204:X1206"/>
    <mergeCell ref="Y1218:Y1220"/>
    <mergeCell ref="R1221:R1223"/>
    <mergeCell ref="E1188:E1191"/>
    <mergeCell ref="F1188:F1191"/>
    <mergeCell ref="F1195:F1197"/>
    <mergeCell ref="F1198:F1200"/>
    <mergeCell ref="F1201:F1203"/>
    <mergeCell ref="F1204:F1206"/>
    <mergeCell ref="F1207:F1209"/>
    <mergeCell ref="G1210:G1213"/>
    <mergeCell ref="N1192:N1194"/>
    <mergeCell ref="AE1192:AE1194"/>
    <mergeCell ref="O1195:O1197"/>
    <mergeCell ref="P1195:P1197"/>
    <mergeCell ref="Q1195:Q1197"/>
    <mergeCell ref="R1195:R1197"/>
    <mergeCell ref="S1195:S1197"/>
    <mergeCell ref="U1204:U1206"/>
    <mergeCell ref="X1198:X1200"/>
    <mergeCell ref="Y1198:Y1200"/>
    <mergeCell ref="Z1198:Z1200"/>
    <mergeCell ref="AH1204:AH1206"/>
    <mergeCell ref="Q1210:Q1213"/>
    <mergeCell ref="R1210:R1213"/>
    <mergeCell ref="S1210:S1213"/>
    <mergeCell ref="T1210:T1213"/>
    <mergeCell ref="U1210:U1213"/>
    <mergeCell ref="V1210:V1213"/>
    <mergeCell ref="AG1218:AG1220"/>
    <mergeCell ref="H1214:H1217"/>
    <mergeCell ref="H1218:H1220"/>
    <mergeCell ref="H1221:H1223"/>
    <mergeCell ref="H1224:H1227"/>
    <mergeCell ref="N1204:N1206"/>
    <mergeCell ref="V1214:V1217"/>
    <mergeCell ref="AC1201:AC1203"/>
    <mergeCell ref="R1207:R1209"/>
    <mergeCell ref="AI1221:AI1223"/>
    <mergeCell ref="AH1224:AH1227"/>
    <mergeCell ref="N1221:N1223"/>
    <mergeCell ref="O1221:O1223"/>
    <mergeCell ref="P1224:P1227"/>
    <mergeCell ref="Q1224:Q1227"/>
    <mergeCell ref="P1204:P1206"/>
    <mergeCell ref="Q1204:Q1206"/>
    <mergeCell ref="R1204:R1206"/>
    <mergeCell ref="S1188:S1191"/>
    <mergeCell ref="T1188:T1191"/>
    <mergeCell ref="U1188:U1191"/>
    <mergeCell ref="H1188:H1191"/>
    <mergeCell ref="W1210:W1213"/>
    <mergeCell ref="AG1204:AG1206"/>
    <mergeCell ref="AG1207:AG1209"/>
    <mergeCell ref="U1224:U1227"/>
    <mergeCell ref="AH1210:AH1213"/>
    <mergeCell ref="H1207:H1209"/>
    <mergeCell ref="AD1207:AD1209"/>
    <mergeCell ref="AE1195:AE1197"/>
    <mergeCell ref="AF1195:AF1197"/>
    <mergeCell ref="AG1195:AG1197"/>
    <mergeCell ref="AH1195:AH1197"/>
    <mergeCell ref="AJ1210:AJ1213"/>
    <mergeCell ref="AJ1207:AJ1209"/>
    <mergeCell ref="AJ1204:AJ1206"/>
    <mergeCell ref="AJ1201:AJ1203"/>
    <mergeCell ref="AG1201:AG1203"/>
    <mergeCell ref="R1192:R1194"/>
    <mergeCell ref="S1192:S1194"/>
    <mergeCell ref="X1192:X1194"/>
    <mergeCell ref="Y1192:Y1194"/>
    <mergeCell ref="Z1192:Z1194"/>
    <mergeCell ref="AI1204:AI1206"/>
    <mergeCell ref="AH1207:AH1209"/>
    <mergeCell ref="AI1207:AI1209"/>
    <mergeCell ref="P1210:P1213"/>
    <mergeCell ref="AD1201:AD1203"/>
    <mergeCell ref="AI1201:AI1203"/>
    <mergeCell ref="T1201:T1203"/>
    <mergeCell ref="AI1214:AI1217"/>
    <mergeCell ref="AE1204:AE1206"/>
    <mergeCell ref="AF1204:AF1206"/>
    <mergeCell ref="I1201:I1203"/>
    <mergeCell ref="AB1210:AB1213"/>
    <mergeCell ref="Q1214:Q1217"/>
    <mergeCell ref="R1214:R1217"/>
    <mergeCell ref="I1214:I1217"/>
    <mergeCell ref="AE1207:AE1209"/>
    <mergeCell ref="AB1214:AB1217"/>
    <mergeCell ref="AF1207:AF1209"/>
    <mergeCell ref="AJ1188:AJ1191"/>
    <mergeCell ref="AI1195:AI1197"/>
    <mergeCell ref="AJ1195:AJ1197"/>
    <mergeCell ref="AJ1185:AJ1187"/>
    <mergeCell ref="AJ1178:AJ1181"/>
    <mergeCell ref="AH1218:AH1220"/>
    <mergeCell ref="AJ1224:AJ1227"/>
    <mergeCell ref="AJ1214:AJ1217"/>
    <mergeCell ref="AG1214:AG1217"/>
    <mergeCell ref="X1214:X1217"/>
    <mergeCell ref="Y1214:Y1217"/>
    <mergeCell ref="AD1231:AD1233"/>
    <mergeCell ref="AC1231:AC1233"/>
    <mergeCell ref="AC1228:AC1230"/>
    <mergeCell ref="AD1228:AD1230"/>
    <mergeCell ref="AE1228:AE1230"/>
    <mergeCell ref="X1228:X1230"/>
    <mergeCell ref="N1224:N1227"/>
    <mergeCell ref="H1210:H1213"/>
    <mergeCell ref="AE1231:AE1233"/>
    <mergeCell ref="N1228:N1230"/>
    <mergeCell ref="O1228:O1230"/>
    <mergeCell ref="N1207:N1209"/>
    <mergeCell ref="O1207:O1209"/>
    <mergeCell ref="P1207:P1209"/>
    <mergeCell ref="Q1207:Q1209"/>
    <mergeCell ref="I1204:I1206"/>
    <mergeCell ref="I1207:I1209"/>
    <mergeCell ref="I1221:I1223"/>
    <mergeCell ref="H1231:H1233"/>
    <mergeCell ref="AJ1221:AJ1223"/>
    <mergeCell ref="AJ1228:AJ1230"/>
    <mergeCell ref="S1198:S1200"/>
    <mergeCell ref="T1198:T1200"/>
    <mergeCell ref="U1198:U1200"/>
    <mergeCell ref="V1198:V1200"/>
    <mergeCell ref="U1185:U1187"/>
    <mergeCell ref="T1218:T1220"/>
    <mergeCell ref="W1228:W1230"/>
    <mergeCell ref="S1224:S1227"/>
    <mergeCell ref="T1224:T1227"/>
    <mergeCell ref="AA1201:AA1203"/>
    <mergeCell ref="AB1201:AB1203"/>
    <mergeCell ref="H1201:H1203"/>
    <mergeCell ref="N1201:N1203"/>
    <mergeCell ref="O1201:O1203"/>
    <mergeCell ref="AJ1198:AJ1200"/>
    <mergeCell ref="AJ1192:AJ1194"/>
    <mergeCell ref="Q1192:Q1194"/>
    <mergeCell ref="AA1192:AA1194"/>
    <mergeCell ref="Y1195:Y1197"/>
    <mergeCell ref="Z1195:Z1197"/>
    <mergeCell ref="N1198:N1200"/>
    <mergeCell ref="O1198:O1200"/>
    <mergeCell ref="AG1188:AG1191"/>
    <mergeCell ref="AB1192:AB1194"/>
    <mergeCell ref="AE1201:AE1203"/>
    <mergeCell ref="AF1201:AF1203"/>
    <mergeCell ref="Q1201:Q1203"/>
    <mergeCell ref="R1201:R1203"/>
    <mergeCell ref="AD1204:AD1206"/>
    <mergeCell ref="AH1201:AH1203"/>
    <mergeCell ref="AC1210:AC1213"/>
    <mergeCell ref="Z1182:Z1184"/>
    <mergeCell ref="AH1188:AH1191"/>
    <mergeCell ref="AC1192:AC1194"/>
    <mergeCell ref="AD1192:AD1194"/>
    <mergeCell ref="AA1188:AA1191"/>
    <mergeCell ref="V1185:V1187"/>
    <mergeCell ref="W1185:W1187"/>
    <mergeCell ref="X1185:X1187"/>
    <mergeCell ref="P1185:P1187"/>
    <mergeCell ref="AI1192:AI1194"/>
    <mergeCell ref="W1159:W1161"/>
    <mergeCell ref="X1159:X1161"/>
    <mergeCell ref="R1152:R1155"/>
    <mergeCell ref="S1152:S1155"/>
    <mergeCell ref="Q1174:Q1175"/>
    <mergeCell ref="R1174:R1175"/>
    <mergeCell ref="AC1178:AC1181"/>
    <mergeCell ref="AH1178:AH1181"/>
    <mergeCell ref="Z1176:Z1177"/>
    <mergeCell ref="AA1176:AA1177"/>
    <mergeCell ref="AH1159:AH1161"/>
    <mergeCell ref="AG1165:AG1167"/>
    <mergeCell ref="AH1165:AH1167"/>
    <mergeCell ref="Z1152:Z1155"/>
    <mergeCell ref="U1171:U1173"/>
    <mergeCell ref="U1174:U1175"/>
    <mergeCell ref="U1176:U1177"/>
    <mergeCell ref="T1176:T1177"/>
    <mergeCell ref="P1192:P1194"/>
    <mergeCell ref="AE1174:AE1175"/>
    <mergeCell ref="AF1174:AF1175"/>
    <mergeCell ref="AH1171:AH1173"/>
    <mergeCell ref="Q1152:Q1155"/>
    <mergeCell ref="Y1178:Y1181"/>
    <mergeCell ref="AG1178:AG1181"/>
    <mergeCell ref="AH1192:AH1194"/>
    <mergeCell ref="AF1040:AF1042"/>
    <mergeCell ref="AH1028:AH1030"/>
    <mergeCell ref="V1067:V1069"/>
    <mergeCell ref="AF1067:AF1069"/>
    <mergeCell ref="AG1067:AG1069"/>
    <mergeCell ref="Y1057:Y1059"/>
    <mergeCell ref="X1060:X1062"/>
    <mergeCell ref="AF1060:AF1062"/>
    <mergeCell ref="AC1067:AC1069"/>
    <mergeCell ref="R1099:R1101"/>
    <mergeCell ref="S1099:S1101"/>
    <mergeCell ref="R1073:R1075"/>
    <mergeCell ref="S1073:S1075"/>
    <mergeCell ref="U1073:U1075"/>
    <mergeCell ref="V1073:V1075"/>
    <mergeCell ref="Q1138:Q1139"/>
    <mergeCell ref="R1138:R1139"/>
    <mergeCell ref="S1128:S1130"/>
    <mergeCell ref="S1131:S1133"/>
    <mergeCell ref="S1134:S1137"/>
    <mergeCell ref="W1021:W1024"/>
    <mergeCell ref="AG1060:AG1062"/>
    <mergeCell ref="X1043:X1045"/>
    <mergeCell ref="AA1031:AA1033"/>
    <mergeCell ref="Z1034:Z1036"/>
    <mergeCell ref="U1021:U1024"/>
    <mergeCell ref="V1021:V1024"/>
    <mergeCell ref="X1138:X1139"/>
    <mergeCell ref="Y1138:Y1139"/>
    <mergeCell ref="Z1138:Z1139"/>
    <mergeCell ref="AA1138:AA1139"/>
    <mergeCell ref="AB1138:AB1139"/>
    <mergeCell ref="AC1138:AC1139"/>
    <mergeCell ref="X1031:X1033"/>
    <mergeCell ref="X1034:X1036"/>
    <mergeCell ref="AG1037:AG1039"/>
    <mergeCell ref="AG1040:AG1042"/>
    <mergeCell ref="AG1043:AG1045"/>
    <mergeCell ref="Y1031:Y1033"/>
    <mergeCell ref="Y1034:Y1036"/>
    <mergeCell ref="Y1037:Y1039"/>
    <mergeCell ref="Z1031:Z1033"/>
    <mergeCell ref="AC1060:AC1062"/>
    <mergeCell ref="AD1060:AD1062"/>
    <mergeCell ref="AE1060:AE1062"/>
    <mergeCell ref="Q1122:Q1124"/>
    <mergeCell ref="R1122:R1124"/>
    <mergeCell ref="S1122:S1124"/>
    <mergeCell ref="T1122:T1124"/>
    <mergeCell ref="U1122:U1124"/>
    <mergeCell ref="V1122:V1124"/>
    <mergeCell ref="W1122:W1124"/>
    <mergeCell ref="X1122:X1124"/>
    <mergeCell ref="Y1122:Y1124"/>
    <mergeCell ref="Z1122:Z1124"/>
    <mergeCell ref="AA1122:AA1124"/>
    <mergeCell ref="AB1122:AB1124"/>
    <mergeCell ref="AC1122:AC1124"/>
    <mergeCell ref="AD1122:AD1124"/>
    <mergeCell ref="U1031:U1033"/>
    <mergeCell ref="V1031:V1033"/>
    <mergeCell ref="X1063:X1066"/>
    <mergeCell ref="AE1067:AE1069"/>
    <mergeCell ref="X1037:X1039"/>
    <mergeCell ref="N1089:N1092"/>
    <mergeCell ref="X1146:X1148"/>
    <mergeCell ref="AG1131:AG1133"/>
    <mergeCell ref="AF1143:AF1145"/>
    <mergeCell ref="AD1143:AD1145"/>
    <mergeCell ref="AB1143:AB1145"/>
    <mergeCell ref="X1131:X1133"/>
    <mergeCell ref="AH1079:AH1081"/>
    <mergeCell ref="AC1070:AC1072"/>
    <mergeCell ref="U1054:U1056"/>
    <mergeCell ref="AH1089:AH1092"/>
    <mergeCell ref="AI1067:AI1069"/>
    <mergeCell ref="Z1073:Z1075"/>
    <mergeCell ref="AA1073:AA1075"/>
    <mergeCell ref="AB1073:AB1075"/>
    <mergeCell ref="AB1079:AB1081"/>
    <mergeCell ref="AH1076:AH1078"/>
    <mergeCell ref="Z1063:Z1066"/>
    <mergeCell ref="Y1050:Y1053"/>
    <mergeCell ref="X1046:X1049"/>
    <mergeCell ref="Y1046:Y1049"/>
    <mergeCell ref="AG1021:AG1024"/>
    <mergeCell ref="AE1008:AE1011"/>
    <mergeCell ref="AF1008:AF1011"/>
    <mergeCell ref="AE1012:AE1014"/>
    <mergeCell ref="X1028:X1030"/>
    <mergeCell ref="T1031:T1033"/>
    <mergeCell ref="T1021:T1024"/>
    <mergeCell ref="Z1028:Z1030"/>
    <mergeCell ref="AA1028:AA1030"/>
    <mergeCell ref="AE1021:AE1024"/>
    <mergeCell ref="AF1021:AF1024"/>
    <mergeCell ref="U1034:U1036"/>
    <mergeCell ref="V1034:V1036"/>
    <mergeCell ref="T1034:T1036"/>
    <mergeCell ref="AA1082:AA1085"/>
    <mergeCell ref="AB1082:AB1085"/>
    <mergeCell ref="AC1082:AC1085"/>
    <mergeCell ref="AB1050:AB1053"/>
    <mergeCell ref="W1037:W1039"/>
    <mergeCell ref="W1028:W1030"/>
    <mergeCell ref="W1031:W1033"/>
    <mergeCell ref="W1034:W1036"/>
    <mergeCell ref="T1037:T1039"/>
    <mergeCell ref="Z1067:Z1069"/>
    <mergeCell ref="AA1067:AA1069"/>
    <mergeCell ref="X1040:X1042"/>
    <mergeCell ref="T1046:T1049"/>
    <mergeCell ref="U1046:U1049"/>
    <mergeCell ref="U1070:U1072"/>
    <mergeCell ref="T1025:T1027"/>
    <mergeCell ref="U1025:U1027"/>
    <mergeCell ref="Y1021:Y1024"/>
    <mergeCell ref="AB1043:AB1045"/>
    <mergeCell ref="AC1043:AC1045"/>
    <mergeCell ref="AB1012:AB1014"/>
    <mergeCell ref="AG1025:AG1027"/>
    <mergeCell ref="AG1028:AG1030"/>
    <mergeCell ref="AG1031:AG1033"/>
    <mergeCell ref="AI1143:AI1145"/>
    <mergeCell ref="V1018:V1020"/>
    <mergeCell ref="Y1018:Y1020"/>
    <mergeCell ref="Y1028:Y1030"/>
    <mergeCell ref="AH1054:AH1056"/>
    <mergeCell ref="R1102:R1104"/>
    <mergeCell ref="W1115:W1117"/>
    <mergeCell ref="Z1050:Z1053"/>
    <mergeCell ref="AA1050:AA1053"/>
    <mergeCell ref="V1054:V1056"/>
    <mergeCell ref="X1067:X1069"/>
    <mergeCell ref="Y1063:Y1066"/>
    <mergeCell ref="AA1063:AA1066"/>
    <mergeCell ref="U1093:U1095"/>
    <mergeCell ref="S1046:S1049"/>
    <mergeCell ref="S1138:S1139"/>
    <mergeCell ref="Z1143:Z1145"/>
    <mergeCell ref="AA1143:AA1145"/>
    <mergeCell ref="AC1143:AC1145"/>
    <mergeCell ref="V1149:V1151"/>
    <mergeCell ref="AB1149:AB1151"/>
    <mergeCell ref="X1057:X1059"/>
    <mergeCell ref="T1105:T1107"/>
    <mergeCell ref="AD1073:AD1075"/>
    <mergeCell ref="AG1079:AG1081"/>
    <mergeCell ref="W1063:W1066"/>
    <mergeCell ref="AC1073:AC1075"/>
    <mergeCell ref="W1073:W1075"/>
    <mergeCell ref="AF1093:AF1095"/>
    <mergeCell ref="AG1093:AG1095"/>
    <mergeCell ref="W1096:W1098"/>
    <mergeCell ref="S1143:S1145"/>
    <mergeCell ref="W1138:W1139"/>
    <mergeCell ref="AB1128:AB1130"/>
    <mergeCell ref="AC1128:AC1130"/>
    <mergeCell ref="AD1112:AD1114"/>
    <mergeCell ref="Y1143:Y1145"/>
    <mergeCell ref="Z1134:Z1137"/>
    <mergeCell ref="AF1138:AF1139"/>
    <mergeCell ref="AE1122:AE1124"/>
    <mergeCell ref="AF1122:AF1124"/>
    <mergeCell ref="AG1122:AG1124"/>
    <mergeCell ref="AE1073:AE1075"/>
    <mergeCell ref="AF1073:AF1075"/>
    <mergeCell ref="AG1073:AG1075"/>
    <mergeCell ref="Y1073:Y1075"/>
    <mergeCell ref="AA1070:AA1072"/>
    <mergeCell ref="AB1070:AB1072"/>
    <mergeCell ref="AG1112:AG1114"/>
    <mergeCell ref="Y1146:Y1148"/>
    <mergeCell ref="Z1115:Z1117"/>
    <mergeCell ref="X1102:X1104"/>
    <mergeCell ref="Z1102:Z1104"/>
    <mergeCell ref="AA1115:AA1117"/>
    <mergeCell ref="AB1115:AB1117"/>
    <mergeCell ref="AC1115:AC1117"/>
    <mergeCell ref="AA1128:AA1130"/>
    <mergeCell ref="X1079:X1081"/>
    <mergeCell ref="Y1079:Y1081"/>
    <mergeCell ref="AF1082:AF1085"/>
    <mergeCell ref="AG1082:AG1085"/>
    <mergeCell ref="T1070:T1072"/>
    <mergeCell ref="B1352:B1354"/>
    <mergeCell ref="C1352:C1354"/>
    <mergeCell ref="E1352:E1354"/>
    <mergeCell ref="F1352:F1354"/>
    <mergeCell ref="F1372:F1374"/>
    <mergeCell ref="V1372:V1374"/>
    <mergeCell ref="C1378:C1380"/>
    <mergeCell ref="D1378:D1380"/>
    <mergeCell ref="E1372:E1374"/>
    <mergeCell ref="N1346:N1348"/>
    <mergeCell ref="O1346:O1348"/>
    <mergeCell ref="R1349:R1351"/>
    <mergeCell ref="S1349:S1351"/>
    <mergeCell ref="T1349:T1351"/>
    <mergeCell ref="U1349:U1351"/>
    <mergeCell ref="B1355:B1357"/>
    <mergeCell ref="C1355:C1357"/>
    <mergeCell ref="E1324:E1326"/>
    <mergeCell ref="F1324:F1326"/>
    <mergeCell ref="G1324:G1326"/>
    <mergeCell ref="H1324:H1326"/>
    <mergeCell ref="I1324:I1326"/>
    <mergeCell ref="N1324:N1326"/>
    <mergeCell ref="O1324:O1326"/>
    <mergeCell ref="P1324:P1326"/>
    <mergeCell ref="E1327:E1329"/>
    <mergeCell ref="E1339:E1342"/>
    <mergeCell ref="E1355:E1357"/>
    <mergeCell ref="F1355:F1357"/>
    <mergeCell ref="B1343:B1345"/>
    <mergeCell ref="F1375:F1377"/>
    <mergeCell ref="G1375:G1377"/>
    <mergeCell ref="I1375:I1377"/>
    <mergeCell ref="N1375:N1377"/>
    <mergeCell ref="F1378:F1380"/>
    <mergeCell ref="G1378:G1380"/>
    <mergeCell ref="I1378:I1380"/>
    <mergeCell ref="N1339:N1342"/>
    <mergeCell ref="O1339:O1342"/>
    <mergeCell ref="G1355:G1357"/>
    <mergeCell ref="H1355:H1357"/>
    <mergeCell ref="I1355:I1357"/>
    <mergeCell ref="P1339:P1342"/>
    <mergeCell ref="Q1339:Q1342"/>
    <mergeCell ref="N1327:N1329"/>
    <mergeCell ref="P1327:P1329"/>
    <mergeCell ref="T1378:T1380"/>
    <mergeCell ref="V1339:V1342"/>
    <mergeCell ref="C1324:C1326"/>
    <mergeCell ref="F1339:F1342"/>
    <mergeCell ref="Q1327:Q1329"/>
    <mergeCell ref="R1327:R1329"/>
    <mergeCell ref="V1324:V1326"/>
    <mergeCell ref="Q1324:Q1326"/>
    <mergeCell ref="S1336:S1338"/>
    <mergeCell ref="T1336:T1338"/>
    <mergeCell ref="U1336:U1338"/>
    <mergeCell ref="C1343:C1345"/>
    <mergeCell ref="T1324:T1326"/>
    <mergeCell ref="U1324:U1326"/>
    <mergeCell ref="C1336:C1338"/>
    <mergeCell ref="B1369:B1371"/>
    <mergeCell ref="E1336:E1338"/>
    <mergeCell ref="F1336:F1338"/>
    <mergeCell ref="B1398:B1400"/>
    <mergeCell ref="C1398:C1400"/>
    <mergeCell ref="D1398:D1400"/>
    <mergeCell ref="E1391:E1393"/>
    <mergeCell ref="F1391:F1393"/>
    <mergeCell ref="G1391:G1393"/>
    <mergeCell ref="H1391:H1393"/>
    <mergeCell ref="I1391:I1393"/>
    <mergeCell ref="N1391:N1393"/>
    <mergeCell ref="O1391:O1393"/>
    <mergeCell ref="P1391:P1393"/>
    <mergeCell ref="Q1391:Q1393"/>
    <mergeCell ref="R1391:R1393"/>
    <mergeCell ref="S1391:S1393"/>
    <mergeCell ref="B1391:B1393"/>
    <mergeCell ref="C1391:C1393"/>
    <mergeCell ref="D1391:D1393"/>
    <mergeCell ref="B1394:B1397"/>
    <mergeCell ref="C1394:C1397"/>
    <mergeCell ref="D1394:D1397"/>
    <mergeCell ref="B1366:B1368"/>
    <mergeCell ref="C1366:C1368"/>
    <mergeCell ref="D1366:D1368"/>
    <mergeCell ref="E1398:E1400"/>
    <mergeCell ref="G1398:G1400"/>
    <mergeCell ref="H1398:H1400"/>
    <mergeCell ref="I1398:I1400"/>
    <mergeCell ref="N1398:N1400"/>
    <mergeCell ref="O1398:O1400"/>
    <mergeCell ref="P1398:P1400"/>
    <mergeCell ref="Q1398:Q1400"/>
    <mergeCell ref="B1349:B1351"/>
    <mergeCell ref="C1349:C1351"/>
    <mergeCell ref="E1349:E1351"/>
    <mergeCell ref="F1349:F1351"/>
    <mergeCell ref="G1349:G1351"/>
    <mergeCell ref="H1349:H1351"/>
    <mergeCell ref="I1349:I1351"/>
    <mergeCell ref="E1375:E1377"/>
    <mergeCell ref="E1378:E1380"/>
    <mergeCell ref="F1366:F1368"/>
    <mergeCell ref="G1366:G1368"/>
    <mergeCell ref="I1366:I1368"/>
    <mergeCell ref="N1366:N1368"/>
    <mergeCell ref="O1366:O1368"/>
    <mergeCell ref="O1355:O1357"/>
    <mergeCell ref="P1355:P1357"/>
    <mergeCell ref="Q1355:Q1357"/>
    <mergeCell ref="S1355:S1357"/>
    <mergeCell ref="D1369:D1371"/>
    <mergeCell ref="B1372:B1374"/>
    <mergeCell ref="C1372:C1374"/>
    <mergeCell ref="D1372:D1374"/>
    <mergeCell ref="B1375:B1377"/>
    <mergeCell ref="C1375:C1377"/>
    <mergeCell ref="D1375:D1377"/>
    <mergeCell ref="F1362:F1365"/>
    <mergeCell ref="G1362:G1365"/>
    <mergeCell ref="I1362:I1365"/>
    <mergeCell ref="E1362:E1365"/>
    <mergeCell ref="S1378:S1380"/>
    <mergeCell ref="C1362:C1365"/>
    <mergeCell ref="D1362:D1365"/>
    <mergeCell ref="B1378:B1380"/>
    <mergeCell ref="F1330:F1332"/>
    <mergeCell ref="G1330:G1332"/>
    <mergeCell ref="H1330:H1332"/>
    <mergeCell ref="I1330:I1332"/>
    <mergeCell ref="N1330:N1332"/>
    <mergeCell ref="O1330:O1332"/>
    <mergeCell ref="P1330:P1332"/>
    <mergeCell ref="E1309:E1310"/>
    <mergeCell ref="F1309:F1310"/>
    <mergeCell ref="F1305:F1308"/>
    <mergeCell ref="G1305:G1308"/>
    <mergeCell ref="H1305:H1308"/>
    <mergeCell ref="I1305:I1308"/>
    <mergeCell ref="N1305:N1308"/>
    <mergeCell ref="O1305:O1308"/>
    <mergeCell ref="P1305:P1308"/>
    <mergeCell ref="Q1305:Q1308"/>
    <mergeCell ref="R1305:R1308"/>
    <mergeCell ref="E1311:E1314"/>
    <mergeCell ref="F1311:F1314"/>
    <mergeCell ref="G1311:G1314"/>
    <mergeCell ref="N1321:N1323"/>
    <mergeCell ref="O1321:O1323"/>
    <mergeCell ref="E1333:E1335"/>
    <mergeCell ref="F1333:F1335"/>
    <mergeCell ref="G1333:G1335"/>
    <mergeCell ref="H1333:H1335"/>
    <mergeCell ref="I1333:I1335"/>
    <mergeCell ref="N1333:N1335"/>
    <mergeCell ref="H1321:H1323"/>
    <mergeCell ref="I1321:I1323"/>
    <mergeCell ref="R1284:R1286"/>
    <mergeCell ref="P1315:P1317"/>
    <mergeCell ref="R1318:R1320"/>
    <mergeCell ref="G1284:G1286"/>
    <mergeCell ref="R1324:R1326"/>
    <mergeCell ref="P1321:P1323"/>
    <mergeCell ref="Q1321:Q1323"/>
    <mergeCell ref="O1334:O1335"/>
    <mergeCell ref="B1290:B1292"/>
    <mergeCell ref="C1290:C1292"/>
    <mergeCell ref="B1293:B1295"/>
    <mergeCell ref="C1311:C1314"/>
    <mergeCell ref="D1311:D1314"/>
    <mergeCell ref="B1321:B1323"/>
    <mergeCell ref="C1321:C1323"/>
    <mergeCell ref="D1321:D1323"/>
    <mergeCell ref="G1327:G1329"/>
    <mergeCell ref="H1327:H1329"/>
    <mergeCell ref="I1327:I1329"/>
    <mergeCell ref="H1315:H1317"/>
    <mergeCell ref="G1315:G1317"/>
    <mergeCell ref="F1315:F1317"/>
    <mergeCell ref="E1315:E1317"/>
    <mergeCell ref="B1315:B1317"/>
    <mergeCell ref="C1315:C1317"/>
    <mergeCell ref="D1315:D1317"/>
    <mergeCell ref="D1290:D1292"/>
    <mergeCell ref="C1284:C1286"/>
    <mergeCell ref="E1305:E1308"/>
    <mergeCell ref="C1327:C1329"/>
    <mergeCell ref="D1309:D1310"/>
    <mergeCell ref="B1311:B1314"/>
    <mergeCell ref="B1324:B1326"/>
    <mergeCell ref="B1327:B1329"/>
    <mergeCell ref="D1284:D1286"/>
    <mergeCell ref="C1260:C1263"/>
    <mergeCell ref="D1260:D1263"/>
    <mergeCell ref="E1260:E1263"/>
    <mergeCell ref="F1260:F1263"/>
    <mergeCell ref="G1260:G1263"/>
    <mergeCell ref="H1260:H1263"/>
    <mergeCell ref="G1321:G1323"/>
    <mergeCell ref="G1280:G1281"/>
    <mergeCell ref="H1273:H1276"/>
    <mergeCell ref="C1299:C1301"/>
    <mergeCell ref="D1299:D1301"/>
    <mergeCell ref="B1302:B1304"/>
    <mergeCell ref="C1302:C1304"/>
    <mergeCell ref="D1302:D1304"/>
    <mergeCell ref="B1309:B1310"/>
    <mergeCell ref="F1302:F1304"/>
    <mergeCell ref="G1302:G1304"/>
    <mergeCell ref="H1302:H1304"/>
    <mergeCell ref="I1302:I1304"/>
    <mergeCell ref="G1290:G1292"/>
    <mergeCell ref="E1299:E1301"/>
    <mergeCell ref="C1296:C1298"/>
    <mergeCell ref="B1305:B1308"/>
    <mergeCell ref="C1305:C1308"/>
    <mergeCell ref="D1305:D1308"/>
    <mergeCell ref="G1273:G1276"/>
    <mergeCell ref="F1277:F1279"/>
    <mergeCell ref="C1270:C1272"/>
    <mergeCell ref="D1270:D1272"/>
    <mergeCell ref="E1270:E1272"/>
    <mergeCell ref="B1273:B1276"/>
    <mergeCell ref="Q1290:Q1292"/>
    <mergeCell ref="N1302:N1304"/>
    <mergeCell ref="O1302:O1304"/>
    <mergeCell ref="P1302:P1304"/>
    <mergeCell ref="N1270:N1272"/>
    <mergeCell ref="N1273:N1276"/>
    <mergeCell ref="B1257:B1259"/>
    <mergeCell ref="C1257:C1259"/>
    <mergeCell ref="D1257:D1259"/>
    <mergeCell ref="H1293:H1295"/>
    <mergeCell ref="P1282:P1283"/>
    <mergeCell ref="G1277:G1279"/>
    <mergeCell ref="D1296:D1298"/>
    <mergeCell ref="F1282:F1283"/>
    <mergeCell ref="G1282:G1283"/>
    <mergeCell ref="F1284:F1286"/>
    <mergeCell ref="G1296:G1298"/>
    <mergeCell ref="H1296:H1298"/>
    <mergeCell ref="I1296:I1298"/>
    <mergeCell ref="N1296:N1298"/>
    <mergeCell ref="E1264:E1266"/>
    <mergeCell ref="O1296:O1298"/>
    <mergeCell ref="E1284:E1286"/>
    <mergeCell ref="F1290:F1292"/>
    <mergeCell ref="D1264:D1266"/>
    <mergeCell ref="B1267:B1269"/>
    <mergeCell ref="C1267:C1269"/>
    <mergeCell ref="D1267:D1269"/>
    <mergeCell ref="B1270:B1272"/>
    <mergeCell ref="B1280:B1281"/>
    <mergeCell ref="C1280:C1281"/>
    <mergeCell ref="D1280:D1281"/>
    <mergeCell ref="E1280:E1281"/>
    <mergeCell ref="B1282:B1283"/>
    <mergeCell ref="C1282:C1283"/>
    <mergeCell ref="D1282:D1283"/>
    <mergeCell ref="P1264:P1266"/>
    <mergeCell ref="Q1264:Q1266"/>
    <mergeCell ref="B1260:B1263"/>
    <mergeCell ref="I1293:I1295"/>
    <mergeCell ref="N1293:N1295"/>
    <mergeCell ref="O1293:O1295"/>
    <mergeCell ref="O1284:O1286"/>
    <mergeCell ref="J1264:J1266"/>
    <mergeCell ref="K1264:K1266"/>
    <mergeCell ref="L1264:L1266"/>
    <mergeCell ref="G1185:G1187"/>
    <mergeCell ref="G1195:G1197"/>
    <mergeCell ref="I1195:I1197"/>
    <mergeCell ref="AC1176:AC1177"/>
    <mergeCell ref="R1188:R1191"/>
    <mergeCell ref="V1146:V1148"/>
    <mergeCell ref="V1152:V1155"/>
    <mergeCell ref="Z1178:Z1181"/>
    <mergeCell ref="AF1188:AF1191"/>
    <mergeCell ref="P1188:P1191"/>
    <mergeCell ref="AE1188:AE1191"/>
    <mergeCell ref="G1254:G1256"/>
    <mergeCell ref="H1254:H1256"/>
    <mergeCell ref="C1254:C1256"/>
    <mergeCell ref="M1264:M1266"/>
    <mergeCell ref="N1264:N1266"/>
    <mergeCell ref="N1267:N1269"/>
    <mergeCell ref="Q1218:Q1220"/>
    <mergeCell ref="O1264:O1266"/>
    <mergeCell ref="I1267:I1269"/>
    <mergeCell ref="I1270:I1272"/>
    <mergeCell ref="I1273:I1276"/>
    <mergeCell ref="I1277:I1279"/>
    <mergeCell ref="E1221:E1223"/>
    <mergeCell ref="F1221:F1223"/>
    <mergeCell ref="F1267:F1269"/>
    <mergeCell ref="G1267:G1269"/>
    <mergeCell ref="F1270:F1272"/>
    <mergeCell ref="G1270:G1272"/>
    <mergeCell ref="F1273:F1276"/>
    <mergeCell ref="D1254:D1256"/>
    <mergeCell ref="AD1149:AD1151"/>
    <mergeCell ref="U1149:U1151"/>
    <mergeCell ref="W1168:W1170"/>
    <mergeCell ref="X1168:X1170"/>
    <mergeCell ref="Y1168:Y1170"/>
    <mergeCell ref="Z1168:Z1170"/>
    <mergeCell ref="AA1168:AA1170"/>
    <mergeCell ref="AB1168:AB1170"/>
    <mergeCell ref="AC1168:AC1170"/>
    <mergeCell ref="AD1168:AD1170"/>
    <mergeCell ref="AE1168:AE1170"/>
    <mergeCell ref="AF1168:AF1170"/>
    <mergeCell ref="V1174:V1175"/>
    <mergeCell ref="P1156:P1158"/>
    <mergeCell ref="Q1156:Q1158"/>
    <mergeCell ref="Z1171:Z1173"/>
    <mergeCell ref="AA1171:AA1173"/>
    <mergeCell ref="AB1171:AB1173"/>
    <mergeCell ref="AE1152:AE1155"/>
    <mergeCell ref="P1171:P1173"/>
    <mergeCell ref="AC1171:AC1173"/>
    <mergeCell ref="AF1192:AF1194"/>
    <mergeCell ref="U1201:U1203"/>
    <mergeCell ref="V1201:V1203"/>
    <mergeCell ref="W1201:W1203"/>
    <mergeCell ref="AF1210:AF1213"/>
    <mergeCell ref="AF1198:AF1200"/>
    <mergeCell ref="V1195:V1197"/>
    <mergeCell ref="H1204:H1206"/>
    <mergeCell ref="O1267:O1269"/>
    <mergeCell ref="H1228:H1230"/>
    <mergeCell ref="I1336:I1338"/>
    <mergeCell ref="N1336:N1338"/>
    <mergeCell ref="O1336:O1338"/>
    <mergeCell ref="P1336:P1338"/>
    <mergeCell ref="Q1336:Q1338"/>
    <mergeCell ref="R1336:R1338"/>
    <mergeCell ref="H1146:H1148"/>
    <mergeCell ref="AI1198:AI1200"/>
    <mergeCell ref="H1178:H1181"/>
    <mergeCell ref="H1195:H1197"/>
    <mergeCell ref="N1195:N1197"/>
    <mergeCell ref="H1176:H1177"/>
    <mergeCell ref="AA1195:AA1197"/>
    <mergeCell ref="D1339:D1341"/>
    <mergeCell ref="O1327:O1329"/>
    <mergeCell ref="AI1149:AI1151"/>
    <mergeCell ref="AH1146:AH1148"/>
    <mergeCell ref="P1096:P1098"/>
    <mergeCell ref="Q1096:Q1098"/>
    <mergeCell ref="R1096:R1098"/>
    <mergeCell ref="P1143:P1145"/>
    <mergeCell ref="I1244:I1246"/>
    <mergeCell ref="N1244:N1246"/>
    <mergeCell ref="O1244:O1246"/>
    <mergeCell ref="P1244:P1246"/>
    <mergeCell ref="I1237:I1240"/>
    <mergeCell ref="N1237:N1240"/>
    <mergeCell ref="O1237:O1240"/>
    <mergeCell ref="N1408:N1410"/>
    <mergeCell ref="E1247:E1250"/>
    <mergeCell ref="F1247:F1250"/>
    <mergeCell ref="G1247:G1250"/>
    <mergeCell ref="H1264:H1266"/>
    <mergeCell ref="H1267:H1269"/>
    <mergeCell ref="E1267:E1269"/>
    <mergeCell ref="D1293:D1295"/>
    <mergeCell ref="F1398:F1400"/>
    <mergeCell ref="V1176:V1177"/>
    <mergeCell ref="T1152:T1155"/>
    <mergeCell ref="U1152:U1155"/>
    <mergeCell ref="AC1146:AC1148"/>
    <mergeCell ref="AD1146:AD1148"/>
    <mergeCell ref="AE1146:AE1148"/>
    <mergeCell ref="AE1143:AE1145"/>
    <mergeCell ref="D1405:D1407"/>
    <mergeCell ref="S1405:S1407"/>
    <mergeCell ref="T1405:T1407"/>
    <mergeCell ref="U1405:U1407"/>
    <mergeCell ref="H1408:H1410"/>
    <mergeCell ref="Q1408:Q1410"/>
    <mergeCell ref="R1408:R1410"/>
    <mergeCell ref="S1408:S1410"/>
    <mergeCell ref="O1218:O1220"/>
    <mergeCell ref="O1234:O1236"/>
    <mergeCell ref="P1234:P1236"/>
    <mergeCell ref="Q1234:Q1236"/>
    <mergeCell ref="K1282:K1283"/>
    <mergeCell ref="L1282:L1283"/>
    <mergeCell ref="M1282:M1283"/>
    <mergeCell ref="N1282:N1283"/>
    <mergeCell ref="O1282:O1283"/>
    <mergeCell ref="N1284:N1286"/>
    <mergeCell ref="AB1040:AB1042"/>
    <mergeCell ref="AI1152:AI1155"/>
    <mergeCell ref="AC1149:AC1151"/>
    <mergeCell ref="W1149:W1151"/>
    <mergeCell ref="W1112:W1114"/>
    <mergeCell ref="X1112:X1114"/>
    <mergeCell ref="Y1112:Y1114"/>
    <mergeCell ref="X1143:X1145"/>
    <mergeCell ref="W1089:W1092"/>
    <mergeCell ref="Z1149:Z1151"/>
    <mergeCell ref="AA1149:AA1151"/>
    <mergeCell ref="AE1115:AE1117"/>
    <mergeCell ref="AC1112:AC1114"/>
    <mergeCell ref="AH1122:AH1124"/>
    <mergeCell ref="Z1128:Z1130"/>
    <mergeCell ref="AH1405:AH1407"/>
    <mergeCell ref="AI1405:AI1407"/>
    <mergeCell ref="AJ1405:AJ1407"/>
    <mergeCell ref="AH1408:AH1410"/>
    <mergeCell ref="AI1408:AI1410"/>
    <mergeCell ref="AJ1408:AJ1410"/>
    <mergeCell ref="H1309:H1310"/>
    <mergeCell ref="R1366:R1368"/>
    <mergeCell ref="Z1162:Z1164"/>
    <mergeCell ref="AA1162:AA1164"/>
    <mergeCell ref="AB1162:AB1164"/>
    <mergeCell ref="AC1162:AC1164"/>
    <mergeCell ref="AD1162:AD1164"/>
    <mergeCell ref="AE1162:AE1164"/>
    <mergeCell ref="AF1162:AF1164"/>
    <mergeCell ref="AG1162:AG1164"/>
    <mergeCell ref="AH1162:AH1164"/>
    <mergeCell ref="AI1162:AI1164"/>
    <mergeCell ref="AI1182:AI1184"/>
    <mergeCell ref="AC1185:AC1187"/>
    <mergeCell ref="X1188:X1191"/>
    <mergeCell ref="Z1188:Z1191"/>
    <mergeCell ref="AC1188:AC1191"/>
    <mergeCell ref="AD1195:AD1197"/>
    <mergeCell ref="AI1188:AI1191"/>
    <mergeCell ref="R1146:R1148"/>
    <mergeCell ref="S1146:S1148"/>
    <mergeCell ref="W1152:W1155"/>
    <mergeCell ref="W1176:W1177"/>
    <mergeCell ref="N1188:N1191"/>
    <mergeCell ref="O1192:O1194"/>
    <mergeCell ref="AI1174:AI1175"/>
    <mergeCell ref="AA1152:AA1155"/>
    <mergeCell ref="AC1152:AC1155"/>
    <mergeCell ref="AD1152:AD1155"/>
    <mergeCell ref="R1176:R1177"/>
    <mergeCell ref="U1178:U1181"/>
    <mergeCell ref="Y1171:Y1173"/>
    <mergeCell ref="AG1152:AG1155"/>
    <mergeCell ref="X1149:X1151"/>
    <mergeCell ref="AI1146:AI1148"/>
    <mergeCell ref="AG1149:AG1151"/>
    <mergeCell ref="H1237:H1240"/>
    <mergeCell ref="Q1280:Q1281"/>
    <mergeCell ref="P1273:P1276"/>
    <mergeCell ref="N1231:N1233"/>
    <mergeCell ref="O1231:O1233"/>
    <mergeCell ref="P1231:P1233"/>
    <mergeCell ref="Q1231:Q1233"/>
    <mergeCell ref="AF1128:AF1130"/>
    <mergeCell ref="T1086:T1088"/>
    <mergeCell ref="Y1099:Y1101"/>
    <mergeCell ref="AB1099:AB1101"/>
    <mergeCell ref="Y1102:Y1104"/>
    <mergeCell ref="AB1102:AB1104"/>
    <mergeCell ref="AB1105:AB1107"/>
    <mergeCell ref="Y1105:Y1107"/>
    <mergeCell ref="V1105:V1107"/>
    <mergeCell ref="U1105:U1107"/>
    <mergeCell ref="X1089:X1092"/>
    <mergeCell ref="Y1089:Y1092"/>
    <mergeCell ref="AD1171:AD1173"/>
    <mergeCell ref="AJ1086:AJ1088"/>
    <mergeCell ref="AJ1093:AJ1095"/>
    <mergeCell ref="AI1122:AI1124"/>
    <mergeCell ref="AB1093:AB1095"/>
    <mergeCell ref="V1096:V1098"/>
    <mergeCell ref="U1096:U1098"/>
    <mergeCell ref="Y1096:Y1098"/>
    <mergeCell ref="AB1096:AB1098"/>
    <mergeCell ref="U1099:U1101"/>
    <mergeCell ref="W1046:W1049"/>
    <mergeCell ref="AA1054:AA1056"/>
    <mergeCell ref="U1067:U1069"/>
    <mergeCell ref="T1060:T1062"/>
    <mergeCell ref="AC1050:AC1053"/>
    <mergeCell ref="AC1054:AC1056"/>
    <mergeCell ref="AD1054:AD1056"/>
    <mergeCell ref="AE1054:AE1056"/>
    <mergeCell ref="AG1054:AG1056"/>
    <mergeCell ref="AE1070:AE1072"/>
    <mergeCell ref="AI1050:AI1053"/>
    <mergeCell ref="AI1054:AI1056"/>
    <mergeCell ref="T1082:T1085"/>
    <mergeCell ref="Z1112:Z1114"/>
    <mergeCell ref="AA1112:AA1114"/>
    <mergeCell ref="AB1112:AB1114"/>
    <mergeCell ref="AG1168:AG1170"/>
    <mergeCell ref="AG1171:AG1173"/>
    <mergeCell ref="AH1168:AH1170"/>
    <mergeCell ref="AI1168:AI1170"/>
    <mergeCell ref="T1149:T1151"/>
    <mergeCell ref="T1156:T1158"/>
    <mergeCell ref="AH1152:AH1155"/>
    <mergeCell ref="Y1108:Y1111"/>
    <mergeCell ref="Z1108:Z1111"/>
    <mergeCell ref="AH1050:AH1053"/>
    <mergeCell ref="Z1079:Z1081"/>
    <mergeCell ref="AA1079:AA1081"/>
    <mergeCell ref="X1171:X1173"/>
    <mergeCell ref="X1174:X1175"/>
    <mergeCell ref="Y1174:Y1175"/>
    <mergeCell ref="Z1174:Z1175"/>
    <mergeCell ref="AA1174:AA1175"/>
    <mergeCell ref="Y1093:Y1095"/>
    <mergeCell ref="Z1043:Z1045"/>
    <mergeCell ref="AA1043:AA1045"/>
    <mergeCell ref="AB1028:AB1030"/>
    <mergeCell ref="AJ958:AJ960"/>
    <mergeCell ref="Z958:Z960"/>
    <mergeCell ref="AF1002:AF1004"/>
    <mergeCell ref="AG1002:AG1004"/>
    <mergeCell ref="AI958:AI960"/>
    <mergeCell ref="AG1034:AG1036"/>
    <mergeCell ref="AA1018:AA1020"/>
    <mergeCell ref="AE1112:AE1114"/>
    <mergeCell ref="X1115:X1117"/>
    <mergeCell ref="U1037:U1039"/>
    <mergeCell ref="V1037:V1039"/>
    <mergeCell ref="X961:X964"/>
    <mergeCell ref="W1099:W1101"/>
    <mergeCell ref="X1099:X1101"/>
    <mergeCell ref="AC1040:AC1042"/>
    <mergeCell ref="AE1040:AE1042"/>
    <mergeCell ref="AH1043:AH1045"/>
    <mergeCell ref="AI1046:AI1049"/>
    <mergeCell ref="Z1012:Z1014"/>
    <mergeCell ref="AA1012:AA1014"/>
    <mergeCell ref="Z1015:Z1017"/>
    <mergeCell ref="AA1015:AA1017"/>
    <mergeCell ref="Z1018:Z1020"/>
    <mergeCell ref="AB1025:AB1027"/>
    <mergeCell ref="AE1025:AE1027"/>
    <mergeCell ref="Z1146:Z1148"/>
    <mergeCell ref="AA1146:AA1148"/>
    <mergeCell ref="AJ1073:AJ1075"/>
    <mergeCell ref="X1073:X1075"/>
    <mergeCell ref="AF1105:AF1107"/>
    <mergeCell ref="AG1105:AG1107"/>
    <mergeCell ref="U1086:U1088"/>
    <mergeCell ref="V1086:V1088"/>
    <mergeCell ref="Y1086:Y1088"/>
    <mergeCell ref="AH1128:AH1130"/>
    <mergeCell ref="W1128:W1130"/>
    <mergeCell ref="X1128:X1130"/>
    <mergeCell ref="Y1128:Y1130"/>
    <mergeCell ref="AI1073:AI1075"/>
    <mergeCell ref="AI1070:AI1072"/>
    <mergeCell ref="AD1174:AD1175"/>
    <mergeCell ref="AD1138:AD1139"/>
    <mergeCell ref="AE1138:AE1139"/>
    <mergeCell ref="AJ1070:AJ1072"/>
    <mergeCell ref="AJ1096:AJ1098"/>
    <mergeCell ref="AJ1099:AJ1101"/>
    <mergeCell ref="Z1037:Z1039"/>
    <mergeCell ref="U973:U976"/>
    <mergeCell ref="V973:V976"/>
    <mergeCell ref="V955:V957"/>
    <mergeCell ref="W955:W957"/>
    <mergeCell ref="X955:X957"/>
    <mergeCell ref="Y955:Y957"/>
    <mergeCell ref="AH1099:AH1101"/>
    <mergeCell ref="AF1149:AF1151"/>
    <mergeCell ref="AF1146:AF1148"/>
    <mergeCell ref="R1149:R1151"/>
    <mergeCell ref="R1112:R1114"/>
    <mergeCell ref="S1112:S1114"/>
    <mergeCell ref="Q1185:Q1187"/>
    <mergeCell ref="AA1096:AA1098"/>
    <mergeCell ref="AF1096:AF1098"/>
    <mergeCell ref="AG1096:AG1098"/>
    <mergeCell ref="N1241:N1243"/>
    <mergeCell ref="AF961:AF964"/>
    <mergeCell ref="AG961:AG964"/>
    <mergeCell ref="AB1037:AB1039"/>
    <mergeCell ref="AC1037:AC1039"/>
    <mergeCell ref="P1099:P1101"/>
    <mergeCell ref="Q1099:Q1101"/>
    <mergeCell ref="N980:N982"/>
    <mergeCell ref="O980:O982"/>
    <mergeCell ref="P980:P982"/>
    <mergeCell ref="Q980:Q982"/>
    <mergeCell ref="AI1043:AI1045"/>
    <mergeCell ref="AI1037:AI1039"/>
    <mergeCell ref="P1040:P1042"/>
    <mergeCell ref="Q1040:Q1042"/>
    <mergeCell ref="R1040:R1042"/>
    <mergeCell ref="R1025:R1027"/>
    <mergeCell ref="S1025:S1027"/>
    <mergeCell ref="S1028:S1030"/>
    <mergeCell ref="S1031:S1033"/>
    <mergeCell ref="R1070:R1072"/>
    <mergeCell ref="N1067:N1069"/>
    <mergeCell ref="O1067:O1069"/>
    <mergeCell ref="P1067:P1069"/>
    <mergeCell ref="AI1057:AI1059"/>
    <mergeCell ref="AI1060:AI1062"/>
    <mergeCell ref="AI1134:AI1137"/>
    <mergeCell ref="R1115:R1117"/>
    <mergeCell ref="P1134:P1137"/>
    <mergeCell ref="Q1134:Q1137"/>
    <mergeCell ref="AF1176:AF1177"/>
    <mergeCell ref="AE1171:AE1173"/>
    <mergeCell ref="Z1185:Z1187"/>
    <mergeCell ref="U1115:U1117"/>
    <mergeCell ref="V1115:V1117"/>
    <mergeCell ref="U1112:U1114"/>
    <mergeCell ref="V1112:V1114"/>
    <mergeCell ref="T1146:T1148"/>
    <mergeCell ref="AB1152:AB1155"/>
    <mergeCell ref="X1134:X1137"/>
    <mergeCell ref="Y1134:Y1137"/>
    <mergeCell ref="X1152:X1155"/>
    <mergeCell ref="AD1115:AD1117"/>
    <mergeCell ref="R973:R976"/>
    <mergeCell ref="AE1037:AE1039"/>
    <mergeCell ref="AF1037:AF1039"/>
    <mergeCell ref="S1102:S1104"/>
    <mergeCell ref="R1105:R1107"/>
    <mergeCell ref="W1070:W1072"/>
    <mergeCell ref="X1070:X1072"/>
    <mergeCell ref="Y1070:Y1072"/>
    <mergeCell ref="Z1070:Z1072"/>
    <mergeCell ref="AF1070:AF1072"/>
    <mergeCell ref="AF1057:AF1059"/>
    <mergeCell ref="AG1057:AG1059"/>
    <mergeCell ref="AH1057:AH1059"/>
    <mergeCell ref="AH1060:AH1062"/>
    <mergeCell ref="X1005:X1007"/>
    <mergeCell ref="X992:X995"/>
    <mergeCell ref="W989:W991"/>
    <mergeCell ref="W999:W1001"/>
    <mergeCell ref="X999:X1001"/>
    <mergeCell ref="AD1067:AD1069"/>
    <mergeCell ref="U1140:U1142"/>
    <mergeCell ref="T1115:T1117"/>
    <mergeCell ref="W1108:W1111"/>
    <mergeCell ref="X1108:X1111"/>
    <mergeCell ref="AH1149:AH1151"/>
    <mergeCell ref="T1128:T1130"/>
    <mergeCell ref="AH1102:AH1104"/>
    <mergeCell ref="AF1079:AF1081"/>
    <mergeCell ref="AC1102:AC1104"/>
    <mergeCell ref="Z1089:Z1092"/>
    <mergeCell ref="U1146:U1148"/>
    <mergeCell ref="W1146:W1148"/>
    <mergeCell ref="AA1102:AA1104"/>
    <mergeCell ref="AE1028:AE1030"/>
    <mergeCell ref="AF1028:AF1030"/>
    <mergeCell ref="AE1031:AE1033"/>
    <mergeCell ref="AF1031:AF1033"/>
    <mergeCell ref="AE1034:AE1036"/>
    <mergeCell ref="AA1037:AA1039"/>
    <mergeCell ref="Z1040:Z1042"/>
    <mergeCell ref="AA1040:AA1042"/>
    <mergeCell ref="AE1046:AE1049"/>
    <mergeCell ref="AF1046:AF1049"/>
    <mergeCell ref="AG1046:AG1049"/>
    <mergeCell ref="AH1037:AH1039"/>
    <mergeCell ref="AH1073:AH1075"/>
    <mergeCell ref="AG1070:AG1072"/>
    <mergeCell ref="AH1070:AH1072"/>
    <mergeCell ref="V1099:V1101"/>
    <mergeCell ref="U1089:U1092"/>
    <mergeCell ref="U1143:U1145"/>
    <mergeCell ref="V1143:V1145"/>
    <mergeCell ref="AF1089:AF1092"/>
    <mergeCell ref="U1057:U1059"/>
    <mergeCell ref="AB1146:AB1148"/>
    <mergeCell ref="U1125:U1127"/>
    <mergeCell ref="V1125:V1127"/>
    <mergeCell ref="W1125:W1127"/>
    <mergeCell ref="Y1115:Y1117"/>
    <mergeCell ref="AF1108:AF1111"/>
    <mergeCell ref="AG1108:AG1111"/>
    <mergeCell ref="AF1115:AF1117"/>
    <mergeCell ref="AG1115:AG1117"/>
    <mergeCell ref="AD1002:AD1004"/>
    <mergeCell ref="Y989:Y991"/>
    <mergeCell ref="Y1002:Y1004"/>
    <mergeCell ref="T1093:T1095"/>
    <mergeCell ref="T1096:T1098"/>
    <mergeCell ref="T1099:T1101"/>
    <mergeCell ref="AJ946:AJ948"/>
    <mergeCell ref="AG930:AG932"/>
    <mergeCell ref="AH930:AH932"/>
    <mergeCell ref="AJ965:AJ968"/>
    <mergeCell ref="AG980:AG982"/>
    <mergeCell ref="AE949:AE951"/>
    <mergeCell ref="AD980:AD982"/>
    <mergeCell ref="AC980:AC982"/>
    <mergeCell ref="AI996:AI998"/>
    <mergeCell ref="AB1002:AB1004"/>
    <mergeCell ref="AC1002:AC1004"/>
    <mergeCell ref="AH980:AH982"/>
    <mergeCell ref="AI980:AI982"/>
    <mergeCell ref="AH996:AH998"/>
    <mergeCell ref="AH1005:AH1007"/>
    <mergeCell ref="AI999:AI1001"/>
    <mergeCell ref="AI943:AI945"/>
    <mergeCell ref="AD992:AD995"/>
    <mergeCell ref="AC992:AC995"/>
    <mergeCell ref="AB989:AB991"/>
    <mergeCell ref="AA989:AA991"/>
    <mergeCell ref="AI946:AI948"/>
    <mergeCell ref="AI965:AI968"/>
    <mergeCell ref="AJ939:AJ942"/>
    <mergeCell ref="AG933:AG935"/>
    <mergeCell ref="AH933:AH935"/>
    <mergeCell ref="AG946:AG948"/>
    <mergeCell ref="AH946:AH948"/>
    <mergeCell ref="X1018:X1020"/>
    <mergeCell ref="X1021:X1024"/>
    <mergeCell ref="X1025:X1027"/>
    <mergeCell ref="Z946:Z948"/>
    <mergeCell ref="AA946:AA948"/>
    <mergeCell ref="AG965:AG968"/>
    <mergeCell ref="AH965:AH968"/>
    <mergeCell ref="Y1005:Y1007"/>
    <mergeCell ref="Z1005:Z1007"/>
    <mergeCell ref="AA1005:AA1007"/>
    <mergeCell ref="AB1005:AB1007"/>
    <mergeCell ref="AC1005:AC1007"/>
    <mergeCell ref="Y980:Y982"/>
    <mergeCell ref="Z980:Z982"/>
    <mergeCell ref="AH1018:AH1020"/>
    <mergeCell ref="P1108:P1111"/>
    <mergeCell ref="F1060:F1062"/>
    <mergeCell ref="V1063:V1066"/>
    <mergeCell ref="E1057:E1059"/>
    <mergeCell ref="Q1079:Q1081"/>
    <mergeCell ref="T1073:T1075"/>
    <mergeCell ref="V1102:V1104"/>
    <mergeCell ref="T1102:T1104"/>
    <mergeCell ref="S1037:S1039"/>
    <mergeCell ref="R983:R985"/>
    <mergeCell ref="S983:S985"/>
    <mergeCell ref="T983:T985"/>
    <mergeCell ref="V986:V988"/>
    <mergeCell ref="W986:W988"/>
    <mergeCell ref="AH989:AH991"/>
    <mergeCell ref="AI989:AI991"/>
    <mergeCell ref="AG952:AG954"/>
    <mergeCell ref="AH952:AH954"/>
    <mergeCell ref="AI952:AI954"/>
    <mergeCell ref="AH943:AH945"/>
    <mergeCell ref="AF946:AF948"/>
    <mergeCell ref="AE936:AE938"/>
    <mergeCell ref="AE946:AE948"/>
    <mergeCell ref="AE965:AE968"/>
    <mergeCell ref="AF952:AF954"/>
    <mergeCell ref="AH939:AH942"/>
    <mergeCell ref="AI939:AI942"/>
    <mergeCell ref="AF965:AF968"/>
    <mergeCell ref="AB936:AB938"/>
    <mergeCell ref="AE961:AE964"/>
    <mergeCell ref="V958:V960"/>
    <mergeCell ref="U961:U964"/>
    <mergeCell ref="V961:V964"/>
    <mergeCell ref="W961:W964"/>
    <mergeCell ref="AH958:AH960"/>
    <mergeCell ref="AA983:AA985"/>
    <mergeCell ref="AD973:AD976"/>
    <mergeCell ref="AC1025:AC1027"/>
    <mergeCell ref="Z1008:Z1011"/>
    <mergeCell ref="AA1008:AA1011"/>
    <mergeCell ref="AB969:AB972"/>
    <mergeCell ref="AC969:AC972"/>
    <mergeCell ref="AD969:AD972"/>
    <mergeCell ref="AE999:AE1001"/>
    <mergeCell ref="AF999:AF1001"/>
    <mergeCell ref="Y999:Y1001"/>
    <mergeCell ref="AB965:AB968"/>
    <mergeCell ref="T992:T995"/>
    <mergeCell ref="U992:U995"/>
    <mergeCell ref="X989:X991"/>
    <mergeCell ref="AH969:AH972"/>
    <mergeCell ref="AI969:AI972"/>
    <mergeCell ref="X973:X976"/>
    <mergeCell ref="Y973:Y976"/>
    <mergeCell ref="X965:X968"/>
    <mergeCell ref="AB1086:AB1088"/>
    <mergeCell ref="AD1086:AD1088"/>
    <mergeCell ref="AF1076:AF1078"/>
    <mergeCell ref="S1096:S1098"/>
    <mergeCell ref="AC986:AC988"/>
    <mergeCell ref="AD986:AD988"/>
    <mergeCell ref="AF983:AF985"/>
    <mergeCell ref="AG983:AG985"/>
    <mergeCell ref="Z977:Z979"/>
    <mergeCell ref="B999:B1001"/>
    <mergeCell ref="C999:C1001"/>
    <mergeCell ref="Y965:Y968"/>
    <mergeCell ref="Y1015:Y1017"/>
    <mergeCell ref="Y1012:Y1014"/>
    <mergeCell ref="Y1025:Y1027"/>
    <mergeCell ref="AG958:AG960"/>
    <mergeCell ref="W983:W985"/>
    <mergeCell ref="Z973:Z976"/>
    <mergeCell ref="AA973:AA976"/>
    <mergeCell ref="Z983:Z985"/>
    <mergeCell ref="AH986:AH988"/>
    <mergeCell ref="Y969:Y972"/>
    <mergeCell ref="V965:V968"/>
    <mergeCell ref="X958:X960"/>
    <mergeCell ref="C1089:C1092"/>
    <mergeCell ref="D1089:D1092"/>
    <mergeCell ref="E1089:E1092"/>
    <mergeCell ref="G1070:G1072"/>
    <mergeCell ref="H1070:H1072"/>
    <mergeCell ref="E1060:E1062"/>
    <mergeCell ref="E1128:E1130"/>
    <mergeCell ref="Q1046:Q1049"/>
    <mergeCell ref="R1046:R1049"/>
    <mergeCell ref="E1043:E1045"/>
    <mergeCell ref="F1043:F1045"/>
    <mergeCell ref="E1046:E1049"/>
    <mergeCell ref="F1046:F1049"/>
    <mergeCell ref="G1046:G1049"/>
    <mergeCell ref="H1046:H1049"/>
    <mergeCell ref="I1046:I1049"/>
    <mergeCell ref="H1043:H1045"/>
    <mergeCell ref="D1076:D1078"/>
    <mergeCell ref="E1076:E1078"/>
    <mergeCell ref="F1076:F1078"/>
    <mergeCell ref="G1076:G1078"/>
    <mergeCell ref="U1102:U1104"/>
    <mergeCell ref="R1086:R1088"/>
    <mergeCell ref="S1105:S1107"/>
    <mergeCell ref="P1089:P1092"/>
    <mergeCell ref="Q1089:Q1092"/>
    <mergeCell ref="G1060:G1062"/>
    <mergeCell ref="H1060:H1062"/>
    <mergeCell ref="Q1060:Q1062"/>
    <mergeCell ref="I1067:I1069"/>
    <mergeCell ref="V1046:V1049"/>
    <mergeCell ref="R1054:R1056"/>
    <mergeCell ref="O1060:O1062"/>
    <mergeCell ref="I1082:I1085"/>
    <mergeCell ref="N1082:N1085"/>
    <mergeCell ref="O1082:O1085"/>
    <mergeCell ref="P1082:P1085"/>
    <mergeCell ref="Q1082:Q1085"/>
    <mergeCell ref="R1093:R1095"/>
    <mergeCell ref="S1093:S1095"/>
    <mergeCell ref="V1070:V1072"/>
    <mergeCell ref="R1067:R1069"/>
    <mergeCell ref="Q1067:Q1069"/>
    <mergeCell ref="P1102:P1104"/>
    <mergeCell ref="Q1102:Q1104"/>
    <mergeCell ref="D1122:D1124"/>
    <mergeCell ref="E1122:E1124"/>
    <mergeCell ref="F1122:F1124"/>
    <mergeCell ref="G1122:G1124"/>
    <mergeCell ref="U1060:U1062"/>
    <mergeCell ref="T1063:T1066"/>
    <mergeCell ref="U1063:U1066"/>
    <mergeCell ref="AG977:AG979"/>
    <mergeCell ref="AH977:AH979"/>
    <mergeCell ref="U996:U998"/>
    <mergeCell ref="AE980:AE982"/>
    <mergeCell ref="AF980:AF982"/>
    <mergeCell ref="AE983:AE985"/>
    <mergeCell ref="AB946:AB948"/>
    <mergeCell ref="AC946:AC948"/>
    <mergeCell ref="AE955:AE957"/>
    <mergeCell ref="AF955:AF957"/>
    <mergeCell ref="AH973:AH976"/>
    <mergeCell ref="AH999:AH1001"/>
    <mergeCell ref="I1043:I1045"/>
    <mergeCell ref="N1060:N1062"/>
    <mergeCell ref="V1060:V1062"/>
    <mergeCell ref="W1060:W1062"/>
    <mergeCell ref="S1067:S1069"/>
    <mergeCell ref="T1067:T1069"/>
    <mergeCell ref="N1050:N1053"/>
    <mergeCell ref="O1050:O1053"/>
    <mergeCell ref="P1050:P1053"/>
    <mergeCell ref="Q1050:Q1053"/>
    <mergeCell ref="R1050:R1053"/>
    <mergeCell ref="S1050:S1053"/>
    <mergeCell ref="T986:T988"/>
    <mergeCell ref="AF977:AF979"/>
    <mergeCell ref="AF996:AF998"/>
    <mergeCell ref="AA961:AA964"/>
    <mergeCell ref="AB961:AB964"/>
    <mergeCell ref="AD965:AD968"/>
    <mergeCell ref="AC958:AC960"/>
    <mergeCell ref="AD958:AD960"/>
    <mergeCell ref="AE958:AE960"/>
    <mergeCell ref="AF958:AF960"/>
    <mergeCell ref="AF973:AF976"/>
    <mergeCell ref="AC965:AC968"/>
    <mergeCell ref="U983:U985"/>
    <mergeCell ref="V983:V985"/>
    <mergeCell ref="X983:X985"/>
    <mergeCell ref="U980:U982"/>
    <mergeCell ref="V980:V982"/>
    <mergeCell ref="T980:T982"/>
    <mergeCell ref="U986:U988"/>
    <mergeCell ref="AB986:AB988"/>
    <mergeCell ref="U1050:U1053"/>
    <mergeCell ref="T1050:T1053"/>
    <mergeCell ref="S1054:S1056"/>
    <mergeCell ref="T1054:T1056"/>
    <mergeCell ref="AA977:AA979"/>
    <mergeCell ref="AF989:AF991"/>
    <mergeCell ref="AG989:AG991"/>
    <mergeCell ref="AD949:AD951"/>
    <mergeCell ref="Z955:Z957"/>
    <mergeCell ref="AA955:AA957"/>
    <mergeCell ref="AB955:AB957"/>
    <mergeCell ref="AC1028:AC1030"/>
    <mergeCell ref="AB1031:AB1033"/>
    <mergeCell ref="AC1031:AC1033"/>
    <mergeCell ref="AB1034:AB1036"/>
    <mergeCell ref="AC1034:AC1036"/>
    <mergeCell ref="T1040:T1042"/>
    <mergeCell ref="C1138:C1139"/>
    <mergeCell ref="D1138:D1139"/>
    <mergeCell ref="E1138:E1139"/>
    <mergeCell ref="E1134:E1137"/>
    <mergeCell ref="E1131:E1133"/>
    <mergeCell ref="E1096:E1098"/>
    <mergeCell ref="B1115:B1117"/>
    <mergeCell ref="C1115:C1117"/>
    <mergeCell ref="D1115:D1117"/>
    <mergeCell ref="B1112:B1114"/>
    <mergeCell ref="C1112:C1114"/>
    <mergeCell ref="D1086:D1088"/>
    <mergeCell ref="E1086:E1088"/>
    <mergeCell ref="F1086:F1088"/>
    <mergeCell ref="I1086:I1088"/>
    <mergeCell ref="I1089:I1092"/>
    <mergeCell ref="I1093:I1095"/>
    <mergeCell ref="I1096:I1098"/>
    <mergeCell ref="I1099:I1101"/>
    <mergeCell ref="D1102:D1104"/>
    <mergeCell ref="E1102:E1104"/>
    <mergeCell ref="F1102:F1104"/>
    <mergeCell ref="G1102:G1104"/>
    <mergeCell ref="D1105:D1107"/>
    <mergeCell ref="E1105:E1107"/>
    <mergeCell ref="F1105:F1107"/>
    <mergeCell ref="B1108:B1111"/>
    <mergeCell ref="C1108:C1111"/>
    <mergeCell ref="D1112:D1114"/>
    <mergeCell ref="E1112:E1114"/>
    <mergeCell ref="F1112:F1114"/>
    <mergeCell ref="G1112:G1114"/>
    <mergeCell ref="G1108:G1111"/>
    <mergeCell ref="H1108:H1111"/>
    <mergeCell ref="I1108:I1111"/>
    <mergeCell ref="E1115:E1117"/>
    <mergeCell ref="H1122:H1124"/>
    <mergeCell ref="I1122:I1124"/>
    <mergeCell ref="I1102:I1104"/>
    <mergeCell ref="D1108:D1111"/>
    <mergeCell ref="E1108:E1111"/>
    <mergeCell ref="F1096:F1098"/>
    <mergeCell ref="G1096:G1098"/>
    <mergeCell ref="E1099:E1101"/>
    <mergeCell ref="G1105:G1107"/>
    <mergeCell ref="G1086:G1088"/>
    <mergeCell ref="D1093:D1095"/>
    <mergeCell ref="D1131:D1133"/>
    <mergeCell ref="H1102:H1104"/>
    <mergeCell ref="F1108:F1111"/>
    <mergeCell ref="I1105:I1107"/>
    <mergeCell ref="H1128:H1130"/>
    <mergeCell ref="H1131:H1133"/>
    <mergeCell ref="B1118:B1121"/>
    <mergeCell ref="C1118:C1121"/>
    <mergeCell ref="D1118:D1121"/>
    <mergeCell ref="E1118:E1121"/>
    <mergeCell ref="F1118:F1121"/>
    <mergeCell ref="G1118:G1121"/>
    <mergeCell ref="H1118:H1121"/>
    <mergeCell ref="I1118:I1121"/>
    <mergeCell ref="N1108:N1111"/>
    <mergeCell ref="O1108:O1111"/>
    <mergeCell ref="F1089:F1092"/>
    <mergeCell ref="F1093:F1095"/>
    <mergeCell ref="G1093:G1095"/>
    <mergeCell ref="C1096:C1098"/>
    <mergeCell ref="D1096:D1098"/>
    <mergeCell ref="V1093:V1095"/>
    <mergeCell ref="O1112:O1114"/>
    <mergeCell ref="N1115:N1117"/>
    <mergeCell ref="U1128:U1130"/>
    <mergeCell ref="V1128:V1130"/>
    <mergeCell ref="F1099:F1101"/>
    <mergeCell ref="G1099:G1101"/>
    <mergeCell ref="E1093:E1095"/>
    <mergeCell ref="B1086:B1088"/>
    <mergeCell ref="B1089:B1092"/>
    <mergeCell ref="N1093:N1095"/>
    <mergeCell ref="B1134:B1137"/>
    <mergeCell ref="C1134:C1137"/>
    <mergeCell ref="G1089:G1092"/>
    <mergeCell ref="C1093:C1095"/>
    <mergeCell ref="D1134:D1137"/>
    <mergeCell ref="B1138:B1139"/>
    <mergeCell ref="F1143:F1145"/>
    <mergeCell ref="D1070:D1072"/>
    <mergeCell ref="E1070:E1072"/>
    <mergeCell ref="F1070:F1072"/>
    <mergeCell ref="H1105:H1107"/>
    <mergeCell ref="B1105:B1107"/>
    <mergeCell ref="C1102:C1104"/>
    <mergeCell ref="O1093:O1095"/>
    <mergeCell ref="N1096:N1098"/>
    <mergeCell ref="O1096:O1098"/>
    <mergeCell ref="N1099:N1101"/>
    <mergeCell ref="O1099:O1101"/>
    <mergeCell ref="N1102:N1104"/>
    <mergeCell ref="O1102:O1104"/>
    <mergeCell ref="N1105:N1107"/>
    <mergeCell ref="O1105:O1107"/>
    <mergeCell ref="P1086:P1088"/>
    <mergeCell ref="Q1086:Q1088"/>
    <mergeCell ref="P1105:P1107"/>
    <mergeCell ref="Q1105:Q1107"/>
    <mergeCell ref="S1086:S1088"/>
    <mergeCell ref="P1093:P1095"/>
    <mergeCell ref="Q1093:Q1095"/>
    <mergeCell ref="B1102:B1104"/>
    <mergeCell ref="C1105:C1107"/>
    <mergeCell ref="V1089:V1092"/>
    <mergeCell ref="R1089:R1092"/>
    <mergeCell ref="S1089:S1092"/>
    <mergeCell ref="T1089:T1092"/>
    <mergeCell ref="O1089:O1092"/>
    <mergeCell ref="F1128:F1130"/>
    <mergeCell ref="G1128:G1130"/>
    <mergeCell ref="I1128:I1130"/>
    <mergeCell ref="O1128:O1130"/>
    <mergeCell ref="N1128:N1130"/>
    <mergeCell ref="N1131:N1133"/>
    <mergeCell ref="O1131:O1133"/>
    <mergeCell ref="N1134:N1137"/>
    <mergeCell ref="N1138:N1139"/>
    <mergeCell ref="O1134:O1137"/>
    <mergeCell ref="B1073:B1075"/>
    <mergeCell ref="C1073:C1075"/>
    <mergeCell ref="D1073:D1075"/>
    <mergeCell ref="E1073:E1075"/>
    <mergeCell ref="F1073:F1075"/>
    <mergeCell ref="G1073:G1075"/>
    <mergeCell ref="B1050:B1053"/>
    <mergeCell ref="C1050:C1053"/>
    <mergeCell ref="D1050:D1053"/>
    <mergeCell ref="E1050:E1053"/>
    <mergeCell ref="C1063:C1066"/>
    <mergeCell ref="D1063:D1066"/>
    <mergeCell ref="E1063:E1066"/>
    <mergeCell ref="F1063:F1066"/>
    <mergeCell ref="G1063:G1066"/>
    <mergeCell ref="H1063:H1066"/>
    <mergeCell ref="I1063:I1066"/>
    <mergeCell ref="N1063:N1066"/>
    <mergeCell ref="O1063:O1066"/>
    <mergeCell ref="P1063:P1066"/>
    <mergeCell ref="Q1063:Q1066"/>
    <mergeCell ref="R1063:R1066"/>
    <mergeCell ref="S1063:S1066"/>
    <mergeCell ref="Q1073:Q1075"/>
    <mergeCell ref="B1054:B1056"/>
    <mergeCell ref="C1054:C1056"/>
    <mergeCell ref="B1046:B1049"/>
    <mergeCell ref="C1046:C1049"/>
    <mergeCell ref="D1046:D1049"/>
    <mergeCell ref="B1082:B1085"/>
    <mergeCell ref="H1076:H1078"/>
    <mergeCell ref="I1076:I1078"/>
    <mergeCell ref="N1076:N1078"/>
    <mergeCell ref="G1067:G1069"/>
    <mergeCell ref="H1067:H1069"/>
    <mergeCell ref="B1067:B1069"/>
    <mergeCell ref="B1079:B1081"/>
    <mergeCell ref="C1079:C1081"/>
    <mergeCell ref="B1076:B1078"/>
    <mergeCell ref="C1076:C1078"/>
    <mergeCell ref="C1082:C1085"/>
    <mergeCell ref="D1082:D1085"/>
    <mergeCell ref="E1082:E1085"/>
    <mergeCell ref="B1070:B1072"/>
    <mergeCell ref="C1070:C1072"/>
    <mergeCell ref="S1070:S1072"/>
    <mergeCell ref="O1076:O1078"/>
    <mergeCell ref="R1082:R1085"/>
    <mergeCell ref="S1082:S1085"/>
    <mergeCell ref="I1070:I1072"/>
    <mergeCell ref="F973:F976"/>
    <mergeCell ref="F1028:F1030"/>
    <mergeCell ref="O973:O976"/>
    <mergeCell ref="P969:P972"/>
    <mergeCell ref="Q969:Q972"/>
    <mergeCell ref="R1012:R1014"/>
    <mergeCell ref="P1015:P1017"/>
    <mergeCell ref="G1005:G1007"/>
    <mergeCell ref="H1005:H1007"/>
    <mergeCell ref="I1005:I1007"/>
    <mergeCell ref="N1005:N1007"/>
    <mergeCell ref="E955:E957"/>
    <mergeCell ref="Q973:Q976"/>
    <mergeCell ref="B958:B960"/>
    <mergeCell ref="N965:N968"/>
    <mergeCell ref="B1128:B1130"/>
    <mergeCell ref="C1128:C1130"/>
    <mergeCell ref="D1128:D1130"/>
    <mergeCell ref="B1131:B1133"/>
    <mergeCell ref="C1131:C1133"/>
    <mergeCell ref="H1086:H1088"/>
    <mergeCell ref="H1089:H1092"/>
    <mergeCell ref="H1093:H1095"/>
    <mergeCell ref="H1096:H1098"/>
    <mergeCell ref="H1099:H1101"/>
    <mergeCell ref="C1099:C1101"/>
    <mergeCell ref="D1099:D1101"/>
    <mergeCell ref="O1143:O1145"/>
    <mergeCell ref="N1143:N1145"/>
    <mergeCell ref="B1096:B1098"/>
    <mergeCell ref="B1099:B1101"/>
    <mergeCell ref="C1086:C1088"/>
    <mergeCell ref="D1005:D1007"/>
    <mergeCell ref="E1005:E1007"/>
    <mergeCell ref="I1050:I1053"/>
    <mergeCell ref="C1143:C1145"/>
    <mergeCell ref="H1073:H1075"/>
    <mergeCell ref="I1073:I1075"/>
    <mergeCell ref="N1073:N1075"/>
    <mergeCell ref="O1073:O1075"/>
    <mergeCell ref="P1073:P1075"/>
    <mergeCell ref="B1008:B1011"/>
    <mergeCell ref="C1008:C1011"/>
    <mergeCell ref="D1008:D1011"/>
    <mergeCell ref="B1012:B1014"/>
    <mergeCell ref="C1012:C1014"/>
    <mergeCell ref="D1012:D1014"/>
    <mergeCell ref="I1018:I1020"/>
    <mergeCell ref="I1021:I1024"/>
    <mergeCell ref="I1025:I1027"/>
    <mergeCell ref="I1031:I1033"/>
    <mergeCell ref="H1018:H1020"/>
    <mergeCell ref="H1021:H1024"/>
    <mergeCell ref="H1025:H1027"/>
    <mergeCell ref="H1028:H1030"/>
    <mergeCell ref="C1028:C1030"/>
    <mergeCell ref="O1021:O1024"/>
    <mergeCell ref="O1040:O1042"/>
    <mergeCell ref="N1043:N1045"/>
    <mergeCell ref="O1043:O1045"/>
    <mergeCell ref="G1043:G1045"/>
    <mergeCell ref="B1093:B1095"/>
    <mergeCell ref="N1046:N1049"/>
    <mergeCell ref="O1046:O1049"/>
    <mergeCell ref="B1005:B1007"/>
    <mergeCell ref="C1005:C1007"/>
    <mergeCell ref="Q1028:Q1030"/>
    <mergeCell ref="P1031:P1033"/>
    <mergeCell ref="P1034:P1036"/>
    <mergeCell ref="Q1034:Q1036"/>
    <mergeCell ref="P1037:P1039"/>
    <mergeCell ref="F1005:F1007"/>
    <mergeCell ref="N1025:N1027"/>
    <mergeCell ref="O1025:O1027"/>
    <mergeCell ref="N1028:N1030"/>
    <mergeCell ref="O1028:O1030"/>
    <mergeCell ref="N1031:N1033"/>
    <mergeCell ref="B986:B988"/>
    <mergeCell ref="C986:C988"/>
    <mergeCell ref="B989:B991"/>
    <mergeCell ref="C989:C991"/>
    <mergeCell ref="B996:B998"/>
    <mergeCell ref="C996:C998"/>
    <mergeCell ref="D996:D998"/>
    <mergeCell ref="P1028:P1030"/>
    <mergeCell ref="B1002:B1004"/>
    <mergeCell ref="C1002:C1004"/>
    <mergeCell ref="D1002:D1004"/>
    <mergeCell ref="B992:B995"/>
    <mergeCell ref="C992:C995"/>
    <mergeCell ref="D992:D995"/>
    <mergeCell ref="F996:F998"/>
    <mergeCell ref="F992:F995"/>
    <mergeCell ref="G992:G995"/>
    <mergeCell ref="H992:H995"/>
    <mergeCell ref="N1018:N1020"/>
    <mergeCell ref="O1018:O1020"/>
    <mergeCell ref="N1021:N1024"/>
    <mergeCell ref="P1012:P1014"/>
    <mergeCell ref="Q1012:Q1014"/>
    <mergeCell ref="D999:D1001"/>
    <mergeCell ref="D986:D988"/>
    <mergeCell ref="D1021:D1024"/>
    <mergeCell ref="E1021:E1024"/>
    <mergeCell ref="G1028:G1030"/>
    <mergeCell ref="B1028:B1030"/>
    <mergeCell ref="D1028:D1030"/>
    <mergeCell ref="E1028:E1030"/>
    <mergeCell ref="B1025:B1027"/>
    <mergeCell ref="C1025:C1027"/>
    <mergeCell ref="D1025:D1027"/>
    <mergeCell ref="E1025:E1027"/>
    <mergeCell ref="C1037:C1039"/>
    <mergeCell ref="O1031:O1033"/>
    <mergeCell ref="H1031:H1033"/>
    <mergeCell ref="I1028:I1030"/>
    <mergeCell ref="G1034:G1036"/>
    <mergeCell ref="P1025:P1027"/>
    <mergeCell ref="Q1025:Q1027"/>
    <mergeCell ref="G1031:G1033"/>
    <mergeCell ref="F1021:F1024"/>
    <mergeCell ref="G1021:G1024"/>
    <mergeCell ref="P1018:P1020"/>
    <mergeCell ref="Q1018:Q1020"/>
    <mergeCell ref="H1008:H1011"/>
    <mergeCell ref="E996:E998"/>
    <mergeCell ref="E1008:E1011"/>
    <mergeCell ref="F1008:F1011"/>
    <mergeCell ref="F961:F964"/>
    <mergeCell ref="G961:G964"/>
    <mergeCell ref="C955:C957"/>
    <mergeCell ref="H961:H964"/>
    <mergeCell ref="I961:I964"/>
    <mergeCell ref="N961:N964"/>
    <mergeCell ref="O961:O964"/>
    <mergeCell ref="P961:P964"/>
    <mergeCell ref="Q961:Q964"/>
    <mergeCell ref="E980:E982"/>
    <mergeCell ref="B949:B951"/>
    <mergeCell ref="C949:C951"/>
    <mergeCell ref="D949:D951"/>
    <mergeCell ref="O943:O945"/>
    <mergeCell ref="P943:P945"/>
    <mergeCell ref="Q943:Q945"/>
    <mergeCell ref="R943:R945"/>
    <mergeCell ref="S943:S945"/>
    <mergeCell ref="B973:B976"/>
    <mergeCell ref="C973:C976"/>
    <mergeCell ref="D973:D976"/>
    <mergeCell ref="E973:E976"/>
    <mergeCell ref="F946:F948"/>
    <mergeCell ref="G946:G948"/>
    <mergeCell ref="B980:B982"/>
    <mergeCell ref="C980:C982"/>
    <mergeCell ref="D980:D982"/>
    <mergeCell ref="D952:D954"/>
    <mergeCell ref="E952:E954"/>
    <mergeCell ref="F952:F954"/>
    <mergeCell ref="G952:G954"/>
    <mergeCell ref="H952:H954"/>
    <mergeCell ref="I952:I954"/>
    <mergeCell ref="N952:N954"/>
    <mergeCell ref="B965:B968"/>
    <mergeCell ref="C965:C968"/>
    <mergeCell ref="D965:D968"/>
    <mergeCell ref="E965:E968"/>
    <mergeCell ref="F965:F968"/>
    <mergeCell ref="E958:E960"/>
    <mergeCell ref="F958:F960"/>
    <mergeCell ref="O952:O954"/>
    <mergeCell ref="B961:B964"/>
    <mergeCell ref="C961:C964"/>
    <mergeCell ref="D961:D964"/>
    <mergeCell ref="E961:E964"/>
    <mergeCell ref="B952:B954"/>
    <mergeCell ref="B977:B979"/>
    <mergeCell ref="C977:C979"/>
    <mergeCell ref="D977:D979"/>
    <mergeCell ref="G969:G972"/>
    <mergeCell ref="H969:H972"/>
    <mergeCell ref="D955:D957"/>
    <mergeCell ref="H965:H968"/>
    <mergeCell ref="I965:I968"/>
    <mergeCell ref="O958:O960"/>
    <mergeCell ref="C958:C960"/>
    <mergeCell ref="D958:D960"/>
    <mergeCell ref="O965:O968"/>
    <mergeCell ref="P965:P968"/>
    <mergeCell ref="Q965:Q968"/>
    <mergeCell ref="I969:I972"/>
    <mergeCell ref="N969:N972"/>
    <mergeCell ref="O969:O972"/>
    <mergeCell ref="AJ907:AJ909"/>
    <mergeCell ref="AJ924:AJ926"/>
    <mergeCell ref="AJ927:AJ929"/>
    <mergeCell ref="AJ961:AJ964"/>
    <mergeCell ref="Z1021:Z1024"/>
    <mergeCell ref="AD1008:AD1011"/>
    <mergeCell ref="X969:X972"/>
    <mergeCell ref="T1028:T1030"/>
    <mergeCell ref="U1028:U1030"/>
    <mergeCell ref="V1028:V1030"/>
    <mergeCell ref="N1086:N1088"/>
    <mergeCell ref="B955:B957"/>
    <mergeCell ref="B969:B972"/>
    <mergeCell ref="C969:C972"/>
    <mergeCell ref="D969:D972"/>
    <mergeCell ref="E969:E972"/>
    <mergeCell ref="Y958:Y960"/>
    <mergeCell ref="H999:H1001"/>
    <mergeCell ref="G999:G1001"/>
    <mergeCell ref="I999:I1001"/>
    <mergeCell ref="O999:O1001"/>
    <mergeCell ref="P999:P1001"/>
    <mergeCell ref="Q999:Q1001"/>
    <mergeCell ref="O989:O991"/>
    <mergeCell ref="I989:I991"/>
    <mergeCell ref="N989:N991"/>
    <mergeCell ref="W1040:W1042"/>
    <mergeCell ref="W1043:W1045"/>
    <mergeCell ref="W1005:W1007"/>
    <mergeCell ref="W1025:W1027"/>
    <mergeCell ref="T989:T991"/>
    <mergeCell ref="O992:O995"/>
    <mergeCell ref="P992:P995"/>
    <mergeCell ref="R1021:R1024"/>
    <mergeCell ref="S1015:S1017"/>
    <mergeCell ref="S1018:S1020"/>
    <mergeCell ref="S1021:S1024"/>
    <mergeCell ref="B1018:B1020"/>
    <mergeCell ref="C1018:C1020"/>
    <mergeCell ref="D1018:D1020"/>
    <mergeCell ref="E1018:E1020"/>
    <mergeCell ref="F1018:F1020"/>
    <mergeCell ref="G1018:G1020"/>
    <mergeCell ref="B1021:B1024"/>
    <mergeCell ref="C1021:C1024"/>
    <mergeCell ref="W1012:W1014"/>
    <mergeCell ref="W1015:W1017"/>
    <mergeCell ref="W1018:W1020"/>
    <mergeCell ref="T1018:T1020"/>
    <mergeCell ref="B1015:B1017"/>
    <mergeCell ref="F955:F957"/>
    <mergeCell ref="G955:G957"/>
    <mergeCell ref="H955:H957"/>
    <mergeCell ref="I955:I957"/>
    <mergeCell ref="Y961:Y964"/>
    <mergeCell ref="E986:E988"/>
    <mergeCell ref="E977:E979"/>
    <mergeCell ref="F977:F979"/>
    <mergeCell ref="G977:G979"/>
    <mergeCell ref="T961:T964"/>
    <mergeCell ref="O996:O998"/>
    <mergeCell ref="P996:P998"/>
    <mergeCell ref="Q996:Q998"/>
    <mergeCell ref="R996:R998"/>
    <mergeCell ref="O949:O951"/>
    <mergeCell ref="T946:T948"/>
    <mergeCell ref="AD946:AD948"/>
    <mergeCell ref="G958:G960"/>
    <mergeCell ref="H958:H960"/>
    <mergeCell ref="I958:I960"/>
    <mergeCell ref="N958:N960"/>
    <mergeCell ref="P958:P960"/>
    <mergeCell ref="N955:N957"/>
    <mergeCell ref="T949:T951"/>
    <mergeCell ref="U949:U951"/>
    <mergeCell ref="AG1015:AG1017"/>
    <mergeCell ref="AG1018:AG1020"/>
    <mergeCell ref="AE1015:AE1017"/>
    <mergeCell ref="AB1021:AB1024"/>
    <mergeCell ref="AC1021:AC1024"/>
    <mergeCell ref="AF1018:AF1020"/>
    <mergeCell ref="AJ1008:AJ1011"/>
    <mergeCell ref="AJ996:AJ998"/>
    <mergeCell ref="Z961:Z964"/>
    <mergeCell ref="AJ977:AJ979"/>
    <mergeCell ref="AJ969:AJ972"/>
    <mergeCell ref="AH992:AH995"/>
    <mergeCell ref="AF992:AF995"/>
    <mergeCell ref="AG992:AG995"/>
    <mergeCell ref="AB977:AB979"/>
    <mergeCell ref="AA969:AA972"/>
    <mergeCell ref="Z989:Z991"/>
    <mergeCell ref="AD983:AD985"/>
    <mergeCell ref="AA980:AA982"/>
    <mergeCell ref="AB980:AB982"/>
    <mergeCell ref="S996:S998"/>
    <mergeCell ref="T996:T998"/>
    <mergeCell ref="Q992:Q995"/>
    <mergeCell ref="W977:W979"/>
    <mergeCell ref="Q983:Q985"/>
    <mergeCell ref="X977:X979"/>
    <mergeCell ref="R965:R968"/>
    <mergeCell ref="S965:S968"/>
    <mergeCell ref="T965:T968"/>
    <mergeCell ref="U965:U968"/>
    <mergeCell ref="AD1015:AD1017"/>
    <mergeCell ref="AF1012:AF1014"/>
    <mergeCell ref="AB1018:AB1020"/>
    <mergeCell ref="AC1018:AC1020"/>
    <mergeCell ref="AH1021:AH1024"/>
    <mergeCell ref="AI1021:AI1024"/>
    <mergeCell ref="AC1015:AC1017"/>
    <mergeCell ref="AB1008:AB1011"/>
    <mergeCell ref="AI1008:AI1011"/>
    <mergeCell ref="AH1012:AH1014"/>
    <mergeCell ref="AI1012:AI1014"/>
    <mergeCell ref="AH1015:AH1017"/>
    <mergeCell ref="AI1015:AI1017"/>
    <mergeCell ref="P946:P948"/>
    <mergeCell ref="Q955:Q957"/>
    <mergeCell ref="R955:R957"/>
    <mergeCell ref="S955:S957"/>
    <mergeCell ref="T955:T957"/>
    <mergeCell ref="Q1005:Q1007"/>
    <mergeCell ref="H1012:H1014"/>
    <mergeCell ref="H1015:H1017"/>
    <mergeCell ref="P1002:P1004"/>
    <mergeCell ref="Q1002:Q1004"/>
    <mergeCell ref="G936:G938"/>
    <mergeCell ref="T943:T945"/>
    <mergeCell ref="U977:U979"/>
    <mergeCell ref="N986:N988"/>
    <mergeCell ref="O986:O988"/>
    <mergeCell ref="P986:P988"/>
    <mergeCell ref="W943:W945"/>
    <mergeCell ref="Y983:Y985"/>
    <mergeCell ref="U955:U957"/>
    <mergeCell ref="AI986:AI988"/>
    <mergeCell ref="U1018:U1020"/>
    <mergeCell ref="AJ955:AJ957"/>
    <mergeCell ref="Z952:Z954"/>
    <mergeCell ref="AD955:AD957"/>
    <mergeCell ref="AC955:AC957"/>
    <mergeCell ref="AH936:AH938"/>
    <mergeCell ref="AJ1046:AJ1049"/>
    <mergeCell ref="AJ999:AJ1001"/>
    <mergeCell ref="AG999:AG1001"/>
    <mergeCell ref="AG996:AG998"/>
    <mergeCell ref="Z969:Z972"/>
    <mergeCell ref="AH961:AH964"/>
    <mergeCell ref="AJ1005:AJ1007"/>
    <mergeCell ref="AI983:AI985"/>
    <mergeCell ref="Y986:Y988"/>
    <mergeCell ref="AH1025:AH1027"/>
    <mergeCell ref="AG943:AG945"/>
    <mergeCell ref="AE1002:AE1004"/>
    <mergeCell ref="Z999:Z1001"/>
    <mergeCell ref="AA999:AA1001"/>
    <mergeCell ref="AB999:AB1001"/>
    <mergeCell ref="AB983:AB985"/>
    <mergeCell ref="AF943:AF945"/>
    <mergeCell ref="Y943:Y945"/>
    <mergeCell ref="AE986:AE988"/>
    <mergeCell ref="AC939:AC942"/>
    <mergeCell ref="AD939:AD942"/>
    <mergeCell ref="AE939:AE942"/>
    <mergeCell ref="AB973:AB976"/>
    <mergeCell ref="AD1018:AD1020"/>
    <mergeCell ref="AD1021:AD1024"/>
    <mergeCell ref="AD1025:AD1027"/>
    <mergeCell ref="AD1028:AD1030"/>
    <mergeCell ref="AD1031:AD1033"/>
    <mergeCell ref="AD1034:AD1036"/>
    <mergeCell ref="AD1037:AD1039"/>
    <mergeCell ref="AD1040:AD1042"/>
    <mergeCell ref="AD1043:AD1045"/>
    <mergeCell ref="AH1008:AH1011"/>
    <mergeCell ref="AJ1018:AJ1020"/>
    <mergeCell ref="AJ1015:AJ1017"/>
    <mergeCell ref="AJ1012:AJ1014"/>
    <mergeCell ref="AE1005:AE1007"/>
    <mergeCell ref="AF1005:AF1007"/>
    <mergeCell ref="AG1005:AG1007"/>
    <mergeCell ref="AI1025:AI1027"/>
    <mergeCell ref="AG1008:AG1011"/>
    <mergeCell ref="AG1012:AG1014"/>
    <mergeCell ref="AI1028:AI1030"/>
    <mergeCell ref="AH1031:AH1033"/>
    <mergeCell ref="AI1031:AI1033"/>
    <mergeCell ref="AH1034:AH1036"/>
    <mergeCell ref="AI1034:AI1036"/>
    <mergeCell ref="AD1012:AD1014"/>
    <mergeCell ref="AJ1043:AJ1045"/>
    <mergeCell ref="AJ1040:AJ1042"/>
    <mergeCell ref="Z949:Z951"/>
    <mergeCell ref="C933:C935"/>
    <mergeCell ref="B946:B948"/>
    <mergeCell ref="C946:C948"/>
    <mergeCell ref="D946:D948"/>
    <mergeCell ref="E946:E948"/>
    <mergeCell ref="E949:E951"/>
    <mergeCell ref="F949:F951"/>
    <mergeCell ref="G949:G951"/>
    <mergeCell ref="H949:H951"/>
    <mergeCell ref="I949:I951"/>
    <mergeCell ref="N949:N951"/>
    <mergeCell ref="B933:B935"/>
    <mergeCell ref="N936:N938"/>
    <mergeCell ref="T936:T938"/>
    <mergeCell ref="AC936:AC938"/>
    <mergeCell ref="I936:I938"/>
    <mergeCell ref="U936:U938"/>
    <mergeCell ref="X933:X935"/>
    <mergeCell ref="Y933:Y935"/>
    <mergeCell ref="U946:U948"/>
    <mergeCell ref="V946:V948"/>
    <mergeCell ref="W946:W948"/>
    <mergeCell ref="X946:X948"/>
    <mergeCell ref="Y946:Y948"/>
    <mergeCell ref="H936:H938"/>
    <mergeCell ref="B943:B945"/>
    <mergeCell ref="C943:C945"/>
    <mergeCell ref="D943:D945"/>
    <mergeCell ref="X949:X951"/>
    <mergeCell ref="Y949:Y951"/>
    <mergeCell ref="AB949:AB951"/>
    <mergeCell ref="AC949:AC951"/>
    <mergeCell ref="W933:W935"/>
    <mergeCell ref="AA933:AA935"/>
    <mergeCell ref="D933:D935"/>
    <mergeCell ref="E933:E935"/>
    <mergeCell ref="N933:N935"/>
    <mergeCell ref="O933:O935"/>
    <mergeCell ref="O939:O942"/>
    <mergeCell ref="X943:X945"/>
    <mergeCell ref="Q933:Q935"/>
    <mergeCell ref="R933:R935"/>
    <mergeCell ref="N946:N948"/>
    <mergeCell ref="I933:I935"/>
    <mergeCell ref="G933:G935"/>
    <mergeCell ref="H933:H935"/>
    <mergeCell ref="F933:F935"/>
    <mergeCell ref="V933:V935"/>
    <mergeCell ref="P936:P938"/>
    <mergeCell ref="N939:N942"/>
    <mergeCell ref="O946:O948"/>
    <mergeCell ref="B936:B938"/>
    <mergeCell ref="C936:C938"/>
    <mergeCell ref="D936:D938"/>
    <mergeCell ref="E936:E938"/>
    <mergeCell ref="F936:F938"/>
    <mergeCell ref="AJ1037:AJ1039"/>
    <mergeCell ref="AJ1034:AJ1036"/>
    <mergeCell ref="AJ1031:AJ1033"/>
    <mergeCell ref="AJ1028:AJ1030"/>
    <mergeCell ref="AI1040:AI1042"/>
    <mergeCell ref="AJ1025:AJ1027"/>
    <mergeCell ref="AJ1021:AJ1024"/>
    <mergeCell ref="AI927:AI929"/>
    <mergeCell ref="AB1015:AB1017"/>
    <mergeCell ref="AI1018:AI1020"/>
    <mergeCell ref="AF949:AF951"/>
    <mergeCell ref="AG949:AG951"/>
    <mergeCell ref="AB952:AB954"/>
    <mergeCell ref="AC952:AC954"/>
    <mergeCell ref="AD952:AD954"/>
    <mergeCell ref="AJ936:AJ938"/>
    <mergeCell ref="AI1005:AI1007"/>
    <mergeCell ref="AI977:AI979"/>
    <mergeCell ref="AF986:AF988"/>
    <mergeCell ref="AF1025:AF1027"/>
    <mergeCell ref="AF1034:AF1036"/>
    <mergeCell ref="Z943:Z945"/>
    <mergeCell ref="AA943:AA945"/>
    <mergeCell ref="AB943:AB945"/>
    <mergeCell ref="AC943:AC945"/>
    <mergeCell ref="AJ952:AJ954"/>
    <mergeCell ref="AC927:AC929"/>
    <mergeCell ref="AD930:AD932"/>
    <mergeCell ref="AE930:AE932"/>
    <mergeCell ref="AF930:AF932"/>
    <mergeCell ref="AD936:AD938"/>
    <mergeCell ref="AF1015:AF1017"/>
    <mergeCell ref="Z992:Z995"/>
    <mergeCell ref="AA992:AA995"/>
    <mergeCell ref="AJ983:AJ985"/>
    <mergeCell ref="Z927:Z929"/>
    <mergeCell ref="AJ989:AJ991"/>
    <mergeCell ref="AJ943:AJ945"/>
    <mergeCell ref="AJ930:AJ932"/>
    <mergeCell ref="AJ986:AJ988"/>
    <mergeCell ref="AE1018:AE1020"/>
    <mergeCell ref="AB958:AB960"/>
    <mergeCell ref="AI1002:AI1004"/>
    <mergeCell ref="AJ1002:AJ1004"/>
    <mergeCell ref="AH983:AH985"/>
    <mergeCell ref="AH1002:AH1004"/>
    <mergeCell ref="AG986:AG988"/>
    <mergeCell ref="AI992:AI995"/>
    <mergeCell ref="AJ992:AJ995"/>
    <mergeCell ref="AJ973:AJ976"/>
    <mergeCell ref="AC1008:AC1011"/>
    <mergeCell ref="AC1012:AC1014"/>
    <mergeCell ref="AA1021:AA1024"/>
    <mergeCell ref="Z1025:Z1027"/>
    <mergeCell ref="AA1025:AA1027"/>
    <mergeCell ref="AI949:AI951"/>
    <mergeCell ref="AJ949:AJ951"/>
    <mergeCell ref="AD996:AD998"/>
    <mergeCell ref="AC999:AC1001"/>
    <mergeCell ref="AD999:AD1001"/>
    <mergeCell ref="AE992:AE995"/>
    <mergeCell ref="AB992:AB995"/>
    <mergeCell ref="AC989:AC991"/>
    <mergeCell ref="AD989:AD991"/>
    <mergeCell ref="AE989:AE991"/>
    <mergeCell ref="AJ980:AJ982"/>
    <mergeCell ref="AI930:AI932"/>
    <mergeCell ref="Z933:Z935"/>
    <mergeCell ref="AJ933:AJ935"/>
    <mergeCell ref="AH924:AH926"/>
    <mergeCell ref="AD920:AD923"/>
    <mergeCell ref="AE920:AE923"/>
    <mergeCell ref="AF920:AF923"/>
    <mergeCell ref="AA936:AA938"/>
    <mergeCell ref="AI846:AI848"/>
    <mergeCell ref="AG865:AG868"/>
    <mergeCell ref="AF939:AF942"/>
    <mergeCell ref="AA949:AA951"/>
    <mergeCell ref="AH949:AH951"/>
    <mergeCell ref="AH955:AH957"/>
    <mergeCell ref="AA958:AA960"/>
    <mergeCell ref="AG955:AG957"/>
    <mergeCell ref="AI961:AI964"/>
    <mergeCell ref="AI973:AI976"/>
    <mergeCell ref="AC973:AC976"/>
    <mergeCell ref="AC961:AC964"/>
    <mergeCell ref="AD961:AD964"/>
    <mergeCell ref="AE969:AE972"/>
    <mergeCell ref="AD933:AD935"/>
    <mergeCell ref="AE933:AE935"/>
    <mergeCell ref="AF933:AF935"/>
    <mergeCell ref="AB933:AB935"/>
    <mergeCell ref="AC933:AC935"/>
    <mergeCell ref="AG936:AG938"/>
    <mergeCell ref="AI924:AI926"/>
    <mergeCell ref="AG927:AG929"/>
    <mergeCell ref="AH927:AH929"/>
    <mergeCell ref="AB920:AB923"/>
    <mergeCell ref="AI849:AI851"/>
    <mergeCell ref="AA882:AA884"/>
    <mergeCell ref="AB882:AB884"/>
    <mergeCell ref="AC882:AC884"/>
    <mergeCell ref="AD882:AD884"/>
    <mergeCell ref="AI898:AI900"/>
    <mergeCell ref="AD943:AD945"/>
    <mergeCell ref="AE943:AE945"/>
    <mergeCell ref="AA927:AA929"/>
    <mergeCell ref="AB927:AB929"/>
    <mergeCell ref="AI933:AI935"/>
    <mergeCell ref="AG973:AG976"/>
    <mergeCell ref="AI955:AI957"/>
    <mergeCell ref="AH914:AH916"/>
    <mergeCell ref="AA952:AA954"/>
    <mergeCell ref="AG904:AG906"/>
    <mergeCell ref="AH859:AH861"/>
    <mergeCell ref="AI859:AI861"/>
    <mergeCell ref="AI936:AI938"/>
    <mergeCell ref="AG939:AG942"/>
    <mergeCell ref="AG969:AG972"/>
    <mergeCell ref="AA965:AA968"/>
    <mergeCell ref="AF891:AF894"/>
    <mergeCell ref="AF878:AF881"/>
    <mergeCell ref="AA878:AA881"/>
    <mergeCell ref="AC888:AC890"/>
    <mergeCell ref="AA846:AA848"/>
    <mergeCell ref="AF852:AF855"/>
    <mergeCell ref="AA869:AA871"/>
    <mergeCell ref="AJ914:AJ916"/>
    <mergeCell ref="AI914:AI916"/>
    <mergeCell ref="AH920:AH923"/>
    <mergeCell ref="AG891:AG894"/>
    <mergeCell ref="AC898:AC900"/>
    <mergeCell ref="AE882:AE884"/>
    <mergeCell ref="AI907:AI909"/>
    <mergeCell ref="AD840:AD842"/>
    <mergeCell ref="AE840:AE842"/>
    <mergeCell ref="W907:W909"/>
    <mergeCell ref="AI840:AI842"/>
    <mergeCell ref="AC856:AC858"/>
    <mergeCell ref="AD856:AD858"/>
    <mergeCell ref="AE856:AE858"/>
    <mergeCell ref="AJ920:AJ923"/>
    <mergeCell ref="AJ856:AJ858"/>
    <mergeCell ref="AA856:AA858"/>
    <mergeCell ref="AJ846:AJ848"/>
    <mergeCell ref="AG843:AG845"/>
    <mergeCell ref="AH843:AH845"/>
    <mergeCell ref="AI843:AI845"/>
    <mergeCell ref="AJ843:AJ845"/>
    <mergeCell ref="Z843:Z845"/>
    <mergeCell ref="AA843:AA845"/>
    <mergeCell ref="AJ891:AJ894"/>
    <mergeCell ref="AH875:AH877"/>
    <mergeCell ref="AI875:AI877"/>
    <mergeCell ref="AH846:AH848"/>
    <mergeCell ref="Z882:Z884"/>
    <mergeCell ref="AF875:AF877"/>
    <mergeCell ref="AF840:AF842"/>
    <mergeCell ref="AG840:AG842"/>
    <mergeCell ref="AC872:AC874"/>
    <mergeCell ref="AG849:AG851"/>
    <mergeCell ref="AH849:AH851"/>
    <mergeCell ref="AB852:AB855"/>
    <mergeCell ref="AE904:AE906"/>
    <mergeCell ref="AF885:AF887"/>
    <mergeCell ref="AI891:AI894"/>
    <mergeCell ref="AH888:AH890"/>
    <mergeCell ref="AI904:AI906"/>
    <mergeCell ref="AI865:AI868"/>
    <mergeCell ref="AH907:AH909"/>
    <mergeCell ref="AJ859:AJ861"/>
    <mergeCell ref="AI882:AI884"/>
    <mergeCell ref="AA895:AA897"/>
    <mergeCell ref="AI910:AI913"/>
    <mergeCell ref="AJ910:AJ913"/>
    <mergeCell ref="AC862:AC864"/>
    <mergeCell ref="AC846:AC848"/>
    <mergeCell ref="AJ898:AJ900"/>
    <mergeCell ref="AJ901:AJ903"/>
    <mergeCell ref="AJ895:AJ897"/>
    <mergeCell ref="AF862:AF864"/>
    <mergeCell ref="AG862:AG864"/>
    <mergeCell ref="AJ888:AJ890"/>
    <mergeCell ref="AJ882:AJ884"/>
    <mergeCell ref="Z904:Z906"/>
    <mergeCell ref="AB907:AB909"/>
    <mergeCell ref="AC907:AC909"/>
    <mergeCell ref="X865:X868"/>
    <mergeCell ref="AF872:AF874"/>
    <mergeCell ref="AG872:AG874"/>
    <mergeCell ref="AE888:AE890"/>
    <mergeCell ref="AJ837:AJ839"/>
    <mergeCell ref="Z837:Z839"/>
    <mergeCell ref="AA837:AA839"/>
    <mergeCell ref="AE869:AE871"/>
    <mergeCell ref="AF869:AF871"/>
    <mergeCell ref="AB872:AB874"/>
    <mergeCell ref="AB891:AB894"/>
    <mergeCell ref="AC891:AC894"/>
    <mergeCell ref="AD891:AD894"/>
    <mergeCell ref="AE891:AE894"/>
    <mergeCell ref="AI895:AI897"/>
    <mergeCell ref="AJ852:AJ855"/>
    <mergeCell ref="AE852:AE855"/>
    <mergeCell ref="N907:N909"/>
    <mergeCell ref="O907:O909"/>
    <mergeCell ref="P907:P909"/>
    <mergeCell ref="I901:I903"/>
    <mergeCell ref="AG910:AG913"/>
    <mergeCell ref="AH910:AH913"/>
    <mergeCell ref="AF898:AF900"/>
    <mergeCell ref="R849:R851"/>
    <mergeCell ref="W888:W890"/>
    <mergeCell ref="X852:X855"/>
    <mergeCell ref="X885:X887"/>
    <mergeCell ref="Y885:Y887"/>
    <mergeCell ref="Z885:Z887"/>
    <mergeCell ref="Y852:Y855"/>
    <mergeCell ref="U865:U868"/>
    <mergeCell ref="AF865:AF868"/>
    <mergeCell ref="AH852:AH855"/>
    <mergeCell ref="U840:U842"/>
    <mergeCell ref="AI888:AI890"/>
    <mergeCell ref="AI852:AI855"/>
    <mergeCell ref="AF907:AF909"/>
    <mergeCell ref="AH904:AH906"/>
    <mergeCell ref="AH898:AH900"/>
    <mergeCell ref="AH901:AH903"/>
    <mergeCell ref="R882:R884"/>
    <mergeCell ref="R888:R890"/>
    <mergeCell ref="Y888:Y890"/>
    <mergeCell ref="U885:U887"/>
    <mergeCell ref="V875:V877"/>
    <mergeCell ref="AA885:AA887"/>
    <mergeCell ref="AB885:AB887"/>
    <mergeCell ref="AC885:AC887"/>
    <mergeCell ref="AD885:AD887"/>
    <mergeCell ref="AG875:AG877"/>
    <mergeCell ref="AB865:AB868"/>
    <mergeCell ref="AC865:AC868"/>
    <mergeCell ref="AD865:AD868"/>
    <mergeCell ref="AE865:AE868"/>
    <mergeCell ref="AG882:AG884"/>
    <mergeCell ref="AF888:AF890"/>
    <mergeCell ref="AG888:AG890"/>
    <mergeCell ref="AJ840:AJ842"/>
    <mergeCell ref="AI901:AI903"/>
    <mergeCell ref="AB837:AB839"/>
    <mergeCell ref="AC837:AC839"/>
    <mergeCell ref="AH895:AH897"/>
    <mergeCell ref="AH891:AH894"/>
    <mergeCell ref="O849:O851"/>
    <mergeCell ref="AH869:AH871"/>
    <mergeCell ref="AH862:AH864"/>
    <mergeCell ref="AJ904:AJ906"/>
    <mergeCell ref="AJ872:AJ874"/>
    <mergeCell ref="AJ875:AJ877"/>
    <mergeCell ref="AH865:AH868"/>
    <mergeCell ref="AE849:AE851"/>
    <mergeCell ref="AF849:AF851"/>
    <mergeCell ref="D895:D897"/>
    <mergeCell ref="I895:I897"/>
    <mergeCell ref="AH878:AH881"/>
    <mergeCell ref="AI878:AI881"/>
    <mergeCell ref="B852:B855"/>
    <mergeCell ref="B875:B877"/>
    <mergeCell ref="D862:D864"/>
    <mergeCell ref="O895:O897"/>
    <mergeCell ref="B895:B897"/>
    <mergeCell ref="W882:W884"/>
    <mergeCell ref="Y869:Y871"/>
    <mergeCell ref="X882:X884"/>
    <mergeCell ref="M895:M896"/>
    <mergeCell ref="R895:R897"/>
    <mergeCell ref="D882:D884"/>
    <mergeCell ref="G891:G894"/>
    <mergeCell ref="H878:H881"/>
    <mergeCell ref="O891:O894"/>
    <mergeCell ref="P891:P894"/>
    <mergeCell ref="P895:P897"/>
    <mergeCell ref="Q895:Q897"/>
    <mergeCell ref="R872:R874"/>
    <mergeCell ref="I878:I881"/>
    <mergeCell ref="G865:G868"/>
    <mergeCell ref="H891:H894"/>
    <mergeCell ref="P888:P890"/>
    <mergeCell ref="I862:I864"/>
    <mergeCell ref="N862:N864"/>
    <mergeCell ref="O862:O864"/>
    <mergeCell ref="P862:P864"/>
    <mergeCell ref="Q862:Q864"/>
    <mergeCell ref="C852:C855"/>
    <mergeCell ref="D852:D855"/>
    <mergeCell ref="E869:E871"/>
    <mergeCell ref="F869:F871"/>
    <mergeCell ref="H885:H887"/>
    <mergeCell ref="Q872:Q874"/>
    <mergeCell ref="G888:G890"/>
    <mergeCell ref="H888:H890"/>
    <mergeCell ref="G895:G897"/>
    <mergeCell ref="I888:I890"/>
    <mergeCell ref="B888:B890"/>
    <mergeCell ref="B882:B884"/>
    <mergeCell ref="B878:B881"/>
    <mergeCell ref="C875:C877"/>
    <mergeCell ref="C885:C887"/>
    <mergeCell ref="D885:D887"/>
    <mergeCell ref="E885:E887"/>
    <mergeCell ref="F885:F887"/>
    <mergeCell ref="C856:C858"/>
    <mergeCell ref="D875:D877"/>
    <mergeCell ref="E875:E877"/>
    <mergeCell ref="C878:C881"/>
    <mergeCell ref="AJ865:AJ868"/>
    <mergeCell ref="D878:D881"/>
    <mergeCell ref="E878:E881"/>
    <mergeCell ref="F878:F881"/>
    <mergeCell ref="G875:G877"/>
    <mergeCell ref="H875:H877"/>
    <mergeCell ref="B898:B900"/>
    <mergeCell ref="F895:F897"/>
    <mergeCell ref="B910:B913"/>
    <mergeCell ref="C910:C913"/>
    <mergeCell ref="G907:G909"/>
    <mergeCell ref="D907:D909"/>
    <mergeCell ref="E907:E909"/>
    <mergeCell ref="R907:R909"/>
    <mergeCell ref="S907:S909"/>
    <mergeCell ref="B904:B906"/>
    <mergeCell ref="D904:D906"/>
    <mergeCell ref="O901:O903"/>
    <mergeCell ref="P901:P903"/>
    <mergeCell ref="G898:G900"/>
    <mergeCell ref="H898:H900"/>
    <mergeCell ref="P930:P932"/>
    <mergeCell ref="Q930:Q932"/>
    <mergeCell ref="T927:T929"/>
    <mergeCell ref="U927:U929"/>
    <mergeCell ref="V927:V929"/>
    <mergeCell ref="G920:G923"/>
    <mergeCell ref="H920:H923"/>
    <mergeCell ref="T920:T923"/>
    <mergeCell ref="U920:U923"/>
    <mergeCell ref="P910:P913"/>
    <mergeCell ref="Q910:Q913"/>
    <mergeCell ref="R910:R913"/>
    <mergeCell ref="S910:S913"/>
    <mergeCell ref="T910:T913"/>
    <mergeCell ref="U910:U913"/>
    <mergeCell ref="F927:F929"/>
    <mergeCell ref="S924:S926"/>
    <mergeCell ref="T924:T926"/>
    <mergeCell ref="U924:U926"/>
    <mergeCell ref="D914:D916"/>
    <mergeCell ref="E914:E916"/>
    <mergeCell ref="F914:F916"/>
    <mergeCell ref="G914:G916"/>
    <mergeCell ref="P914:P916"/>
    <mergeCell ref="Q914:Q916"/>
    <mergeCell ref="Q920:Q923"/>
    <mergeCell ref="R920:R923"/>
    <mergeCell ref="D910:D913"/>
    <mergeCell ref="E910:E913"/>
    <mergeCell ref="F910:F913"/>
    <mergeCell ref="G910:G913"/>
    <mergeCell ref="H910:H913"/>
    <mergeCell ref="I910:I913"/>
    <mergeCell ref="N910:N913"/>
    <mergeCell ref="O910:O913"/>
    <mergeCell ref="V910:V913"/>
    <mergeCell ref="E924:E926"/>
    <mergeCell ref="F924:F926"/>
    <mergeCell ref="G924:G926"/>
    <mergeCell ref="H924:H926"/>
    <mergeCell ref="E927:E929"/>
    <mergeCell ref="Q924:Q926"/>
    <mergeCell ref="D920:D923"/>
    <mergeCell ref="D924:D926"/>
    <mergeCell ref="B901:B903"/>
    <mergeCell ref="B914:B916"/>
    <mergeCell ref="C907:C909"/>
    <mergeCell ref="E901:E903"/>
    <mergeCell ref="L901:L902"/>
    <mergeCell ref="E920:E923"/>
    <mergeCell ref="Y904:Y906"/>
    <mergeCell ref="U904:U906"/>
    <mergeCell ref="Q907:Q909"/>
    <mergeCell ref="T904:T906"/>
    <mergeCell ref="W901:W903"/>
    <mergeCell ref="Q898:Q900"/>
    <mergeCell ref="E895:E897"/>
    <mergeCell ref="K895:K896"/>
    <mergeCell ref="L895:L896"/>
    <mergeCell ref="C904:C906"/>
    <mergeCell ref="S891:S894"/>
    <mergeCell ref="X891:X894"/>
    <mergeCell ref="I891:I894"/>
    <mergeCell ref="N891:N894"/>
    <mergeCell ref="C898:C900"/>
    <mergeCell ref="D898:D900"/>
    <mergeCell ref="E898:E900"/>
    <mergeCell ref="F898:F900"/>
    <mergeCell ref="S895:S897"/>
    <mergeCell ref="U907:U909"/>
    <mergeCell ref="T895:T897"/>
    <mergeCell ref="C901:C903"/>
    <mergeCell ref="D901:D903"/>
    <mergeCell ref="C914:C916"/>
    <mergeCell ref="C895:C897"/>
    <mergeCell ref="D917:D919"/>
    <mergeCell ref="V920:V923"/>
    <mergeCell ref="F901:F903"/>
    <mergeCell ref="F904:F906"/>
    <mergeCell ref="G904:G906"/>
    <mergeCell ref="H904:H906"/>
    <mergeCell ref="I904:I906"/>
    <mergeCell ref="N904:N906"/>
    <mergeCell ref="E917:E919"/>
    <mergeCell ref="V917:V919"/>
    <mergeCell ref="W917:W919"/>
    <mergeCell ref="X917:X919"/>
    <mergeCell ref="F907:F909"/>
    <mergeCell ref="X907:X909"/>
    <mergeCell ref="R904:R906"/>
    <mergeCell ref="S904:S906"/>
    <mergeCell ref="H914:H916"/>
    <mergeCell ref="I914:I916"/>
    <mergeCell ref="O904:O906"/>
    <mergeCell ref="P904:P906"/>
    <mergeCell ref="G901:G903"/>
    <mergeCell ref="H901:H903"/>
    <mergeCell ref="R914:R916"/>
    <mergeCell ref="S914:S916"/>
    <mergeCell ref="T914:T916"/>
    <mergeCell ref="U914:U916"/>
    <mergeCell ref="V914:V916"/>
    <mergeCell ref="W914:W916"/>
    <mergeCell ref="X914:X916"/>
    <mergeCell ref="H895:H897"/>
    <mergeCell ref="V907:V909"/>
    <mergeCell ref="N917:N919"/>
    <mergeCell ref="O917:O919"/>
    <mergeCell ref="P917:P919"/>
    <mergeCell ref="Q917:Q919"/>
    <mergeCell ref="R917:R919"/>
    <mergeCell ref="F891:F894"/>
    <mergeCell ref="N920:N923"/>
    <mergeCell ref="H907:H909"/>
    <mergeCell ref="I907:I909"/>
    <mergeCell ref="M901:M902"/>
    <mergeCell ref="R898:R900"/>
    <mergeCell ref="I898:I900"/>
    <mergeCell ref="N898:N900"/>
    <mergeCell ref="O898:O900"/>
    <mergeCell ref="P898:P900"/>
    <mergeCell ref="Z901:Z903"/>
    <mergeCell ref="X901:X903"/>
    <mergeCell ref="Y901:Y903"/>
    <mergeCell ref="T901:T903"/>
    <mergeCell ref="AG898:AG900"/>
    <mergeCell ref="AD895:AD897"/>
    <mergeCell ref="AE895:AE897"/>
    <mergeCell ref="F917:F919"/>
    <mergeCell ref="G917:G919"/>
    <mergeCell ref="H917:H919"/>
    <mergeCell ref="Z920:Z923"/>
    <mergeCell ref="AA920:AA923"/>
    <mergeCell ref="W910:W913"/>
    <mergeCell ref="V924:V926"/>
    <mergeCell ref="P920:P923"/>
    <mergeCell ref="AC914:AC916"/>
    <mergeCell ref="AD914:AD916"/>
    <mergeCell ref="AE914:AE916"/>
    <mergeCell ref="AF914:AF916"/>
    <mergeCell ref="AF901:AF903"/>
    <mergeCell ref="AG901:AG903"/>
    <mergeCell ref="AA904:AA906"/>
    <mergeCell ref="AC920:AC923"/>
    <mergeCell ref="AA901:AA903"/>
    <mergeCell ref="Y914:Y916"/>
    <mergeCell ref="Z924:Z926"/>
    <mergeCell ref="AB917:AB919"/>
    <mergeCell ref="Z914:Z916"/>
    <mergeCell ref="AA914:AA916"/>
    <mergeCell ref="AB914:AB916"/>
    <mergeCell ref="Z917:Z919"/>
    <mergeCell ref="AF924:AF926"/>
    <mergeCell ref="AG924:AG926"/>
    <mergeCell ref="P924:P926"/>
    <mergeCell ref="X910:X913"/>
    <mergeCell ref="Y910:Y913"/>
    <mergeCell ref="AG914:AG916"/>
    <mergeCell ref="AF910:AF913"/>
    <mergeCell ref="T898:T900"/>
    <mergeCell ref="V901:V903"/>
    <mergeCell ref="J901:J902"/>
    <mergeCell ref="O920:O923"/>
    <mergeCell ref="I917:I919"/>
    <mergeCell ref="E904:E906"/>
    <mergeCell ref="V898:V900"/>
    <mergeCell ref="K901:K902"/>
    <mergeCell ref="W924:W926"/>
    <mergeCell ref="AJ762:AJ764"/>
    <mergeCell ref="C822:C824"/>
    <mergeCell ref="D822:D824"/>
    <mergeCell ref="E822:E824"/>
    <mergeCell ref="F822:F824"/>
    <mergeCell ref="AC803:AC805"/>
    <mergeCell ref="AD803:AD805"/>
    <mergeCell ref="AG755:AG758"/>
    <mergeCell ref="AH762:AH764"/>
    <mergeCell ref="AI762:AI764"/>
    <mergeCell ref="D816:D818"/>
    <mergeCell ref="G816:G818"/>
    <mergeCell ref="S762:S764"/>
    <mergeCell ref="AI774:AI776"/>
    <mergeCell ref="AJ774:AJ776"/>
    <mergeCell ref="AJ779:AJ781"/>
    <mergeCell ref="D809:D811"/>
    <mergeCell ref="C765:C766"/>
    <mergeCell ref="D765:D766"/>
    <mergeCell ref="E765:E766"/>
    <mergeCell ref="U767:U770"/>
    <mergeCell ref="V767:V770"/>
    <mergeCell ref="W767:W770"/>
    <mergeCell ref="Z759:Z761"/>
    <mergeCell ref="I765:I766"/>
    <mergeCell ref="E774:E776"/>
    <mergeCell ref="F774:F776"/>
    <mergeCell ref="W762:W764"/>
    <mergeCell ref="S767:S770"/>
    <mergeCell ref="T762:T764"/>
    <mergeCell ref="Z816:Z818"/>
    <mergeCell ref="AE765:AE766"/>
    <mergeCell ref="AA803:AA805"/>
    <mergeCell ref="Z800:Z802"/>
    <mergeCell ref="V800:V802"/>
    <mergeCell ref="C819:C821"/>
    <mergeCell ref="D819:D821"/>
    <mergeCell ref="AJ812:AJ815"/>
    <mergeCell ref="AG819:AG821"/>
    <mergeCell ref="AF822:AF824"/>
    <mergeCell ref="AG822:AG824"/>
    <mergeCell ref="AF816:AF818"/>
    <mergeCell ref="AH816:AH818"/>
    <mergeCell ref="X806:X808"/>
    <mergeCell ref="AF806:AF808"/>
    <mergeCell ref="AJ806:AJ808"/>
    <mergeCell ref="AJ803:AJ805"/>
    <mergeCell ref="AJ819:AJ821"/>
    <mergeCell ref="AJ816:AJ818"/>
    <mergeCell ref="H816:H818"/>
    <mergeCell ref="AB790:AB793"/>
    <mergeCell ref="AC790:AC793"/>
    <mergeCell ref="AJ794:AJ796"/>
    <mergeCell ref="AH800:AH802"/>
    <mergeCell ref="AG803:AG805"/>
    <mergeCell ref="Z797:Z799"/>
    <mergeCell ref="D784:D786"/>
    <mergeCell ref="AI822:AI824"/>
    <mergeCell ref="AJ828:AJ830"/>
    <mergeCell ref="F920:F923"/>
    <mergeCell ref="G806:G808"/>
    <mergeCell ref="S800:S802"/>
    <mergeCell ref="E787:E789"/>
    <mergeCell ref="D787:D789"/>
    <mergeCell ref="C774:C776"/>
    <mergeCell ref="C777:C778"/>
    <mergeCell ref="D774:D776"/>
    <mergeCell ref="Q800:Q802"/>
    <mergeCell ref="P765:P766"/>
    <mergeCell ref="G777:G778"/>
    <mergeCell ref="Z794:Z796"/>
    <mergeCell ref="C759:C761"/>
    <mergeCell ref="B767:B770"/>
    <mergeCell ref="C767:C770"/>
    <mergeCell ref="B771:B773"/>
    <mergeCell ref="B794:B796"/>
    <mergeCell ref="C784:C786"/>
    <mergeCell ref="I806:I808"/>
    <mergeCell ref="D777:D778"/>
    <mergeCell ref="H784:H786"/>
    <mergeCell ref="H787:H789"/>
    <mergeCell ref="Y800:Y802"/>
    <mergeCell ref="X794:X796"/>
    <mergeCell ref="X759:X761"/>
    <mergeCell ref="Z767:Z770"/>
    <mergeCell ref="H777:H778"/>
    <mergeCell ref="I777:I778"/>
    <mergeCell ref="S779:S781"/>
    <mergeCell ref="V797:V799"/>
    <mergeCell ref="B779:B781"/>
    <mergeCell ref="B777:B778"/>
    <mergeCell ref="B790:B793"/>
    <mergeCell ref="G765:G766"/>
    <mergeCell ref="P797:P799"/>
    <mergeCell ref="B782:B783"/>
    <mergeCell ref="H774:H776"/>
    <mergeCell ref="AJ784:AJ786"/>
    <mergeCell ref="AI787:AI789"/>
    <mergeCell ref="AJ787:AJ789"/>
    <mergeCell ref="AG752:AG754"/>
    <mergeCell ref="AH752:AH754"/>
    <mergeCell ref="AJ752:AJ754"/>
    <mergeCell ref="AF739:AF742"/>
    <mergeCell ref="AG739:AG742"/>
    <mergeCell ref="AG765:AG766"/>
    <mergeCell ref="AF752:AF754"/>
    <mergeCell ref="AF762:AF764"/>
    <mergeCell ref="AG762:AG764"/>
    <mergeCell ref="AH767:AH770"/>
    <mergeCell ref="AI767:AI770"/>
    <mergeCell ref="AH759:AH761"/>
    <mergeCell ref="AI765:AI766"/>
    <mergeCell ref="AJ767:AJ770"/>
    <mergeCell ref="E825:E827"/>
    <mergeCell ref="F825:F827"/>
    <mergeCell ref="U803:U805"/>
    <mergeCell ref="Y797:Y799"/>
    <mergeCell ref="Q822:Q824"/>
    <mergeCell ref="R822:R824"/>
    <mergeCell ref="S822:S824"/>
    <mergeCell ref="T822:T824"/>
    <mergeCell ref="U822:U824"/>
    <mergeCell ref="AA755:AA758"/>
    <mergeCell ref="H800:H802"/>
    <mergeCell ref="W794:W796"/>
    <mergeCell ref="AJ790:AJ793"/>
    <mergeCell ref="AI784:AI786"/>
    <mergeCell ref="AB739:AB742"/>
    <mergeCell ref="E819:E821"/>
    <mergeCell ref="F819:F821"/>
    <mergeCell ref="G819:G821"/>
    <mergeCell ref="AG806:AG808"/>
    <mergeCell ref="AF794:AF796"/>
    <mergeCell ref="AE767:AE770"/>
    <mergeCell ref="AI819:AI821"/>
    <mergeCell ref="Y794:Y796"/>
    <mergeCell ref="X797:X799"/>
    <mergeCell ref="V816:V818"/>
    <mergeCell ref="W816:W818"/>
    <mergeCell ref="AH809:AH811"/>
    <mergeCell ref="AF819:AF821"/>
    <mergeCell ref="AG800:AG802"/>
    <mergeCell ref="AA819:AA821"/>
    <mergeCell ref="AC819:AC821"/>
    <mergeCell ref="AD819:AD821"/>
    <mergeCell ref="AD797:AD799"/>
    <mergeCell ref="X784:X786"/>
    <mergeCell ref="AI755:AI758"/>
    <mergeCell ref="AF767:AF770"/>
    <mergeCell ref="AG767:AG770"/>
    <mergeCell ref="Y784:Y786"/>
    <mergeCell ref="AJ800:AJ802"/>
    <mergeCell ref="AJ759:AJ761"/>
    <mergeCell ref="AF800:AF802"/>
    <mergeCell ref="I819:I821"/>
    <mergeCell ref="AB803:AB805"/>
    <mergeCell ref="P800:P802"/>
    <mergeCell ref="AJ825:AJ827"/>
    <mergeCell ref="AJ755:AJ758"/>
    <mergeCell ref="H806:H808"/>
    <mergeCell ref="B907:B909"/>
    <mergeCell ref="X898:X900"/>
    <mergeCell ref="N852:N855"/>
    <mergeCell ref="O852:O855"/>
    <mergeCell ref="P852:P855"/>
    <mergeCell ref="Q852:Q855"/>
    <mergeCell ref="R852:R855"/>
    <mergeCell ref="S852:S855"/>
    <mergeCell ref="G555:G557"/>
    <mergeCell ref="H555:H557"/>
    <mergeCell ref="I555:I557"/>
    <mergeCell ref="O555:O557"/>
    <mergeCell ref="S555:S557"/>
    <mergeCell ref="Q542:Q545"/>
    <mergeCell ref="C825:C827"/>
    <mergeCell ref="V724:V726"/>
    <mergeCell ref="H843:H845"/>
    <mergeCell ref="B787:B789"/>
    <mergeCell ref="I759:I761"/>
    <mergeCell ref="N759:N761"/>
    <mergeCell ref="O759:O761"/>
    <mergeCell ref="P759:P761"/>
    <mergeCell ref="Q759:Q761"/>
    <mergeCell ref="B849:B851"/>
    <mergeCell ref="B872:B874"/>
    <mergeCell ref="D872:D874"/>
    <mergeCell ref="E872:E874"/>
    <mergeCell ref="F872:F874"/>
    <mergeCell ref="G872:G874"/>
    <mergeCell ref="H872:H874"/>
    <mergeCell ref="I872:I874"/>
    <mergeCell ref="N872:N874"/>
    <mergeCell ref="O872:O874"/>
    <mergeCell ref="C882:C884"/>
    <mergeCell ref="D849:D851"/>
    <mergeCell ref="T885:T887"/>
    <mergeCell ref="C891:C894"/>
    <mergeCell ref="E852:E855"/>
    <mergeCell ref="F852:F855"/>
    <mergeCell ref="G852:G855"/>
    <mergeCell ref="H852:H855"/>
    <mergeCell ref="I852:I855"/>
    <mergeCell ref="E856:E858"/>
    <mergeCell ref="B856:B858"/>
    <mergeCell ref="E865:E868"/>
    <mergeCell ref="C831:C833"/>
    <mergeCell ref="F831:F833"/>
    <mergeCell ref="Q831:Q833"/>
    <mergeCell ref="R831:R833"/>
    <mergeCell ref="S831:S833"/>
    <mergeCell ref="T831:T833"/>
    <mergeCell ref="C828:C830"/>
    <mergeCell ref="D828:D830"/>
    <mergeCell ref="D825:D827"/>
    <mergeCell ref="E837:E839"/>
    <mergeCell ref="V736:V738"/>
    <mergeCell ref="X843:X845"/>
    <mergeCell ref="R885:R887"/>
    <mergeCell ref="B762:B764"/>
    <mergeCell ref="J759:J760"/>
    <mergeCell ref="B755:B758"/>
    <mergeCell ref="F755:F758"/>
    <mergeCell ref="G755:G758"/>
    <mergeCell ref="H755:H758"/>
    <mergeCell ref="AJ834:AJ836"/>
    <mergeCell ref="X869:X871"/>
    <mergeCell ref="Z846:Z848"/>
    <mergeCell ref="D739:D742"/>
    <mergeCell ref="E739:E742"/>
    <mergeCell ref="E809:E811"/>
    <mergeCell ref="F809:F811"/>
    <mergeCell ref="E882:E884"/>
    <mergeCell ref="Y787:Y789"/>
    <mergeCell ref="Y739:Y742"/>
    <mergeCell ref="Z739:Z742"/>
    <mergeCell ref="AB812:AB815"/>
    <mergeCell ref="I771:I773"/>
    <mergeCell ref="I774:I776"/>
    <mergeCell ref="I779:I781"/>
    <mergeCell ref="N767:N770"/>
    <mergeCell ref="Y831:Y833"/>
    <mergeCell ref="Z831:Z833"/>
    <mergeCell ref="N822:N824"/>
    <mergeCell ref="F739:F742"/>
    <mergeCell ref="G739:G742"/>
    <mergeCell ref="C779:C781"/>
    <mergeCell ref="Z822:Z824"/>
    <mergeCell ref="S825:S827"/>
    <mergeCell ref="T825:T827"/>
    <mergeCell ref="G831:G833"/>
    <mergeCell ref="H831:H833"/>
    <mergeCell ref="I831:I833"/>
    <mergeCell ref="S771:S773"/>
    <mergeCell ref="S774:S776"/>
    <mergeCell ref="Q779:Q781"/>
    <mergeCell ref="G774:G776"/>
    <mergeCell ref="C846:C848"/>
    <mergeCell ref="G828:G830"/>
    <mergeCell ref="H828:H830"/>
    <mergeCell ref="I828:I830"/>
    <mergeCell ref="N828:N830"/>
    <mergeCell ref="G825:G827"/>
    <mergeCell ref="U831:U833"/>
    <mergeCell ref="M759:M760"/>
    <mergeCell ref="O846:O848"/>
    <mergeCell ref="P849:P851"/>
    <mergeCell ref="Q849:Q851"/>
    <mergeCell ref="N806:N808"/>
    <mergeCell ref="E846:E848"/>
    <mergeCell ref="F846:F848"/>
    <mergeCell ref="O837:O839"/>
    <mergeCell ref="E840:E842"/>
    <mergeCell ref="C865:C868"/>
    <mergeCell ref="D865:D868"/>
    <mergeCell ref="H825:H827"/>
    <mergeCell ref="H822:H824"/>
    <mergeCell ref="I812:I815"/>
    <mergeCell ref="E777:E778"/>
    <mergeCell ref="Z803:Z805"/>
    <mergeCell ref="G869:G871"/>
    <mergeCell ref="H869:H871"/>
    <mergeCell ref="AB771:AB773"/>
    <mergeCell ref="G767:G770"/>
    <mergeCell ref="F865:F868"/>
    <mergeCell ref="G809:G811"/>
    <mergeCell ref="AJ822:AJ824"/>
    <mergeCell ref="AJ809:AJ811"/>
    <mergeCell ref="AD812:AD815"/>
    <mergeCell ref="Z702:Z704"/>
    <mergeCell ref="B846:B848"/>
    <mergeCell ref="P846:P848"/>
    <mergeCell ref="I875:I877"/>
    <mergeCell ref="H865:H868"/>
    <mergeCell ref="I865:I868"/>
    <mergeCell ref="E828:E830"/>
    <mergeCell ref="F828:F830"/>
    <mergeCell ref="E831:E833"/>
    <mergeCell ref="G882:G884"/>
    <mergeCell ref="N882:N884"/>
    <mergeCell ref="O882:O884"/>
    <mergeCell ref="D846:D848"/>
    <mergeCell ref="B869:B871"/>
    <mergeCell ref="F888:F890"/>
    <mergeCell ref="H856:H858"/>
    <mergeCell ref="I856:I858"/>
    <mergeCell ref="B803:B805"/>
    <mergeCell ref="F882:F884"/>
    <mergeCell ref="G846:G848"/>
    <mergeCell ref="H846:H848"/>
    <mergeCell ref="I846:I848"/>
    <mergeCell ref="N846:N848"/>
    <mergeCell ref="G837:G839"/>
    <mergeCell ref="H837:H839"/>
    <mergeCell ref="N865:N868"/>
    <mergeCell ref="E834:E836"/>
    <mergeCell ref="O840:O842"/>
    <mergeCell ref="N831:N833"/>
    <mergeCell ref="O831:O833"/>
    <mergeCell ref="I825:I827"/>
    <mergeCell ref="F816:F818"/>
    <mergeCell ref="N869:N871"/>
    <mergeCell ref="O869:O871"/>
    <mergeCell ref="B865:B868"/>
    <mergeCell ref="G862:G864"/>
    <mergeCell ref="H862:H864"/>
    <mergeCell ref="G834:G836"/>
    <mergeCell ref="B840:B842"/>
    <mergeCell ref="F840:F842"/>
    <mergeCell ref="G840:G842"/>
    <mergeCell ref="O885:O887"/>
    <mergeCell ref="E816:E818"/>
    <mergeCell ref="I869:I871"/>
    <mergeCell ref="D856:D858"/>
    <mergeCell ref="B806:B808"/>
    <mergeCell ref="G822:G824"/>
    <mergeCell ref="G878:G881"/>
    <mergeCell ref="G885:G887"/>
    <mergeCell ref="B809:B811"/>
    <mergeCell ref="C812:C815"/>
    <mergeCell ref="B812:B815"/>
    <mergeCell ref="B816:B818"/>
    <mergeCell ref="C816:C818"/>
    <mergeCell ref="C806:C808"/>
    <mergeCell ref="C809:C811"/>
    <mergeCell ref="F837:F839"/>
    <mergeCell ref="H882:H884"/>
    <mergeCell ref="H819:H821"/>
    <mergeCell ref="E862:E864"/>
    <mergeCell ref="F862:F864"/>
    <mergeCell ref="I834:I836"/>
    <mergeCell ref="X755:X758"/>
    <mergeCell ref="Z790:Z793"/>
    <mergeCell ref="Z669:Z671"/>
    <mergeCell ref="AA739:AA742"/>
    <mergeCell ref="Q679:Q681"/>
    <mergeCell ref="B891:B894"/>
    <mergeCell ref="C641:C644"/>
    <mergeCell ref="P711:P713"/>
    <mergeCell ref="B638:B640"/>
    <mergeCell ref="N689:N691"/>
    <mergeCell ref="I669:I671"/>
    <mergeCell ref="C849:C851"/>
    <mergeCell ref="B862:B864"/>
    <mergeCell ref="F856:F858"/>
    <mergeCell ref="G856:G858"/>
    <mergeCell ref="C888:C890"/>
    <mergeCell ref="D888:D890"/>
    <mergeCell ref="E888:E890"/>
    <mergeCell ref="Q888:Q890"/>
    <mergeCell ref="R856:R858"/>
    <mergeCell ref="N856:N858"/>
    <mergeCell ref="E849:E851"/>
    <mergeCell ref="F849:F851"/>
    <mergeCell ref="G849:G851"/>
    <mergeCell ref="H849:H851"/>
    <mergeCell ref="I849:I851"/>
    <mergeCell ref="I882:I884"/>
    <mergeCell ref="I885:I887"/>
    <mergeCell ref="N885:N887"/>
    <mergeCell ref="B885:B887"/>
    <mergeCell ref="C869:C871"/>
    <mergeCell ref="D869:D871"/>
    <mergeCell ref="H809:H811"/>
    <mergeCell ref="I809:I811"/>
    <mergeCell ref="D767:D770"/>
    <mergeCell ref="R794:R796"/>
    <mergeCell ref="P784:P786"/>
    <mergeCell ref="Q784:Q786"/>
    <mergeCell ref="R784:R786"/>
    <mergeCell ref="P787:P789"/>
    <mergeCell ref="R779:R781"/>
    <mergeCell ref="E806:E808"/>
    <mergeCell ref="F806:F808"/>
    <mergeCell ref="I787:I789"/>
    <mergeCell ref="F787:F789"/>
    <mergeCell ref="G787:G789"/>
    <mergeCell ref="N878:N881"/>
    <mergeCell ref="O878:O881"/>
    <mergeCell ref="P878:P881"/>
    <mergeCell ref="Q878:Q881"/>
    <mergeCell ref="D794:D796"/>
    <mergeCell ref="E794:E796"/>
    <mergeCell ref="F794:F796"/>
    <mergeCell ref="C803:C805"/>
    <mergeCell ref="D803:D805"/>
    <mergeCell ref="E803:E805"/>
    <mergeCell ref="F803:F805"/>
    <mergeCell ref="C800:C802"/>
    <mergeCell ref="E891:E894"/>
    <mergeCell ref="D891:D894"/>
    <mergeCell ref="C872:C874"/>
    <mergeCell ref="B800:B802"/>
    <mergeCell ref="B797:B799"/>
    <mergeCell ref="T679:T681"/>
    <mergeCell ref="H660:H662"/>
    <mergeCell ref="B689:B691"/>
    <mergeCell ref="B604:B607"/>
    <mergeCell ref="C604:C607"/>
    <mergeCell ref="AA585:AA587"/>
    <mergeCell ref="B834:B836"/>
    <mergeCell ref="C834:C836"/>
    <mergeCell ref="D834:D836"/>
    <mergeCell ref="N834:N836"/>
    <mergeCell ref="C840:C842"/>
    <mergeCell ref="D840:D842"/>
    <mergeCell ref="C837:C839"/>
    <mergeCell ref="D837:D839"/>
    <mergeCell ref="W784:W786"/>
    <mergeCell ref="B784:B786"/>
    <mergeCell ref="T806:T808"/>
    <mergeCell ref="T803:T805"/>
    <mergeCell ref="Q806:Q808"/>
    <mergeCell ref="H840:H842"/>
    <mergeCell ref="I840:I842"/>
    <mergeCell ref="U779:U781"/>
    <mergeCell ref="T819:T821"/>
    <mergeCell ref="U819:U821"/>
    <mergeCell ref="V819:V821"/>
    <mergeCell ref="W819:W821"/>
    <mergeCell ref="Q819:Q821"/>
    <mergeCell ref="R819:R821"/>
    <mergeCell ref="S819:S821"/>
    <mergeCell ref="P779:P781"/>
    <mergeCell ref="B837:B839"/>
    <mergeCell ref="B843:B845"/>
    <mergeCell ref="C843:C845"/>
    <mergeCell ref="D843:D845"/>
    <mergeCell ref="E843:E845"/>
    <mergeCell ref="F843:F845"/>
    <mergeCell ref="G843:G845"/>
    <mergeCell ref="B733:B735"/>
    <mergeCell ref="B831:B833"/>
    <mergeCell ref="D831:D833"/>
    <mergeCell ref="B825:B827"/>
    <mergeCell ref="B736:B738"/>
    <mergeCell ref="B752:B754"/>
    <mergeCell ref="B765:B766"/>
    <mergeCell ref="B828:B830"/>
    <mergeCell ref="F797:F799"/>
    <mergeCell ref="C787:C789"/>
    <mergeCell ref="B819:B821"/>
    <mergeCell ref="B822:B824"/>
    <mergeCell ref="E784:E786"/>
    <mergeCell ref="Q765:Q766"/>
    <mergeCell ref="F765:F766"/>
    <mergeCell ref="E797:E799"/>
    <mergeCell ref="V790:V793"/>
    <mergeCell ref="W800:W802"/>
    <mergeCell ref="V762:V764"/>
    <mergeCell ref="G797:G799"/>
    <mergeCell ref="X787:X789"/>
    <mergeCell ref="X809:X811"/>
    <mergeCell ref="Y809:Y811"/>
    <mergeCell ref="Y812:Y815"/>
    <mergeCell ref="C771:C773"/>
    <mergeCell ref="D771:D773"/>
    <mergeCell ref="D779:D781"/>
    <mergeCell ref="E779:E781"/>
    <mergeCell ref="X762:X764"/>
    <mergeCell ref="X669:X671"/>
    <mergeCell ref="I499:I501"/>
    <mergeCell ref="Q638:Q640"/>
    <mergeCell ref="Q665:Q668"/>
    <mergeCell ref="X698:X701"/>
    <mergeCell ref="Y698:Y701"/>
    <mergeCell ref="R669:R671"/>
    <mergeCell ref="V702:V704"/>
    <mergeCell ref="U705:U707"/>
    <mergeCell ref="U672:U674"/>
    <mergeCell ref="R675:R678"/>
    <mergeCell ref="P705:P707"/>
    <mergeCell ref="F702:F704"/>
    <mergeCell ref="G702:G704"/>
    <mergeCell ref="H702:H704"/>
    <mergeCell ref="T711:T713"/>
    <mergeCell ref="S669:S671"/>
    <mergeCell ref="U669:U671"/>
    <mergeCell ref="V669:V671"/>
    <mergeCell ref="U724:U726"/>
    <mergeCell ref="T669:T671"/>
    <mergeCell ref="AA672:AA674"/>
    <mergeCell ref="V672:V674"/>
    <mergeCell ref="AA669:AA671"/>
    <mergeCell ref="F692:F694"/>
    <mergeCell ref="I721:I723"/>
    <mergeCell ref="B462:B464"/>
    <mergeCell ref="C462:C464"/>
    <mergeCell ref="U462:U464"/>
    <mergeCell ref="V462:V464"/>
    <mergeCell ref="W462:W464"/>
    <mergeCell ref="X462:X464"/>
    <mergeCell ref="Y462:Y464"/>
    <mergeCell ref="O499:O501"/>
    <mergeCell ref="P499:P501"/>
    <mergeCell ref="Q499:Q501"/>
    <mergeCell ref="R499:R501"/>
    <mergeCell ref="S499:S501"/>
    <mergeCell ref="T499:T501"/>
    <mergeCell ref="U499:U501"/>
    <mergeCell ref="V499:V501"/>
    <mergeCell ref="T555:T557"/>
    <mergeCell ref="B499:B501"/>
    <mergeCell ref="E483:E486"/>
    <mergeCell ref="D490:D492"/>
    <mergeCell ref="C475:C477"/>
    <mergeCell ref="Q490:Q492"/>
    <mergeCell ref="R490:R492"/>
    <mergeCell ref="AA552:AA554"/>
    <mergeCell ref="W558:W561"/>
    <mergeCell ref="X558:X561"/>
    <mergeCell ref="Y558:Y561"/>
    <mergeCell ref="Z558:Z561"/>
    <mergeCell ref="T552:T554"/>
    <mergeCell ref="Y651:Y653"/>
    <mergeCell ref="Z651:Z653"/>
    <mergeCell ref="T651:T653"/>
    <mergeCell ref="V641:V644"/>
    <mergeCell ref="W660:W662"/>
    <mergeCell ref="B679:B681"/>
    <mergeCell ref="N702:N704"/>
    <mergeCell ref="O702:O704"/>
    <mergeCell ref="I672:I674"/>
    <mergeCell ref="C499:C501"/>
    <mergeCell ref="E679:E681"/>
    <mergeCell ref="C665:C668"/>
    <mergeCell ref="I623:I625"/>
    <mergeCell ref="C420:C422"/>
    <mergeCell ref="D420:D422"/>
    <mergeCell ref="B651:B653"/>
    <mergeCell ref="P645:P647"/>
    <mergeCell ref="B672:B674"/>
    <mergeCell ref="B669:B671"/>
    <mergeCell ref="C669:C671"/>
    <mergeCell ref="D669:D671"/>
    <mergeCell ref="E529:E531"/>
    <mergeCell ref="R535:R537"/>
    <mergeCell ref="S535:S537"/>
    <mergeCell ref="T535:T537"/>
    <mergeCell ref="U535:U537"/>
    <mergeCell ref="R538:R541"/>
    <mergeCell ref="W588:W590"/>
    <mergeCell ref="X588:X590"/>
    <mergeCell ref="X623:X625"/>
    <mergeCell ref="V623:V625"/>
    <mergeCell ref="Q591:Q593"/>
    <mergeCell ref="R591:R593"/>
    <mergeCell ref="W555:W557"/>
    <mergeCell ref="W594:W597"/>
    <mergeCell ref="X620:X622"/>
    <mergeCell ref="B698:B701"/>
    <mergeCell ref="D698:D701"/>
    <mergeCell ref="I529:I531"/>
    <mergeCell ref="G549:G551"/>
    <mergeCell ref="H549:H551"/>
    <mergeCell ref="P552:P554"/>
    <mergeCell ref="Y588:Y590"/>
    <mergeCell ref="S632:S634"/>
    <mergeCell ref="T632:T634"/>
    <mergeCell ref="B495:B498"/>
    <mergeCell ref="C495:C498"/>
    <mergeCell ref="D495:D498"/>
    <mergeCell ref="E495:E498"/>
    <mergeCell ref="F495:F498"/>
    <mergeCell ref="G495:G498"/>
    <mergeCell ref="H495:H498"/>
    <mergeCell ref="U495:U498"/>
    <mergeCell ref="V495:V498"/>
    <mergeCell ref="W495:W498"/>
    <mergeCell ref="X495:X498"/>
    <mergeCell ref="Y495:Y498"/>
    <mergeCell ref="D462:D464"/>
    <mergeCell ref="E462:E464"/>
    <mergeCell ref="F462:F464"/>
    <mergeCell ref="G462:G464"/>
    <mergeCell ref="H462:H464"/>
    <mergeCell ref="I462:I464"/>
    <mergeCell ref="N462:N464"/>
    <mergeCell ref="O462:O464"/>
    <mergeCell ref="P462:P464"/>
    <mergeCell ref="B563:B565"/>
    <mergeCell ref="C563:C565"/>
    <mergeCell ref="D563:D565"/>
    <mergeCell ref="E563:E565"/>
    <mergeCell ref="B459:B461"/>
    <mergeCell ref="C459:C461"/>
    <mergeCell ref="D499:D501"/>
    <mergeCell ref="G499:G501"/>
    <mergeCell ref="H499:H501"/>
    <mergeCell ref="B407:B410"/>
    <mergeCell ref="C407:C410"/>
    <mergeCell ref="D604:D607"/>
    <mergeCell ref="C698:C701"/>
    <mergeCell ref="B601:B603"/>
    <mergeCell ref="C601:C603"/>
    <mergeCell ref="D601:D603"/>
    <mergeCell ref="Q585:Q587"/>
    <mergeCell ref="R585:R587"/>
    <mergeCell ref="S585:S587"/>
    <mergeCell ref="E604:E607"/>
    <mergeCell ref="F604:F607"/>
    <mergeCell ref="G604:G607"/>
    <mergeCell ref="H604:H607"/>
    <mergeCell ref="I604:I607"/>
    <mergeCell ref="N604:N607"/>
    <mergeCell ref="P679:P681"/>
    <mergeCell ref="P675:P678"/>
    <mergeCell ref="B692:B694"/>
    <mergeCell ref="E692:E694"/>
    <mergeCell ref="I698:I701"/>
    <mergeCell ref="N698:N701"/>
    <mergeCell ref="G711:G713"/>
    <mergeCell ref="G708:G710"/>
    <mergeCell ref="B702:B704"/>
    <mergeCell ref="F698:F701"/>
    <mergeCell ref="G698:G701"/>
    <mergeCell ref="H692:H694"/>
    <mergeCell ref="D675:D678"/>
    <mergeCell ref="P702:P704"/>
    <mergeCell ref="B695:B697"/>
    <mergeCell ref="B675:B678"/>
    <mergeCell ref="S675:S678"/>
    <mergeCell ref="G705:G707"/>
    <mergeCell ref="R702:R704"/>
    <mergeCell ref="O663:O664"/>
    <mergeCell ref="N711:N713"/>
    <mergeCell ref="I708:I710"/>
    <mergeCell ref="G660:G662"/>
    <mergeCell ref="E663:E664"/>
    <mergeCell ref="S679:S681"/>
    <mergeCell ref="C708:C710"/>
    <mergeCell ref="D711:D713"/>
    <mergeCell ref="H689:H691"/>
    <mergeCell ref="H711:H713"/>
    <mergeCell ref="F705:F707"/>
    <mergeCell ref="E675:E678"/>
    <mergeCell ref="F675:F678"/>
    <mergeCell ref="G675:G678"/>
    <mergeCell ref="H675:H678"/>
    <mergeCell ref="I675:I678"/>
    <mergeCell ref="E689:E691"/>
    <mergeCell ref="C711:C713"/>
    <mergeCell ref="R689:R691"/>
    <mergeCell ref="O708:O710"/>
    <mergeCell ref="C591:C593"/>
    <mergeCell ref="I591:I593"/>
    <mergeCell ref="G588:G590"/>
    <mergeCell ref="B614:B616"/>
    <mergeCell ref="B617:B619"/>
    <mergeCell ref="B628:B631"/>
    <mergeCell ref="C628:C631"/>
    <mergeCell ref="P632:P634"/>
    <mergeCell ref="B665:B668"/>
    <mergeCell ref="G414:G416"/>
    <mergeCell ref="H414:H416"/>
    <mergeCell ref="I414:I416"/>
    <mergeCell ref="N414:N416"/>
    <mergeCell ref="O414:O416"/>
    <mergeCell ref="AA385:AA387"/>
    <mergeCell ref="Y365:Y367"/>
    <mergeCell ref="Z365:Z367"/>
    <mergeCell ref="AC374:AC376"/>
    <mergeCell ref="AF362:AF364"/>
    <mergeCell ref="D391:D393"/>
    <mergeCell ref="F362:F364"/>
    <mergeCell ref="I359:I361"/>
    <mergeCell ref="P359:P361"/>
    <mergeCell ref="E353:E355"/>
    <mergeCell ref="S371:S373"/>
    <mergeCell ref="T371:T373"/>
    <mergeCell ref="U371:U373"/>
    <mergeCell ref="D377:D380"/>
    <mergeCell ref="B391:B393"/>
    <mergeCell ref="Z462:Z464"/>
    <mergeCell ref="AA462:AA464"/>
    <mergeCell ref="AB462:AB464"/>
    <mergeCell ref="AC462:AC464"/>
    <mergeCell ref="AD462:AD464"/>
    <mergeCell ref="AE462:AE464"/>
    <mergeCell ref="AF462:AF464"/>
    <mergeCell ref="C391:C393"/>
    <mergeCell ref="C423:C426"/>
    <mergeCell ref="B423:B426"/>
    <mergeCell ref="B374:B376"/>
    <mergeCell ref="C374:C376"/>
    <mergeCell ref="D374:D376"/>
    <mergeCell ref="AF353:AF355"/>
    <mergeCell ref="D388:D390"/>
    <mergeCell ref="E388:E390"/>
    <mergeCell ref="D417:D419"/>
    <mergeCell ref="Y434:Y436"/>
    <mergeCell ref="E417:E419"/>
    <mergeCell ref="B420:B422"/>
    <mergeCell ref="B403:B406"/>
    <mergeCell ref="C403:C406"/>
    <mergeCell ref="D403:D406"/>
    <mergeCell ref="E403:E406"/>
    <mergeCell ref="F403:F406"/>
    <mergeCell ref="G403:G406"/>
    <mergeCell ref="H403:H406"/>
    <mergeCell ref="I403:I406"/>
    <mergeCell ref="N403:N406"/>
    <mergeCell ref="O403:O406"/>
    <mergeCell ref="P403:P406"/>
    <mergeCell ref="Q403:Q406"/>
    <mergeCell ref="R403:R406"/>
    <mergeCell ref="S403:S406"/>
    <mergeCell ref="T403:T406"/>
    <mergeCell ref="U403:U406"/>
    <mergeCell ref="V403:V406"/>
    <mergeCell ref="W403:W406"/>
    <mergeCell ref="X403:X406"/>
    <mergeCell ref="Y403:Y406"/>
    <mergeCell ref="Z403:Z406"/>
    <mergeCell ref="AA403:AA406"/>
    <mergeCell ref="AB403:AB406"/>
    <mergeCell ref="AC403:AC406"/>
    <mergeCell ref="C505:C507"/>
    <mergeCell ref="E499:E501"/>
    <mergeCell ref="F499:F501"/>
    <mergeCell ref="G518:G520"/>
    <mergeCell ref="AB420:AB422"/>
    <mergeCell ref="B353:B355"/>
    <mergeCell ref="D385:D387"/>
    <mergeCell ref="E385:E387"/>
    <mergeCell ref="F385:F387"/>
    <mergeCell ref="G385:G387"/>
    <mergeCell ref="B388:B390"/>
    <mergeCell ref="C388:C390"/>
    <mergeCell ref="G388:G390"/>
    <mergeCell ref="Q388:Q390"/>
    <mergeCell ref="C385:C387"/>
    <mergeCell ref="H391:H393"/>
    <mergeCell ref="I391:I393"/>
    <mergeCell ref="N391:N393"/>
    <mergeCell ref="C443:C445"/>
    <mergeCell ref="F374:F376"/>
    <mergeCell ref="E371:E373"/>
    <mergeCell ref="F417:F419"/>
    <mergeCell ref="G417:G419"/>
    <mergeCell ref="F368:F370"/>
    <mergeCell ref="G381:G384"/>
    <mergeCell ref="D359:D361"/>
    <mergeCell ref="C417:C419"/>
    <mergeCell ref="G420:G422"/>
    <mergeCell ref="O388:O390"/>
    <mergeCell ref="T437:T439"/>
    <mergeCell ref="G437:G439"/>
    <mergeCell ref="S431:S433"/>
    <mergeCell ref="E431:E433"/>
    <mergeCell ref="F431:F433"/>
    <mergeCell ref="G431:G433"/>
    <mergeCell ref="C437:C439"/>
    <mergeCell ref="D437:D439"/>
    <mergeCell ref="D434:D436"/>
    <mergeCell ref="E434:E436"/>
    <mergeCell ref="B443:B445"/>
    <mergeCell ref="B431:B433"/>
    <mergeCell ref="B417:B419"/>
    <mergeCell ref="B440:B442"/>
    <mergeCell ref="D440:D442"/>
    <mergeCell ref="H353:H355"/>
    <mergeCell ref="B377:B380"/>
    <mergeCell ref="D407:D410"/>
    <mergeCell ref="E407:E410"/>
    <mergeCell ref="F407:F410"/>
    <mergeCell ref="G407:G410"/>
    <mergeCell ref="H407:H410"/>
    <mergeCell ref="I407:I410"/>
    <mergeCell ref="N407:N410"/>
    <mergeCell ref="O407:O410"/>
    <mergeCell ref="P407:P410"/>
    <mergeCell ref="Q407:Q410"/>
    <mergeCell ref="R407:R410"/>
    <mergeCell ref="S407:S410"/>
    <mergeCell ref="T407:T410"/>
    <mergeCell ref="B414:B416"/>
    <mergeCell ref="C414:C416"/>
    <mergeCell ref="D414:D416"/>
    <mergeCell ref="E414:E416"/>
    <mergeCell ref="F414:F416"/>
    <mergeCell ref="N449:N451"/>
    <mergeCell ref="O449:O451"/>
    <mergeCell ref="Q449:Q451"/>
    <mergeCell ref="R449:R451"/>
    <mergeCell ref="Z434:Z436"/>
    <mergeCell ref="AG423:AG426"/>
    <mergeCell ref="V417:V419"/>
    <mergeCell ref="W417:W419"/>
    <mergeCell ref="W443:W445"/>
    <mergeCell ref="AA437:AA439"/>
    <mergeCell ref="AG434:AG436"/>
    <mergeCell ref="N499:N501"/>
    <mergeCell ref="AG459:AG461"/>
    <mergeCell ref="AG403:AG406"/>
    <mergeCell ref="AH403:AH406"/>
    <mergeCell ref="AI403:AI406"/>
    <mergeCell ref="U407:U410"/>
    <mergeCell ref="V407:V410"/>
    <mergeCell ref="W407:W410"/>
    <mergeCell ref="C483:C486"/>
    <mergeCell ref="V535:V537"/>
    <mergeCell ref="T601:T603"/>
    <mergeCell ref="C480:C482"/>
    <mergeCell ref="N452:N454"/>
    <mergeCell ref="E391:E393"/>
    <mergeCell ref="E514:E517"/>
    <mergeCell ref="F514:F517"/>
    <mergeCell ref="I514:I517"/>
    <mergeCell ref="H449:H451"/>
    <mergeCell ref="Y391:Y393"/>
    <mergeCell ref="Z391:Z393"/>
    <mergeCell ref="V518:V520"/>
    <mergeCell ref="W518:W520"/>
    <mergeCell ref="Z420:Z422"/>
    <mergeCell ref="AC427:AC430"/>
    <mergeCell ref="F563:F565"/>
    <mergeCell ref="G563:G565"/>
    <mergeCell ref="H563:H565"/>
    <mergeCell ref="I563:I565"/>
    <mergeCell ref="N563:N565"/>
    <mergeCell ref="O563:O565"/>
    <mergeCell ref="P563:P565"/>
    <mergeCell ref="Q563:Q565"/>
    <mergeCell ref="R563:R565"/>
    <mergeCell ref="S563:S565"/>
    <mergeCell ref="T563:T565"/>
    <mergeCell ref="U563:U565"/>
    <mergeCell ref="V563:V565"/>
    <mergeCell ref="W563:W565"/>
    <mergeCell ref="X563:X565"/>
    <mergeCell ref="Y563:Y565"/>
    <mergeCell ref="Z563:Z565"/>
    <mergeCell ref="AA563:AA565"/>
    <mergeCell ref="AB563:AB565"/>
    <mergeCell ref="AC563:AC565"/>
    <mergeCell ref="C566:C568"/>
    <mergeCell ref="D566:D568"/>
    <mergeCell ref="E566:E568"/>
    <mergeCell ref="F566:F568"/>
    <mergeCell ref="G566:G568"/>
    <mergeCell ref="H566:H568"/>
    <mergeCell ref="I566:I568"/>
    <mergeCell ref="J566:J568"/>
    <mergeCell ref="K566:K568"/>
    <mergeCell ref="R388:R390"/>
    <mergeCell ref="AE480:AE482"/>
    <mergeCell ref="X452:X454"/>
    <mergeCell ref="Y475:Y477"/>
    <mergeCell ref="Y478:Y479"/>
    <mergeCell ref="AA546:AA548"/>
    <mergeCell ref="AC480:AC482"/>
    <mergeCell ref="Z480:Z482"/>
    <mergeCell ref="W480:W482"/>
    <mergeCell ref="U529:U531"/>
    <mergeCell ref="Y490:Y492"/>
    <mergeCell ref="Z490:Z492"/>
    <mergeCell ref="AA490:AA492"/>
    <mergeCell ref="R521:R523"/>
    <mergeCell ref="Z495:Z498"/>
    <mergeCell ref="AA495:AA498"/>
    <mergeCell ref="AB495:AB498"/>
    <mergeCell ref="AH459:AH461"/>
    <mergeCell ref="AI459:AI461"/>
    <mergeCell ref="Q462:Q464"/>
    <mergeCell ref="R462:R464"/>
    <mergeCell ref="W440:W442"/>
    <mergeCell ref="X440:X442"/>
    <mergeCell ref="Z440:Z442"/>
    <mergeCell ref="S511:S513"/>
    <mergeCell ref="AB427:AB430"/>
    <mergeCell ref="AH524:AH527"/>
    <mergeCell ref="AG455:AG458"/>
    <mergeCell ref="AH455:AH458"/>
    <mergeCell ref="AG472:AG474"/>
    <mergeCell ref="AH490:AH492"/>
    <mergeCell ref="AH468:AH471"/>
    <mergeCell ref="AH478:AH479"/>
    <mergeCell ref="AH480:AH482"/>
    <mergeCell ref="AH472:AH474"/>
    <mergeCell ref="S417:S419"/>
    <mergeCell ref="V423:V426"/>
    <mergeCell ref="T420:T422"/>
    <mergeCell ref="U420:U422"/>
    <mergeCell ref="W420:W422"/>
    <mergeCell ref="T449:T451"/>
    <mergeCell ref="S546:S548"/>
    <mergeCell ref="V542:V545"/>
    <mergeCell ref="T546:T548"/>
    <mergeCell ref="U546:U548"/>
    <mergeCell ref="V546:V548"/>
    <mergeCell ref="AD403:AD406"/>
    <mergeCell ref="AE403:AE406"/>
    <mergeCell ref="AF403:AF406"/>
    <mergeCell ref="AE407:AE410"/>
    <mergeCell ref="AF407:AF410"/>
    <mergeCell ref="AG407:AG410"/>
    <mergeCell ref="AH407:AH410"/>
    <mergeCell ref="AI407:AI410"/>
    <mergeCell ref="F437:F439"/>
    <mergeCell ref="G434:G436"/>
    <mergeCell ref="C431:C433"/>
    <mergeCell ref="X502:X504"/>
    <mergeCell ref="W502:W504"/>
    <mergeCell ref="D446:D448"/>
    <mergeCell ref="D505:D507"/>
    <mergeCell ref="E505:E507"/>
    <mergeCell ref="AJ459:AJ461"/>
    <mergeCell ref="S462:S464"/>
    <mergeCell ref="T462:T464"/>
    <mergeCell ref="D459:D461"/>
    <mergeCell ref="E459:E461"/>
    <mergeCell ref="F459:F461"/>
    <mergeCell ref="G459:G461"/>
    <mergeCell ref="H459:H461"/>
    <mergeCell ref="I459:I461"/>
    <mergeCell ref="N459:N461"/>
    <mergeCell ref="O459:O461"/>
    <mergeCell ref="P459:P461"/>
    <mergeCell ref="Q459:Q461"/>
    <mergeCell ref="R459:R461"/>
    <mergeCell ref="S459:S461"/>
    <mergeCell ref="T459:T461"/>
    <mergeCell ref="U459:U461"/>
    <mergeCell ref="V459:V461"/>
    <mergeCell ref="W459:W461"/>
    <mergeCell ref="X459:X461"/>
    <mergeCell ref="Y459:Y461"/>
    <mergeCell ref="Z459:Z461"/>
    <mergeCell ref="AA459:AA461"/>
    <mergeCell ref="AB459:AB461"/>
    <mergeCell ref="AC459:AC461"/>
    <mergeCell ref="AD459:AD461"/>
    <mergeCell ref="AE459:AE461"/>
    <mergeCell ref="AF459:AF461"/>
    <mergeCell ref="AE446:AE448"/>
    <mergeCell ref="W431:W433"/>
    <mergeCell ref="R465:R467"/>
    <mergeCell ref="AD495:AD498"/>
    <mergeCell ref="AE495:AE498"/>
    <mergeCell ref="AF495:AF498"/>
    <mergeCell ref="AG495:AG498"/>
    <mergeCell ref="AH495:AH498"/>
    <mergeCell ref="AI495:AI498"/>
    <mergeCell ref="H472:H474"/>
    <mergeCell ref="C434:C436"/>
    <mergeCell ref="E446:E448"/>
    <mergeCell ref="F446:F448"/>
    <mergeCell ref="G446:G448"/>
    <mergeCell ref="D431:D433"/>
    <mergeCell ref="P449:P451"/>
    <mergeCell ref="D493:D494"/>
    <mergeCell ref="E493:E494"/>
    <mergeCell ref="F465:F467"/>
    <mergeCell ref="AF487:AF489"/>
    <mergeCell ref="T502:T504"/>
    <mergeCell ref="U502:U504"/>
    <mergeCell ref="N495:N498"/>
    <mergeCell ref="O495:O498"/>
    <mergeCell ref="P495:P498"/>
    <mergeCell ref="N446:N448"/>
    <mergeCell ref="I465:I467"/>
    <mergeCell ref="N431:N433"/>
    <mergeCell ref="AI558:AI561"/>
    <mergeCell ref="Y549:Y551"/>
    <mergeCell ref="AD478:AD479"/>
    <mergeCell ref="AF514:AF517"/>
    <mergeCell ref="AJ532:AJ534"/>
    <mergeCell ref="AE511:AE513"/>
    <mergeCell ref="AF511:AF513"/>
    <mergeCell ref="AF502:AF504"/>
    <mergeCell ref="AG502:AG504"/>
    <mergeCell ref="AH502:AH504"/>
    <mergeCell ref="AD508:AD510"/>
    <mergeCell ref="U508:U510"/>
    <mergeCell ref="AB511:AB513"/>
    <mergeCell ref="AB502:AB504"/>
    <mergeCell ref="AA487:AA489"/>
    <mergeCell ref="AC487:AC489"/>
    <mergeCell ref="AA524:AA527"/>
    <mergeCell ref="AD529:AD531"/>
    <mergeCell ref="AB535:AB537"/>
    <mergeCell ref="AC417:AC419"/>
    <mergeCell ref="AD417:AD419"/>
    <mergeCell ref="AG462:AG464"/>
    <mergeCell ref="AH462:AH464"/>
    <mergeCell ref="AI462:AI464"/>
    <mergeCell ref="AJ462:AJ464"/>
    <mergeCell ref="AI391:AI393"/>
    <mergeCell ref="Y420:Y422"/>
    <mergeCell ref="Z604:Z607"/>
    <mergeCell ref="AA604:AA607"/>
    <mergeCell ref="V452:V454"/>
    <mergeCell ref="W452:W454"/>
    <mergeCell ref="AH394:AH396"/>
    <mergeCell ref="AH452:AH454"/>
    <mergeCell ref="AD440:AD442"/>
    <mergeCell ref="AF446:AF448"/>
    <mergeCell ref="AB440:AB442"/>
    <mergeCell ref="AC440:AC442"/>
    <mergeCell ref="Y437:Y439"/>
    <mergeCell ref="Z452:Z454"/>
    <mergeCell ref="V440:V442"/>
    <mergeCell ref="AF538:AF541"/>
    <mergeCell ref="AE529:AE531"/>
    <mergeCell ref="W538:W541"/>
    <mergeCell ref="V538:V541"/>
    <mergeCell ref="AC397:AC399"/>
    <mergeCell ref="AD397:AD399"/>
    <mergeCell ref="AI549:AI551"/>
    <mergeCell ref="AA549:AA551"/>
    <mergeCell ref="AC542:AC545"/>
    <mergeCell ref="AH521:AH523"/>
    <mergeCell ref="AJ403:AJ406"/>
    <mergeCell ref="X407:X410"/>
    <mergeCell ref="Y407:Y410"/>
    <mergeCell ref="Z407:Z410"/>
    <mergeCell ref="AA407:AA410"/>
    <mergeCell ref="AB407:AB410"/>
    <mergeCell ref="AC407:AC410"/>
    <mergeCell ref="AD407:AD410"/>
    <mergeCell ref="AG391:AG393"/>
    <mergeCell ref="AE397:AE399"/>
    <mergeCell ref="AF397:AF399"/>
    <mergeCell ref="Y579:Y581"/>
    <mergeCell ref="U572:U575"/>
    <mergeCell ref="V572:V575"/>
    <mergeCell ref="AJ465:AJ467"/>
    <mergeCell ref="AH420:AH422"/>
    <mergeCell ref="AD391:AD393"/>
    <mergeCell ref="AE391:AE393"/>
    <mergeCell ref="AJ493:AJ494"/>
    <mergeCell ref="Z502:Z504"/>
    <mergeCell ref="AI493:AI494"/>
    <mergeCell ref="AF493:AF494"/>
    <mergeCell ref="AE423:AE426"/>
    <mergeCell ref="AF423:AF426"/>
    <mergeCell ref="AB558:AB561"/>
    <mergeCell ref="AI585:AI587"/>
    <mergeCell ref="AE591:AE593"/>
    <mergeCell ref="AC591:AC593"/>
    <mergeCell ref="AD591:AD593"/>
    <mergeCell ref="AB388:AB390"/>
    <mergeCell ref="X374:X376"/>
    <mergeCell ref="V511:V513"/>
    <mergeCell ref="W511:W513"/>
    <mergeCell ref="Z585:Z587"/>
    <mergeCell ref="AD563:AD565"/>
    <mergeCell ref="AE563:AE565"/>
    <mergeCell ref="AF563:AF565"/>
    <mergeCell ref="AG563:AG565"/>
    <mergeCell ref="AH563:AH565"/>
    <mergeCell ref="AI563:AI565"/>
    <mergeCell ref="AJ563:AJ565"/>
    <mergeCell ref="X427:X430"/>
    <mergeCell ref="X397:X399"/>
    <mergeCell ref="Y397:Y399"/>
    <mergeCell ref="Z397:Z399"/>
    <mergeCell ref="AA397:AA399"/>
    <mergeCell ref="AB397:AB399"/>
    <mergeCell ref="AJ495:AJ498"/>
    <mergeCell ref="W499:W501"/>
    <mergeCell ref="X499:X501"/>
    <mergeCell ref="Y499:Y501"/>
    <mergeCell ref="Z499:Z501"/>
    <mergeCell ref="AA499:AA501"/>
    <mergeCell ref="AB499:AB501"/>
    <mergeCell ref="AC499:AC501"/>
    <mergeCell ref="AD499:AD501"/>
    <mergeCell ref="AE499:AE501"/>
    <mergeCell ref="AF499:AF501"/>
    <mergeCell ref="AG499:AG501"/>
    <mergeCell ref="AH499:AH501"/>
    <mergeCell ref="AI499:AI501"/>
    <mergeCell ref="AJ499:AJ501"/>
    <mergeCell ref="AH385:AH387"/>
    <mergeCell ref="AJ391:AJ393"/>
    <mergeCell ref="AG446:AG448"/>
    <mergeCell ref="AC502:AC504"/>
    <mergeCell ref="AD502:AD504"/>
    <mergeCell ref="AI518:AI520"/>
    <mergeCell ref="AJ521:AJ523"/>
    <mergeCell ref="V483:V486"/>
    <mergeCell ref="AH483:AH486"/>
    <mergeCell ref="AE514:AE517"/>
    <mergeCell ref="Y505:Y507"/>
    <mergeCell ref="AH431:AH433"/>
    <mergeCell ref="AH417:AH419"/>
    <mergeCell ref="V558:V561"/>
    <mergeCell ref="AA417:AA419"/>
    <mergeCell ref="Y535:Y537"/>
    <mergeCell ref="AJ312:AJ314"/>
    <mergeCell ref="AI452:AI454"/>
    <mergeCell ref="AH374:AH376"/>
    <mergeCell ref="AG362:AG364"/>
    <mergeCell ref="AE362:AE364"/>
    <mergeCell ref="AI385:AI387"/>
    <mergeCell ref="B449:B451"/>
    <mergeCell ref="N518:N520"/>
    <mergeCell ref="O518:O520"/>
    <mergeCell ref="AC334:AC336"/>
    <mergeCell ref="Z340:Z342"/>
    <mergeCell ref="S324:S326"/>
    <mergeCell ref="AE385:AE387"/>
    <mergeCell ref="AF385:AF387"/>
    <mergeCell ref="AC359:AC361"/>
    <mergeCell ref="AD359:AD361"/>
    <mergeCell ref="AC346:AC348"/>
    <mergeCell ref="AG385:AG387"/>
    <mergeCell ref="AG381:AG384"/>
    <mergeCell ref="Z388:Z390"/>
    <mergeCell ref="AA388:AA390"/>
    <mergeCell ref="V434:V436"/>
    <mergeCell ref="AC385:AC387"/>
    <mergeCell ref="AD385:AD387"/>
    <mergeCell ref="X391:X393"/>
    <mergeCell ref="AF417:AF419"/>
    <mergeCell ref="X417:X419"/>
    <mergeCell ref="V391:V393"/>
    <mergeCell ref="W388:W390"/>
    <mergeCell ref="AE365:AE367"/>
    <mergeCell ref="T365:T367"/>
    <mergeCell ref="AA334:AA336"/>
    <mergeCell ref="Z346:Z348"/>
    <mergeCell ref="W343:W345"/>
    <mergeCell ref="AA331:AA333"/>
    <mergeCell ref="W324:W326"/>
    <mergeCell ref="X343:X345"/>
    <mergeCell ref="AF340:AF342"/>
    <mergeCell ref="AE343:AE345"/>
    <mergeCell ref="AE340:AE342"/>
    <mergeCell ref="Y362:Y364"/>
    <mergeCell ref="AE368:AE370"/>
    <mergeCell ref="AF368:AF370"/>
    <mergeCell ref="W353:W355"/>
    <mergeCell ref="X353:X355"/>
    <mergeCell ref="Y353:Y355"/>
    <mergeCell ref="W349:W352"/>
    <mergeCell ref="V359:V361"/>
    <mergeCell ref="Y346:Y348"/>
    <mergeCell ref="AA346:AA348"/>
    <mergeCell ref="AE359:AE361"/>
    <mergeCell ref="AA431:AA433"/>
    <mergeCell ref="S340:S342"/>
    <mergeCell ref="U359:U361"/>
    <mergeCell ref="T359:T361"/>
    <mergeCell ref="S346:S348"/>
    <mergeCell ref="T346:T348"/>
    <mergeCell ref="U343:U345"/>
    <mergeCell ref="T368:T370"/>
    <mergeCell ref="AF391:AF393"/>
    <mergeCell ref="AD377:AD380"/>
    <mergeCell ref="AE377:AE380"/>
    <mergeCell ref="AB374:AB376"/>
    <mergeCell ref="AI394:AI396"/>
    <mergeCell ref="S362:S364"/>
    <mergeCell ref="U349:U352"/>
    <mergeCell ref="AG518:AG520"/>
    <mergeCell ref="O505:O507"/>
    <mergeCell ref="S552:S554"/>
    <mergeCell ref="T532:T534"/>
    <mergeCell ref="S549:S551"/>
    <mergeCell ref="T549:T551"/>
    <mergeCell ref="D542:D545"/>
    <mergeCell ref="B434:B436"/>
    <mergeCell ref="O502:O504"/>
    <mergeCell ref="B521:B523"/>
    <mergeCell ref="H446:H448"/>
    <mergeCell ref="I542:I545"/>
    <mergeCell ref="D483:D486"/>
    <mergeCell ref="D480:D482"/>
    <mergeCell ref="E480:E482"/>
    <mergeCell ref="P468:P471"/>
    <mergeCell ref="N443:N445"/>
    <mergeCell ref="O443:O445"/>
    <mergeCell ref="O452:O454"/>
    <mergeCell ref="T478:T479"/>
    <mergeCell ref="R483:R486"/>
    <mergeCell ref="G449:G451"/>
    <mergeCell ref="F508:F510"/>
    <mergeCell ref="G508:G510"/>
    <mergeCell ref="D443:D445"/>
    <mergeCell ref="E443:E445"/>
    <mergeCell ref="D511:D513"/>
    <mergeCell ref="E511:E513"/>
    <mergeCell ref="F511:F513"/>
    <mergeCell ref="G511:G513"/>
    <mergeCell ref="S437:S439"/>
    <mergeCell ref="D502:D504"/>
    <mergeCell ref="E502:E504"/>
    <mergeCell ref="H434:H436"/>
    <mergeCell ref="P472:P474"/>
    <mergeCell ref="F529:F531"/>
    <mergeCell ref="G529:G531"/>
    <mergeCell ref="H529:H531"/>
    <mergeCell ref="D508:D510"/>
    <mergeCell ref="E508:E510"/>
    <mergeCell ref="C511:C513"/>
    <mergeCell ref="T518:T520"/>
    <mergeCell ref="B465:B467"/>
    <mergeCell ref="B487:B489"/>
    <mergeCell ref="B518:B520"/>
    <mergeCell ref="B468:B471"/>
    <mergeCell ref="B475:B477"/>
    <mergeCell ref="B505:B507"/>
    <mergeCell ref="P511:P513"/>
    <mergeCell ref="B480:B482"/>
    <mergeCell ref="F505:F507"/>
    <mergeCell ref="G505:G507"/>
    <mergeCell ref="E490:E492"/>
    <mergeCell ref="AF427:AF430"/>
    <mergeCell ref="X431:X433"/>
    <mergeCell ref="AC349:AC352"/>
    <mergeCell ref="AG431:AG433"/>
    <mergeCell ref="U483:U486"/>
    <mergeCell ref="U490:U492"/>
    <mergeCell ref="I449:I451"/>
    <mergeCell ref="F443:F445"/>
    <mergeCell ref="E437:E439"/>
    <mergeCell ref="AI508:AI510"/>
    <mergeCell ref="AH555:AH557"/>
    <mergeCell ref="AH532:AH534"/>
    <mergeCell ref="AD549:AD551"/>
    <mergeCell ref="AH511:AH513"/>
    <mergeCell ref="AF518:AF520"/>
    <mergeCell ref="AH505:AH507"/>
    <mergeCell ref="AI505:AI507"/>
    <mergeCell ref="X555:X557"/>
    <mergeCell ref="AD514:AD517"/>
    <mergeCell ref="H478:H479"/>
    <mergeCell ref="I511:I513"/>
    <mergeCell ref="N529:N531"/>
    <mergeCell ref="O529:O531"/>
    <mergeCell ref="AC511:AC513"/>
    <mergeCell ref="S521:S523"/>
    <mergeCell ref="U521:U523"/>
    <mergeCell ref="V521:V523"/>
    <mergeCell ref="W521:W523"/>
    <mergeCell ref="X521:X523"/>
    <mergeCell ref="Y521:Y523"/>
    <mergeCell ref="Z521:Z523"/>
    <mergeCell ref="AA521:AA523"/>
    <mergeCell ref="AB521:AB523"/>
    <mergeCell ref="AC521:AC523"/>
    <mergeCell ref="AD521:AD523"/>
    <mergeCell ref="AE521:AE523"/>
    <mergeCell ref="AF521:AF523"/>
    <mergeCell ref="AG542:AG545"/>
    <mergeCell ref="R552:R554"/>
    <mergeCell ref="AH542:AH545"/>
    <mergeCell ref="AI538:AI541"/>
    <mergeCell ref="AF529:AF531"/>
    <mergeCell ref="AB524:AB527"/>
    <mergeCell ref="AC524:AC527"/>
    <mergeCell ref="AD524:AD527"/>
    <mergeCell ref="W478:W479"/>
    <mergeCell ref="X538:X541"/>
    <mergeCell ref="Z514:Z517"/>
    <mergeCell ref="AI502:AI504"/>
    <mergeCell ref="U514:U517"/>
    <mergeCell ref="Q535:Q537"/>
    <mergeCell ref="Q549:Q551"/>
    <mergeCell ref="R549:R551"/>
    <mergeCell ref="AI555:AI557"/>
    <mergeCell ref="AB555:AB557"/>
    <mergeCell ref="U487:U489"/>
    <mergeCell ref="AB508:AB510"/>
    <mergeCell ref="AC508:AC510"/>
    <mergeCell ref="Q514:Q517"/>
    <mergeCell ref="R514:R517"/>
    <mergeCell ref="S514:S517"/>
    <mergeCell ref="T487:T489"/>
    <mergeCell ref="AC535:AC537"/>
    <mergeCell ref="U552:U554"/>
    <mergeCell ref="V552:V554"/>
    <mergeCell ref="Q518:Q520"/>
    <mergeCell ref="Q521:Q523"/>
    <mergeCell ref="Q495:Q498"/>
    <mergeCell ref="AC549:AC551"/>
    <mergeCell ref="AC538:AC541"/>
    <mergeCell ref="AG552:AG554"/>
    <mergeCell ref="Z511:Z513"/>
    <mergeCell ref="P480:P482"/>
    <mergeCell ref="AI579:AI581"/>
    <mergeCell ref="AA452:AA454"/>
    <mergeCell ref="AB452:AB454"/>
    <mergeCell ref="AC452:AC454"/>
    <mergeCell ref="AE452:AE454"/>
    <mergeCell ref="AF452:AF454"/>
    <mergeCell ref="S468:S471"/>
    <mergeCell ref="Z552:Z554"/>
    <mergeCell ref="Z620:Z622"/>
    <mergeCell ref="W585:W587"/>
    <mergeCell ref="Q608:Q610"/>
    <mergeCell ref="W576:W578"/>
    <mergeCell ref="X576:X578"/>
    <mergeCell ref="G475:G477"/>
    <mergeCell ref="V529:V531"/>
    <mergeCell ref="W535:W537"/>
    <mergeCell ref="X535:X537"/>
    <mergeCell ref="U475:U477"/>
    <mergeCell ref="U478:U479"/>
    <mergeCell ref="X505:X507"/>
    <mergeCell ref="X493:X494"/>
    <mergeCell ref="X480:X482"/>
    <mergeCell ref="U538:U541"/>
    <mergeCell ref="V555:V557"/>
    <mergeCell ref="AB576:AB578"/>
    <mergeCell ref="AD546:AD548"/>
    <mergeCell ref="AE546:AE548"/>
    <mergeCell ref="AF546:AF548"/>
    <mergeCell ref="AF542:AF545"/>
    <mergeCell ref="R475:R477"/>
    <mergeCell ref="P478:P479"/>
    <mergeCell ref="T465:T467"/>
    <mergeCell ref="S582:S584"/>
    <mergeCell ref="S594:S597"/>
    <mergeCell ref="T594:T597"/>
    <mergeCell ref="U594:U597"/>
    <mergeCell ref="T598:T600"/>
    <mergeCell ref="V598:V600"/>
    <mergeCell ref="X529:X531"/>
    <mergeCell ref="W546:W548"/>
    <mergeCell ref="U549:U551"/>
    <mergeCell ref="V549:V551"/>
    <mergeCell ref="AI472:AI474"/>
    <mergeCell ref="AF468:AF471"/>
    <mergeCell ref="AH552:AH554"/>
    <mergeCell ref="S604:S607"/>
    <mergeCell ref="AE487:AE489"/>
    <mergeCell ref="P529:P531"/>
    <mergeCell ref="I480:I482"/>
    <mergeCell ref="S529:S531"/>
    <mergeCell ref="AG549:AG551"/>
    <mergeCell ref="AF483:AF486"/>
    <mergeCell ref="AI620:AI622"/>
    <mergeCell ref="T611:T613"/>
    <mergeCell ref="AG594:AG597"/>
    <mergeCell ref="AB594:AB597"/>
    <mergeCell ref="Z582:Z584"/>
    <mergeCell ref="AC611:AC613"/>
    <mergeCell ref="AD588:AD590"/>
    <mergeCell ref="AG514:AG517"/>
    <mergeCell ref="AH514:AH517"/>
    <mergeCell ref="AI514:AI517"/>
    <mergeCell ref="AH508:AH510"/>
    <mergeCell ref="AB538:AB541"/>
    <mergeCell ref="Z632:Z634"/>
    <mergeCell ref="AA632:AA634"/>
    <mergeCell ref="AB632:AB634"/>
    <mergeCell ref="AC632:AC634"/>
    <mergeCell ref="AD632:AD634"/>
    <mergeCell ref="AE632:AE634"/>
    <mergeCell ref="AF632:AF634"/>
    <mergeCell ref="AG632:AG634"/>
    <mergeCell ref="AE628:AE631"/>
    <mergeCell ref="AF628:AF631"/>
    <mergeCell ref="AA611:AA613"/>
    <mergeCell ref="AG614:AG616"/>
    <mergeCell ref="AB579:AB581"/>
    <mergeCell ref="T623:T625"/>
    <mergeCell ref="AA608:AA610"/>
    <mergeCell ref="Z628:Z631"/>
    <mergeCell ref="AC623:AC625"/>
    <mergeCell ref="AC626:AC627"/>
    <mergeCell ref="AD626:AD627"/>
    <mergeCell ref="AE626:AE627"/>
    <mergeCell ref="AE594:AE597"/>
    <mergeCell ref="AA598:AA600"/>
    <mergeCell ref="AD608:AD610"/>
    <mergeCell ref="AG611:AG613"/>
    <mergeCell ref="AE588:AE590"/>
    <mergeCell ref="AF588:AF590"/>
    <mergeCell ref="V614:V616"/>
    <mergeCell ref="Z611:Z613"/>
    <mergeCell ref="AC604:AC607"/>
    <mergeCell ref="AD604:AD607"/>
    <mergeCell ref="AD611:AD613"/>
    <mergeCell ref="AB585:AB587"/>
    <mergeCell ref="AC585:AC587"/>
    <mergeCell ref="AD585:AD587"/>
    <mergeCell ref="U585:U587"/>
    <mergeCell ref="V585:V587"/>
    <mergeCell ref="X582:X584"/>
    <mergeCell ref="X579:X581"/>
    <mergeCell ref="Y598:Y600"/>
    <mergeCell ref="W626:W627"/>
    <mergeCell ref="X626:X627"/>
    <mergeCell ref="W582:W584"/>
    <mergeCell ref="V591:V593"/>
    <mergeCell ref="W591:W593"/>
    <mergeCell ref="AF614:AF616"/>
    <mergeCell ref="AC601:AC603"/>
    <mergeCell ref="AD601:AD603"/>
    <mergeCell ref="AE601:AE603"/>
    <mergeCell ref="Y604:Y607"/>
    <mergeCell ref="AB601:AB603"/>
    <mergeCell ref="AG579:AG581"/>
    <mergeCell ref="AD614:AD616"/>
    <mergeCell ref="AE614:AE616"/>
    <mergeCell ref="T588:T590"/>
    <mergeCell ref="AC641:AC644"/>
    <mergeCell ref="AD641:AD644"/>
    <mergeCell ref="W654:W656"/>
    <mergeCell ref="X654:X656"/>
    <mergeCell ref="AD660:AD662"/>
    <mergeCell ref="AF665:AF668"/>
    <mergeCell ref="AD663:AD664"/>
    <mergeCell ref="W663:W664"/>
    <mergeCell ref="T665:T668"/>
    <mergeCell ref="AF660:AF662"/>
    <mergeCell ref="AE663:AE664"/>
    <mergeCell ref="X648:X650"/>
    <mergeCell ref="T648:T650"/>
    <mergeCell ref="U648:U650"/>
    <mergeCell ref="V648:V650"/>
    <mergeCell ref="AF651:AF653"/>
    <mergeCell ref="Y660:Y662"/>
    <mergeCell ref="AB660:AB662"/>
    <mergeCell ref="AE654:AE656"/>
    <mergeCell ref="AB665:AB668"/>
    <mergeCell ref="Y665:Y668"/>
    <mergeCell ref="W641:W644"/>
    <mergeCell ref="AA645:AA647"/>
    <mergeCell ref="X657:X659"/>
    <mergeCell ref="Y657:Y659"/>
    <mergeCell ref="Z657:Z659"/>
    <mergeCell ref="W648:W650"/>
    <mergeCell ref="U665:U668"/>
    <mergeCell ref="T645:T647"/>
    <mergeCell ref="V645:V647"/>
    <mergeCell ref="W645:W647"/>
    <mergeCell ref="X645:X647"/>
    <mergeCell ref="AC657:AC659"/>
    <mergeCell ref="AD657:AD659"/>
    <mergeCell ref="T654:T656"/>
    <mergeCell ref="U654:U656"/>
    <mergeCell ref="V654:V656"/>
    <mergeCell ref="X663:X664"/>
    <mergeCell ref="U651:U653"/>
    <mergeCell ref="V862:V864"/>
    <mergeCell ref="R746:R748"/>
    <mergeCell ref="D705:D707"/>
    <mergeCell ref="S702:S704"/>
    <mergeCell ref="AE665:AE668"/>
    <mergeCell ref="Z665:Z668"/>
    <mergeCell ref="Z705:Z707"/>
    <mergeCell ref="AA689:AA691"/>
    <mergeCell ref="I702:I704"/>
    <mergeCell ref="O689:O691"/>
    <mergeCell ref="O692:O694"/>
    <mergeCell ref="O695:O697"/>
    <mergeCell ref="O698:O701"/>
    <mergeCell ref="T702:T704"/>
    <mergeCell ref="U702:U704"/>
    <mergeCell ref="W702:W704"/>
    <mergeCell ref="X702:X704"/>
    <mergeCell ref="Z714:Z717"/>
    <mergeCell ref="Y711:Y713"/>
    <mergeCell ref="X708:X710"/>
    <mergeCell ref="AC702:AC704"/>
    <mergeCell ref="AD702:AD704"/>
    <mergeCell ref="Z708:Z710"/>
    <mergeCell ref="V708:V710"/>
    <mergeCell ref="U679:U681"/>
    <mergeCell ref="AB702:AB704"/>
    <mergeCell ref="N708:N710"/>
    <mergeCell ref="AC714:AC717"/>
    <mergeCell ref="AD714:AD717"/>
    <mergeCell ref="AE714:AE717"/>
    <mergeCell ref="U711:U713"/>
    <mergeCell ref="W692:W694"/>
    <mergeCell ref="AD698:AD701"/>
    <mergeCell ref="AA702:AA704"/>
    <mergeCell ref="AA708:AA710"/>
    <mergeCell ref="AB708:AB710"/>
    <mergeCell ref="AA711:AA713"/>
    <mergeCell ref="Y702:Y704"/>
    <mergeCell ref="N705:N707"/>
    <mergeCell ref="Q672:Q674"/>
    <mergeCell ref="R665:R668"/>
    <mergeCell ref="R679:R681"/>
    <mergeCell ref="Z698:Z701"/>
    <mergeCell ref="AC695:AC697"/>
    <mergeCell ref="Y672:Y674"/>
    <mergeCell ref="Y695:Y697"/>
    <mergeCell ref="Y675:Y678"/>
    <mergeCell ref="W675:W678"/>
    <mergeCell ref="S708:S710"/>
    <mergeCell ref="V695:V697"/>
    <mergeCell ref="X695:X697"/>
    <mergeCell ref="F672:F674"/>
    <mergeCell ref="S682:S684"/>
    <mergeCell ref="T682:T684"/>
    <mergeCell ref="X665:X668"/>
    <mergeCell ref="W705:W707"/>
    <mergeCell ref="U682:U684"/>
    <mergeCell ref="V682:V684"/>
    <mergeCell ref="W682:W684"/>
    <mergeCell ref="E672:E674"/>
    <mergeCell ref="D695:D697"/>
    <mergeCell ref="R718:R720"/>
    <mergeCell ref="T675:T678"/>
    <mergeCell ref="U675:U678"/>
    <mergeCell ref="V831:V833"/>
    <mergeCell ref="V739:V742"/>
    <mergeCell ref="U727:U729"/>
    <mergeCell ref="T752:T754"/>
    <mergeCell ref="W724:W726"/>
    <mergeCell ref="AA875:AA877"/>
    <mergeCell ref="AB875:AB877"/>
    <mergeCell ref="AA733:AA735"/>
    <mergeCell ref="O724:O726"/>
    <mergeCell ref="P724:P726"/>
    <mergeCell ref="P790:P793"/>
    <mergeCell ref="Q746:Q748"/>
    <mergeCell ref="AE837:AE839"/>
    <mergeCell ref="AF856:AF858"/>
    <mergeCell ref="AG852:AG855"/>
    <mergeCell ref="C672:C674"/>
    <mergeCell ref="G672:G674"/>
    <mergeCell ref="G685:G688"/>
    <mergeCell ref="H685:H688"/>
    <mergeCell ref="I685:I688"/>
    <mergeCell ref="N685:N688"/>
    <mergeCell ref="O685:O688"/>
    <mergeCell ref="P685:P688"/>
    <mergeCell ref="Q685:Q688"/>
    <mergeCell ref="R685:R688"/>
    <mergeCell ref="S685:S688"/>
    <mergeCell ref="I682:I684"/>
    <mergeCell ref="N682:N684"/>
    <mergeCell ref="O682:O684"/>
    <mergeCell ref="P682:P684"/>
    <mergeCell ref="Y685:Y688"/>
    <mergeCell ref="Z685:Z688"/>
    <mergeCell ref="F800:F802"/>
    <mergeCell ref="I794:I796"/>
    <mergeCell ref="C797:C799"/>
    <mergeCell ref="D797:D799"/>
    <mergeCell ref="D806:D808"/>
    <mergeCell ref="G800:G802"/>
    <mergeCell ref="C790:C793"/>
    <mergeCell ref="D790:D793"/>
    <mergeCell ref="E790:E793"/>
    <mergeCell ref="F790:F793"/>
    <mergeCell ref="C794:C796"/>
    <mergeCell ref="Q675:Q678"/>
    <mergeCell ref="S672:S674"/>
    <mergeCell ref="G692:G694"/>
    <mergeCell ref="G695:G697"/>
    <mergeCell ref="X672:X674"/>
    <mergeCell ref="AF708:AF710"/>
    <mergeCell ref="C689:C691"/>
    <mergeCell ref="D708:D710"/>
    <mergeCell ref="E698:E701"/>
    <mergeCell ref="AB846:AB848"/>
    <mergeCell ref="X849:X851"/>
    <mergeCell ref="N837:N839"/>
    <mergeCell ref="Z771:Z773"/>
    <mergeCell ref="X774:X776"/>
    <mergeCell ref="I730:I732"/>
    <mergeCell ref="H730:H732"/>
    <mergeCell ref="I739:I742"/>
    <mergeCell ref="R727:R729"/>
    <mergeCell ref="V711:V713"/>
    <mergeCell ref="H794:H796"/>
    <mergeCell ref="P762:P764"/>
    <mergeCell ref="R878:R881"/>
    <mergeCell ref="S878:S881"/>
    <mergeCell ref="Q885:Q887"/>
    <mergeCell ref="P882:P884"/>
    <mergeCell ref="T888:T890"/>
    <mergeCell ref="N901:N903"/>
    <mergeCell ref="N825:N827"/>
    <mergeCell ref="O825:O827"/>
    <mergeCell ref="S872:S874"/>
    <mergeCell ref="T872:T874"/>
    <mergeCell ref="U872:U874"/>
    <mergeCell ref="V872:V874"/>
    <mergeCell ref="W862:W864"/>
    <mergeCell ref="AA831:AA833"/>
    <mergeCell ref="X831:X833"/>
    <mergeCell ref="U825:U827"/>
    <mergeCell ref="AB819:AB821"/>
    <mergeCell ref="AB895:AB897"/>
    <mergeCell ref="AC901:AC903"/>
    <mergeCell ref="Z869:Z871"/>
    <mergeCell ref="Y891:Y894"/>
    <mergeCell ref="N895:N897"/>
    <mergeCell ref="T891:T894"/>
    <mergeCell ref="U891:U894"/>
    <mergeCell ref="V891:V894"/>
    <mergeCell ref="J895:J896"/>
    <mergeCell ref="R891:R894"/>
    <mergeCell ref="U895:U897"/>
    <mergeCell ref="V895:V897"/>
    <mergeCell ref="W891:W894"/>
    <mergeCell ref="T878:T881"/>
    <mergeCell ref="AC771:AC773"/>
    <mergeCell ref="X846:X848"/>
    <mergeCell ref="V852:V855"/>
    <mergeCell ref="O856:O858"/>
    <mergeCell ref="P856:P858"/>
    <mergeCell ref="Q846:Q848"/>
    <mergeCell ref="Q809:Q811"/>
    <mergeCell ref="R809:R811"/>
    <mergeCell ref="R787:R789"/>
    <mergeCell ref="Q777:Q778"/>
    <mergeCell ref="Q790:Q793"/>
    <mergeCell ref="R790:R793"/>
    <mergeCell ref="P794:P796"/>
    <mergeCell ref="Q794:Q796"/>
    <mergeCell ref="O797:O799"/>
    <mergeCell ref="AA771:AA773"/>
    <mergeCell ref="S898:S900"/>
    <mergeCell ref="U898:U900"/>
    <mergeCell ref="Y895:Y897"/>
    <mergeCell ref="AA891:AA894"/>
    <mergeCell ref="T849:T851"/>
    <mergeCell ref="Z852:Z855"/>
    <mergeCell ref="AA852:AA855"/>
    <mergeCell ref="V825:V827"/>
    <mergeCell ref="W825:W827"/>
    <mergeCell ref="X825:X827"/>
    <mergeCell ref="Y825:Y827"/>
    <mergeCell ref="Z825:Z827"/>
    <mergeCell ref="AA825:AA827"/>
    <mergeCell ref="V794:V796"/>
    <mergeCell ref="T787:T789"/>
    <mergeCell ref="N800:N802"/>
    <mergeCell ref="U849:U851"/>
    <mergeCell ref="V822:V824"/>
    <mergeCell ref="V806:V808"/>
    <mergeCell ref="Q812:Q815"/>
    <mergeCell ref="R812:R815"/>
    <mergeCell ref="S812:S815"/>
    <mergeCell ref="I797:I799"/>
    <mergeCell ref="Y743:Y745"/>
    <mergeCell ref="Y762:Y764"/>
    <mergeCell ref="W822:W824"/>
    <mergeCell ref="W828:W830"/>
    <mergeCell ref="V849:V851"/>
    <mergeCell ref="N840:N842"/>
    <mergeCell ref="O730:O732"/>
    <mergeCell ref="R846:R848"/>
    <mergeCell ref="T882:T884"/>
    <mergeCell ref="U878:U881"/>
    <mergeCell ref="V878:V881"/>
    <mergeCell ref="P875:P877"/>
    <mergeCell ref="T852:T855"/>
    <mergeCell ref="Y856:Y858"/>
    <mergeCell ref="X856:X858"/>
    <mergeCell ref="W875:W877"/>
    <mergeCell ref="O875:O877"/>
    <mergeCell ref="X875:X877"/>
    <mergeCell ref="R806:R808"/>
    <mergeCell ref="S806:S808"/>
    <mergeCell ref="P825:P827"/>
    <mergeCell ref="N819:N821"/>
    <mergeCell ref="O819:O821"/>
    <mergeCell ref="O828:O830"/>
    <mergeCell ref="P828:P830"/>
    <mergeCell ref="Q828:Q830"/>
    <mergeCell ref="P865:P868"/>
    <mergeCell ref="Q865:Q868"/>
    <mergeCell ref="W865:W868"/>
    <mergeCell ref="S865:S868"/>
    <mergeCell ref="Y882:Y884"/>
    <mergeCell ref="W849:W851"/>
    <mergeCell ref="N849:N851"/>
    <mergeCell ref="S849:S851"/>
    <mergeCell ref="X837:X839"/>
    <mergeCell ref="N843:N845"/>
    <mergeCell ref="O843:O845"/>
    <mergeCell ref="P843:P845"/>
    <mergeCell ref="Q843:Q845"/>
    <mergeCell ref="R843:R845"/>
    <mergeCell ref="V840:V842"/>
    <mergeCell ref="Y843:Y845"/>
    <mergeCell ref="Y875:Y877"/>
    <mergeCell ref="Y806:Y808"/>
    <mergeCell ref="Q825:Q827"/>
    <mergeCell ref="R825:R827"/>
    <mergeCell ref="N809:N811"/>
    <mergeCell ref="T862:T864"/>
    <mergeCell ref="P872:P874"/>
    <mergeCell ref="X872:X874"/>
    <mergeCell ref="X859:X861"/>
    <mergeCell ref="Y859:Y861"/>
    <mergeCell ref="U882:U884"/>
    <mergeCell ref="V882:V884"/>
    <mergeCell ref="W831:W833"/>
    <mergeCell ref="S846:S848"/>
    <mergeCell ref="T846:T848"/>
    <mergeCell ref="U846:U848"/>
    <mergeCell ref="O767:O770"/>
    <mergeCell ref="V784:V786"/>
    <mergeCell ref="T800:T802"/>
    <mergeCell ref="Y730:Y732"/>
    <mergeCell ref="S730:S732"/>
    <mergeCell ref="T730:T732"/>
    <mergeCell ref="I816:I818"/>
    <mergeCell ref="O771:O773"/>
    <mergeCell ref="W733:W735"/>
    <mergeCell ref="I755:I758"/>
    <mergeCell ref="U784:U786"/>
    <mergeCell ref="R797:R799"/>
    <mergeCell ref="I767:I770"/>
    <mergeCell ref="P816:P818"/>
    <mergeCell ref="Q816:Q818"/>
    <mergeCell ref="R816:R818"/>
    <mergeCell ref="S816:S818"/>
    <mergeCell ref="T816:T818"/>
    <mergeCell ref="U816:U818"/>
    <mergeCell ref="Y774:Y776"/>
    <mergeCell ref="Y779:Y781"/>
    <mergeCell ref="W774:W776"/>
    <mergeCell ref="T779:T781"/>
    <mergeCell ref="N797:N799"/>
    <mergeCell ref="M762:M764"/>
    <mergeCell ref="R752:R754"/>
    <mergeCell ref="T797:T799"/>
    <mergeCell ref="T784:T786"/>
    <mergeCell ref="R762:R764"/>
    <mergeCell ref="T809:T811"/>
    <mergeCell ref="U809:U811"/>
    <mergeCell ref="S755:S758"/>
    <mergeCell ref="T755:T758"/>
    <mergeCell ref="I784:I786"/>
    <mergeCell ref="P806:P808"/>
    <mergeCell ref="O930:O932"/>
    <mergeCell ref="S930:S932"/>
    <mergeCell ref="P927:P929"/>
    <mergeCell ref="V856:V858"/>
    <mergeCell ref="W856:W858"/>
    <mergeCell ref="S856:S858"/>
    <mergeCell ref="T856:T858"/>
    <mergeCell ref="Z862:Z864"/>
    <mergeCell ref="Y862:Y864"/>
    <mergeCell ref="U856:U858"/>
    <mergeCell ref="Q856:Q858"/>
    <mergeCell ref="AG878:AG881"/>
    <mergeCell ref="AC875:AC877"/>
    <mergeCell ref="O924:O926"/>
    <mergeCell ref="Y917:Y919"/>
    <mergeCell ref="Y907:Y909"/>
    <mergeCell ref="Z895:Z897"/>
    <mergeCell ref="Y898:Y900"/>
    <mergeCell ref="Z898:Z900"/>
    <mergeCell ref="AA898:AA900"/>
    <mergeCell ref="AB898:AB900"/>
    <mergeCell ref="Z910:Z913"/>
    <mergeCell ref="AA910:AA913"/>
    <mergeCell ref="AB910:AB913"/>
    <mergeCell ref="AC910:AC913"/>
    <mergeCell ref="W904:W906"/>
    <mergeCell ref="O927:O929"/>
    <mergeCell ref="R924:R926"/>
    <mergeCell ref="W920:W923"/>
    <mergeCell ref="X904:X906"/>
    <mergeCell ref="V904:V906"/>
    <mergeCell ref="AA917:AA919"/>
    <mergeCell ref="X888:X890"/>
    <mergeCell ref="X862:X864"/>
    <mergeCell ref="W872:W874"/>
    <mergeCell ref="AA872:AA874"/>
    <mergeCell ref="T907:T909"/>
    <mergeCell ref="R862:R864"/>
    <mergeCell ref="W927:W929"/>
    <mergeCell ref="AG907:AG909"/>
    <mergeCell ref="AC895:AC897"/>
    <mergeCell ref="AF895:AF897"/>
    <mergeCell ref="AG895:AG897"/>
    <mergeCell ref="AD872:AD874"/>
    <mergeCell ref="AE872:AE874"/>
    <mergeCell ref="AB904:AB906"/>
    <mergeCell ref="W898:W900"/>
    <mergeCell ref="AC904:AC906"/>
    <mergeCell ref="O865:O868"/>
    <mergeCell ref="S917:S919"/>
    <mergeCell ref="AF882:AF884"/>
    <mergeCell ref="S885:S887"/>
    <mergeCell ref="Q901:Q903"/>
    <mergeCell ref="R901:R903"/>
    <mergeCell ref="S901:S903"/>
    <mergeCell ref="U901:U903"/>
    <mergeCell ref="P869:P871"/>
    <mergeCell ref="U862:U864"/>
    <mergeCell ref="AE901:AE903"/>
    <mergeCell ref="AB901:AB903"/>
    <mergeCell ref="AB924:AB926"/>
    <mergeCell ref="AC924:AC926"/>
    <mergeCell ref="AD924:AD926"/>
    <mergeCell ref="Y865:Y868"/>
    <mergeCell ref="N927:N929"/>
    <mergeCell ref="N914:N916"/>
    <mergeCell ref="O914:O916"/>
    <mergeCell ref="AD910:AD913"/>
    <mergeCell ref="AE910:AE913"/>
    <mergeCell ref="AD927:AD929"/>
    <mergeCell ref="AE927:AE929"/>
    <mergeCell ref="AF927:AF929"/>
    <mergeCell ref="AG920:AG923"/>
    <mergeCell ref="X927:X929"/>
    <mergeCell ref="Y927:Y929"/>
    <mergeCell ref="S920:S923"/>
    <mergeCell ref="AF904:AF906"/>
    <mergeCell ref="T917:T919"/>
    <mergeCell ref="U917:U919"/>
    <mergeCell ref="X920:X923"/>
    <mergeCell ref="Y920:Y923"/>
    <mergeCell ref="AE875:AE877"/>
    <mergeCell ref="U869:U871"/>
    <mergeCell ref="Z875:Z877"/>
    <mergeCell ref="U875:U877"/>
    <mergeCell ref="W878:W881"/>
    <mergeCell ref="X878:X881"/>
    <mergeCell ref="Y878:Y881"/>
    <mergeCell ref="Z878:Z881"/>
    <mergeCell ref="Y872:Y874"/>
    <mergeCell ref="Z872:Z874"/>
    <mergeCell ref="AD869:AD871"/>
    <mergeCell ref="N875:N877"/>
    <mergeCell ref="AC983:AC985"/>
    <mergeCell ref="Q958:Q960"/>
    <mergeCell ref="R958:R960"/>
    <mergeCell ref="S958:S960"/>
    <mergeCell ref="AF936:AF938"/>
    <mergeCell ref="Z888:Z890"/>
    <mergeCell ref="AA888:AA890"/>
    <mergeCell ref="AB888:AB890"/>
    <mergeCell ref="U888:U890"/>
    <mergeCell ref="V888:V890"/>
    <mergeCell ref="AD888:AD890"/>
    <mergeCell ref="W895:W897"/>
    <mergeCell ref="X895:X897"/>
    <mergeCell ref="Q869:Q871"/>
    <mergeCell ref="R869:R871"/>
    <mergeCell ref="W869:W871"/>
    <mergeCell ref="AB869:AB871"/>
    <mergeCell ref="AC869:AC871"/>
    <mergeCell ref="V869:V871"/>
    <mergeCell ref="Z891:Z894"/>
    <mergeCell ref="Q904:Q906"/>
    <mergeCell ref="AA924:AA926"/>
    <mergeCell ref="Z965:Z968"/>
    <mergeCell ref="AD977:AD979"/>
    <mergeCell ref="AE977:AE979"/>
    <mergeCell ref="W952:W954"/>
    <mergeCell ref="T930:T932"/>
    <mergeCell ref="O936:O938"/>
    <mergeCell ref="V949:V951"/>
    <mergeCell ref="W949:W951"/>
    <mergeCell ref="U930:U932"/>
    <mergeCell ref="V930:V932"/>
    <mergeCell ref="Q936:Q938"/>
    <mergeCell ref="R936:R938"/>
    <mergeCell ref="S936:S938"/>
    <mergeCell ref="C952:C954"/>
    <mergeCell ref="B983:B985"/>
    <mergeCell ref="C983:C985"/>
    <mergeCell ref="D983:D985"/>
    <mergeCell ref="D989:D991"/>
    <mergeCell ref="E989:E991"/>
    <mergeCell ref="F989:F991"/>
    <mergeCell ref="W980:W982"/>
    <mergeCell ref="Z907:Z909"/>
    <mergeCell ref="AA907:AA909"/>
    <mergeCell ref="B924:B926"/>
    <mergeCell ref="C924:C926"/>
    <mergeCell ref="S989:S991"/>
    <mergeCell ref="P973:P976"/>
    <mergeCell ref="X980:X982"/>
    <mergeCell ref="X986:X988"/>
    <mergeCell ref="S973:S976"/>
    <mergeCell ref="T973:T976"/>
    <mergeCell ref="H977:H979"/>
    <mergeCell ref="W973:W976"/>
    <mergeCell ref="F986:F988"/>
    <mergeCell ref="G986:G988"/>
    <mergeCell ref="H986:H988"/>
    <mergeCell ref="I986:I988"/>
    <mergeCell ref="I946:I948"/>
    <mergeCell ref="Q946:Q948"/>
    <mergeCell ref="H946:H948"/>
    <mergeCell ref="P952:P954"/>
    <mergeCell ref="Q952:Q954"/>
    <mergeCell ref="R952:R954"/>
    <mergeCell ref="S952:S954"/>
    <mergeCell ref="T952:T954"/>
    <mergeCell ref="U952:U954"/>
    <mergeCell ref="V952:V954"/>
    <mergeCell ref="E943:E945"/>
    <mergeCell ref="O955:O957"/>
    <mergeCell ref="P955:P957"/>
    <mergeCell ref="T958:T960"/>
    <mergeCell ref="W958:W960"/>
    <mergeCell ref="C920:C923"/>
    <mergeCell ref="B920:B923"/>
    <mergeCell ref="N930:N932"/>
    <mergeCell ref="B927:B929"/>
    <mergeCell ref="C927:C929"/>
    <mergeCell ref="B930:B932"/>
    <mergeCell ref="C930:C932"/>
    <mergeCell ref="D930:D932"/>
    <mergeCell ref="G927:G929"/>
    <mergeCell ref="H927:H929"/>
    <mergeCell ref="F930:F932"/>
    <mergeCell ref="G930:G932"/>
    <mergeCell ref="H930:H932"/>
    <mergeCell ref="I930:I932"/>
    <mergeCell ref="E930:E932"/>
    <mergeCell ref="D927:D929"/>
    <mergeCell ref="X936:X938"/>
    <mergeCell ref="Y936:Y938"/>
    <mergeCell ref="Z936:Z938"/>
    <mergeCell ref="Z986:Z988"/>
    <mergeCell ref="AA986:AA988"/>
    <mergeCell ref="G965:G968"/>
    <mergeCell ref="I920:I923"/>
    <mergeCell ref="I924:I926"/>
    <mergeCell ref="Y924:Y926"/>
    <mergeCell ref="I977:I979"/>
    <mergeCell ref="V996:V998"/>
    <mergeCell ref="Q1015:Q1017"/>
    <mergeCell ref="V992:V995"/>
    <mergeCell ref="O1015:O1017"/>
    <mergeCell ref="R999:R1001"/>
    <mergeCell ref="T999:T1001"/>
    <mergeCell ref="V989:V991"/>
    <mergeCell ref="R980:R982"/>
    <mergeCell ref="S980:S982"/>
    <mergeCell ref="O1012:O1014"/>
    <mergeCell ref="N1015:N1017"/>
    <mergeCell ref="T1008:T1011"/>
    <mergeCell ref="G996:G998"/>
    <mergeCell ref="H996:H998"/>
    <mergeCell ref="I996:I998"/>
    <mergeCell ref="N996:N998"/>
    <mergeCell ref="E999:E1001"/>
    <mergeCell ref="F999:F1001"/>
    <mergeCell ref="N999:N1001"/>
    <mergeCell ref="U1012:U1014"/>
    <mergeCell ref="E1002:E1004"/>
    <mergeCell ref="H1002:H1004"/>
    <mergeCell ref="I1002:I1004"/>
    <mergeCell ref="N1002:N1004"/>
    <mergeCell ref="O1002:O1004"/>
    <mergeCell ref="Q986:Q988"/>
    <mergeCell ref="R986:R988"/>
    <mergeCell ref="S986:S988"/>
    <mergeCell ref="P983:P985"/>
    <mergeCell ref="G1012:G1014"/>
    <mergeCell ref="S1012:S1014"/>
    <mergeCell ref="Q1008:Q1011"/>
    <mergeCell ref="R1008:R1011"/>
    <mergeCell ref="O1005:O1007"/>
    <mergeCell ref="P1005:P1007"/>
    <mergeCell ref="U1015:U1017"/>
    <mergeCell ref="O1008:O1011"/>
    <mergeCell ref="S977:S979"/>
    <mergeCell ref="T977:T979"/>
    <mergeCell ref="U999:U1001"/>
    <mergeCell ref="V977:V979"/>
    <mergeCell ref="V1012:V1014"/>
    <mergeCell ref="T1015:T1017"/>
    <mergeCell ref="E992:E995"/>
    <mergeCell ref="E983:E985"/>
    <mergeCell ref="V1005:V1007"/>
    <mergeCell ref="S999:S1001"/>
    <mergeCell ref="T1002:T1004"/>
    <mergeCell ref="U1002:U1004"/>
    <mergeCell ref="V1002:V1004"/>
    <mergeCell ref="S1008:S1011"/>
    <mergeCell ref="U989:U991"/>
    <mergeCell ref="R992:R995"/>
    <mergeCell ref="S992:S995"/>
    <mergeCell ref="U1008:U1011"/>
    <mergeCell ref="F1002:F1004"/>
    <mergeCell ref="G1002:G1004"/>
    <mergeCell ref="V1008:V1011"/>
    <mergeCell ref="T1012:T1014"/>
    <mergeCell ref="I992:I995"/>
    <mergeCell ref="N992:N995"/>
    <mergeCell ref="R1015:R1017"/>
    <mergeCell ref="V1015:V1017"/>
    <mergeCell ref="C293:C295"/>
    <mergeCell ref="C312:C314"/>
    <mergeCell ref="C331:C333"/>
    <mergeCell ref="E340:E342"/>
    <mergeCell ref="G327:G330"/>
    <mergeCell ref="P290:P292"/>
    <mergeCell ref="P280:P282"/>
    <mergeCell ref="C277:C279"/>
    <mergeCell ref="D277:D279"/>
    <mergeCell ref="E277:E279"/>
    <mergeCell ref="C283:C285"/>
    <mergeCell ref="F286:F289"/>
    <mergeCell ref="G286:G289"/>
    <mergeCell ref="H286:H289"/>
    <mergeCell ref="E309:E311"/>
    <mergeCell ref="G312:G314"/>
    <mergeCell ref="H312:H314"/>
    <mergeCell ref="P312:P314"/>
    <mergeCell ref="P252:P254"/>
    <mergeCell ref="Q252:Q254"/>
    <mergeCell ref="Q312:Q314"/>
    <mergeCell ref="G293:G295"/>
    <mergeCell ref="H293:H295"/>
    <mergeCell ref="N236:N239"/>
    <mergeCell ref="I315:I317"/>
    <mergeCell ref="N240:N242"/>
    <mergeCell ref="N252:N254"/>
    <mergeCell ref="N280:N282"/>
    <mergeCell ref="G283:G285"/>
    <mergeCell ref="H283:H285"/>
    <mergeCell ref="I283:I285"/>
    <mergeCell ref="F277:F279"/>
    <mergeCell ref="G277:G279"/>
    <mergeCell ref="N337:N339"/>
    <mergeCell ref="O337:O339"/>
    <mergeCell ref="H324:H326"/>
    <mergeCell ref="Q331:Q333"/>
    <mergeCell ref="E324:E326"/>
    <mergeCell ref="G258:G261"/>
    <mergeCell ref="Q255:Q257"/>
    <mergeCell ref="L255:L256"/>
    <mergeCell ref="N262:N264"/>
    <mergeCell ref="O262:O264"/>
    <mergeCell ref="P262:P264"/>
    <mergeCell ref="Q262:Q264"/>
    <mergeCell ref="P270:P272"/>
    <mergeCell ref="O236:O239"/>
    <mergeCell ref="D309:D311"/>
    <mergeCell ref="E331:E333"/>
    <mergeCell ref="O321:O323"/>
    <mergeCell ref="G331:G333"/>
    <mergeCell ref="E337:E339"/>
    <mergeCell ref="S381:S384"/>
    <mergeCell ref="W385:W387"/>
    <mergeCell ref="X385:X387"/>
    <mergeCell ref="AD374:AD376"/>
    <mergeCell ref="AB377:AB380"/>
    <mergeCell ref="AC377:AC380"/>
    <mergeCell ref="Z385:Z387"/>
    <mergeCell ref="AC381:AC384"/>
    <mergeCell ref="AD381:AD384"/>
    <mergeCell ref="Q362:Q364"/>
    <mergeCell ref="U365:U367"/>
    <mergeCell ref="V365:V367"/>
    <mergeCell ref="S337:S339"/>
    <mergeCell ref="T337:T339"/>
    <mergeCell ref="Q359:Q361"/>
    <mergeCell ref="P388:P390"/>
    <mergeCell ref="I377:I380"/>
    <mergeCell ref="N377:N380"/>
    <mergeCell ref="I388:I390"/>
    <mergeCell ref="O302:O305"/>
    <mergeCell ref="W286:W289"/>
    <mergeCell ref="H368:H370"/>
    <mergeCell ref="H385:H387"/>
    <mergeCell ref="G374:G376"/>
    <mergeCell ref="R362:R364"/>
    <mergeCell ref="T349:T352"/>
    <mergeCell ref="T388:T390"/>
    <mergeCell ref="R349:R352"/>
    <mergeCell ref="S365:S367"/>
    <mergeCell ref="S353:S355"/>
    <mergeCell ref="R371:R373"/>
    <mergeCell ref="B283:B285"/>
    <mergeCell ref="D368:D370"/>
    <mergeCell ref="E368:E370"/>
    <mergeCell ref="H381:H384"/>
    <mergeCell ref="G371:G373"/>
    <mergeCell ref="H377:H380"/>
    <mergeCell ref="F388:F390"/>
    <mergeCell ref="G362:G364"/>
    <mergeCell ref="H362:H364"/>
    <mergeCell ref="D349:D352"/>
    <mergeCell ref="E349:E352"/>
    <mergeCell ref="F349:F352"/>
    <mergeCell ref="G349:G352"/>
    <mergeCell ref="H349:H352"/>
    <mergeCell ref="P377:P380"/>
    <mergeCell ref="Q377:Q380"/>
    <mergeCell ref="R327:R330"/>
    <mergeCell ref="R334:R336"/>
    <mergeCell ref="R346:R348"/>
    <mergeCell ref="C286:C289"/>
    <mergeCell ref="D296:D298"/>
    <mergeCell ref="G296:G298"/>
    <mergeCell ref="H296:H298"/>
    <mergeCell ref="I296:I298"/>
    <mergeCell ref="I324:I326"/>
    <mergeCell ref="N324:N326"/>
    <mergeCell ref="O324:O326"/>
    <mergeCell ref="C309:C311"/>
    <mergeCell ref="B309:B311"/>
    <mergeCell ref="D312:D314"/>
    <mergeCell ref="E312:E314"/>
    <mergeCell ref="P293:P295"/>
    <mergeCell ref="D331:D333"/>
    <mergeCell ref="AJ388:AJ390"/>
    <mergeCell ref="B265:B267"/>
    <mergeCell ref="N265:N267"/>
    <mergeCell ref="O265:O267"/>
    <mergeCell ref="P265:P267"/>
    <mergeCell ref="Q265:Q267"/>
    <mergeCell ref="S388:S390"/>
    <mergeCell ref="Y343:Y345"/>
    <mergeCell ref="Z343:Z345"/>
    <mergeCell ref="AG324:AG326"/>
    <mergeCell ref="AC340:AC342"/>
    <mergeCell ref="AB340:AB342"/>
    <mergeCell ref="AD346:AD348"/>
    <mergeCell ref="AD340:AD342"/>
    <mergeCell ref="AC283:AC285"/>
    <mergeCell ref="AD283:AD285"/>
    <mergeCell ref="Y337:Y339"/>
    <mergeCell ref="Z312:Z314"/>
    <mergeCell ref="AA290:AA292"/>
    <mergeCell ref="V290:V292"/>
    <mergeCell ref="V318:V320"/>
    <mergeCell ref="T246:T248"/>
    <mergeCell ref="R293:R295"/>
    <mergeCell ref="U286:U289"/>
    <mergeCell ref="V286:V289"/>
    <mergeCell ref="AJ252:AJ254"/>
    <mergeCell ref="AD302:AD305"/>
    <mergeCell ref="AE302:AE305"/>
    <mergeCell ref="AF302:AF305"/>
    <mergeCell ref="V280:V282"/>
    <mergeCell ref="AI312:AI314"/>
    <mergeCell ref="AI255:AI257"/>
    <mergeCell ref="AJ296:AJ298"/>
    <mergeCell ref="AJ299:AJ301"/>
    <mergeCell ref="AI277:AI279"/>
    <mergeCell ref="AJ270:AJ272"/>
    <mergeCell ref="U283:U285"/>
    <mergeCell ref="AA258:AA261"/>
    <mergeCell ref="X315:X317"/>
    <mergeCell ref="Y315:Y317"/>
    <mergeCell ref="X258:X261"/>
    <mergeCell ref="Y258:Y261"/>
    <mergeCell ref="Y255:Y257"/>
    <mergeCell ref="E302:E305"/>
    <mergeCell ref="I302:I305"/>
    <mergeCell ref="I293:I295"/>
    <mergeCell ref="I286:I289"/>
    <mergeCell ref="H337:H339"/>
    <mergeCell ref="I290:I292"/>
    <mergeCell ref="I334:I336"/>
    <mergeCell ref="I299:I301"/>
    <mergeCell ref="F327:F330"/>
    <mergeCell ref="I343:I345"/>
    <mergeCell ref="F309:F311"/>
    <mergeCell ref="G309:G311"/>
    <mergeCell ref="H309:H311"/>
    <mergeCell ref="D283:D285"/>
    <mergeCell ref="E283:E285"/>
    <mergeCell ref="H277:H279"/>
    <mergeCell ref="D293:D295"/>
    <mergeCell ref="E293:E295"/>
    <mergeCell ref="F293:F295"/>
    <mergeCell ref="G299:G301"/>
    <mergeCell ref="H299:H301"/>
    <mergeCell ref="AJ255:AJ257"/>
    <mergeCell ref="U265:U267"/>
    <mergeCell ref="R312:R314"/>
    <mergeCell ref="T283:T285"/>
    <mergeCell ref="U302:U305"/>
    <mergeCell ref="U312:U314"/>
    <mergeCell ref="V302:V305"/>
    <mergeCell ref="Z283:Z285"/>
    <mergeCell ref="X286:X289"/>
    <mergeCell ref="S293:S295"/>
    <mergeCell ref="P302:P305"/>
    <mergeCell ref="Q343:Q345"/>
    <mergeCell ref="N346:N348"/>
    <mergeCell ref="O346:O348"/>
    <mergeCell ref="N299:N301"/>
    <mergeCell ref="R302:R305"/>
    <mergeCell ref="S302:S305"/>
    <mergeCell ref="O283:O285"/>
    <mergeCell ref="N286:N289"/>
    <mergeCell ref="O286:O289"/>
    <mergeCell ref="T299:T301"/>
    <mergeCell ref="P286:P289"/>
    <mergeCell ref="Q286:Q289"/>
    <mergeCell ref="Q290:Q292"/>
    <mergeCell ref="R337:R339"/>
    <mergeCell ref="Q299:Q301"/>
    <mergeCell ref="Q280:Q282"/>
    <mergeCell ref="U324:U326"/>
    <mergeCell ref="N334:N336"/>
    <mergeCell ref="O334:O336"/>
    <mergeCell ref="Q321:Q323"/>
    <mergeCell ref="T293:T295"/>
    <mergeCell ref="U293:U295"/>
    <mergeCell ref="S312:S314"/>
    <mergeCell ref="U340:U342"/>
    <mergeCell ref="S283:S285"/>
    <mergeCell ref="S315:S317"/>
    <mergeCell ref="S318:S320"/>
    <mergeCell ref="R309:R311"/>
    <mergeCell ref="S309:S311"/>
    <mergeCell ref="S280:S282"/>
    <mergeCell ref="R315:R317"/>
    <mergeCell ref="U318:U320"/>
    <mergeCell ref="R343:R345"/>
    <mergeCell ref="Q277:Q279"/>
    <mergeCell ref="T321:T323"/>
    <mergeCell ref="T280:T282"/>
    <mergeCell ref="Q293:Q295"/>
    <mergeCell ref="N340:N342"/>
    <mergeCell ref="P315:P317"/>
    <mergeCell ref="Q315:Q317"/>
    <mergeCell ref="N293:N295"/>
    <mergeCell ref="O293:O295"/>
    <mergeCell ref="T265:T267"/>
    <mergeCell ref="T334:T336"/>
    <mergeCell ref="R321:R323"/>
    <mergeCell ref="S258:S261"/>
    <mergeCell ref="T258:T261"/>
    <mergeCell ref="S255:S257"/>
    <mergeCell ref="T255:T257"/>
    <mergeCell ref="R255:R257"/>
    <mergeCell ref="AC337:AC339"/>
    <mergeCell ref="U337:U339"/>
    <mergeCell ref="AD299:AD301"/>
    <mergeCell ref="C227:C229"/>
    <mergeCell ref="D227:D229"/>
    <mergeCell ref="E227:E229"/>
    <mergeCell ref="F227:F229"/>
    <mergeCell ref="C346:C348"/>
    <mergeCell ref="D346:D348"/>
    <mergeCell ref="E346:E348"/>
    <mergeCell ref="B381:B384"/>
    <mergeCell ref="C381:C384"/>
    <mergeCell ref="D381:D384"/>
    <mergeCell ref="I381:I384"/>
    <mergeCell ref="N381:N384"/>
    <mergeCell ref="B346:B348"/>
    <mergeCell ref="P331:P333"/>
    <mergeCell ref="B343:B345"/>
    <mergeCell ref="C343:C345"/>
    <mergeCell ref="D343:D345"/>
    <mergeCell ref="B331:B333"/>
    <mergeCell ref="C353:C355"/>
    <mergeCell ref="D353:D355"/>
    <mergeCell ref="B349:B352"/>
    <mergeCell ref="C349:C352"/>
    <mergeCell ref="N353:N355"/>
    <mergeCell ref="O353:O355"/>
    <mergeCell ref="I277:I279"/>
    <mergeCell ref="I309:I311"/>
    <mergeCell ref="C340:C342"/>
    <mergeCell ref="D340:D342"/>
    <mergeCell ref="Q346:Q348"/>
    <mergeCell ref="H371:H373"/>
    <mergeCell ref="T340:T342"/>
    <mergeCell ref="Q365:Q367"/>
    <mergeCell ref="P296:P298"/>
    <mergeCell ref="R280:R282"/>
    <mergeCell ref="E327:E330"/>
    <mergeCell ref="P318:P320"/>
    <mergeCell ref="Q318:Q320"/>
    <mergeCell ref="P283:P285"/>
    <mergeCell ref="Q283:Q285"/>
    <mergeCell ref="G346:G348"/>
    <mergeCell ref="N296:N298"/>
    <mergeCell ref="O296:O298"/>
    <mergeCell ref="B296:B298"/>
    <mergeCell ref="B280:B282"/>
    <mergeCell ref="E286:E289"/>
    <mergeCell ref="N331:N333"/>
    <mergeCell ref="O331:O333"/>
    <mergeCell ref="I368:I370"/>
    <mergeCell ref="F346:F348"/>
    <mergeCell ref="C290:C292"/>
    <mergeCell ref="D290:D292"/>
    <mergeCell ref="C302:C305"/>
    <mergeCell ref="S359:S361"/>
    <mergeCell ref="R299:R301"/>
    <mergeCell ref="S299:S301"/>
    <mergeCell ref="S334:S336"/>
    <mergeCell ref="G337:G339"/>
    <mergeCell ref="F290:F292"/>
    <mergeCell ref="F302:F305"/>
    <mergeCell ref="G302:G305"/>
    <mergeCell ref="H302:H305"/>
    <mergeCell ref="D302:D305"/>
    <mergeCell ref="Q374:Q376"/>
    <mergeCell ref="D299:D301"/>
    <mergeCell ref="B286:B289"/>
    <mergeCell ref="B302:B305"/>
    <mergeCell ref="B243:B245"/>
    <mergeCell ref="G334:G336"/>
    <mergeCell ref="H334:H336"/>
    <mergeCell ref="E296:E298"/>
    <mergeCell ref="F296:F298"/>
    <mergeCell ref="E290:E292"/>
    <mergeCell ref="D315:D317"/>
    <mergeCell ref="E315:E317"/>
    <mergeCell ref="D286:D289"/>
    <mergeCell ref="N283:N285"/>
    <mergeCell ref="I365:I367"/>
    <mergeCell ref="N365:N367"/>
    <mergeCell ref="O365:O367"/>
    <mergeCell ref="G368:G370"/>
    <mergeCell ref="H290:H292"/>
    <mergeCell ref="Q243:Q245"/>
    <mergeCell ref="P324:P326"/>
    <mergeCell ref="P337:P339"/>
    <mergeCell ref="Q334:Q336"/>
    <mergeCell ref="C368:C370"/>
    <mergeCell ref="C362:C364"/>
    <mergeCell ref="D362:D364"/>
    <mergeCell ref="B365:B367"/>
    <mergeCell ref="B362:B364"/>
    <mergeCell ref="B334:B336"/>
    <mergeCell ref="B337:B339"/>
    <mergeCell ref="G340:G342"/>
    <mergeCell ref="H340:H342"/>
    <mergeCell ref="O340:O342"/>
    <mergeCell ref="P340:P342"/>
    <mergeCell ref="P365:P367"/>
    <mergeCell ref="N368:N370"/>
    <mergeCell ref="O368:O370"/>
    <mergeCell ref="B356:B358"/>
    <mergeCell ref="C356:C358"/>
    <mergeCell ref="D356:D358"/>
    <mergeCell ref="E356:E358"/>
    <mergeCell ref="F321:F323"/>
    <mergeCell ref="G321:G323"/>
    <mergeCell ref="H321:H323"/>
    <mergeCell ref="Q337:Q339"/>
    <mergeCell ref="O290:O292"/>
    <mergeCell ref="Q327:Q330"/>
    <mergeCell ref="F340:F342"/>
    <mergeCell ref="G290:G292"/>
    <mergeCell ref="D258:D261"/>
    <mergeCell ref="I312:I314"/>
    <mergeCell ref="F258:F261"/>
    <mergeCell ref="I273:I276"/>
    <mergeCell ref="K270:K271"/>
    <mergeCell ref="L270:L271"/>
    <mergeCell ref="M270:M271"/>
    <mergeCell ref="E299:E301"/>
    <mergeCell ref="F299:F301"/>
    <mergeCell ref="O280:O282"/>
    <mergeCell ref="G280:G282"/>
    <mergeCell ref="D280:D282"/>
    <mergeCell ref="C280:C282"/>
    <mergeCell ref="H280:H282"/>
    <mergeCell ref="F283:F285"/>
    <mergeCell ref="I280:I282"/>
    <mergeCell ref="Q268:Q269"/>
    <mergeCell ref="G227:G229"/>
    <mergeCell ref="H227:H229"/>
    <mergeCell ref="I227:I229"/>
    <mergeCell ref="G224:G226"/>
    <mergeCell ref="H224:H226"/>
    <mergeCell ref="B233:B235"/>
    <mergeCell ref="D252:D254"/>
    <mergeCell ref="E252:E254"/>
    <mergeCell ref="F252:F254"/>
    <mergeCell ref="G252:G254"/>
    <mergeCell ref="I230:I232"/>
    <mergeCell ref="I246:I248"/>
    <mergeCell ref="B240:B242"/>
    <mergeCell ref="C240:C242"/>
    <mergeCell ref="D240:D242"/>
    <mergeCell ref="E240:E242"/>
    <mergeCell ref="F240:F242"/>
    <mergeCell ref="G240:G242"/>
    <mergeCell ref="C233:C235"/>
    <mergeCell ref="P230:P232"/>
    <mergeCell ref="Q230:Q232"/>
    <mergeCell ref="R230:R232"/>
    <mergeCell ref="P227:P229"/>
    <mergeCell ref="N233:N235"/>
    <mergeCell ref="O246:O248"/>
    <mergeCell ref="N230:N232"/>
    <mergeCell ref="R240:R242"/>
    <mergeCell ref="R273:R276"/>
    <mergeCell ref="R262:R264"/>
    <mergeCell ref="R265:R267"/>
    <mergeCell ref="B268:B269"/>
    <mergeCell ref="N268:N269"/>
    <mergeCell ref="O268:O269"/>
    <mergeCell ref="P268:P269"/>
    <mergeCell ref="I224:I226"/>
    <mergeCell ref="I243:I245"/>
    <mergeCell ref="P224:P226"/>
    <mergeCell ref="M255:M256"/>
    <mergeCell ref="P243:P245"/>
    <mergeCell ref="C246:C248"/>
    <mergeCell ref="D246:D248"/>
    <mergeCell ref="E258:E261"/>
    <mergeCell ref="C265:C267"/>
    <mergeCell ref="D265:D267"/>
    <mergeCell ref="I265:I267"/>
    <mergeCell ref="C262:C264"/>
    <mergeCell ref="D262:D264"/>
    <mergeCell ref="E262:E264"/>
    <mergeCell ref="F262:F264"/>
    <mergeCell ref="G262:G264"/>
    <mergeCell ref="H262:H264"/>
    <mergeCell ref="I262:I264"/>
    <mergeCell ref="B270:B272"/>
    <mergeCell ref="C270:C272"/>
    <mergeCell ref="N224:N226"/>
    <mergeCell ref="O252:O254"/>
    <mergeCell ref="F224:F226"/>
    <mergeCell ref="N246:N248"/>
    <mergeCell ref="Q224:Q226"/>
    <mergeCell ref="P255:P257"/>
    <mergeCell ref="K255:K256"/>
    <mergeCell ref="O249:O251"/>
    <mergeCell ref="P246:P248"/>
    <mergeCell ref="D236:D239"/>
    <mergeCell ref="N255:N257"/>
    <mergeCell ref="O255:O257"/>
    <mergeCell ref="W246:W248"/>
    <mergeCell ref="Y230:Y232"/>
    <mergeCell ref="R268:R269"/>
    <mergeCell ref="Z249:Z251"/>
    <mergeCell ref="Z255:Z257"/>
    <mergeCell ref="AB252:AB254"/>
    <mergeCell ref="AB255:AB257"/>
    <mergeCell ref="O233:O235"/>
    <mergeCell ref="P233:P235"/>
    <mergeCell ref="S221:S223"/>
    <mergeCell ref="H331:H333"/>
    <mergeCell ref="I331:I333"/>
    <mergeCell ref="Q296:Q298"/>
    <mergeCell ref="R296:R298"/>
    <mergeCell ref="AG296:AG298"/>
    <mergeCell ref="T286:T289"/>
    <mergeCell ref="AC312:AC314"/>
    <mergeCell ref="AC296:AC298"/>
    <mergeCell ref="T273:T276"/>
    <mergeCell ref="U273:U276"/>
    <mergeCell ref="S273:S276"/>
    <mergeCell ref="W243:W245"/>
    <mergeCell ref="T252:T254"/>
    <mergeCell ref="U277:U279"/>
    <mergeCell ref="AA302:AA305"/>
    <mergeCell ref="AB302:AB305"/>
    <mergeCell ref="AC246:AC248"/>
    <mergeCell ref="AD246:AD248"/>
    <mergeCell ref="AE246:AE248"/>
    <mergeCell ref="AF246:AF248"/>
    <mergeCell ref="AG246:AG248"/>
    <mergeCell ref="AG240:AG242"/>
    <mergeCell ref="AE273:AE276"/>
    <mergeCell ref="AD277:AD279"/>
    <mergeCell ref="AE277:AE279"/>
    <mergeCell ref="AA280:AA282"/>
    <mergeCell ref="AB270:AB272"/>
    <mergeCell ref="AC270:AC272"/>
    <mergeCell ref="S240:S242"/>
    <mergeCell ref="T240:T242"/>
    <mergeCell ref="S243:S245"/>
    <mergeCell ref="T243:T245"/>
    <mergeCell ref="S249:S251"/>
    <mergeCell ref="T249:T251"/>
    <mergeCell ref="Y324:Y326"/>
    <mergeCell ref="I221:I223"/>
    <mergeCell ref="N243:N245"/>
    <mergeCell ref="O243:O245"/>
    <mergeCell ref="P236:P239"/>
    <mergeCell ref="Q236:Q239"/>
    <mergeCell ref="K221:K222"/>
    <mergeCell ref="G233:G235"/>
    <mergeCell ref="F236:F239"/>
    <mergeCell ref="E273:E276"/>
    <mergeCell ref="O277:O279"/>
    <mergeCell ref="N277:N279"/>
    <mergeCell ref="W280:W282"/>
    <mergeCell ref="W277:W279"/>
    <mergeCell ref="X277:X279"/>
    <mergeCell ref="Y277:Y279"/>
    <mergeCell ref="G273:G276"/>
    <mergeCell ref="H273:H276"/>
    <mergeCell ref="I255:I257"/>
    <mergeCell ref="J255:J256"/>
    <mergeCell ref="B221:B223"/>
    <mergeCell ref="C258:C261"/>
    <mergeCell ref="B273:B276"/>
    <mergeCell ref="B249:B251"/>
    <mergeCell ref="B252:B254"/>
    <mergeCell ref="B258:B261"/>
    <mergeCell ref="B255:B257"/>
    <mergeCell ref="C273:C276"/>
    <mergeCell ref="D273:D276"/>
    <mergeCell ref="F273:F276"/>
    <mergeCell ref="B246:B248"/>
    <mergeCell ref="I252:I254"/>
    <mergeCell ref="C255:C257"/>
    <mergeCell ref="D255:D257"/>
    <mergeCell ref="E255:E257"/>
    <mergeCell ref="F255:F257"/>
    <mergeCell ref="G255:G257"/>
    <mergeCell ref="H255:H257"/>
    <mergeCell ref="D268:D269"/>
    <mergeCell ref="V249:V251"/>
    <mergeCell ref="Y249:Y251"/>
    <mergeCell ref="W252:W254"/>
    <mergeCell ref="W258:W261"/>
    <mergeCell ref="E280:E282"/>
    <mergeCell ref="F280:F282"/>
    <mergeCell ref="B224:B226"/>
    <mergeCell ref="N227:N229"/>
    <mergeCell ref="O227:O229"/>
    <mergeCell ref="N249:N251"/>
    <mergeCell ref="I258:I261"/>
    <mergeCell ref="R227:R229"/>
    <mergeCell ref="S227:S229"/>
    <mergeCell ref="O230:O232"/>
    <mergeCell ref="Q246:Q248"/>
    <mergeCell ref="R246:R248"/>
    <mergeCell ref="N258:N261"/>
    <mergeCell ref="O258:O261"/>
    <mergeCell ref="P258:P261"/>
    <mergeCell ref="Q258:Q261"/>
    <mergeCell ref="R252:R254"/>
    <mergeCell ref="S268:S269"/>
    <mergeCell ref="T268:T269"/>
    <mergeCell ref="V268:V269"/>
    <mergeCell ref="W268:W269"/>
    <mergeCell ref="X268:X269"/>
    <mergeCell ref="S262:S264"/>
    <mergeCell ref="T262:T264"/>
    <mergeCell ref="U262:U264"/>
    <mergeCell ref="V262:V264"/>
    <mergeCell ref="W262:W264"/>
    <mergeCell ref="C205:C207"/>
    <mergeCell ref="D205:D207"/>
    <mergeCell ref="E205:E207"/>
    <mergeCell ref="F205:F207"/>
    <mergeCell ref="G205:G207"/>
    <mergeCell ref="H205:H207"/>
    <mergeCell ref="H258:H261"/>
    <mergeCell ref="E265:E267"/>
    <mergeCell ref="F265:F267"/>
    <mergeCell ref="G265:G267"/>
    <mergeCell ref="H265:H267"/>
    <mergeCell ref="J221:J222"/>
    <mergeCell ref="E224:E226"/>
    <mergeCell ref="F233:F235"/>
    <mergeCell ref="H230:H232"/>
    <mergeCell ref="F249:F251"/>
    <mergeCell ref="I214:I216"/>
    <mergeCell ref="B202:B204"/>
    <mergeCell ref="D270:D272"/>
    <mergeCell ref="E270:E272"/>
    <mergeCell ref="F270:F272"/>
    <mergeCell ref="G270:G272"/>
    <mergeCell ref="H270:H272"/>
    <mergeCell ref="I270:I272"/>
    <mergeCell ref="H240:H242"/>
    <mergeCell ref="I236:I239"/>
    <mergeCell ref="E221:E223"/>
    <mergeCell ref="B262:B264"/>
    <mergeCell ref="C124:C127"/>
    <mergeCell ref="B198:B201"/>
    <mergeCell ref="C198:C201"/>
    <mergeCell ref="D198:D201"/>
    <mergeCell ref="E198:E201"/>
    <mergeCell ref="F198:F201"/>
    <mergeCell ref="G198:G201"/>
    <mergeCell ref="H198:H201"/>
    <mergeCell ref="B195:B197"/>
    <mergeCell ref="D195:D197"/>
    <mergeCell ref="F151:F153"/>
    <mergeCell ref="I187:I189"/>
    <mergeCell ref="H187:H189"/>
    <mergeCell ref="G187:G189"/>
    <mergeCell ref="C252:C254"/>
    <mergeCell ref="B214:B216"/>
    <mergeCell ref="B217:B220"/>
    <mergeCell ref="G249:G251"/>
    <mergeCell ref="H249:H251"/>
    <mergeCell ref="E246:E248"/>
    <mergeCell ref="F246:F248"/>
    <mergeCell ref="D233:D235"/>
    <mergeCell ref="I249:I251"/>
    <mergeCell ref="D221:D223"/>
    <mergeCell ref="C249:C251"/>
    <mergeCell ref="B230:B232"/>
    <mergeCell ref="C230:C232"/>
    <mergeCell ref="D230:D232"/>
    <mergeCell ref="E230:E232"/>
    <mergeCell ref="F230:F232"/>
    <mergeCell ref="G230:G232"/>
    <mergeCell ref="G193:G194"/>
    <mergeCell ref="H193:H194"/>
    <mergeCell ref="E187:E189"/>
    <mergeCell ref="D187:D189"/>
    <mergeCell ref="B227:B229"/>
    <mergeCell ref="B190:B192"/>
    <mergeCell ref="C174:C177"/>
    <mergeCell ref="G217:G220"/>
    <mergeCell ref="D128:D130"/>
    <mergeCell ref="E128:E130"/>
    <mergeCell ref="G202:G204"/>
    <mergeCell ref="B205:B207"/>
    <mergeCell ref="B174:B177"/>
    <mergeCell ref="F221:F223"/>
    <mergeCell ref="G221:G223"/>
    <mergeCell ref="H221:H223"/>
    <mergeCell ref="C217:C220"/>
    <mergeCell ref="H128:H130"/>
    <mergeCell ref="C195:C197"/>
    <mergeCell ref="H195:H197"/>
    <mergeCell ref="G195:G197"/>
    <mergeCell ref="F195:F197"/>
    <mergeCell ref="E195:E197"/>
    <mergeCell ref="H233:H235"/>
    <mergeCell ref="F268:F269"/>
    <mergeCell ref="G268:G269"/>
    <mergeCell ref="H268:H269"/>
    <mergeCell ref="I268:I269"/>
    <mergeCell ref="D249:D251"/>
    <mergeCell ref="H246:H248"/>
    <mergeCell ref="G246:G248"/>
    <mergeCell ref="C202:C204"/>
    <mergeCell ref="H252:H254"/>
    <mergeCell ref="D202:D204"/>
    <mergeCell ref="E202:E204"/>
    <mergeCell ref="F202:F204"/>
    <mergeCell ref="C221:C223"/>
    <mergeCell ref="C214:C216"/>
    <mergeCell ref="D214:D216"/>
    <mergeCell ref="E214:E216"/>
    <mergeCell ref="F214:F216"/>
    <mergeCell ref="G214:G216"/>
    <mergeCell ref="H214:H216"/>
    <mergeCell ref="C135:C137"/>
    <mergeCell ref="B167:B169"/>
    <mergeCell ref="C167:C169"/>
    <mergeCell ref="B145:B146"/>
    <mergeCell ref="C145:C146"/>
    <mergeCell ref="D145:D146"/>
    <mergeCell ref="E145:E146"/>
    <mergeCell ref="E151:E153"/>
    <mergeCell ref="C154:C156"/>
    <mergeCell ref="D154:D156"/>
    <mergeCell ref="D167:D169"/>
    <mergeCell ref="F145:F146"/>
    <mergeCell ref="G145:G146"/>
    <mergeCell ref="H135:H137"/>
    <mergeCell ref="I135:I137"/>
    <mergeCell ref="D164:D166"/>
    <mergeCell ref="G167:G169"/>
    <mergeCell ref="H167:H169"/>
    <mergeCell ref="I167:I169"/>
    <mergeCell ref="E164:E166"/>
    <mergeCell ref="F164:F166"/>
    <mergeCell ref="G164:G166"/>
    <mergeCell ref="H164:H166"/>
    <mergeCell ref="H145:H146"/>
    <mergeCell ref="H217:H220"/>
    <mergeCell ref="I202:I204"/>
    <mergeCell ref="I217:I220"/>
    <mergeCell ref="D95:D97"/>
    <mergeCell ref="E95:E97"/>
    <mergeCell ref="F95:F97"/>
    <mergeCell ref="O52:O53"/>
    <mergeCell ref="P52:P53"/>
    <mergeCell ref="Q52:Q53"/>
    <mergeCell ref="B85:B87"/>
    <mergeCell ref="C85:C87"/>
    <mergeCell ref="D85:D87"/>
    <mergeCell ref="E85:E87"/>
    <mergeCell ref="F85:F87"/>
    <mergeCell ref="G85:G87"/>
    <mergeCell ref="H85:H87"/>
    <mergeCell ref="I85:I87"/>
    <mergeCell ref="P72:P75"/>
    <mergeCell ref="Q72:Q75"/>
    <mergeCell ref="H76:H78"/>
    <mergeCell ref="I76:I78"/>
    <mergeCell ref="H243:H245"/>
    <mergeCell ref="G236:G239"/>
    <mergeCell ref="H236:H239"/>
    <mergeCell ref="B157:B159"/>
    <mergeCell ref="C157:C159"/>
    <mergeCell ref="D157:D159"/>
    <mergeCell ref="E157:E159"/>
    <mergeCell ref="E160:E161"/>
    <mergeCell ref="F160:F161"/>
    <mergeCell ref="C243:C245"/>
    <mergeCell ref="B211:B213"/>
    <mergeCell ref="C211:C213"/>
    <mergeCell ref="G114:G116"/>
    <mergeCell ref="H114:H116"/>
    <mergeCell ref="I114:I116"/>
    <mergeCell ref="B141:B143"/>
    <mergeCell ref="C141:C143"/>
    <mergeCell ref="D141:D143"/>
    <mergeCell ref="E141:E143"/>
    <mergeCell ref="F141:F143"/>
    <mergeCell ref="G141:G143"/>
    <mergeCell ref="H141:H143"/>
    <mergeCell ref="I141:I143"/>
    <mergeCell ref="D124:D127"/>
    <mergeCell ref="E124:E127"/>
    <mergeCell ref="D135:D137"/>
    <mergeCell ref="E135:E137"/>
    <mergeCell ref="G117:G118"/>
    <mergeCell ref="H117:H118"/>
    <mergeCell ref="G124:G127"/>
    <mergeCell ref="H124:H127"/>
    <mergeCell ref="E120:E123"/>
    <mergeCell ref="F120:F123"/>
    <mergeCell ref="G120:G123"/>
    <mergeCell ref="B120:B123"/>
    <mergeCell ref="C120:C123"/>
    <mergeCell ref="B117:B118"/>
    <mergeCell ref="B124:B127"/>
    <mergeCell ref="B128:B130"/>
    <mergeCell ref="C128:C130"/>
    <mergeCell ref="E138:E140"/>
    <mergeCell ref="F135:F137"/>
    <mergeCell ref="F124:F127"/>
    <mergeCell ref="I128:I130"/>
    <mergeCell ref="G135:G137"/>
    <mergeCell ref="F187:F189"/>
    <mergeCell ref="H174:H177"/>
    <mergeCell ref="I174:I177"/>
    <mergeCell ref="B170:B173"/>
    <mergeCell ref="C170:C173"/>
    <mergeCell ref="D170:D173"/>
    <mergeCell ref="E170:E173"/>
    <mergeCell ref="F170:F173"/>
    <mergeCell ref="G170:G173"/>
    <mergeCell ref="H170:H173"/>
    <mergeCell ref="I170:I173"/>
    <mergeCell ref="B105:B107"/>
    <mergeCell ref="C105:C107"/>
    <mergeCell ref="D105:D107"/>
    <mergeCell ref="G30:G32"/>
    <mergeCell ref="N60:N62"/>
    <mergeCell ref="O60:O62"/>
    <mergeCell ref="B50:B51"/>
    <mergeCell ref="C50:C51"/>
    <mergeCell ref="B160:B161"/>
    <mergeCell ref="C160:C161"/>
    <mergeCell ref="D160:D161"/>
    <mergeCell ref="B184:B186"/>
    <mergeCell ref="C184:C186"/>
    <mergeCell ref="D184:D186"/>
    <mergeCell ref="E184:E186"/>
    <mergeCell ref="F184:F186"/>
    <mergeCell ref="G184:G186"/>
    <mergeCell ref="B187:B189"/>
    <mergeCell ref="B149:B150"/>
    <mergeCell ref="C147:C150"/>
    <mergeCell ref="D147:D150"/>
    <mergeCell ref="E147:E150"/>
    <mergeCell ref="F147:F150"/>
    <mergeCell ref="G147:G150"/>
    <mergeCell ref="H147:H150"/>
    <mergeCell ref="I147:I150"/>
    <mergeCell ref="E39:E41"/>
    <mergeCell ref="F39:F41"/>
    <mergeCell ref="G39:G41"/>
    <mergeCell ref="H39:H41"/>
    <mergeCell ref="E66:E68"/>
    <mergeCell ref="N66:N68"/>
    <mergeCell ref="O66:O68"/>
    <mergeCell ref="F46:F49"/>
    <mergeCell ref="G46:G49"/>
    <mergeCell ref="H46:H49"/>
    <mergeCell ref="I46:I49"/>
    <mergeCell ref="D50:D51"/>
    <mergeCell ref="E50:E51"/>
    <mergeCell ref="N131:N134"/>
    <mergeCell ref="G50:G51"/>
    <mergeCell ref="H50:H51"/>
    <mergeCell ref="I50:I51"/>
    <mergeCell ref="C187:C189"/>
    <mergeCell ref="L147:L148"/>
    <mergeCell ref="M147:M148"/>
    <mergeCell ref="N147:N150"/>
    <mergeCell ref="D174:D177"/>
    <mergeCell ref="E174:E177"/>
    <mergeCell ref="F174:F177"/>
    <mergeCell ref="C164:C166"/>
    <mergeCell ref="F167:F169"/>
    <mergeCell ref="B164:B166"/>
    <mergeCell ref="B131:B134"/>
    <mergeCell ref="C131:C134"/>
    <mergeCell ref="G138:G140"/>
    <mergeCell ref="H138:H140"/>
    <mergeCell ref="I138:I140"/>
    <mergeCell ref="D151:D153"/>
    <mergeCell ref="B135:B137"/>
    <mergeCell ref="D190:D192"/>
    <mergeCell ref="C190:C192"/>
    <mergeCell ref="H190:H192"/>
    <mergeCell ref="G190:G192"/>
    <mergeCell ref="F190:F192"/>
    <mergeCell ref="E190:E192"/>
    <mergeCell ref="B193:B194"/>
    <mergeCell ref="C193:C194"/>
    <mergeCell ref="D193:D194"/>
    <mergeCell ref="N151:N153"/>
    <mergeCell ref="J147:J148"/>
    <mergeCell ref="K147:K148"/>
    <mergeCell ref="C1015:C1017"/>
    <mergeCell ref="D1015:D1017"/>
    <mergeCell ref="E1015:E1017"/>
    <mergeCell ref="F1015:F1017"/>
    <mergeCell ref="G1015:G1017"/>
    <mergeCell ref="I1008:I1011"/>
    <mergeCell ref="I1012:I1014"/>
    <mergeCell ref="I1015:I1017"/>
    <mergeCell ref="N1008:N1011"/>
    <mergeCell ref="N1012:N1014"/>
    <mergeCell ref="N973:N976"/>
    <mergeCell ref="F969:F972"/>
    <mergeCell ref="I198:I201"/>
    <mergeCell ref="N190:N192"/>
    <mergeCell ref="I164:I166"/>
    <mergeCell ref="I193:I194"/>
    <mergeCell ref="N214:N216"/>
    <mergeCell ref="H202:H204"/>
    <mergeCell ref="I205:I207"/>
    <mergeCell ref="N205:N207"/>
    <mergeCell ref="I240:I242"/>
    <mergeCell ref="B455:B458"/>
    <mergeCell ref="H452:H454"/>
    <mergeCell ref="C514:C517"/>
    <mergeCell ref="H508:H510"/>
    <mergeCell ref="H511:H513"/>
    <mergeCell ref="B368:B370"/>
    <mergeCell ref="B359:B361"/>
    <mergeCell ref="F371:F373"/>
    <mergeCell ref="B371:B373"/>
    <mergeCell ref="C371:C373"/>
    <mergeCell ref="D371:D373"/>
    <mergeCell ref="C151:C153"/>
    <mergeCell ref="I195:I197"/>
    <mergeCell ref="C268:C269"/>
    <mergeCell ref="B151:B153"/>
    <mergeCell ref="E154:E156"/>
    <mergeCell ref="F154:F156"/>
    <mergeCell ref="G154:G156"/>
    <mergeCell ref="H154:H156"/>
    <mergeCell ref="I154:I156"/>
    <mergeCell ref="G174:G177"/>
    <mergeCell ref="D217:D220"/>
    <mergeCell ref="E217:E220"/>
    <mergeCell ref="F217:F220"/>
    <mergeCell ref="C224:C226"/>
    <mergeCell ref="C296:C298"/>
    <mergeCell ref="E193:E194"/>
    <mergeCell ref="F193:F194"/>
    <mergeCell ref="E167:E169"/>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0:P62"/>
    <mergeCell ref="Q60:Q62"/>
    <mergeCell ref="R60:R62"/>
    <mergeCell ref="S60:S62"/>
    <mergeCell ref="T60:T62"/>
    <mergeCell ref="U60:U62"/>
    <mergeCell ref="V60:V62"/>
    <mergeCell ref="S92:S94"/>
    <mergeCell ref="C76:C78"/>
    <mergeCell ref="D76:D78"/>
    <mergeCell ref="E76:E78"/>
    <mergeCell ref="D33:D35"/>
    <mergeCell ref="E33:E35"/>
    <mergeCell ref="P36:P38"/>
    <mergeCell ref="C46:C49"/>
    <mergeCell ref="C79:C81"/>
    <mergeCell ref="O85:O87"/>
    <mergeCell ref="N141:N143"/>
    <mergeCell ref="J138:J139"/>
    <mergeCell ref="K138:K139"/>
    <mergeCell ref="L138:L139"/>
    <mergeCell ref="J30:J31"/>
    <mergeCell ref="N63:N65"/>
    <mergeCell ref="V69:V71"/>
    <mergeCell ref="W69:W71"/>
    <mergeCell ref="I108:I110"/>
    <mergeCell ref="N39:N41"/>
    <mergeCell ref="O39:O41"/>
    <mergeCell ref="X105:X107"/>
    <mergeCell ref="N85:N87"/>
    <mergeCell ref="U224:U226"/>
    <mergeCell ref="V224:V226"/>
    <mergeCell ref="W131:W134"/>
    <mergeCell ref="W111:W113"/>
    <mergeCell ref="V111:V113"/>
    <mergeCell ref="V108:V110"/>
    <mergeCell ref="X111:X113"/>
    <mergeCell ref="T111:T113"/>
    <mergeCell ref="AJ1054:AJ1056"/>
    <mergeCell ref="W1054:W1056"/>
    <mergeCell ref="X1054:X1056"/>
    <mergeCell ref="Y1054:Y1056"/>
    <mergeCell ref="Z1054:Z1056"/>
    <mergeCell ref="W1050:W1053"/>
    <mergeCell ref="X1050:X1053"/>
    <mergeCell ref="AD1050:AD1053"/>
    <mergeCell ref="AE1050:AE1053"/>
    <mergeCell ref="AF1050:AF1053"/>
    <mergeCell ref="O1057:O1059"/>
    <mergeCell ref="P1057:P1059"/>
    <mergeCell ref="Q1057:Q1059"/>
    <mergeCell ref="R1057:R1059"/>
    <mergeCell ref="S1057:S1059"/>
    <mergeCell ref="N1070:N1072"/>
    <mergeCell ref="O1070:O1072"/>
    <mergeCell ref="P1070:P1072"/>
    <mergeCell ref="Q1070:Q1072"/>
    <mergeCell ref="C1034:C1036"/>
    <mergeCell ref="D1034:D1036"/>
    <mergeCell ref="E1034:E1036"/>
    <mergeCell ref="D1037:D1039"/>
    <mergeCell ref="E1037:E1039"/>
    <mergeCell ref="F1037:F1039"/>
    <mergeCell ref="G1037:G1039"/>
    <mergeCell ref="H1034:H1036"/>
    <mergeCell ref="H1037:H1039"/>
    <mergeCell ref="AH1040:AH1042"/>
    <mergeCell ref="AH1046:AH1049"/>
    <mergeCell ref="Z1046:Z1049"/>
    <mergeCell ref="AA1046:AA1049"/>
    <mergeCell ref="AB1046:AB1049"/>
    <mergeCell ref="AC1046:AC1049"/>
    <mergeCell ref="AD1046:AD1049"/>
    <mergeCell ref="AJ1057:AJ1059"/>
    <mergeCell ref="AF1054:AF1056"/>
    <mergeCell ref="AD1070:AD1072"/>
    <mergeCell ref="I1060:I1062"/>
    <mergeCell ref="AC1057:AC1059"/>
    <mergeCell ref="AD1057:AD1059"/>
    <mergeCell ref="Q1054:Q1056"/>
    <mergeCell ref="R1060:R1062"/>
    <mergeCell ref="C1057:C1059"/>
    <mergeCell ref="D1057:D1059"/>
    <mergeCell ref="G1057:G1059"/>
    <mergeCell ref="H1057:H1059"/>
    <mergeCell ref="I1057:I1059"/>
    <mergeCell ref="T1057:T1059"/>
    <mergeCell ref="I1054:I1056"/>
    <mergeCell ref="Y1067:Y1069"/>
    <mergeCell ref="S1060:S1062"/>
    <mergeCell ref="N1054:N1056"/>
    <mergeCell ref="O1054:O1056"/>
    <mergeCell ref="P1054:P1056"/>
    <mergeCell ref="AB1054:AB1056"/>
    <mergeCell ref="AE1057:AE1059"/>
    <mergeCell ref="W1057:W1059"/>
    <mergeCell ref="AB1067:AB1069"/>
    <mergeCell ref="S1040:S1042"/>
    <mergeCell ref="C1067:C1069"/>
    <mergeCell ref="D1067:D1069"/>
    <mergeCell ref="E1067:E1069"/>
    <mergeCell ref="F1067:F1069"/>
    <mergeCell ref="G1040:G1042"/>
    <mergeCell ref="C1040:C1042"/>
    <mergeCell ref="D1040:D1042"/>
    <mergeCell ref="E1040:E1042"/>
    <mergeCell ref="F1040:F1042"/>
    <mergeCell ref="N1034:N1036"/>
    <mergeCell ref="S1034:S1036"/>
    <mergeCell ref="B1037:B1039"/>
    <mergeCell ref="B1040:B1042"/>
    <mergeCell ref="N1040:N1042"/>
    <mergeCell ref="O1037:O1039"/>
    <mergeCell ref="Q1037:Q1039"/>
    <mergeCell ref="O1034:O1036"/>
    <mergeCell ref="B1031:B1033"/>
    <mergeCell ref="B1034:B1036"/>
    <mergeCell ref="I1034:I1036"/>
    <mergeCell ref="I1037:I1039"/>
    <mergeCell ref="N1037:N1039"/>
    <mergeCell ref="I1040:I1042"/>
    <mergeCell ref="R1028:R1030"/>
    <mergeCell ref="R1034:R1036"/>
    <mergeCell ref="F1034:F1036"/>
    <mergeCell ref="C1031:C1033"/>
    <mergeCell ref="D1031:D1033"/>
    <mergeCell ref="E1031:E1033"/>
    <mergeCell ref="F1031:F1033"/>
    <mergeCell ref="B1063:B1066"/>
    <mergeCell ref="F1057:F1059"/>
    <mergeCell ref="B1057:B1059"/>
    <mergeCell ref="B1060:B1062"/>
    <mergeCell ref="C1060:C1062"/>
    <mergeCell ref="H1040:H1042"/>
    <mergeCell ref="P1046:P1049"/>
    <mergeCell ref="F1050:F1053"/>
    <mergeCell ref="G1050:G1053"/>
    <mergeCell ref="H1050:H1053"/>
    <mergeCell ref="G1054:G1056"/>
    <mergeCell ref="H1054:H1056"/>
    <mergeCell ref="R1037:R1039"/>
    <mergeCell ref="B1043:B1045"/>
    <mergeCell ref="C1043:C1045"/>
    <mergeCell ref="D1043:D1045"/>
    <mergeCell ref="D1060:D1062"/>
    <mergeCell ref="D1054:D1056"/>
    <mergeCell ref="E1054:E1056"/>
    <mergeCell ref="Q1031:Q1033"/>
    <mergeCell ref="R1031:R1033"/>
    <mergeCell ref="P1060:P1062"/>
    <mergeCell ref="F1054:F1056"/>
    <mergeCell ref="P1043:P1045"/>
    <mergeCell ref="Q1043:Q1045"/>
    <mergeCell ref="R1043:R1045"/>
    <mergeCell ref="S1043:S1045"/>
    <mergeCell ref="F943:F945"/>
    <mergeCell ref="G943:G945"/>
    <mergeCell ref="H943:H945"/>
    <mergeCell ref="I943:I945"/>
    <mergeCell ref="N943:N945"/>
    <mergeCell ref="N924:N926"/>
    <mergeCell ref="U943:U945"/>
    <mergeCell ref="V943:V945"/>
    <mergeCell ref="I927:I929"/>
    <mergeCell ref="Q989:Q991"/>
    <mergeCell ref="R989:R991"/>
    <mergeCell ref="F1025:F1027"/>
    <mergeCell ref="G1025:G1027"/>
    <mergeCell ref="X930:X932"/>
    <mergeCell ref="Y930:Y932"/>
    <mergeCell ref="Z930:Z932"/>
    <mergeCell ref="AA930:AA932"/>
    <mergeCell ref="AE973:AE976"/>
    <mergeCell ref="P989:P991"/>
    <mergeCell ref="V1057:V1059"/>
    <mergeCell ref="AH1067:AH1069"/>
    <mergeCell ref="AB1063:AB1066"/>
    <mergeCell ref="AC1063:AC1066"/>
    <mergeCell ref="AD1063:AD1066"/>
    <mergeCell ref="AE1063:AE1066"/>
    <mergeCell ref="N977:N979"/>
    <mergeCell ref="O977:O979"/>
    <mergeCell ref="P977:P979"/>
    <mergeCell ref="AI1063:AI1066"/>
    <mergeCell ref="AF1063:AF1066"/>
    <mergeCell ref="AG1063:AG1066"/>
    <mergeCell ref="F980:F982"/>
    <mergeCell ref="G980:G982"/>
    <mergeCell ref="H980:H982"/>
    <mergeCell ref="I980:I982"/>
    <mergeCell ref="G973:G976"/>
    <mergeCell ref="R946:R948"/>
    <mergeCell ref="S946:S948"/>
    <mergeCell ref="AH1063:AH1066"/>
    <mergeCell ref="AG1050:AG1053"/>
    <mergeCell ref="W992:W995"/>
    <mergeCell ref="X1008:X1011"/>
    <mergeCell ref="X1012:X1014"/>
    <mergeCell ref="X1015:X1017"/>
    <mergeCell ref="W1008:W1011"/>
    <mergeCell ref="X1002:X1004"/>
    <mergeCell ref="W996:W998"/>
    <mergeCell ref="X996:X998"/>
    <mergeCell ref="F983:F985"/>
    <mergeCell ref="G983:G985"/>
    <mergeCell ref="H983:H985"/>
    <mergeCell ref="I983:I985"/>
    <mergeCell ref="N983:N985"/>
    <mergeCell ref="O983:O985"/>
    <mergeCell ref="W1002:W1004"/>
    <mergeCell ref="P1021:P1024"/>
    <mergeCell ref="Q1021:Q1024"/>
    <mergeCell ref="R1018:R1020"/>
    <mergeCell ref="R1005:R1007"/>
    <mergeCell ref="S1005:S1007"/>
    <mergeCell ref="R1002:R1004"/>
    <mergeCell ref="S1002:S1004"/>
    <mergeCell ref="V999:V1001"/>
    <mergeCell ref="U1005:U1007"/>
    <mergeCell ref="G1008:G1011"/>
    <mergeCell ref="E1012:E1014"/>
    <mergeCell ref="F1012:F1014"/>
    <mergeCell ref="G989:G991"/>
    <mergeCell ref="H989:H991"/>
    <mergeCell ref="P1008:P1011"/>
    <mergeCell ref="R969:R972"/>
    <mergeCell ref="S969:S972"/>
    <mergeCell ref="X924:X926"/>
    <mergeCell ref="X952:X954"/>
    <mergeCell ref="Y952:Y954"/>
    <mergeCell ref="AF969:AF972"/>
    <mergeCell ref="AB930:AB932"/>
    <mergeCell ref="AC930:AC932"/>
    <mergeCell ref="Q927:Q929"/>
    <mergeCell ref="R927:R929"/>
    <mergeCell ref="S927:S929"/>
    <mergeCell ref="W930:W932"/>
    <mergeCell ref="AF202:AF204"/>
    <mergeCell ref="AE293:AE295"/>
    <mergeCell ref="AF293:AF295"/>
    <mergeCell ref="AG327:AG330"/>
    <mergeCell ref="AB211:AB213"/>
    <mergeCell ref="AB293:AB295"/>
    <mergeCell ref="AB280:AB282"/>
    <mergeCell ref="AD312:AD314"/>
    <mergeCell ref="AJ343:AJ345"/>
    <mergeCell ref="AE312:AE314"/>
    <mergeCell ref="Z638:Z640"/>
    <mergeCell ref="AD675:AD678"/>
    <mergeCell ref="AD875:AD877"/>
    <mergeCell ref="AA620:AA622"/>
    <mergeCell ref="AC736:AC738"/>
    <mergeCell ref="AD816:AD818"/>
    <mergeCell ref="AE806:AE808"/>
    <mergeCell ref="AA790:AA793"/>
    <mergeCell ref="W601:W603"/>
    <mergeCell ref="Z755:Z758"/>
    <mergeCell ref="AB878:AB881"/>
    <mergeCell ref="AC878:AC881"/>
    <mergeCell ref="Y849:Y851"/>
    <mergeCell ref="Z849:Z851"/>
    <mergeCell ref="AA849:AA851"/>
    <mergeCell ref="AB849:AB851"/>
    <mergeCell ref="AA865:AA868"/>
    <mergeCell ref="AE924:AE926"/>
    <mergeCell ref="AD907:AD909"/>
    <mergeCell ref="AE907:AE909"/>
    <mergeCell ref="AE800:AE802"/>
    <mergeCell ref="AD837:AD839"/>
    <mergeCell ref="AD711:AD713"/>
    <mergeCell ref="AD904:AD906"/>
    <mergeCell ref="W651:W653"/>
    <mergeCell ref="X651:X653"/>
    <mergeCell ref="AA651:AA653"/>
    <mergeCell ref="X714:X717"/>
    <mergeCell ref="AC724:AC726"/>
    <mergeCell ref="Y682:Y684"/>
    <mergeCell ref="Z682:Z684"/>
    <mergeCell ref="Z689:Z691"/>
    <mergeCell ref="X730:X732"/>
    <mergeCell ref="AA809:AA811"/>
    <mergeCell ref="W837:W839"/>
    <mergeCell ref="AD901:AD903"/>
    <mergeCell ref="AH193:AH194"/>
    <mergeCell ref="AI202:AI204"/>
    <mergeCell ref="AG193:AG194"/>
    <mergeCell ref="AH318:AH320"/>
    <mergeCell ref="AI318:AI320"/>
    <mergeCell ref="AH302:AH305"/>
    <mergeCell ref="AD198:AD201"/>
    <mergeCell ref="AI214:AI216"/>
    <mergeCell ref="AH214:AH216"/>
    <mergeCell ref="AI331:AI333"/>
    <mergeCell ref="AF290:AF292"/>
    <mergeCell ref="AG290:AG292"/>
    <mergeCell ref="AH290:AH292"/>
    <mergeCell ref="AE280:AE282"/>
    <mergeCell ref="AF280:AF282"/>
    <mergeCell ref="AG280:AG282"/>
    <mergeCell ref="AH280:AH282"/>
    <mergeCell ref="AF224:AF226"/>
    <mergeCell ref="AG224:AG226"/>
    <mergeCell ref="AH224:AH226"/>
    <mergeCell ref="AE249:AE251"/>
    <mergeCell ref="AC252:AC254"/>
    <mergeCell ref="AD255:AD257"/>
    <mergeCell ref="AI224:AI226"/>
    <mergeCell ref="AI230:AI232"/>
    <mergeCell ref="AE327:AE330"/>
    <mergeCell ref="AF327:AF330"/>
    <mergeCell ref="AI249:AI251"/>
    <mergeCell ref="AI252:AI254"/>
    <mergeCell ref="AD280:AD282"/>
    <mergeCell ref="AG283:AG285"/>
    <mergeCell ref="AI280:AI282"/>
    <mergeCell ref="AC280:AC282"/>
    <mergeCell ref="AC249:AC251"/>
    <mergeCell ref="AI246:AI248"/>
    <mergeCell ref="AC214:AC216"/>
    <mergeCell ref="AH249:AH251"/>
    <mergeCell ref="AI217:AI220"/>
    <mergeCell ref="AG217:AG220"/>
    <mergeCell ref="AD224:AD226"/>
    <mergeCell ref="AD230:AD232"/>
    <mergeCell ref="AI227:AI229"/>
    <mergeCell ref="AH240:AH242"/>
    <mergeCell ref="AI240:AI242"/>
    <mergeCell ref="AH293:AH295"/>
    <mergeCell ref="AC243:AC245"/>
    <mergeCell ref="AD243:AD245"/>
    <mergeCell ref="AE243:AE245"/>
    <mergeCell ref="AF243:AF245"/>
    <mergeCell ref="AG243:AG245"/>
    <mergeCell ref="AH243:AH245"/>
    <mergeCell ref="AI243:AI245"/>
    <mergeCell ref="AI258:AI261"/>
    <mergeCell ref="AG249:AG251"/>
    <mergeCell ref="AF252:AF254"/>
    <mergeCell ref="AF296:AF298"/>
    <mergeCell ref="AE205:AE207"/>
    <mergeCell ref="AE331:AE333"/>
    <mergeCell ref="AD258:AD261"/>
    <mergeCell ref="AE252:AE254"/>
    <mergeCell ref="AH270:AH272"/>
    <mergeCell ref="AH309:AH311"/>
    <mergeCell ref="AJ324:AJ326"/>
    <mergeCell ref="AJ315:AJ317"/>
    <mergeCell ref="AJ318:AJ320"/>
    <mergeCell ref="AJ258:AJ261"/>
    <mergeCell ref="AG312:AG314"/>
    <mergeCell ref="AD368:AD370"/>
    <mergeCell ref="AJ346:AJ348"/>
    <mergeCell ref="AD252:AD254"/>
    <mergeCell ref="AF299:AF301"/>
    <mergeCell ref="AG299:AG301"/>
    <mergeCell ref="AJ302:AJ305"/>
    <mergeCell ref="AD296:AD298"/>
    <mergeCell ref="AJ227:AJ229"/>
    <mergeCell ref="AH233:AH235"/>
    <mergeCell ref="AI233:AI235"/>
    <mergeCell ref="AD233:AD235"/>
    <mergeCell ref="AG277:AG279"/>
    <mergeCell ref="AD774:AD776"/>
    <mergeCell ref="AE774:AE776"/>
    <mergeCell ref="X816:X818"/>
    <mergeCell ref="X660:X662"/>
    <mergeCell ref="AG236:AG239"/>
    <mergeCell ref="AH236:AH239"/>
    <mergeCell ref="AI236:AI239"/>
    <mergeCell ref="AI302:AI305"/>
    <mergeCell ref="AI321:AI323"/>
    <mergeCell ref="AI211:AI213"/>
    <mergeCell ref="AH211:AH213"/>
    <mergeCell ref="AF211:AF213"/>
    <mergeCell ref="AB198:AB201"/>
    <mergeCell ref="AG221:AG223"/>
    <mergeCell ref="AH221:AH223"/>
    <mergeCell ref="AE230:AE232"/>
    <mergeCell ref="AF230:AF232"/>
    <mergeCell ref="AI327:AI330"/>
    <mergeCell ref="AD227:AD229"/>
    <mergeCell ref="AH286:AH289"/>
    <mergeCell ref="Y331:Y333"/>
    <mergeCell ref="X318:X320"/>
    <mergeCell ref="AB321:AB323"/>
    <mergeCell ref="AJ240:AJ242"/>
    <mergeCell ref="Z277:Z279"/>
    <mergeCell ref="AB283:AB285"/>
    <mergeCell ref="Z270:Z272"/>
    <mergeCell ref="AA270:AA272"/>
    <mergeCell ref="AJ243:AJ245"/>
    <mergeCell ref="AA343:AA345"/>
    <mergeCell ref="AB343:AB345"/>
    <mergeCell ref="X359:X361"/>
    <mergeCell ref="Y359:Y361"/>
    <mergeCell ref="AA349:AA352"/>
    <mergeCell ref="Y327:Y330"/>
    <mergeCell ref="Z327:Z330"/>
    <mergeCell ref="Y381:Y384"/>
    <mergeCell ref="AB381:AB384"/>
    <mergeCell ref="AC388:AC390"/>
    <mergeCell ref="AD388:AD390"/>
    <mergeCell ref="AA327:AA330"/>
    <mergeCell ref="Z331:Z333"/>
    <mergeCell ref="AC371:AC373"/>
    <mergeCell ref="AA794:AA796"/>
    <mergeCell ref="Y654:Y656"/>
    <mergeCell ref="Z654:Z656"/>
    <mergeCell ref="AG654:AG656"/>
    <mergeCell ref="AJ349:AJ352"/>
    <mergeCell ref="AJ327:AJ330"/>
    <mergeCell ref="AJ371:AJ373"/>
    <mergeCell ref="AI368:AI370"/>
    <mergeCell ref="AJ368:AJ370"/>
    <mergeCell ref="AH315:AH317"/>
    <mergeCell ref="AI365:AI367"/>
    <mergeCell ref="AI362:AI364"/>
    <mergeCell ref="AH346:AH348"/>
    <mergeCell ref="AI299:AI301"/>
    <mergeCell ref="AG340:AG342"/>
    <mergeCell ref="AH340:AH342"/>
    <mergeCell ref="AJ321:AJ323"/>
    <mergeCell ref="AJ290:AJ292"/>
    <mergeCell ref="AJ340:AJ342"/>
    <mergeCell ref="AJ337:AJ339"/>
    <mergeCell ref="AH331:AH333"/>
    <mergeCell ref="AJ359:AJ361"/>
    <mergeCell ref="AI359:AI361"/>
    <mergeCell ref="AG230:AG232"/>
    <mergeCell ref="AH230:AH232"/>
    <mergeCell ref="AB324:AB326"/>
    <mergeCell ref="AB214:AB216"/>
    <mergeCell ref="AB227:AB229"/>
    <mergeCell ref="AB230:AB232"/>
    <mergeCell ref="AB258:AB261"/>
    <mergeCell ref="AH205:AH207"/>
    <mergeCell ref="AD221:AD223"/>
    <mergeCell ref="AG331:AG333"/>
    <mergeCell ref="AH246:AH248"/>
    <mergeCell ref="AE202:AE204"/>
    <mergeCell ref="AJ277:AJ279"/>
    <mergeCell ref="AB277:AB279"/>
    <mergeCell ref="AJ233:AJ235"/>
    <mergeCell ref="AD327:AD330"/>
    <mergeCell ref="AD349:AD352"/>
    <mergeCell ref="AG346:AG348"/>
    <mergeCell ref="AF227:AF229"/>
    <mergeCell ref="AH217:AH220"/>
    <mergeCell ref="AF214:AF216"/>
    <mergeCell ref="AC233:AC235"/>
    <mergeCell ref="AF349:AF352"/>
    <mergeCell ref="AG356:AG358"/>
    <mergeCell ref="AC302:AC305"/>
    <mergeCell ref="AC217:AC220"/>
    <mergeCell ref="AF283:AF285"/>
    <mergeCell ref="AI290:AI292"/>
    <mergeCell ref="AF273:AF276"/>
    <mergeCell ref="AG273:AG276"/>
    <mergeCell ref="AH273:AH276"/>
    <mergeCell ref="AI273:AI276"/>
    <mergeCell ref="AF268:AF269"/>
    <mergeCell ref="AG268:AG269"/>
    <mergeCell ref="AH265:AH267"/>
    <mergeCell ref="AI265:AI267"/>
    <mergeCell ref="AJ265:AJ267"/>
    <mergeCell ref="AI315:AI317"/>
    <mergeCell ref="AH299:AH301"/>
    <mergeCell ref="AD286:AD289"/>
    <mergeCell ref="AF343:AF345"/>
    <mergeCell ref="AF346:AF348"/>
    <mergeCell ref="AH312:AH314"/>
    <mergeCell ref="AJ230:AJ232"/>
    <mergeCell ref="AJ236:AJ239"/>
    <mergeCell ref="AB154:AB156"/>
    <mergeCell ref="AH69:AH71"/>
    <mergeCell ref="AG85:AG87"/>
    <mergeCell ref="AE117:AE118"/>
    <mergeCell ref="AG33:AG35"/>
    <mergeCell ref="AE108:AE110"/>
    <mergeCell ref="AF108:AF110"/>
    <mergeCell ref="AI66:AI68"/>
    <mergeCell ref="AJ66:AJ68"/>
    <mergeCell ref="AI76:AI78"/>
    <mergeCell ref="AD88:AD91"/>
    <mergeCell ref="AE88:AE91"/>
    <mergeCell ref="AC60:AC62"/>
    <mergeCell ref="AD60:AD62"/>
    <mergeCell ref="AB39:AB41"/>
    <mergeCell ref="AC39:AC41"/>
    <mergeCell ref="AJ88:AJ91"/>
    <mergeCell ref="AJ82:AJ84"/>
    <mergeCell ref="AD170:AD173"/>
    <mergeCell ref="AE170:AE173"/>
    <mergeCell ref="AF170:AF173"/>
    <mergeCell ref="AF198:AF201"/>
    <mergeCell ref="AJ63:AJ65"/>
    <mergeCell ref="AJ69:AJ71"/>
    <mergeCell ref="AG164:AG166"/>
    <mergeCell ref="AG184:AG186"/>
    <mergeCell ref="AE154:AE156"/>
    <mergeCell ref="AJ157:AJ159"/>
    <mergeCell ref="AI157:AI159"/>
    <mergeCell ref="AD362:AD364"/>
    <mergeCell ref="AH334:AH336"/>
    <mergeCell ref="AG318:AG320"/>
    <mergeCell ref="AE233:AE235"/>
    <mergeCell ref="AF69:AF71"/>
    <mergeCell ref="AJ24:AJ29"/>
    <mergeCell ref="AG42:AG45"/>
    <mergeCell ref="AH42:AH45"/>
    <mergeCell ref="AI42:AI45"/>
    <mergeCell ref="AB69:AB71"/>
    <mergeCell ref="AJ249:AJ251"/>
    <mergeCell ref="AJ273:AJ276"/>
    <mergeCell ref="AF151:AF153"/>
    <mergeCell ref="AD151:AD153"/>
    <mergeCell ref="AG151:AG153"/>
    <mergeCell ref="AI24:AI29"/>
    <mergeCell ref="AF46:AF49"/>
    <mergeCell ref="AJ102:AJ104"/>
    <mergeCell ref="AE30:AE32"/>
    <mergeCell ref="AG39:AG41"/>
    <mergeCell ref="AH39:AH41"/>
    <mergeCell ref="AI39:AI41"/>
    <mergeCell ref="AJ39:AJ41"/>
    <mergeCell ref="AG46:AG49"/>
    <mergeCell ref="AH46:AH49"/>
    <mergeCell ref="AD174:AD177"/>
    <mergeCell ref="AD190:AD192"/>
    <mergeCell ref="AJ138:AJ140"/>
    <mergeCell ref="AJ114:AJ116"/>
    <mergeCell ref="AJ120:AJ123"/>
    <mergeCell ref="AJ124:AJ127"/>
    <mergeCell ref="AI82:AI84"/>
    <mergeCell ref="AI50:AI51"/>
    <mergeCell ref="AA131:AA134"/>
    <mergeCell ref="AI69:AI71"/>
    <mergeCell ref="AF63:AF65"/>
    <mergeCell ref="AH63:AH65"/>
    <mergeCell ref="AH120:AH123"/>
    <mergeCell ref="AG108:AG110"/>
    <mergeCell ref="AH108:AH110"/>
    <mergeCell ref="AI63:AI65"/>
    <mergeCell ref="AI60:AI62"/>
    <mergeCell ref="AC95:AC97"/>
    <mergeCell ref="AI117:AI118"/>
    <mergeCell ref="AB141:AB143"/>
    <mergeCell ref="AA135:AA137"/>
    <mergeCell ref="AB135:AB137"/>
    <mergeCell ref="AE124:AE127"/>
    <mergeCell ref="AF124:AF127"/>
    <mergeCell ref="AF52:AF53"/>
    <mergeCell ref="AG52:AG53"/>
    <mergeCell ref="AH52:AH53"/>
    <mergeCell ref="AI52:AI53"/>
    <mergeCell ref="AI57:AI59"/>
    <mergeCell ref="AA54:AA56"/>
    <mergeCell ref="AB54:AB56"/>
    <mergeCell ref="AC54:AC56"/>
    <mergeCell ref="AD54:AD56"/>
    <mergeCell ref="AE54:AE56"/>
    <mergeCell ref="AF54:AF56"/>
    <mergeCell ref="AG54:AG56"/>
    <mergeCell ref="AH54:AH56"/>
    <mergeCell ref="AI54:AI56"/>
    <mergeCell ref="AB66:AB68"/>
    <mergeCell ref="AC63:AC65"/>
    <mergeCell ref="AD63:AD65"/>
    <mergeCell ref="AE63:AE65"/>
    <mergeCell ref="AG63:AG65"/>
    <mergeCell ref="AE92:AE94"/>
    <mergeCell ref="AF76:AF78"/>
    <mergeCell ref="AG76:AG78"/>
    <mergeCell ref="AI131:AI134"/>
    <mergeCell ref="AF138:AF140"/>
    <mergeCell ref="AG138:AG140"/>
    <mergeCell ref="AH138:AH140"/>
    <mergeCell ref="AB131:AB134"/>
    <mergeCell ref="AI124:AI127"/>
    <mergeCell ref="AI138:AI140"/>
    <mergeCell ref="AE135:AE137"/>
    <mergeCell ref="AA66:AA68"/>
    <mergeCell ref="AE76:AE78"/>
    <mergeCell ref="AF114:AF116"/>
    <mergeCell ref="AI111:AI113"/>
    <mergeCell ref="AE95:AE97"/>
    <mergeCell ref="AI95:AI97"/>
    <mergeCell ref="AD95:AD97"/>
    <mergeCell ref="AF95:AF97"/>
    <mergeCell ref="AG95:AG97"/>
    <mergeCell ref="AH95:AH97"/>
    <mergeCell ref="AC135:AC137"/>
    <mergeCell ref="AH82:AH84"/>
    <mergeCell ref="AI92:AI94"/>
    <mergeCell ref="AA79:AA81"/>
    <mergeCell ref="AB79:AB81"/>
    <mergeCell ref="AA28:AA29"/>
    <mergeCell ref="AI36:AI38"/>
    <mergeCell ref="AC42:AC45"/>
    <mergeCell ref="AD42:AD45"/>
    <mergeCell ref="AE42:AE45"/>
    <mergeCell ref="AF42:AF45"/>
    <mergeCell ref="AA105:AA107"/>
    <mergeCell ref="AB105:AB107"/>
    <mergeCell ref="AC105:AC107"/>
    <mergeCell ref="AD105:AD107"/>
    <mergeCell ref="AE105:AE107"/>
    <mergeCell ref="AF105:AF107"/>
    <mergeCell ref="AG105:AG107"/>
    <mergeCell ref="AH105:AH107"/>
    <mergeCell ref="AF30:AF32"/>
    <mergeCell ref="AG30:AG32"/>
    <mergeCell ref="AH30:AH32"/>
    <mergeCell ref="AJ42:AJ45"/>
    <mergeCell ref="AF24:AF27"/>
    <mergeCell ref="AF28:AF29"/>
    <mergeCell ref="AI46:AI49"/>
    <mergeCell ref="AH24:AH29"/>
    <mergeCell ref="AJ36:AJ38"/>
    <mergeCell ref="AE60:AE62"/>
    <mergeCell ref="AA63:AA65"/>
    <mergeCell ref="AI30:AI32"/>
    <mergeCell ref="AA30:AA32"/>
    <mergeCell ref="AJ30:AJ32"/>
    <mergeCell ref="Z63:Z65"/>
    <mergeCell ref="AA42:AA45"/>
    <mergeCell ref="AB42:AB45"/>
    <mergeCell ref="AA36:AA38"/>
    <mergeCell ref="AB36:AB38"/>
    <mergeCell ref="AC36:AC38"/>
    <mergeCell ref="AD39:AD41"/>
    <mergeCell ref="AE39:AE41"/>
    <mergeCell ref="AD76:AD78"/>
    <mergeCell ref="AF60:AF62"/>
    <mergeCell ref="AH36:AH38"/>
    <mergeCell ref="AF39:AF41"/>
    <mergeCell ref="AG50:AG51"/>
    <mergeCell ref="AH50:AH51"/>
    <mergeCell ref="AC33:AC35"/>
    <mergeCell ref="AD33:AD35"/>
    <mergeCell ref="AE33:AE35"/>
    <mergeCell ref="AJ60:AJ62"/>
    <mergeCell ref="AA60:AA62"/>
    <mergeCell ref="AA46:AA49"/>
    <mergeCell ref="AF50:AF51"/>
    <mergeCell ref="Z36:Z38"/>
    <mergeCell ref="AB30:AB32"/>
    <mergeCell ref="AC30:AC32"/>
    <mergeCell ref="AD30:AD32"/>
    <mergeCell ref="AJ52:AJ53"/>
    <mergeCell ref="AH57:AH59"/>
    <mergeCell ref="AA50:AA51"/>
    <mergeCell ref="AI72:AI75"/>
    <mergeCell ref="AF33:AF35"/>
    <mergeCell ref="AH33:AH35"/>
    <mergeCell ref="AD46:AD49"/>
    <mergeCell ref="AE46:AE49"/>
    <mergeCell ref="AJ54:AJ56"/>
    <mergeCell ref="AI33:AI35"/>
    <mergeCell ref="AJ33:AJ35"/>
    <mergeCell ref="AB50:AB51"/>
    <mergeCell ref="AC50:AC51"/>
    <mergeCell ref="AD50:AD51"/>
    <mergeCell ref="AJ95:AJ97"/>
    <mergeCell ref="AE50:AE51"/>
    <mergeCell ref="AJ72:AJ75"/>
    <mergeCell ref="AA92:AA94"/>
    <mergeCell ref="AB92:AB94"/>
    <mergeCell ref="AC92:AC94"/>
    <mergeCell ref="AG36:AG38"/>
    <mergeCell ref="AA33:AA35"/>
    <mergeCell ref="AJ108:AJ110"/>
    <mergeCell ref="U88:U91"/>
    <mergeCell ref="S69:S71"/>
    <mergeCell ref="T69:T71"/>
    <mergeCell ref="AC117:AC118"/>
    <mergeCell ref="R120:R123"/>
    <mergeCell ref="V138:V140"/>
    <mergeCell ref="AE131:AE134"/>
    <mergeCell ref="Y135:Y137"/>
    <mergeCell ref="Z135:Z137"/>
    <mergeCell ref="AD135:AD137"/>
    <mergeCell ref="W138:W140"/>
    <mergeCell ref="X138:X140"/>
    <mergeCell ref="Y138:Y140"/>
    <mergeCell ref="Z138:Z140"/>
    <mergeCell ref="R128:R130"/>
    <mergeCell ref="S128:S130"/>
    <mergeCell ref="Y131:Y134"/>
    <mergeCell ref="AJ131:AJ134"/>
    <mergeCell ref="AI128:AI130"/>
    <mergeCell ref="AJ128:AJ130"/>
    <mergeCell ref="AE66:AE68"/>
    <mergeCell ref="Z42:Z45"/>
    <mergeCell ref="Z33:Z35"/>
    <mergeCell ref="Z46:Z49"/>
    <mergeCell ref="AE36:AE38"/>
    <mergeCell ref="AF36:AF38"/>
    <mergeCell ref="AJ79:AJ81"/>
    <mergeCell ref="R66:R68"/>
    <mergeCell ref="S66:S68"/>
    <mergeCell ref="U69:U71"/>
    <mergeCell ref="R52:R53"/>
    <mergeCell ref="S52:S53"/>
    <mergeCell ref="T52:T53"/>
    <mergeCell ref="U52:U53"/>
    <mergeCell ref="V52:V53"/>
    <mergeCell ref="W52:W53"/>
    <mergeCell ref="AC69:AC71"/>
    <mergeCell ref="AD69:AD71"/>
    <mergeCell ref="AE69:AE71"/>
    <mergeCell ref="AI79:AI81"/>
    <mergeCell ref="AC66:AC68"/>
    <mergeCell ref="AD66:AD68"/>
    <mergeCell ref="AH92:AH94"/>
    <mergeCell ref="AI108:AI110"/>
    <mergeCell ref="X52:X53"/>
    <mergeCell ref="AA138:AA140"/>
    <mergeCell ref="AB138:AB140"/>
    <mergeCell ref="AC138:AC140"/>
    <mergeCell ref="Z60:Z62"/>
    <mergeCell ref="Z66:Z68"/>
    <mergeCell ref="B54:B56"/>
    <mergeCell ref="C54:C56"/>
    <mergeCell ref="I72:I75"/>
    <mergeCell ref="C72:C75"/>
    <mergeCell ref="I69:I71"/>
    <mergeCell ref="Y46:Y49"/>
    <mergeCell ref="N69:N71"/>
    <mergeCell ref="O69:O71"/>
    <mergeCell ref="P69:P71"/>
    <mergeCell ref="Q69:Q71"/>
    <mergeCell ref="C36:C38"/>
    <mergeCell ref="C30:C32"/>
    <mergeCell ref="D30:D32"/>
    <mergeCell ref="E30:E32"/>
    <mergeCell ref="F30:F32"/>
    <mergeCell ref="B42:B45"/>
    <mergeCell ref="D42:D45"/>
    <mergeCell ref="E42:E45"/>
    <mergeCell ref="F42:F45"/>
    <mergeCell ref="G42:G45"/>
    <mergeCell ref="H42:H45"/>
    <mergeCell ref="B39:B41"/>
    <mergeCell ref="C39:C41"/>
    <mergeCell ref="D39:D41"/>
    <mergeCell ref="Q66:Q68"/>
    <mergeCell ref="Z69:Z71"/>
    <mergeCell ref="H69:H71"/>
    <mergeCell ref="B60:B62"/>
    <mergeCell ref="C60:C62"/>
    <mergeCell ref="D60:D62"/>
    <mergeCell ref="E60:E62"/>
    <mergeCell ref="F60:F62"/>
    <mergeCell ref="G60:G62"/>
    <mergeCell ref="H60:H62"/>
    <mergeCell ref="I60:I62"/>
    <mergeCell ref="B66:B68"/>
    <mergeCell ref="C66:C68"/>
    <mergeCell ref="D66:D68"/>
    <mergeCell ref="B52:B53"/>
    <mergeCell ref="C52:C53"/>
    <mergeCell ref="D52:D53"/>
    <mergeCell ref="E52:E53"/>
    <mergeCell ref="F52:F53"/>
    <mergeCell ref="G52:G53"/>
    <mergeCell ref="H52:H53"/>
    <mergeCell ref="I52:I53"/>
    <mergeCell ref="N52:N53"/>
    <mergeCell ref="O42:O45"/>
    <mergeCell ref="D36:D38"/>
    <mergeCell ref="E36:E38"/>
    <mergeCell ref="F36:F38"/>
    <mergeCell ref="G36:G38"/>
    <mergeCell ref="H36:H38"/>
    <mergeCell ref="I36:I38"/>
    <mergeCell ref="O36:O38"/>
    <mergeCell ref="S39:S41"/>
    <mergeCell ref="W36:W38"/>
    <mergeCell ref="F50:F51"/>
    <mergeCell ref="N36:N38"/>
    <mergeCell ref="P30:P32"/>
    <mergeCell ref="B72:B75"/>
    <mergeCell ref="I39:I41"/>
    <mergeCell ref="B79:B81"/>
    <mergeCell ref="B82:B84"/>
    <mergeCell ref="B76:B78"/>
    <mergeCell ref="D120:D123"/>
    <mergeCell ref="F98:F101"/>
    <mergeCell ref="G98:G101"/>
    <mergeCell ref="H98:H101"/>
    <mergeCell ref="I98:I101"/>
    <mergeCell ref="N98:N101"/>
    <mergeCell ref="O98:O101"/>
    <mergeCell ref="P98:P101"/>
    <mergeCell ref="Q98:Q101"/>
    <mergeCell ref="E114:E116"/>
    <mergeCell ref="F114:F116"/>
    <mergeCell ref="D54:D56"/>
    <mergeCell ref="E54:E56"/>
    <mergeCell ref="F54:F56"/>
    <mergeCell ref="G54:G56"/>
    <mergeCell ref="H54:H56"/>
    <mergeCell ref="I54:I56"/>
    <mergeCell ref="N54:N56"/>
    <mergeCell ref="O54:O56"/>
    <mergeCell ref="P54:P56"/>
    <mergeCell ref="Q54:Q56"/>
    <mergeCell ref="B88:B91"/>
    <mergeCell ref="C88:C91"/>
    <mergeCell ref="C111:C113"/>
    <mergeCell ref="B95:B97"/>
    <mergeCell ref="Y60:Y62"/>
    <mergeCell ref="AB46:AB49"/>
    <mergeCell ref="Z79:Z81"/>
    <mergeCell ref="R92:R94"/>
    <mergeCell ref="Z85:Z87"/>
    <mergeCell ref="Z92:Z94"/>
    <mergeCell ref="W76:W78"/>
    <mergeCell ref="AA85:AA87"/>
    <mergeCell ref="X108:X110"/>
    <mergeCell ref="Y108:Y110"/>
    <mergeCell ref="Z108:Z110"/>
    <mergeCell ref="V114:V116"/>
    <mergeCell ref="S120:S123"/>
    <mergeCell ref="E105:E107"/>
    <mergeCell ref="F105:F107"/>
    <mergeCell ref="G105:G107"/>
    <mergeCell ref="H105:H107"/>
    <mergeCell ref="I105:I107"/>
    <mergeCell ref="N105:N107"/>
    <mergeCell ref="O105:O107"/>
    <mergeCell ref="P105:P107"/>
    <mergeCell ref="Q105:Q107"/>
    <mergeCell ref="V105:V107"/>
    <mergeCell ref="W105:W107"/>
    <mergeCell ref="N120:N123"/>
    <mergeCell ref="E111:E113"/>
    <mergeCell ref="F111:F113"/>
    <mergeCell ref="R76:R78"/>
    <mergeCell ref="O63:O65"/>
    <mergeCell ref="Q63:Q65"/>
    <mergeCell ref="R63:R65"/>
    <mergeCell ref="S63:S65"/>
    <mergeCell ref="T63:T65"/>
    <mergeCell ref="G108:G110"/>
    <mergeCell ref="D111:D113"/>
    <mergeCell ref="H108:H110"/>
    <mergeCell ref="B30:B32"/>
    <mergeCell ref="B69:B71"/>
    <mergeCell ref="C69:C71"/>
    <mergeCell ref="D69:D71"/>
    <mergeCell ref="D46:D49"/>
    <mergeCell ref="E46:E49"/>
    <mergeCell ref="V72:V75"/>
    <mergeCell ref="W72:W75"/>
    <mergeCell ref="O33:O35"/>
    <mergeCell ref="N30:N32"/>
    <mergeCell ref="O30:O32"/>
    <mergeCell ref="V63:V65"/>
    <mergeCell ref="W63:W65"/>
    <mergeCell ref="X72:X75"/>
    <mergeCell ref="N72:N75"/>
    <mergeCell ref="O72:O75"/>
    <mergeCell ref="R69:R71"/>
    <mergeCell ref="C95:C97"/>
    <mergeCell ref="B108:B110"/>
    <mergeCell ref="C108:C110"/>
    <mergeCell ref="D108:D110"/>
    <mergeCell ref="W92:W94"/>
    <mergeCell ref="X92:X94"/>
    <mergeCell ref="P85:P87"/>
    <mergeCell ref="Q85:Q87"/>
    <mergeCell ref="R85:R87"/>
    <mergeCell ref="S85:S87"/>
    <mergeCell ref="T85:T87"/>
    <mergeCell ref="U85:U87"/>
    <mergeCell ref="S76:S78"/>
    <mergeCell ref="T76:T78"/>
    <mergeCell ref="U76:U78"/>
    <mergeCell ref="V76:V78"/>
    <mergeCell ref="C98:C101"/>
    <mergeCell ref="W79:W81"/>
    <mergeCell ref="O76:O78"/>
    <mergeCell ref="P76:P78"/>
    <mergeCell ref="U79:U81"/>
    <mergeCell ref="V79:V81"/>
    <mergeCell ref="F76:F78"/>
    <mergeCell ref="O88:O91"/>
    <mergeCell ref="P88:P91"/>
    <mergeCell ref="Q88:Q91"/>
    <mergeCell ref="R88:R91"/>
    <mergeCell ref="S88:S91"/>
    <mergeCell ref="T88:T91"/>
    <mergeCell ref="V88:V91"/>
    <mergeCell ref="W88:W91"/>
    <mergeCell ref="G95:G97"/>
    <mergeCell ref="I92:I94"/>
    <mergeCell ref="E108:E110"/>
    <mergeCell ref="F108:F110"/>
    <mergeCell ref="G76:G78"/>
    <mergeCell ref="D88:D91"/>
    <mergeCell ref="E88:E91"/>
    <mergeCell ref="F88:F91"/>
    <mergeCell ref="G88:G91"/>
    <mergeCell ref="D79:D81"/>
    <mergeCell ref="E79:E81"/>
    <mergeCell ref="F79:F81"/>
    <mergeCell ref="G79:G81"/>
    <mergeCell ref="T66:T68"/>
    <mergeCell ref="U66:U68"/>
    <mergeCell ref="V66:V68"/>
    <mergeCell ref="B36:B38"/>
    <mergeCell ref="B63:B65"/>
    <mergeCell ref="C63:C65"/>
    <mergeCell ref="D63:D65"/>
    <mergeCell ref="E63:E65"/>
    <mergeCell ref="F63:F65"/>
    <mergeCell ref="G63:G65"/>
    <mergeCell ref="H63:H65"/>
    <mergeCell ref="I63:I65"/>
    <mergeCell ref="B46:B49"/>
    <mergeCell ref="P39:P41"/>
    <mergeCell ref="Q39:Q41"/>
    <mergeCell ref="U46:U49"/>
    <mergeCell ref="V46:V49"/>
    <mergeCell ref="W46:W49"/>
    <mergeCell ref="Q33:Q35"/>
    <mergeCell ref="R33:R35"/>
    <mergeCell ref="S33:S35"/>
    <mergeCell ref="T33:T35"/>
    <mergeCell ref="U33:U35"/>
    <mergeCell ref="V33:V35"/>
    <mergeCell ref="W33:W35"/>
    <mergeCell ref="X33:X35"/>
    <mergeCell ref="D72:D75"/>
    <mergeCell ref="E72:E75"/>
    <mergeCell ref="F72:F75"/>
    <mergeCell ref="G72:G75"/>
    <mergeCell ref="H72:H75"/>
    <mergeCell ref="F33:F35"/>
    <mergeCell ref="G33:G35"/>
    <mergeCell ref="H33:H35"/>
    <mergeCell ref="I33:I35"/>
    <mergeCell ref="N33:N35"/>
    <mergeCell ref="N46:N49"/>
    <mergeCell ref="O46:O49"/>
    <mergeCell ref="O50:O51"/>
    <mergeCell ref="P50:P51"/>
    <mergeCell ref="Q50:Q51"/>
    <mergeCell ref="X46:X49"/>
    <mergeCell ref="F66:F68"/>
    <mergeCell ref="G66:G68"/>
    <mergeCell ref="H66:H68"/>
    <mergeCell ref="I66:I68"/>
    <mergeCell ref="P63:P65"/>
    <mergeCell ref="W66:W68"/>
    <mergeCell ref="P66:P68"/>
    <mergeCell ref="X66:X68"/>
    <mergeCell ref="B33:B35"/>
    <mergeCell ref="C33:C35"/>
    <mergeCell ref="E69:E71"/>
    <mergeCell ref="F69:F71"/>
    <mergeCell ref="G69:G71"/>
    <mergeCell ref="N50:N51"/>
    <mergeCell ref="X69:X71"/>
    <mergeCell ref="V28:V29"/>
    <mergeCell ref="Z28:Z29"/>
    <mergeCell ref="R50:R51"/>
    <mergeCell ref="S50:S51"/>
    <mergeCell ref="T50:T51"/>
    <mergeCell ref="U50:U51"/>
    <mergeCell ref="V50:V51"/>
    <mergeCell ref="W50:W51"/>
    <mergeCell ref="X50:X51"/>
    <mergeCell ref="Y50:Y51"/>
    <mergeCell ref="Z50:Z51"/>
    <mergeCell ref="U39:U41"/>
    <mergeCell ref="X63:X65"/>
    <mergeCell ref="P46:P49"/>
    <mergeCell ref="Q46:Q49"/>
    <mergeCell ref="T46:T49"/>
    <mergeCell ref="Y63:Y65"/>
    <mergeCell ref="U20:U21"/>
    <mergeCell ref="Y20:Y21"/>
    <mergeCell ref="W20:W21"/>
    <mergeCell ref="U22:U23"/>
    <mergeCell ref="U36:U38"/>
    <mergeCell ref="W60:W62"/>
    <mergeCell ref="X60:X62"/>
    <mergeCell ref="V30:V32"/>
    <mergeCell ref="Y39:Y41"/>
    <mergeCell ref="Y33:Y35"/>
    <mergeCell ref="X30:X32"/>
    <mergeCell ref="Y36:Y38"/>
    <mergeCell ref="P33:P35"/>
    <mergeCell ref="S46:S49"/>
    <mergeCell ref="P42:P45"/>
    <mergeCell ref="Q42:Q45"/>
    <mergeCell ref="R42:R45"/>
    <mergeCell ref="S42:S45"/>
    <mergeCell ref="T42:T45"/>
    <mergeCell ref="P18:P23"/>
    <mergeCell ref="Y54:Y56"/>
    <mergeCell ref="Z54:Z56"/>
    <mergeCell ref="Y42:Y45"/>
    <mergeCell ref="Q36:Q38"/>
    <mergeCell ref="R36:R38"/>
    <mergeCell ref="S36:S38"/>
    <mergeCell ref="T36:T38"/>
    <mergeCell ref="U30:U32"/>
    <mergeCell ref="Z30:Z32"/>
    <mergeCell ref="Z39:Z41"/>
    <mergeCell ref="R54:R56"/>
    <mergeCell ref="S54:S56"/>
    <mergeCell ref="T54:T56"/>
    <mergeCell ref="U54:U56"/>
    <mergeCell ref="V54:V56"/>
    <mergeCell ref="W54:W56"/>
    <mergeCell ref="X54:X56"/>
    <mergeCell ref="R39:R41"/>
    <mergeCell ref="Q30:Q32"/>
    <mergeCell ref="R30:R32"/>
    <mergeCell ref="S30:S32"/>
    <mergeCell ref="T30:T32"/>
    <mergeCell ref="U63:U65"/>
    <mergeCell ref="Y30:Y32"/>
    <mergeCell ref="V9:V14"/>
    <mergeCell ref="AB9:AB14"/>
    <mergeCell ref="AC9:AC14"/>
    <mergeCell ref="AD9:AD14"/>
    <mergeCell ref="V20:V21"/>
    <mergeCell ref="Y18:Y19"/>
    <mergeCell ref="AA20:AA21"/>
    <mergeCell ref="AA18:AA19"/>
    <mergeCell ref="N24:N29"/>
    <mergeCell ref="F28:F29"/>
    <mergeCell ref="F24:F27"/>
    <mergeCell ref="G24:G29"/>
    <mergeCell ref="O24:O29"/>
    <mergeCell ref="K25:K27"/>
    <mergeCell ref="B24:B29"/>
    <mergeCell ref="C24:C29"/>
    <mergeCell ref="D24:D29"/>
    <mergeCell ref="E24:E29"/>
    <mergeCell ref="H24:H29"/>
    <mergeCell ref="L25:L27"/>
    <mergeCell ref="M25:M27"/>
    <mergeCell ref="U24:U27"/>
    <mergeCell ref="W24:W27"/>
    <mergeCell ref="X24:X27"/>
    <mergeCell ref="B9:B14"/>
    <mergeCell ref="C9:C14"/>
    <mergeCell ref="D9:D14"/>
    <mergeCell ref="E9:E14"/>
    <mergeCell ref="G18:G23"/>
    <mergeCell ref="H18:H23"/>
    <mergeCell ref="F20:F21"/>
    <mergeCell ref="X28:X29"/>
    <mergeCell ref="I24:I29"/>
    <mergeCell ref="I18:I23"/>
    <mergeCell ref="AC24:AC27"/>
    <mergeCell ref="AD24:AD27"/>
    <mergeCell ref="V24:V27"/>
    <mergeCell ref="U28:U29"/>
    <mergeCell ref="Q24:Q29"/>
    <mergeCell ref="R24:R29"/>
    <mergeCell ref="S24:S29"/>
    <mergeCell ref="T24:T29"/>
    <mergeCell ref="AB28:AB29"/>
    <mergeCell ref="AC28:AC29"/>
    <mergeCell ref="AD28:AD29"/>
    <mergeCell ref="AB24:AB27"/>
    <mergeCell ref="AE28:AE29"/>
    <mergeCell ref="Y24:Y27"/>
    <mergeCell ref="Y28:Y29"/>
    <mergeCell ref="V18:V19"/>
    <mergeCell ref="Y22:Y23"/>
    <mergeCell ref="AA24:AA27"/>
    <mergeCell ref="P24:P29"/>
    <mergeCell ref="Z24:Z27"/>
    <mergeCell ref="W28:W29"/>
    <mergeCell ref="AC20:AC21"/>
    <mergeCell ref="Z22:Z23"/>
    <mergeCell ref="AF20:AF21"/>
    <mergeCell ref="B15:B17"/>
    <mergeCell ref="C15:C17"/>
    <mergeCell ref="D15:D17"/>
    <mergeCell ref="S15:S17"/>
    <mergeCell ref="E15:E17"/>
    <mergeCell ref="G15:G17"/>
    <mergeCell ref="H15:H17"/>
    <mergeCell ref="I15:I17"/>
    <mergeCell ref="N15:N17"/>
    <mergeCell ref="F18:F19"/>
    <mergeCell ref="U15:U17"/>
    <mergeCell ref="AB22:AB23"/>
    <mergeCell ref="P15:P17"/>
    <mergeCell ref="AC22:AC23"/>
    <mergeCell ref="U18:U19"/>
    <mergeCell ref="F22:F23"/>
    <mergeCell ref="B18:B23"/>
    <mergeCell ref="C18:C23"/>
    <mergeCell ref="D18:D23"/>
    <mergeCell ref="E18:E23"/>
    <mergeCell ref="AJ5:AJ6"/>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Q18:Q23"/>
    <mergeCell ref="AB18:AB19"/>
    <mergeCell ref="AB20:AB21"/>
    <mergeCell ref="N18:N23"/>
    <mergeCell ref="O18:O23"/>
    <mergeCell ref="AJ9:AJ14"/>
    <mergeCell ref="AA9:AA14"/>
    <mergeCell ref="F13:F14"/>
    <mergeCell ref="AJ18:AJ23"/>
    <mergeCell ref="AJ15:AJ17"/>
    <mergeCell ref="AF18:AF19"/>
    <mergeCell ref="Z18:Z19"/>
    <mergeCell ref="AC46:AC49"/>
    <mergeCell ref="AA39:AA41"/>
    <mergeCell ref="AI15:AI17"/>
    <mergeCell ref="AI18:AI23"/>
    <mergeCell ref="AG15:AG17"/>
    <mergeCell ref="AH15:AH17"/>
    <mergeCell ref="AC18:AC19"/>
    <mergeCell ref="AD18:AD19"/>
    <mergeCell ref="AE18:AE19"/>
    <mergeCell ref="X20:X21"/>
    <mergeCell ref="AD20:AD21"/>
    <mergeCell ref="AE20:AE21"/>
    <mergeCell ref="Z20:Z21"/>
    <mergeCell ref="R18:R23"/>
    <mergeCell ref="T18:T23"/>
    <mergeCell ref="Q15:Q17"/>
    <mergeCell ref="R15:R17"/>
    <mergeCell ref="J25:J27"/>
    <mergeCell ref="G9:G14"/>
    <mergeCell ref="H9:H14"/>
    <mergeCell ref="I9:I14"/>
    <mergeCell ref="N9:N14"/>
    <mergeCell ref="O9:O14"/>
    <mergeCell ref="P9:P14"/>
    <mergeCell ref="AB33:AB35"/>
    <mergeCell ref="Q9:Q14"/>
    <mergeCell ref="W30:W32"/>
    <mergeCell ref="X36:X38"/>
    <mergeCell ref="T39:T41"/>
    <mergeCell ref="AG24:AG29"/>
    <mergeCell ref="R46:R49"/>
    <mergeCell ref="AE24:AE27"/>
    <mergeCell ref="AD36:AD38"/>
    <mergeCell ref="S18:S23"/>
    <mergeCell ref="AF147:AF150"/>
    <mergeCell ref="AG147:AG150"/>
    <mergeCell ref="AH147:AH150"/>
    <mergeCell ref="AI147:AI150"/>
    <mergeCell ref="AJ147:AJ150"/>
    <mergeCell ref="Y76:Y78"/>
    <mergeCell ref="Z76:Z78"/>
    <mergeCell ref="AA76:AA78"/>
    <mergeCell ref="AB76:AB78"/>
    <mergeCell ref="Y82:Y84"/>
    <mergeCell ref="Z82:Z84"/>
    <mergeCell ref="Y52:Y53"/>
    <mergeCell ref="Z52:Z53"/>
    <mergeCell ref="AA52:AA53"/>
    <mergeCell ref="AB52:AB53"/>
    <mergeCell ref="AC52:AC53"/>
    <mergeCell ref="AD52:AD53"/>
    <mergeCell ref="AE52:AE53"/>
    <mergeCell ref="AJ76:AJ78"/>
    <mergeCell ref="AH66:AH68"/>
    <mergeCell ref="AJ50:AJ51"/>
    <mergeCell ref="Y92:Y94"/>
    <mergeCell ref="AF92:AF94"/>
    <mergeCell ref="AG92:AG94"/>
    <mergeCell ref="AE85:AE87"/>
    <mergeCell ref="AF111:AF113"/>
    <mergeCell ref="AF66:AF68"/>
    <mergeCell ref="AG66:AG68"/>
    <mergeCell ref="AG79:AG81"/>
    <mergeCell ref="AC88:AC91"/>
    <mergeCell ref="AH135:AH137"/>
    <mergeCell ref="AI135:AI137"/>
    <mergeCell ref="Z141:Z143"/>
    <mergeCell ref="AH76:AH78"/>
    <mergeCell ref="AH128:AH130"/>
    <mergeCell ref="Y102:Y104"/>
    <mergeCell ref="Z102:Z104"/>
    <mergeCell ref="AA102:AA104"/>
    <mergeCell ref="AB102:AB104"/>
    <mergeCell ref="Y88:Y91"/>
    <mergeCell ref="Y114:Y116"/>
    <mergeCell ref="Z114:Z116"/>
    <mergeCell ref="AJ98:AJ101"/>
    <mergeCell ref="AJ111:AJ113"/>
    <mergeCell ref="AJ92:AJ94"/>
    <mergeCell ref="Z88:Z91"/>
    <mergeCell ref="AA114:AA116"/>
    <mergeCell ref="AC85:AC87"/>
    <mergeCell ref="AA111:AA113"/>
    <mergeCell ref="AB111:AB113"/>
    <mergeCell ref="AA108:AA110"/>
    <mergeCell ref="AB108:AB110"/>
    <mergeCell ref="AB114:AB116"/>
    <mergeCell ref="AD92:AD94"/>
    <mergeCell ref="AC76:AC78"/>
    <mergeCell ref="AD85:AD87"/>
    <mergeCell ref="AE111:AE113"/>
    <mergeCell ref="AC114:AC116"/>
    <mergeCell ref="AD114:AD116"/>
    <mergeCell ref="Y66:Y68"/>
    <mergeCell ref="AJ57:AJ59"/>
    <mergeCell ref="AA69:AA71"/>
    <mergeCell ref="AD138:AD140"/>
    <mergeCell ref="AH114:AH116"/>
    <mergeCell ref="AJ46:AJ49"/>
    <mergeCell ref="AJ105:AJ107"/>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AH9:AH14"/>
    <mergeCell ref="AG9:AG14"/>
    <mergeCell ref="AG5:AG6"/>
    <mergeCell ref="N5:N6"/>
    <mergeCell ref="W9:W14"/>
    <mergeCell ref="X9:X14"/>
    <mergeCell ref="AI9:AI14"/>
    <mergeCell ref="R102:R104"/>
    <mergeCell ref="S102:S104"/>
    <mergeCell ref="T102:T104"/>
    <mergeCell ref="AI164:AI166"/>
    <mergeCell ref="AJ164:AJ166"/>
    <mergeCell ref="AH262:AH264"/>
    <mergeCell ref="AG255:AG257"/>
    <mergeCell ref="AF128:AF130"/>
    <mergeCell ref="AF131:AF134"/>
    <mergeCell ref="AI193:AI194"/>
    <mergeCell ref="AE138:AE140"/>
    <mergeCell ref="AF135:AF137"/>
    <mergeCell ref="AG135:AG137"/>
    <mergeCell ref="AG60:AG62"/>
    <mergeCell ref="AH60:AH62"/>
    <mergeCell ref="AE114:AE116"/>
    <mergeCell ref="AB72:AB75"/>
    <mergeCell ref="AC72:AC75"/>
    <mergeCell ref="AD72:AD75"/>
    <mergeCell ref="AE72:AE75"/>
    <mergeCell ref="AA72:AA75"/>
    <mergeCell ref="AF72:AF75"/>
    <mergeCell ref="AG72:AG75"/>
    <mergeCell ref="AH72:AH75"/>
    <mergeCell ref="AI154:AI156"/>
    <mergeCell ref="AJ154:AJ156"/>
    <mergeCell ref="AJ85:AJ87"/>
    <mergeCell ref="AG190:AG192"/>
    <mergeCell ref="AH190:AH192"/>
    <mergeCell ref="AB63:AB65"/>
    <mergeCell ref="AH85:AH87"/>
    <mergeCell ref="AB85:AB87"/>
    <mergeCell ref="AF88:AF91"/>
    <mergeCell ref="AG69:AG71"/>
    <mergeCell ref="AJ141:AJ143"/>
    <mergeCell ref="AF141:AF143"/>
    <mergeCell ref="AG141:AG143"/>
    <mergeCell ref="AH141:AH143"/>
    <mergeCell ref="AI141:AI143"/>
    <mergeCell ref="AC141:AC143"/>
    <mergeCell ref="AD141:AD143"/>
    <mergeCell ref="AG117:AG118"/>
    <mergeCell ref="AJ117:AJ118"/>
    <mergeCell ref="AB60:AB62"/>
    <mergeCell ref="AJ135:AJ137"/>
    <mergeCell ref="AE141:AE143"/>
    <mergeCell ref="AG128:AG130"/>
    <mergeCell ref="AE128:AE130"/>
    <mergeCell ref="AG120:AG123"/>
    <mergeCell ref="AF190:AF192"/>
    <mergeCell ref="AB190:AB192"/>
    <mergeCell ref="AI190:AI192"/>
    <mergeCell ref="AI187:AI189"/>
    <mergeCell ref="AI145:AI146"/>
    <mergeCell ref="AJ221:AJ223"/>
    <mergeCell ref="AH258:AH261"/>
    <mergeCell ref="AG88:AG91"/>
    <mergeCell ref="AH88:AH91"/>
    <mergeCell ref="AA88:AA91"/>
    <mergeCell ref="AJ193:AJ194"/>
    <mergeCell ref="AJ190:AJ192"/>
    <mergeCell ref="AI184:AI186"/>
    <mergeCell ref="AC221:AC223"/>
    <mergeCell ref="AI151:AI153"/>
    <mergeCell ref="AC147:AC150"/>
    <mergeCell ref="AD147:AD150"/>
    <mergeCell ref="AE147:AE150"/>
    <mergeCell ref="AJ187:AJ189"/>
    <mergeCell ref="AJ198:AJ201"/>
    <mergeCell ref="AH198:AH201"/>
    <mergeCell ref="AJ217:AJ220"/>
    <mergeCell ref="AJ262:AJ264"/>
    <mergeCell ref="AJ268:AJ269"/>
    <mergeCell ref="AE214:AE216"/>
    <mergeCell ref="AH255:AH257"/>
    <mergeCell ref="AE337:AE339"/>
    <mergeCell ref="AJ145:AJ146"/>
    <mergeCell ref="AJ151:AJ153"/>
    <mergeCell ref="AJ211:AJ213"/>
    <mergeCell ref="AJ205:AJ207"/>
    <mergeCell ref="AI195:AI197"/>
    <mergeCell ref="AI309:AI311"/>
    <mergeCell ref="AJ309:AJ311"/>
    <mergeCell ref="AH356:AH358"/>
    <mergeCell ref="AI356:AI358"/>
    <mergeCell ref="AJ356:AJ358"/>
    <mergeCell ref="AJ246:AJ248"/>
    <mergeCell ref="AJ353:AJ355"/>
    <mergeCell ref="AI221:AI223"/>
    <mergeCell ref="AH349:AH352"/>
    <mergeCell ref="AJ293:AJ295"/>
    <mergeCell ref="AG293:AG295"/>
    <mergeCell ref="AI286:AI289"/>
    <mergeCell ref="AI293:AI295"/>
    <mergeCell ref="AJ286:AJ289"/>
    <mergeCell ref="AH283:AH285"/>
    <mergeCell ref="AI283:AI285"/>
    <mergeCell ref="AJ283:AJ285"/>
    <mergeCell ref="AJ280:AJ282"/>
    <mergeCell ref="AE258:AE261"/>
    <mergeCell ref="AI270:AI272"/>
    <mergeCell ref="AF265:AF267"/>
    <mergeCell ref="AH252:AH254"/>
    <mergeCell ref="AH187:AH189"/>
    <mergeCell ref="AH277:AH279"/>
    <mergeCell ref="AF262:AF264"/>
    <mergeCell ref="AF255:AF257"/>
    <mergeCell ref="AE299:AE301"/>
    <mergeCell ref="AE236:AE239"/>
    <mergeCell ref="AF236:AF239"/>
    <mergeCell ref="AF221:AF223"/>
    <mergeCell ref="AF312:AF314"/>
    <mergeCell ref="AG309:AG311"/>
    <mergeCell ref="AG227:AG229"/>
    <mergeCell ref="AI160:AI161"/>
    <mergeCell ref="AE315:AE317"/>
    <mergeCell ref="AF205:AF207"/>
    <mergeCell ref="AJ160:AJ161"/>
    <mergeCell ref="AI167:AI169"/>
    <mergeCell ref="AJ184:AJ186"/>
    <mergeCell ref="AJ167:AJ169"/>
    <mergeCell ref="AJ170:AJ173"/>
    <mergeCell ref="AI170:AI173"/>
    <mergeCell ref="AJ174:AJ177"/>
    <mergeCell ref="AI174:AI177"/>
    <mergeCell ref="AI205:AI207"/>
    <mergeCell ref="AI306:AI308"/>
    <mergeCell ref="AJ306:AJ308"/>
    <mergeCell ref="AJ208:AJ210"/>
    <mergeCell ref="AG167:AG169"/>
    <mergeCell ref="AG160:AG161"/>
    <mergeCell ref="V437:V439"/>
    <mergeCell ref="V493:V494"/>
    <mergeCell ref="U299:U301"/>
    <mergeCell ref="AG349:AG352"/>
    <mergeCell ref="AG262:AG264"/>
    <mergeCell ref="AE388:AE390"/>
    <mergeCell ref="AF388:AF390"/>
    <mergeCell ref="AG388:AG390"/>
    <mergeCell ref="AE221:AE223"/>
    <mergeCell ref="Y243:Y245"/>
    <mergeCell ref="Z243:Z245"/>
    <mergeCell ref="AE265:AE267"/>
    <mergeCell ref="AF381:AF384"/>
    <mergeCell ref="AG353:AG355"/>
    <mergeCell ref="AA324:AA326"/>
    <mergeCell ref="X337:X339"/>
    <mergeCell ref="AA214:AA216"/>
    <mergeCell ref="AA293:AA295"/>
    <mergeCell ref="AG205:AG207"/>
    <mergeCell ref="AF233:AF235"/>
    <mergeCell ref="AE321:AE323"/>
    <mergeCell ref="AG202:AG204"/>
    <mergeCell ref="AE296:AE298"/>
    <mergeCell ref="AG286:AG289"/>
    <mergeCell ref="AE286:AE289"/>
    <mergeCell ref="AF286:AF289"/>
    <mergeCell ref="AA246:AA248"/>
    <mergeCell ref="AA252:AA254"/>
    <mergeCell ref="Y270:Y272"/>
    <mergeCell ref="W296:W298"/>
    <mergeCell ref="AA321:AA323"/>
    <mergeCell ref="AJ202:AJ204"/>
    <mergeCell ref="AE190:AE192"/>
    <mergeCell ref="AD202:AD204"/>
    <mergeCell ref="AH227:AH229"/>
    <mergeCell ref="AE227:AE229"/>
    <mergeCell ref="AE283:AE285"/>
    <mergeCell ref="AG258:AG261"/>
    <mergeCell ref="AJ334:AJ336"/>
    <mergeCell ref="AI343:AI345"/>
    <mergeCell ref="AI337:AI339"/>
    <mergeCell ref="AI334:AI336"/>
    <mergeCell ref="AI324:AI326"/>
    <mergeCell ref="AI340:AI342"/>
    <mergeCell ref="AF315:AF317"/>
    <mergeCell ref="AG233:AG235"/>
    <mergeCell ref="AH324:AH326"/>
    <mergeCell ref="AH296:AH298"/>
    <mergeCell ref="AI296:AI298"/>
    <mergeCell ref="AH371:AH373"/>
    <mergeCell ref="AH268:AH269"/>
    <mergeCell ref="AI268:AI269"/>
    <mergeCell ref="AH362:AH364"/>
    <mergeCell ref="AF331:AF333"/>
    <mergeCell ref="AD290:AD292"/>
    <mergeCell ref="AE290:AE292"/>
    <mergeCell ref="AD318:AD320"/>
    <mergeCell ref="AE318:AE320"/>
    <mergeCell ref="AD249:AD251"/>
    <mergeCell ref="AD353:AD355"/>
    <mergeCell ref="AE353:AE355"/>
    <mergeCell ref="AF365:AF367"/>
    <mergeCell ref="AG365:AG367"/>
    <mergeCell ref="AG371:AG373"/>
    <mergeCell ref="AF309:AF311"/>
    <mergeCell ref="AF318:AF320"/>
    <mergeCell ref="AF334:AF336"/>
    <mergeCell ref="AC331:AC333"/>
    <mergeCell ref="W318:W320"/>
    <mergeCell ref="Y318:Y320"/>
    <mergeCell ref="AC262:AC264"/>
    <mergeCell ref="AD262:AD264"/>
    <mergeCell ref="AE262:AE264"/>
    <mergeCell ref="V324:V326"/>
    <mergeCell ref="AE270:AE272"/>
    <mergeCell ref="V217:V220"/>
    <mergeCell ref="V190:V192"/>
    <mergeCell ref="Y211:Y213"/>
    <mergeCell ref="Z217:Z220"/>
    <mergeCell ref="AC368:AC370"/>
    <mergeCell ref="AC365:AC367"/>
    <mergeCell ref="AC321:AC323"/>
    <mergeCell ref="AC420:AC422"/>
    <mergeCell ref="AA198:AA201"/>
    <mergeCell ref="AA283:AA285"/>
    <mergeCell ref="AA190:AA192"/>
    <mergeCell ref="AA249:AA251"/>
    <mergeCell ref="AG334:AG336"/>
    <mergeCell ref="AC318:AC320"/>
    <mergeCell ref="AB337:AB339"/>
    <mergeCell ref="AA202:AA204"/>
    <mergeCell ref="Z280:Z282"/>
    <mergeCell ref="AC293:AC295"/>
    <mergeCell ref="AD293:AD295"/>
    <mergeCell ref="AA221:AA223"/>
    <mergeCell ref="AB221:AB223"/>
    <mergeCell ref="V340:V342"/>
    <mergeCell ref="Y417:Y419"/>
    <mergeCell ref="AG374:AG376"/>
    <mergeCell ref="AE334:AE336"/>
    <mergeCell ref="V277:V279"/>
    <mergeCell ref="V388:V390"/>
    <mergeCell ref="V368:V370"/>
    <mergeCell ref="V346:V348"/>
    <mergeCell ref="AD420:AD422"/>
    <mergeCell ref="AE417:AE419"/>
    <mergeCell ref="AC391:AC393"/>
    <mergeCell ref="X420:X422"/>
    <mergeCell ref="AD334:AD336"/>
    <mergeCell ref="AA340:AA342"/>
    <mergeCell ref="Y334:Y336"/>
    <mergeCell ref="W283:W285"/>
    <mergeCell ref="AA286:AA289"/>
    <mergeCell ref="AA296:AA298"/>
    <mergeCell ref="Y299:Y301"/>
    <mergeCell ref="Z299:Z301"/>
    <mergeCell ref="AA299:AA301"/>
    <mergeCell ref="AC356:AC358"/>
    <mergeCell ref="AD356:AD358"/>
    <mergeCell ref="AG265:AG267"/>
    <mergeCell ref="AC290:AC292"/>
    <mergeCell ref="AC315:AC317"/>
    <mergeCell ref="AF359:AF361"/>
    <mergeCell ref="V353:V355"/>
    <mergeCell ref="V381:V384"/>
    <mergeCell ref="V371:V373"/>
    <mergeCell ref="AD343:AD345"/>
    <mergeCell ref="X262:X264"/>
    <mergeCell ref="AD321:AD323"/>
    <mergeCell ref="W240:W242"/>
    <mergeCell ref="X240:X242"/>
    <mergeCell ref="Y240:Y242"/>
    <mergeCell ref="Z240:Z242"/>
    <mergeCell ref="AA240:AA242"/>
    <mergeCell ref="AD315:AD317"/>
    <mergeCell ref="W331:W333"/>
    <mergeCell ref="W236:W239"/>
    <mergeCell ref="AC286:AC289"/>
    <mergeCell ref="AD268:AD269"/>
    <mergeCell ref="AA277:AA279"/>
    <mergeCell ref="AB265:AB267"/>
    <mergeCell ref="Z286:Z289"/>
    <mergeCell ref="W227:W229"/>
    <mergeCell ref="AC265:AC267"/>
    <mergeCell ref="AD265:AD267"/>
    <mergeCell ref="W265:W267"/>
    <mergeCell ref="X265:X267"/>
    <mergeCell ref="X302:X305"/>
    <mergeCell ref="Z324:Z326"/>
    <mergeCell ref="AC324:AC326"/>
    <mergeCell ref="AC299:AC301"/>
    <mergeCell ref="Y302:Y305"/>
    <mergeCell ref="Z302:Z305"/>
    <mergeCell ref="X312:X314"/>
    <mergeCell ref="Y290:Y292"/>
    <mergeCell ref="AA224:AA226"/>
    <mergeCell ref="AC224:AC226"/>
    <mergeCell ref="AB224:AB226"/>
    <mergeCell ref="AC255:AC257"/>
    <mergeCell ref="Y286:Y289"/>
    <mergeCell ref="AA227:AA229"/>
    <mergeCell ref="Z321:Z323"/>
    <mergeCell ref="Z252:Z254"/>
    <mergeCell ref="Z258:Z261"/>
    <mergeCell ref="AA255:AA257"/>
    <mergeCell ref="AB246:AB248"/>
    <mergeCell ref="AB296:AB298"/>
    <mergeCell ref="AB318:AB320"/>
    <mergeCell ref="AD236:AD239"/>
    <mergeCell ref="AC230:AC232"/>
    <mergeCell ref="X280:X282"/>
    <mergeCell ref="Z296:Z298"/>
    <mergeCell ref="X249:X251"/>
    <mergeCell ref="AB331:AB333"/>
    <mergeCell ref="X252:X254"/>
    <mergeCell ref="Y252:Y254"/>
    <mergeCell ref="AC258:AC261"/>
    <mergeCell ref="Y262:Y264"/>
    <mergeCell ref="Z262:Z264"/>
    <mergeCell ref="AA262:AA264"/>
    <mergeCell ref="AB262:AB264"/>
    <mergeCell ref="V312:V314"/>
    <mergeCell ref="U290:U292"/>
    <mergeCell ref="U243:U245"/>
    <mergeCell ref="V243:V245"/>
    <mergeCell ref="V246:V248"/>
    <mergeCell ref="U230:U232"/>
    <mergeCell ref="V230:V232"/>
    <mergeCell ref="V255:V257"/>
    <mergeCell ref="U255:U257"/>
    <mergeCell ref="U258:U261"/>
    <mergeCell ref="V258:V261"/>
    <mergeCell ref="U249:U251"/>
    <mergeCell ref="U268:U269"/>
    <mergeCell ref="V265:V267"/>
    <mergeCell ref="Y265:Y267"/>
    <mergeCell ref="Z265:Z267"/>
    <mergeCell ref="X290:X292"/>
    <mergeCell ref="W290:W292"/>
    <mergeCell ref="AB315:AB317"/>
    <mergeCell ref="V240:V242"/>
    <mergeCell ref="V331:V333"/>
    <mergeCell ref="U246:U248"/>
    <mergeCell ref="U280:U282"/>
    <mergeCell ref="T141:T143"/>
    <mergeCell ref="W141:W143"/>
    <mergeCell ref="X195:X197"/>
    <mergeCell ref="Y195:Y197"/>
    <mergeCell ref="AA187:AA189"/>
    <mergeCell ref="AB187:AB189"/>
    <mergeCell ref="U190:U192"/>
    <mergeCell ref="AA195:AA197"/>
    <mergeCell ref="AC198:AC201"/>
    <mergeCell ref="AB195:AB197"/>
    <mergeCell ref="V193:V194"/>
    <mergeCell ref="W193:W194"/>
    <mergeCell ref="T312:T314"/>
    <mergeCell ref="W214:W216"/>
    <mergeCell ref="W312:W314"/>
    <mergeCell ref="W249:W251"/>
    <mergeCell ref="Z315:Z317"/>
    <mergeCell ref="AA315:AA317"/>
    <mergeCell ref="Z230:Z232"/>
    <mergeCell ref="W221:W223"/>
    <mergeCell ref="Y233:Y235"/>
    <mergeCell ref="W270:W272"/>
    <mergeCell ref="X270:X272"/>
    <mergeCell ref="AB312:AB314"/>
    <mergeCell ref="Y321:Y323"/>
    <mergeCell ref="X227:X229"/>
    <mergeCell ref="X214:X216"/>
    <mergeCell ref="W224:W226"/>
    <mergeCell ref="X224:X226"/>
    <mergeCell ref="AA217:AA220"/>
    <mergeCell ref="V283:V285"/>
    <mergeCell ref="V296:V298"/>
    <mergeCell ref="AC167:AC169"/>
    <mergeCell ref="AA211:AA213"/>
    <mergeCell ref="V236:V239"/>
    <mergeCell ref="T236:T239"/>
    <mergeCell ref="AB205:AB207"/>
    <mergeCell ref="AC205:AC207"/>
    <mergeCell ref="AD167:AD169"/>
    <mergeCell ref="U151:U153"/>
    <mergeCell ref="V151:V153"/>
    <mergeCell ref="Y151:Y153"/>
    <mergeCell ref="Q164:Q166"/>
    <mergeCell ref="R164:R166"/>
    <mergeCell ref="S164:S166"/>
    <mergeCell ref="T164:T166"/>
    <mergeCell ref="U164:U166"/>
    <mergeCell ref="R160:R161"/>
    <mergeCell ref="Q167:Q169"/>
    <mergeCell ref="AA170:AA173"/>
    <mergeCell ref="Q141:Q143"/>
    <mergeCell ref="R141:R143"/>
    <mergeCell ref="S141:S143"/>
    <mergeCell ref="AB151:AB153"/>
    <mergeCell ref="AC151:AC153"/>
    <mergeCell ref="P141:P143"/>
    <mergeCell ref="S135:S137"/>
    <mergeCell ref="P164:P166"/>
    <mergeCell ref="W174:W177"/>
    <mergeCell ref="U157:U159"/>
    <mergeCell ref="V157:V159"/>
    <mergeCell ref="P160:P161"/>
    <mergeCell ref="Q160:Q161"/>
    <mergeCell ref="AD164:AD166"/>
    <mergeCell ref="X164:X166"/>
    <mergeCell ref="Y164:Y166"/>
    <mergeCell ref="V141:V143"/>
    <mergeCell ref="Z151:Z153"/>
    <mergeCell ref="AA151:AA153"/>
    <mergeCell ref="V170:V173"/>
    <mergeCell ref="W170:W173"/>
    <mergeCell ref="X170:X173"/>
    <mergeCell ref="Y170:Y173"/>
    <mergeCell ref="W151:W153"/>
    <mergeCell ref="AC154:AC156"/>
    <mergeCell ref="AD154:AD156"/>
    <mergeCell ref="X141:X143"/>
    <mergeCell ref="V167:V169"/>
    <mergeCell ref="W135:W137"/>
    <mergeCell ref="V145:V146"/>
    <mergeCell ref="W145:W146"/>
    <mergeCell ref="X145:X146"/>
    <mergeCell ref="P151:P153"/>
    <mergeCell ref="Y145:Y146"/>
    <mergeCell ref="Z145:Z146"/>
    <mergeCell ref="AA145:AA146"/>
    <mergeCell ref="AB145:AB146"/>
    <mergeCell ref="AC145:AC146"/>
    <mergeCell ref="AD145:AD146"/>
    <mergeCell ref="W120:W123"/>
    <mergeCell ref="V128:V130"/>
    <mergeCell ref="T128:T130"/>
    <mergeCell ref="T147:T150"/>
    <mergeCell ref="AC131:AC134"/>
    <mergeCell ref="AD131:AD134"/>
    <mergeCell ref="AB164:AB166"/>
    <mergeCell ref="P108:P110"/>
    <mergeCell ref="P167:P169"/>
    <mergeCell ref="Q108:Q110"/>
    <mergeCell ref="AI794:AI796"/>
    <mergeCell ref="X718:X720"/>
    <mergeCell ref="AF558:AF561"/>
    <mergeCell ref="AG558:AG561"/>
    <mergeCell ref="AH558:AH561"/>
    <mergeCell ref="AA582:AA584"/>
    <mergeCell ref="AD552:AD554"/>
    <mergeCell ref="AG585:AG587"/>
    <mergeCell ref="AH585:AH587"/>
    <mergeCell ref="AH579:AH581"/>
    <mergeCell ref="AI862:AI864"/>
    <mergeCell ref="Y846:Y848"/>
    <mergeCell ref="AH856:AH858"/>
    <mergeCell ref="AI856:AI858"/>
    <mergeCell ref="V846:V848"/>
    <mergeCell ref="W846:W848"/>
    <mergeCell ref="AC852:AC855"/>
    <mergeCell ref="AB774:AB776"/>
    <mergeCell ref="AI779:AI781"/>
    <mergeCell ref="U170:U173"/>
    <mergeCell ref="U167:U169"/>
    <mergeCell ref="V174:V177"/>
    <mergeCell ref="X184:X186"/>
    <mergeCell ref="Y184:Y186"/>
    <mergeCell ref="P154:P156"/>
    <mergeCell ref="Q154:Q156"/>
    <mergeCell ref="R154:R156"/>
    <mergeCell ref="S154:S156"/>
    <mergeCell ref="AD157:AD159"/>
    <mergeCell ref="AE157:AE159"/>
    <mergeCell ref="X157:X159"/>
    <mergeCell ref="V337:V339"/>
    <mergeCell ref="AG252:AG254"/>
    <mergeCell ref="AF321:AF323"/>
    <mergeCell ref="AG321:AG323"/>
    <mergeCell ref="AG315:AG317"/>
    <mergeCell ref="AE255:AE257"/>
    <mergeCell ref="AA312:AA314"/>
    <mergeCell ref="Z293:Z295"/>
    <mergeCell ref="AF277:AF279"/>
    <mergeCell ref="AA243:AA245"/>
    <mergeCell ref="AB243:AB245"/>
    <mergeCell ref="X246:X248"/>
    <mergeCell ref="AE217:AE220"/>
    <mergeCell ref="AB240:AB242"/>
    <mergeCell ref="AC240:AC242"/>
    <mergeCell ref="AD240:AD242"/>
    <mergeCell ref="AE240:AE242"/>
    <mergeCell ref="AF240:AF242"/>
    <mergeCell ref="U240:U242"/>
    <mergeCell ref="Z337:Z339"/>
    <mergeCell ref="AA233:AA235"/>
    <mergeCell ref="AB233:AB235"/>
    <mergeCell ref="W340:W342"/>
    <mergeCell ref="AF249:AF251"/>
    <mergeCell ref="V214:V216"/>
    <mergeCell ref="X211:X213"/>
    <mergeCell ref="AG302:AG305"/>
    <mergeCell ref="AG211:AG213"/>
    <mergeCell ref="AG214:AG216"/>
    <mergeCell ref="AF154:AF156"/>
    <mergeCell ref="AG154:AG156"/>
    <mergeCell ref="Y214:Y216"/>
    <mergeCell ref="AD160:AD161"/>
    <mergeCell ref="AH157:AH159"/>
    <mergeCell ref="AF157:AF159"/>
    <mergeCell ref="AG157:AG159"/>
    <mergeCell ref="AH170:AH173"/>
    <mergeCell ref="AH154:AH156"/>
    <mergeCell ref="AE160:AE161"/>
    <mergeCell ref="AF160:AF161"/>
    <mergeCell ref="R195:R197"/>
    <mergeCell ref="S195:S197"/>
    <mergeCell ref="R193:R194"/>
    <mergeCell ref="AJ1067:AJ1069"/>
    <mergeCell ref="W1067:W1069"/>
    <mergeCell ref="AJ1060:AJ1062"/>
    <mergeCell ref="AA1060:AA1062"/>
    <mergeCell ref="AB1060:AB1062"/>
    <mergeCell ref="AJ1063:AJ1066"/>
    <mergeCell ref="Y1060:Y1062"/>
    <mergeCell ref="Z1060:Z1062"/>
    <mergeCell ref="V343:V345"/>
    <mergeCell ref="AC648:AC650"/>
    <mergeCell ref="AD193:AD194"/>
    <mergeCell ref="AE193:AE194"/>
    <mergeCell ref="AF193:AF194"/>
    <mergeCell ref="AF258:AF261"/>
    <mergeCell ref="AE645:AE647"/>
    <mergeCell ref="AF645:AF647"/>
    <mergeCell ref="AG645:AG647"/>
    <mergeCell ref="AB552:AB554"/>
    <mergeCell ref="AC552:AC554"/>
    <mergeCell ref="AE549:AE551"/>
    <mergeCell ref="AG535:AG537"/>
    <mergeCell ref="Z549:Z551"/>
    <mergeCell ref="X552:X554"/>
    <mergeCell ref="Y552:Y554"/>
    <mergeCell ref="V532:V534"/>
    <mergeCell ref="X532:X534"/>
    <mergeCell ref="AG546:AG548"/>
    <mergeCell ref="AB542:AB545"/>
    <mergeCell ref="U645:U647"/>
    <mergeCell ref="AC277:AC279"/>
    <mergeCell ref="Y349:Y352"/>
    <mergeCell ref="Z349:Z352"/>
    <mergeCell ref="AJ331:AJ333"/>
    <mergeCell ref="AE309:AE311"/>
    <mergeCell ref="X174:X177"/>
    <mergeCell ref="AB193:AB194"/>
    <mergeCell ref="X236:X239"/>
    <mergeCell ref="AH202:AH204"/>
    <mergeCell ref="AB202:AB204"/>
    <mergeCell ref="AC211:AC213"/>
    <mergeCell ref="AC202:AC204"/>
    <mergeCell ref="Y198:Y201"/>
    <mergeCell ref="Z236:Z239"/>
    <mergeCell ref="Y236:Y239"/>
    <mergeCell ref="AH195:AH197"/>
    <mergeCell ref="AF217:AF220"/>
    <mergeCell ref="AB236:AB239"/>
    <mergeCell ref="AC236:AC239"/>
    <mergeCell ref="AA236:AA239"/>
    <mergeCell ref="R318:R320"/>
    <mergeCell ref="AI714:AI717"/>
    <mergeCell ref="AH79:AH81"/>
    <mergeCell ref="Z117:Z118"/>
    <mergeCell ref="O111:O113"/>
    <mergeCell ref="P111:P113"/>
    <mergeCell ref="Q111:Q113"/>
    <mergeCell ref="R114:R116"/>
    <mergeCell ref="S114:S116"/>
    <mergeCell ref="V124:V127"/>
    <mergeCell ref="W124:W127"/>
    <mergeCell ref="AC128:AC130"/>
    <mergeCell ref="AG131:AG134"/>
    <mergeCell ref="AH131:AH134"/>
    <mergeCell ref="AE82:AE84"/>
    <mergeCell ref="AI85:AI87"/>
    <mergeCell ref="AI120:AI123"/>
    <mergeCell ref="AD128:AD130"/>
    <mergeCell ref="AF82:AF84"/>
    <mergeCell ref="AG82:AG84"/>
    <mergeCell ref="AC79:AC81"/>
    <mergeCell ref="AD79:AD81"/>
    <mergeCell ref="AE79:AE81"/>
    <mergeCell ref="AF79:AF81"/>
    <mergeCell ref="AC82:AC84"/>
    <mergeCell ref="AD82:AD84"/>
    <mergeCell ref="AD117:AD118"/>
    <mergeCell ref="AC111:AC113"/>
    <mergeCell ref="R98:R101"/>
    <mergeCell ref="S98:S101"/>
    <mergeCell ref="R111:R113"/>
    <mergeCell ref="AG124:AG127"/>
    <mergeCell ref="AH124:AH127"/>
    <mergeCell ref="AI88:AI91"/>
    <mergeCell ref="AF85:AF87"/>
    <mergeCell ref="Z128:Z130"/>
    <mergeCell ref="W114:W116"/>
    <mergeCell ref="X114:X116"/>
    <mergeCell ref="V82:V84"/>
    <mergeCell ref="W82:W84"/>
    <mergeCell ref="X82:X84"/>
    <mergeCell ref="AA117:AA118"/>
    <mergeCell ref="W117:W118"/>
    <mergeCell ref="Y105:Y107"/>
    <mergeCell ref="Z105:Z107"/>
    <mergeCell ref="P117:P118"/>
    <mergeCell ref="Q117:Q118"/>
    <mergeCell ref="R117:R118"/>
    <mergeCell ref="S117:S118"/>
    <mergeCell ref="T117:T118"/>
    <mergeCell ref="U117:U118"/>
    <mergeCell ref="O114:O116"/>
    <mergeCell ref="Z95:Z97"/>
    <mergeCell ref="AA95:AA97"/>
    <mergeCell ref="AB95:AB97"/>
    <mergeCell ref="O102:O104"/>
    <mergeCell ref="P102:P104"/>
    <mergeCell ref="Q102:Q104"/>
    <mergeCell ref="T82:T84"/>
    <mergeCell ref="T124:T127"/>
    <mergeCell ref="U124:U127"/>
    <mergeCell ref="X131:X134"/>
    <mergeCell ref="Q79:Q81"/>
    <mergeCell ref="T92:T94"/>
    <mergeCell ref="U92:U94"/>
    <mergeCell ref="V92:V94"/>
    <mergeCell ref="B111:B113"/>
    <mergeCell ref="B98:B101"/>
    <mergeCell ref="B114:B116"/>
    <mergeCell ref="C114:C116"/>
    <mergeCell ref="D114:D116"/>
    <mergeCell ref="C117:C118"/>
    <mergeCell ref="D117:D118"/>
    <mergeCell ref="E117:E118"/>
    <mergeCell ref="F117:F118"/>
    <mergeCell ref="B102:B104"/>
    <mergeCell ref="C102:C104"/>
    <mergeCell ref="D102:D104"/>
    <mergeCell ref="E102:E104"/>
    <mergeCell ref="F102:F104"/>
    <mergeCell ref="G102:G104"/>
    <mergeCell ref="O95:O97"/>
    <mergeCell ref="P95:P97"/>
    <mergeCell ref="Q95:Q97"/>
    <mergeCell ref="W98:W101"/>
    <mergeCell ref="X98:X101"/>
    <mergeCell ref="V85:V87"/>
    <mergeCell ref="W85:W87"/>
    <mergeCell ref="Q82:Q84"/>
    <mergeCell ref="R82:R84"/>
    <mergeCell ref="S82:S84"/>
    <mergeCell ref="V117:V118"/>
    <mergeCell ref="T98:T101"/>
    <mergeCell ref="U98:U101"/>
    <mergeCell ref="V98:V101"/>
    <mergeCell ref="S111:S113"/>
    <mergeCell ref="U111:U113"/>
    <mergeCell ref="U108:U110"/>
    <mergeCell ref="T114:T116"/>
    <mergeCell ref="B92:B94"/>
    <mergeCell ref="C92:C94"/>
    <mergeCell ref="X117:X118"/>
    <mergeCell ref="U114:U116"/>
    <mergeCell ref="X102:X104"/>
    <mergeCell ref="X88:X91"/>
    <mergeCell ref="O108:O110"/>
    <mergeCell ref="D98:D101"/>
    <mergeCell ref="R105:R107"/>
    <mergeCell ref="S105:S107"/>
    <mergeCell ref="T105:T107"/>
    <mergeCell ref="U105:U107"/>
    <mergeCell ref="N114:N116"/>
    <mergeCell ref="G82:G84"/>
    <mergeCell ref="D92:D94"/>
    <mergeCell ref="E92:E94"/>
    <mergeCell ref="F92:F94"/>
    <mergeCell ref="G92:G94"/>
    <mergeCell ref="N92:N94"/>
    <mergeCell ref="O92:O94"/>
    <mergeCell ref="P92:P94"/>
    <mergeCell ref="Q92:Q94"/>
    <mergeCell ref="U102:U104"/>
    <mergeCell ref="V102:V104"/>
    <mergeCell ref="W102:W104"/>
    <mergeCell ref="G111:G113"/>
    <mergeCell ref="I88:I91"/>
    <mergeCell ref="E98:E101"/>
    <mergeCell ref="C82:C84"/>
    <mergeCell ref="D82:D84"/>
    <mergeCell ref="E82:E84"/>
    <mergeCell ref="Z72:Z75"/>
    <mergeCell ref="R72:R75"/>
    <mergeCell ref="S72:S75"/>
    <mergeCell ref="T72:T75"/>
    <mergeCell ref="U72:U75"/>
    <mergeCell ref="H82:H84"/>
    <mergeCell ref="I82:I84"/>
    <mergeCell ref="N82:N84"/>
    <mergeCell ref="O82:O84"/>
    <mergeCell ref="P82:P84"/>
    <mergeCell ref="AA82:AA84"/>
    <mergeCell ref="X85:X87"/>
    <mergeCell ref="Q76:Q78"/>
    <mergeCell ref="H111:H113"/>
    <mergeCell ref="I111:I113"/>
    <mergeCell ref="N79:N81"/>
    <mergeCell ref="Z111:Z113"/>
    <mergeCell ref="Y111:Y113"/>
    <mergeCell ref="W108:W110"/>
    <mergeCell ref="H88:H91"/>
    <mergeCell ref="I79:I81"/>
    <mergeCell ref="Y98:Y101"/>
    <mergeCell ref="Z98:Z101"/>
    <mergeCell ref="AB82:AB84"/>
    <mergeCell ref="Y85:Y87"/>
    <mergeCell ref="AB88:AB91"/>
    <mergeCell ref="Y79:Y81"/>
    <mergeCell ref="R108:R110"/>
    <mergeCell ref="S108:S110"/>
    <mergeCell ref="T108:T110"/>
    <mergeCell ref="H95:H97"/>
    <mergeCell ref="I95:I97"/>
    <mergeCell ref="N95:N97"/>
    <mergeCell ref="N108:N110"/>
    <mergeCell ref="R95:R97"/>
    <mergeCell ref="N88:N91"/>
    <mergeCell ref="U82:U84"/>
    <mergeCell ref="X95:X97"/>
    <mergeCell ref="O79:O81"/>
    <mergeCell ref="P79:P81"/>
    <mergeCell ref="H92:H94"/>
    <mergeCell ref="F82:F84"/>
    <mergeCell ref="Y69:Y71"/>
    <mergeCell ref="Y72:Y75"/>
    <mergeCell ref="X76:X78"/>
    <mergeCell ref="X79:X81"/>
    <mergeCell ref="R79:R81"/>
    <mergeCell ref="S79:S81"/>
    <mergeCell ref="T79:T81"/>
    <mergeCell ref="H79:H81"/>
    <mergeCell ref="N76:N78"/>
    <mergeCell ref="AF117:AF118"/>
    <mergeCell ref="AB117:AB118"/>
    <mergeCell ref="AH98:AH101"/>
    <mergeCell ref="AI98:AI101"/>
    <mergeCell ref="S95:S97"/>
    <mergeCell ref="T95:T97"/>
    <mergeCell ref="U95:U97"/>
    <mergeCell ref="V95:V97"/>
    <mergeCell ref="W95:W97"/>
    <mergeCell ref="N117:N118"/>
    <mergeCell ref="O117:O118"/>
    <mergeCell ref="AC108:AC110"/>
    <mergeCell ref="AD111:AD113"/>
    <mergeCell ref="AG114:AG116"/>
    <mergeCell ref="AH117:AH118"/>
    <mergeCell ref="AH111:AH113"/>
    <mergeCell ref="AD108:AD110"/>
    <mergeCell ref="I117:I118"/>
    <mergeCell ref="Y95:Y97"/>
    <mergeCell ref="N111:N113"/>
    <mergeCell ref="AI105:AI107"/>
    <mergeCell ref="J124:J125"/>
    <mergeCell ref="K124:K125"/>
    <mergeCell ref="L124:L125"/>
    <mergeCell ref="N124:N127"/>
    <mergeCell ref="AG111:AG113"/>
    <mergeCell ref="H102:H104"/>
    <mergeCell ref="I102:I104"/>
    <mergeCell ref="N102:N104"/>
    <mergeCell ref="AC102:AC104"/>
    <mergeCell ref="AD102:AD104"/>
    <mergeCell ref="AE102:AE104"/>
    <mergeCell ref="AF102:AF104"/>
    <mergeCell ref="AG102:AG104"/>
    <mergeCell ref="AH102:AH104"/>
    <mergeCell ref="AI102:AI104"/>
    <mergeCell ref="AA98:AA101"/>
    <mergeCell ref="AB98:AB101"/>
    <mergeCell ref="AC98:AC101"/>
    <mergeCell ref="AD98:AD101"/>
    <mergeCell ref="AE98:AE101"/>
    <mergeCell ref="AF98:AF101"/>
    <mergeCell ref="Y117:Y118"/>
    <mergeCell ref="O120:O123"/>
    <mergeCell ref="AA124:AA127"/>
    <mergeCell ref="AB124:AB127"/>
    <mergeCell ref="H120:H123"/>
    <mergeCell ref="I120:I123"/>
    <mergeCell ref="M124:M125"/>
    <mergeCell ref="AC124:AC127"/>
    <mergeCell ref="AD124:AD127"/>
    <mergeCell ref="AF120:AF123"/>
    <mergeCell ref="AC120:AC123"/>
    <mergeCell ref="AD120:AD123"/>
    <mergeCell ref="AE120:AE123"/>
    <mergeCell ref="P114:P116"/>
    <mergeCell ref="Q114:Q116"/>
    <mergeCell ref="X120:X123"/>
    <mergeCell ref="AG98:AG101"/>
    <mergeCell ref="Q124:Q127"/>
    <mergeCell ref="R124:R127"/>
    <mergeCell ref="S124:S127"/>
    <mergeCell ref="AI114:AI116"/>
    <mergeCell ref="I124:I127"/>
    <mergeCell ref="B154:B156"/>
    <mergeCell ref="Y160:Y161"/>
    <mergeCell ref="U154:U156"/>
    <mergeCell ref="F128:F130"/>
    <mergeCell ref="Q131:Q134"/>
    <mergeCell ref="R131:R134"/>
    <mergeCell ref="N135:N137"/>
    <mergeCell ref="B138:B140"/>
    <mergeCell ref="C138:C140"/>
    <mergeCell ref="D138:D140"/>
    <mergeCell ref="I151:I153"/>
    <mergeCell ref="F138:F140"/>
    <mergeCell ref="G151:G153"/>
    <mergeCell ref="H151:H153"/>
    <mergeCell ref="N128:N130"/>
    <mergeCell ref="D131:D134"/>
    <mergeCell ref="E131:E134"/>
    <mergeCell ref="F131:F134"/>
    <mergeCell ref="G131:G134"/>
    <mergeCell ref="H131:H134"/>
    <mergeCell ref="I131:I134"/>
    <mergeCell ref="G128:G130"/>
    <mergeCell ref="X151:X153"/>
    <mergeCell ref="W154:W156"/>
    <mergeCell ref="X154:X156"/>
    <mergeCell ref="AA154:AA156"/>
    <mergeCell ref="Z160:Z161"/>
    <mergeCell ref="AB128:AB130"/>
    <mergeCell ref="Y141:Y143"/>
    <mergeCell ref="G160:G161"/>
    <mergeCell ref="T160:T161"/>
    <mergeCell ref="U160:U161"/>
    <mergeCell ref="O160:O161"/>
    <mergeCell ref="Y154:Y156"/>
    <mergeCell ref="Y157:Y159"/>
    <mergeCell ref="Z154:Z156"/>
    <mergeCell ref="N154:N156"/>
    <mergeCell ref="V160:V161"/>
    <mergeCell ref="W160:W161"/>
    <mergeCell ref="X160:X161"/>
    <mergeCell ref="AB160:AB161"/>
    <mergeCell ref="O147:O150"/>
    <mergeCell ref="P147:P150"/>
    <mergeCell ref="Q147:Q150"/>
    <mergeCell ref="R147:R150"/>
    <mergeCell ref="O135:O137"/>
    <mergeCell ref="P135:P137"/>
    <mergeCell ref="U135:U137"/>
    <mergeCell ref="AA128:AA130"/>
    <mergeCell ref="S147:S150"/>
    <mergeCell ref="T135:T137"/>
    <mergeCell ref="R135:R137"/>
    <mergeCell ref="U138:U140"/>
    <mergeCell ref="X135:X137"/>
    <mergeCell ref="V135:V137"/>
    <mergeCell ref="J141:J142"/>
    <mergeCell ref="P138:P140"/>
    <mergeCell ref="Q138:Q140"/>
    <mergeCell ref="R138:R140"/>
    <mergeCell ref="S138:S140"/>
    <mergeCell ref="T138:T140"/>
    <mergeCell ref="I145:I146"/>
    <mergeCell ref="O131:O134"/>
    <mergeCell ref="O141:O143"/>
    <mergeCell ref="O138:O140"/>
    <mergeCell ref="O128:O130"/>
    <mergeCell ref="P128:P130"/>
    <mergeCell ref="Q128:Q130"/>
    <mergeCell ref="AA141:AA143"/>
    <mergeCell ref="M138:M139"/>
    <mergeCell ref="K141:K142"/>
    <mergeCell ref="L141:L142"/>
    <mergeCell ref="M141:M142"/>
    <mergeCell ref="N138:N140"/>
    <mergeCell ref="AC164:AC166"/>
    <mergeCell ref="AB167:AB169"/>
    <mergeCell ref="U141:U143"/>
    <mergeCell ref="Q135:Q137"/>
    <mergeCell ref="AA120:AA123"/>
    <mergeCell ref="Z120:Z123"/>
    <mergeCell ref="V120:V123"/>
    <mergeCell ref="Y120:Y123"/>
    <mergeCell ref="T120:T123"/>
    <mergeCell ref="P124:P127"/>
    <mergeCell ref="X124:X127"/>
    <mergeCell ref="Y124:Y127"/>
    <mergeCell ref="Z124:Z127"/>
    <mergeCell ref="AB120:AB123"/>
    <mergeCell ref="P120:P123"/>
    <mergeCell ref="U120:U123"/>
    <mergeCell ref="Q120:Q123"/>
    <mergeCell ref="Z131:Z134"/>
    <mergeCell ref="O124:O127"/>
    <mergeCell ref="S131:S134"/>
    <mergeCell ref="T131:T134"/>
    <mergeCell ref="U131:U134"/>
    <mergeCell ref="V131:V134"/>
    <mergeCell ref="Y128:Y130"/>
    <mergeCell ref="AA160:AA161"/>
    <mergeCell ref="Q157:Q159"/>
    <mergeCell ref="R157:R159"/>
    <mergeCell ref="S157:S159"/>
    <mergeCell ref="T157:T159"/>
    <mergeCell ref="AC160:AC161"/>
    <mergeCell ref="Z157:Z159"/>
    <mergeCell ref="AC157:AC159"/>
    <mergeCell ref="N160:N161"/>
    <mergeCell ref="S160:S161"/>
    <mergeCell ref="O154:O156"/>
    <mergeCell ref="O157:O159"/>
    <mergeCell ref="P157:P159"/>
    <mergeCell ref="N145:N146"/>
    <mergeCell ref="O145:O146"/>
    <mergeCell ref="P145:P146"/>
    <mergeCell ref="Q145:Q146"/>
    <mergeCell ref="R145:R146"/>
    <mergeCell ref="S145:S146"/>
    <mergeCell ref="T145:T146"/>
    <mergeCell ref="U145:U146"/>
    <mergeCell ref="P131:P134"/>
    <mergeCell ref="W128:W130"/>
    <mergeCell ref="X128:X130"/>
    <mergeCell ref="U128:U130"/>
    <mergeCell ref="AG198:AG201"/>
    <mergeCell ref="W190:W192"/>
    <mergeCell ref="AE195:AE197"/>
    <mergeCell ref="Z190:Z192"/>
    <mergeCell ref="V195:V197"/>
    <mergeCell ref="W195:W197"/>
    <mergeCell ref="AA193:AA194"/>
    <mergeCell ref="AF187:AF189"/>
    <mergeCell ref="AG187:AG189"/>
    <mergeCell ref="N195:N197"/>
    <mergeCell ref="AC193:AC194"/>
    <mergeCell ref="AE164:AE166"/>
    <mergeCell ref="P174:P177"/>
    <mergeCell ref="Q174:Q177"/>
    <mergeCell ref="R174:R177"/>
    <mergeCell ref="S174:S177"/>
    <mergeCell ref="T174:T177"/>
    <mergeCell ref="O198:O201"/>
    <mergeCell ref="W198:W201"/>
    <mergeCell ref="V198:V201"/>
    <mergeCell ref="AE198:AE201"/>
    <mergeCell ref="N198:N201"/>
    <mergeCell ref="R190:R192"/>
    <mergeCell ref="AC195:AC197"/>
    <mergeCell ref="AD195:AD197"/>
    <mergeCell ref="AF195:AF197"/>
    <mergeCell ref="N164:N166"/>
    <mergeCell ref="V164:V166"/>
    <mergeCell ref="W164:W166"/>
    <mergeCell ref="Z164:Z166"/>
    <mergeCell ref="AA164:AA166"/>
    <mergeCell ref="AC190:AC192"/>
    <mergeCell ref="AE167:AE169"/>
    <mergeCell ref="AC174:AC177"/>
    <mergeCell ref="AF167:AF169"/>
    <mergeCell ref="AD184:AD186"/>
    <mergeCell ref="AE184:AE186"/>
    <mergeCell ref="N174:N177"/>
    <mergeCell ref="N193:N194"/>
    <mergeCell ref="O193:O194"/>
    <mergeCell ref="AG170:AG173"/>
    <mergeCell ref="AE174:AE177"/>
    <mergeCell ref="X190:X192"/>
    <mergeCell ref="O184:O186"/>
    <mergeCell ref="O190:O192"/>
    <mergeCell ref="AB184:AB186"/>
    <mergeCell ref="AC184:AC186"/>
    <mergeCell ref="AC170:AC173"/>
    <mergeCell ref="AE187:AE189"/>
    <mergeCell ref="P195:P197"/>
    <mergeCell ref="Q195:Q197"/>
    <mergeCell ref="Z195:Z197"/>
    <mergeCell ref="X193:X194"/>
    <mergeCell ref="O164:O166"/>
    <mergeCell ref="P190:P192"/>
    <mergeCell ref="R187:R189"/>
    <mergeCell ref="S187:S189"/>
    <mergeCell ref="AC187:AC189"/>
    <mergeCell ref="Y190:Y192"/>
    <mergeCell ref="AF164:AF166"/>
    <mergeCell ref="N167:N169"/>
    <mergeCell ref="O167:O169"/>
    <mergeCell ref="AD187:AD189"/>
    <mergeCell ref="AH151:AH153"/>
    <mergeCell ref="AE151:AE153"/>
    <mergeCell ref="AA157:AA159"/>
    <mergeCell ref="AB157:AB159"/>
    <mergeCell ref="J193:J194"/>
    <mergeCell ref="K193:K194"/>
    <mergeCell ref="L193:L194"/>
    <mergeCell ref="M193:M194"/>
    <mergeCell ref="T151:T153"/>
    <mergeCell ref="T187:T189"/>
    <mergeCell ref="I184:I186"/>
    <mergeCell ref="N170:N173"/>
    <mergeCell ref="AA174:AA177"/>
    <mergeCell ref="AB174:AB177"/>
    <mergeCell ref="AF174:AF177"/>
    <mergeCell ref="AG174:AG177"/>
    <mergeCell ref="P170:P173"/>
    <mergeCell ref="I160:I161"/>
    <mergeCell ref="F157:F159"/>
    <mergeCell ref="G157:G159"/>
    <mergeCell ref="H157:H159"/>
    <mergeCell ref="I157:I159"/>
    <mergeCell ref="N157:N159"/>
    <mergeCell ref="W157:W159"/>
    <mergeCell ref="W167:W169"/>
    <mergeCell ref="AA167:AA169"/>
    <mergeCell ref="X167:X169"/>
    <mergeCell ref="Y167:Y169"/>
    <mergeCell ref="Z167:Z169"/>
    <mergeCell ref="AH164:AH166"/>
    <mergeCell ref="AH184:AH186"/>
    <mergeCell ref="AH160:AH161"/>
    <mergeCell ref="T154:T156"/>
    <mergeCell ref="V154:V156"/>
    <mergeCell ref="N184:N186"/>
    <mergeCell ref="I190:I192"/>
    <mergeCell ref="H184:H186"/>
    <mergeCell ref="S167:S169"/>
    <mergeCell ref="T167:T169"/>
    <mergeCell ref="Q193:Q194"/>
    <mergeCell ref="O151:O153"/>
    <mergeCell ref="Q151:Q153"/>
    <mergeCell ref="R151:R153"/>
    <mergeCell ref="S151:S153"/>
    <mergeCell ref="Q184:Q186"/>
    <mergeCell ref="AF184:AF186"/>
    <mergeCell ref="AH174:AH177"/>
    <mergeCell ref="AH167:AH169"/>
    <mergeCell ref="AA184:AA186"/>
    <mergeCell ref="R167:R169"/>
    <mergeCell ref="H160:H161"/>
    <mergeCell ref="Z184:Z186"/>
    <mergeCell ref="V184:V186"/>
    <mergeCell ref="W184:W186"/>
    <mergeCell ref="T190:T192"/>
    <mergeCell ref="T184:T186"/>
    <mergeCell ref="U184:U186"/>
    <mergeCell ref="W187:W189"/>
    <mergeCell ref="X187:X189"/>
    <mergeCell ref="O170:O173"/>
    <mergeCell ref="AB170:AB173"/>
    <mergeCell ref="N187:N189"/>
    <mergeCell ref="O187:O189"/>
    <mergeCell ref="T170:T173"/>
    <mergeCell ref="S198:S201"/>
    <mergeCell ref="T198:T201"/>
    <mergeCell ref="Z227:Z229"/>
    <mergeCell ref="W202:W204"/>
    <mergeCell ref="U202:U204"/>
    <mergeCell ref="Q227:Q229"/>
    <mergeCell ref="R233:R235"/>
    <mergeCell ref="W230:W232"/>
    <mergeCell ref="Q170:Q173"/>
    <mergeCell ref="R170:R173"/>
    <mergeCell ref="Z170:Z173"/>
    <mergeCell ref="Z214:Z216"/>
    <mergeCell ref="Z211:Z213"/>
    <mergeCell ref="Z233:Z235"/>
    <mergeCell ref="T221:T223"/>
    <mergeCell ref="U198:U201"/>
    <mergeCell ref="T227:T229"/>
    <mergeCell ref="V227:V229"/>
    <mergeCell ref="Q187:Q189"/>
    <mergeCell ref="Q190:Q192"/>
    <mergeCell ref="P211:P213"/>
    <mergeCell ref="S193:S194"/>
    <mergeCell ref="P193:P194"/>
    <mergeCell ref="U174:U177"/>
    <mergeCell ref="S170:S173"/>
    <mergeCell ref="Y187:Y189"/>
    <mergeCell ref="U221:U223"/>
    <mergeCell ref="V221:V223"/>
    <mergeCell ref="U227:U229"/>
    <mergeCell ref="V233:V235"/>
    <mergeCell ref="Y174:Y177"/>
    <mergeCell ref="Z174:Z177"/>
    <mergeCell ref="U193:U194"/>
    <mergeCell ref="V187:V189"/>
    <mergeCell ref="Z187:Z189"/>
    <mergeCell ref="P187:P189"/>
    <mergeCell ref="R184:R186"/>
    <mergeCell ref="N221:N223"/>
    <mergeCell ref="T202:T204"/>
    <mergeCell ref="T193:T194"/>
    <mergeCell ref="U187:U189"/>
    <mergeCell ref="W211:W213"/>
    <mergeCell ref="Z221:Z223"/>
    <mergeCell ref="Z198:Z201"/>
    <mergeCell ref="AC227:AC229"/>
    <mergeCell ref="AA230:AA232"/>
    <mergeCell ref="AD214:AD216"/>
    <mergeCell ref="AD217:AD220"/>
    <mergeCell ref="Q214:Q216"/>
    <mergeCell ref="R214:R216"/>
    <mergeCell ref="S214:S216"/>
    <mergeCell ref="T214:T216"/>
    <mergeCell ref="U214:U216"/>
    <mergeCell ref="O195:O197"/>
    <mergeCell ref="P184:P186"/>
    <mergeCell ref="P198:P201"/>
    <mergeCell ref="S211:S213"/>
    <mergeCell ref="O174:O177"/>
    <mergeCell ref="W217:W220"/>
    <mergeCell ref="X217:X220"/>
    <mergeCell ref="Y217:Y220"/>
    <mergeCell ref="Y224:Y226"/>
    <mergeCell ref="R224:R226"/>
    <mergeCell ref="T211:T213"/>
    <mergeCell ref="U211:U213"/>
    <mergeCell ref="V211:V213"/>
    <mergeCell ref="P217:P220"/>
    <mergeCell ref="X221:X223"/>
    <mergeCell ref="Y221:Y223"/>
    <mergeCell ref="X230:X232"/>
    <mergeCell ref="V202:V204"/>
    <mergeCell ref="P221:P223"/>
    <mergeCell ref="AD205:AD207"/>
    <mergeCell ref="O205:O207"/>
    <mergeCell ref="P205:P207"/>
    <mergeCell ref="Q205:Q207"/>
    <mergeCell ref="R205:R207"/>
    <mergeCell ref="O221:O223"/>
    <mergeCell ref="R221:R223"/>
    <mergeCell ref="S190:S192"/>
    <mergeCell ref="X198:X201"/>
    <mergeCell ref="S184:S186"/>
    <mergeCell ref="T217:T220"/>
    <mergeCell ref="U217:U220"/>
    <mergeCell ref="AJ214:AJ216"/>
    <mergeCell ref="O211:O213"/>
    <mergeCell ref="AI198:AI201"/>
    <mergeCell ref="AG195:AG197"/>
    <mergeCell ref="P202:P204"/>
    <mergeCell ref="T195:T197"/>
    <mergeCell ref="U195:U197"/>
    <mergeCell ref="Y193:Y194"/>
    <mergeCell ref="Z193:Z194"/>
    <mergeCell ref="R236:R239"/>
    <mergeCell ref="S236:S239"/>
    <mergeCell ref="V252:V254"/>
    <mergeCell ref="AA337:AA339"/>
    <mergeCell ref="V309:V311"/>
    <mergeCell ref="W309:W311"/>
    <mergeCell ref="X309:X311"/>
    <mergeCell ref="Y309:Y311"/>
    <mergeCell ref="Z309:Z311"/>
    <mergeCell ref="AA309:AA311"/>
    <mergeCell ref="AB309:AB311"/>
    <mergeCell ref="AC309:AC311"/>
    <mergeCell ref="AD309:AD311"/>
    <mergeCell ref="AD337:AD339"/>
    <mergeCell ref="V293:V295"/>
    <mergeCell ref="N302:N305"/>
    <mergeCell ref="W255:W257"/>
    <mergeCell ref="X255:X257"/>
    <mergeCell ref="AE224:AE226"/>
    <mergeCell ref="AC268:AC269"/>
    <mergeCell ref="AD324:AD326"/>
    <mergeCell ref="N202:N204"/>
    <mergeCell ref="O202:O204"/>
    <mergeCell ref="Q198:Q201"/>
    <mergeCell ref="R198:R201"/>
    <mergeCell ref="X202:X204"/>
    <mergeCell ref="Y202:Y204"/>
    <mergeCell ref="Z202:Z204"/>
    <mergeCell ref="Q217:Q220"/>
    <mergeCell ref="R211:R213"/>
    <mergeCell ref="T230:T232"/>
    <mergeCell ref="Q221:Q223"/>
    <mergeCell ref="Z224:Z226"/>
    <mergeCell ref="S205:S207"/>
    <mergeCell ref="T205:T207"/>
    <mergeCell ref="U205:U207"/>
    <mergeCell ref="V205:V207"/>
    <mergeCell ref="W205:W207"/>
    <mergeCell ref="X205:X207"/>
    <mergeCell ref="Y205:Y207"/>
    <mergeCell ref="Z205:Z207"/>
    <mergeCell ref="AA205:AA207"/>
    <mergeCell ref="Y268:Y269"/>
    <mergeCell ref="Y296:Y298"/>
    <mergeCell ref="AE211:AE213"/>
    <mergeCell ref="AD211:AD213"/>
    <mergeCell ref="P214:P216"/>
    <mergeCell ref="AB217:AB220"/>
    <mergeCell ref="Q211:Q213"/>
    <mergeCell ref="Y227:Y229"/>
    <mergeCell ref="Q202:Q204"/>
    <mergeCell ref="R202:R204"/>
    <mergeCell ref="S202:S204"/>
    <mergeCell ref="AJ195:AJ197"/>
    <mergeCell ref="AE268:AE269"/>
    <mergeCell ref="Z290:Z292"/>
    <mergeCell ref="Y280:Y282"/>
    <mergeCell ref="AD270:AD272"/>
    <mergeCell ref="AF270:AF272"/>
    <mergeCell ref="AG270:AG272"/>
    <mergeCell ref="B340:B342"/>
    <mergeCell ref="E359:E361"/>
    <mergeCell ref="F359:F361"/>
    <mergeCell ref="G359:G361"/>
    <mergeCell ref="H359:H361"/>
    <mergeCell ref="N270:N272"/>
    <mergeCell ref="O270:O272"/>
    <mergeCell ref="C365:C367"/>
    <mergeCell ref="B315:B317"/>
    <mergeCell ref="C315:C317"/>
    <mergeCell ref="C337:C339"/>
    <mergeCell ref="D337:D339"/>
    <mergeCell ref="B327:B330"/>
    <mergeCell ref="C318:C320"/>
    <mergeCell ref="Q340:Q342"/>
    <mergeCell ref="P327:P330"/>
    <mergeCell ref="P334:P336"/>
    <mergeCell ref="P346:P348"/>
    <mergeCell ref="Q349:Q352"/>
    <mergeCell ref="P343:P345"/>
    <mergeCell ref="C327:C330"/>
    <mergeCell ref="F318:F320"/>
    <mergeCell ref="G318:G320"/>
    <mergeCell ref="H318:H320"/>
    <mergeCell ref="I318:I320"/>
    <mergeCell ref="H327:H330"/>
    <mergeCell ref="I327:I330"/>
    <mergeCell ref="F353:F355"/>
    <mergeCell ref="D365:D367"/>
    <mergeCell ref="R243:R245"/>
    <mergeCell ref="G243:G245"/>
    <mergeCell ref="N217:N220"/>
    <mergeCell ref="R217:R220"/>
    <mergeCell ref="O224:O226"/>
    <mergeCell ref="C359:C361"/>
    <mergeCell ref="D327:D330"/>
    <mergeCell ref="N315:N317"/>
    <mergeCell ref="O315:O317"/>
    <mergeCell ref="E362:E364"/>
    <mergeCell ref="R365:R367"/>
    <mergeCell ref="O327:O330"/>
    <mergeCell ref="C334:C336"/>
    <mergeCell ref="D334:D336"/>
    <mergeCell ref="F331:F333"/>
    <mergeCell ref="N318:N320"/>
    <mergeCell ref="O318:O320"/>
    <mergeCell ref="D318:D320"/>
    <mergeCell ref="E343:E345"/>
    <mergeCell ref="F343:F345"/>
    <mergeCell ref="G343:G345"/>
    <mergeCell ref="H343:H345"/>
    <mergeCell ref="Q324:Q326"/>
    <mergeCell ref="R324:R326"/>
    <mergeCell ref="G365:G367"/>
    <mergeCell ref="H365:H367"/>
    <mergeCell ref="AJ224:AJ226"/>
    <mergeCell ref="O217:O220"/>
    <mergeCell ref="D211:D213"/>
    <mergeCell ref="E211:E213"/>
    <mergeCell ref="F211:F213"/>
    <mergeCell ref="G211:G213"/>
    <mergeCell ref="H211:H213"/>
    <mergeCell ref="I233:I235"/>
    <mergeCell ref="E233:E235"/>
    <mergeCell ref="D243:D245"/>
    <mergeCell ref="E243:E245"/>
    <mergeCell ref="F243:F245"/>
    <mergeCell ref="E236:E239"/>
    <mergeCell ref="D224:D226"/>
    <mergeCell ref="B236:B239"/>
    <mergeCell ref="C236:C239"/>
    <mergeCell ref="B299:B301"/>
    <mergeCell ref="C299:C301"/>
    <mergeCell ref="B293:B295"/>
    <mergeCell ref="B290:B292"/>
    <mergeCell ref="B277:B279"/>
    <mergeCell ref="AB290:AB292"/>
    <mergeCell ref="B312:B314"/>
    <mergeCell ref="B324:B326"/>
    <mergeCell ref="B321:B323"/>
    <mergeCell ref="B318:B320"/>
    <mergeCell ref="N312:N314"/>
    <mergeCell ref="F324:F326"/>
    <mergeCell ref="G324:G326"/>
    <mergeCell ref="C324:C326"/>
    <mergeCell ref="C321:C323"/>
    <mergeCell ref="S217:S220"/>
    <mergeCell ref="U236:U239"/>
    <mergeCell ref="U233:U235"/>
    <mergeCell ref="O214:O216"/>
    <mergeCell ref="S230:S232"/>
    <mergeCell ref="T315:T317"/>
    <mergeCell ref="T302:T305"/>
    <mergeCell ref="T318:T320"/>
    <mergeCell ref="D324:D326"/>
    <mergeCell ref="AB268:AB269"/>
    <mergeCell ref="AB249:AB251"/>
    <mergeCell ref="AB286:AB289"/>
    <mergeCell ref="AB299:AB301"/>
    <mergeCell ref="V315:V317"/>
    <mergeCell ref="AA318:AA320"/>
    <mergeCell ref="Y312:Y314"/>
    <mergeCell ref="X324:X326"/>
    <mergeCell ref="Y246:Y248"/>
    <mergeCell ref="W293:W295"/>
    <mergeCell ref="AA265:AA267"/>
    <mergeCell ref="X299:X301"/>
    <mergeCell ref="X283:X285"/>
    <mergeCell ref="Y283:Y285"/>
    <mergeCell ref="X243:X245"/>
    <mergeCell ref="Y293:Y295"/>
    <mergeCell ref="X293:X295"/>
    <mergeCell ref="V299:V301"/>
    <mergeCell ref="U309:U311"/>
    <mergeCell ref="E268:E269"/>
    <mergeCell ref="S233:S235"/>
    <mergeCell ref="T233:T235"/>
    <mergeCell ref="Z246:Z248"/>
    <mergeCell ref="W233:W235"/>
    <mergeCell ref="Q233:Q235"/>
    <mergeCell ref="W315:W317"/>
    <mergeCell ref="B452:B454"/>
    <mergeCell ref="F502:F504"/>
    <mergeCell ref="G502:G504"/>
    <mergeCell ref="H502:H504"/>
    <mergeCell ref="E521:E523"/>
    <mergeCell ref="F521:F523"/>
    <mergeCell ref="I518:I520"/>
    <mergeCell ref="C465:C467"/>
    <mergeCell ref="C490:C492"/>
    <mergeCell ref="T490:T492"/>
    <mergeCell ref="D487:D489"/>
    <mergeCell ref="E487:E489"/>
    <mergeCell ref="Q468:Q471"/>
    <mergeCell ref="R468:R471"/>
    <mergeCell ref="I468:I471"/>
    <mergeCell ref="H440:H442"/>
    <mergeCell ref="I440:I442"/>
    <mergeCell ref="D478:D479"/>
    <mergeCell ref="E478:E479"/>
    <mergeCell ref="H465:H467"/>
    <mergeCell ref="N508:N510"/>
    <mergeCell ref="O508:O510"/>
    <mergeCell ref="P508:P510"/>
    <mergeCell ref="Q508:Q510"/>
    <mergeCell ref="N465:N467"/>
    <mergeCell ref="D449:D451"/>
    <mergeCell ref="E449:E451"/>
    <mergeCell ref="F449:F451"/>
    <mergeCell ref="P502:P504"/>
    <mergeCell ref="C518:C520"/>
    <mergeCell ref="D518:D520"/>
    <mergeCell ref="E518:E520"/>
    <mergeCell ref="F518:F520"/>
    <mergeCell ref="C487:C489"/>
    <mergeCell ref="H505:H507"/>
    <mergeCell ref="N514:N517"/>
    <mergeCell ref="O514:O517"/>
    <mergeCell ref="P514:P517"/>
    <mergeCell ref="P440:P442"/>
    <mergeCell ref="H487:H489"/>
    <mergeCell ref="H490:H492"/>
    <mergeCell ref="H493:H494"/>
    <mergeCell ref="O487:O489"/>
    <mergeCell ref="G483:G486"/>
    <mergeCell ref="P443:P445"/>
    <mergeCell ref="D465:D467"/>
    <mergeCell ref="E465:E467"/>
    <mergeCell ref="D468:D471"/>
    <mergeCell ref="E468:E471"/>
    <mergeCell ref="D472:D474"/>
    <mergeCell ref="E472:E474"/>
    <mergeCell ref="F490:F492"/>
    <mergeCell ref="C493:C494"/>
    <mergeCell ref="B483:B486"/>
    <mergeCell ref="B511:B513"/>
    <mergeCell ref="N475:N477"/>
    <mergeCell ref="N511:N513"/>
    <mergeCell ref="O511:O513"/>
    <mergeCell ref="Q478:Q479"/>
    <mergeCell ref="F475:F477"/>
    <mergeCell ref="G514:G517"/>
    <mergeCell ref="T514:T517"/>
    <mergeCell ref="B472:B474"/>
    <mergeCell ref="F472:F474"/>
    <mergeCell ref="B532:B534"/>
    <mergeCell ref="C538:C541"/>
    <mergeCell ref="D538:D541"/>
    <mergeCell ref="E538:E541"/>
    <mergeCell ref="B502:B504"/>
    <mergeCell ref="X546:X548"/>
    <mergeCell ref="Q529:Q531"/>
    <mergeCell ref="R529:R531"/>
    <mergeCell ref="B585:B587"/>
    <mergeCell ref="G521:G523"/>
    <mergeCell ref="H521:H523"/>
    <mergeCell ref="I521:I523"/>
    <mergeCell ref="N521:N523"/>
    <mergeCell ref="O521:O523"/>
    <mergeCell ref="P521:P523"/>
    <mergeCell ref="B529:B531"/>
    <mergeCell ref="C529:C531"/>
    <mergeCell ref="D529:D531"/>
    <mergeCell ref="C521:C523"/>
    <mergeCell ref="D521:D523"/>
    <mergeCell ref="V502:V504"/>
    <mergeCell ref="AE582:AE584"/>
    <mergeCell ref="Y576:Y578"/>
    <mergeCell ref="Z493:Z494"/>
    <mergeCell ref="AA493:AA494"/>
    <mergeCell ref="Z576:Z578"/>
    <mergeCell ref="S620:S622"/>
    <mergeCell ref="B508:B510"/>
    <mergeCell ref="B576:B578"/>
    <mergeCell ref="B546:B548"/>
    <mergeCell ref="B549:B551"/>
    <mergeCell ref="G611:G613"/>
    <mergeCell ref="H601:H603"/>
    <mergeCell ref="N601:N603"/>
    <mergeCell ref="B542:B545"/>
    <mergeCell ref="B535:B537"/>
    <mergeCell ref="B538:B541"/>
    <mergeCell ref="AA502:AA504"/>
    <mergeCell ref="AB546:AB548"/>
    <mergeCell ref="T608:T610"/>
    <mergeCell ref="U608:U610"/>
    <mergeCell ref="U620:U622"/>
    <mergeCell ref="AE598:AE600"/>
    <mergeCell ref="X591:X593"/>
    <mergeCell ref="Y591:Y593"/>
    <mergeCell ref="X601:X603"/>
    <mergeCell ref="X598:X600"/>
    <mergeCell ref="S598:S600"/>
    <mergeCell ref="AE617:AE619"/>
    <mergeCell ref="AA594:AA597"/>
    <mergeCell ref="U582:U584"/>
    <mergeCell ref="V582:V584"/>
    <mergeCell ref="U579:U581"/>
    <mergeCell ref="V579:V581"/>
    <mergeCell ref="T576:T578"/>
    <mergeCell ref="S614:S616"/>
    <mergeCell ref="T620:T622"/>
    <mergeCell ref="Y620:Y622"/>
    <mergeCell ref="AD620:AD622"/>
    <mergeCell ref="AE620:AE622"/>
    <mergeCell ref="AB617:AB619"/>
    <mergeCell ref="AC598:AC600"/>
    <mergeCell ref="AD598:AD600"/>
    <mergeCell ref="U617:U619"/>
    <mergeCell ref="C546:C548"/>
    <mergeCell ref="D546:D548"/>
    <mergeCell ref="E546:E548"/>
    <mergeCell ref="D549:D551"/>
    <mergeCell ref="E549:E551"/>
    <mergeCell ref="F549:F551"/>
    <mergeCell ref="W532:W534"/>
    <mergeCell ref="AJ579:AJ581"/>
    <mergeCell ref="AJ576:AJ578"/>
    <mergeCell ref="AF480:AF482"/>
    <mergeCell ref="Q576:Q578"/>
    <mergeCell ref="H514:H517"/>
    <mergeCell ref="U511:U513"/>
    <mergeCell ref="U532:U534"/>
    <mergeCell ref="AJ552:AJ554"/>
    <mergeCell ref="AJ555:AJ557"/>
    <mergeCell ref="AH588:AH590"/>
    <mergeCell ref="AF552:AF554"/>
    <mergeCell ref="AJ558:AJ561"/>
    <mergeCell ref="Z555:Z557"/>
    <mergeCell ref="AJ620:AJ622"/>
    <mergeCell ref="AH620:AH622"/>
    <mergeCell ref="AJ604:AJ607"/>
    <mergeCell ref="AH604:AH607"/>
    <mergeCell ref="AJ585:AJ587"/>
    <mergeCell ref="AJ588:AJ590"/>
    <mergeCell ref="AC579:AC581"/>
    <mergeCell ref="AD579:AD581"/>
    <mergeCell ref="AE579:AE581"/>
    <mergeCell ref="AC558:AC561"/>
    <mergeCell ref="AD558:AD561"/>
    <mergeCell ref="AE558:AE561"/>
    <mergeCell ref="I483:I486"/>
    <mergeCell ref="Q511:Q513"/>
    <mergeCell ref="R511:R513"/>
    <mergeCell ref="D514:D517"/>
    <mergeCell ref="N490:N492"/>
    <mergeCell ref="I505:I507"/>
    <mergeCell ref="N505:N507"/>
    <mergeCell ref="AG538:AG541"/>
    <mergeCell ref="Y483:Y486"/>
    <mergeCell ref="Z483:Z486"/>
    <mergeCell ref="AA483:AA486"/>
    <mergeCell ref="AF591:AF593"/>
    <mergeCell ref="AF598:AF600"/>
    <mergeCell ref="AF594:AF597"/>
    <mergeCell ref="AF582:AF584"/>
    <mergeCell ref="AF617:AF619"/>
    <mergeCell ref="AG617:AG619"/>
    <mergeCell ref="AG588:AG590"/>
    <mergeCell ref="X549:X551"/>
    <mergeCell ref="T538:T541"/>
    <mergeCell ref="Y546:Y548"/>
    <mergeCell ref="Z546:Z548"/>
    <mergeCell ref="T529:T531"/>
    <mergeCell ref="W508:W510"/>
    <mergeCell ref="X542:X545"/>
    <mergeCell ref="AJ582:AJ584"/>
    <mergeCell ref="AJ614:AJ616"/>
    <mergeCell ref="AF576:AF578"/>
    <mergeCell ref="AH601:AH603"/>
    <mergeCell ref="AI601:AI603"/>
    <mergeCell ref="AF601:AF603"/>
    <mergeCell ref="AG601:AG603"/>
    <mergeCell ref="AJ598:AJ600"/>
    <mergeCell ref="Y601:Y603"/>
    <mergeCell ref="Z601:Z603"/>
    <mergeCell ref="AA601:AA603"/>
    <mergeCell ref="AF585:AF587"/>
    <mergeCell ref="AJ626:AJ627"/>
    <mergeCell ref="AI626:AI627"/>
    <mergeCell ref="AH626:AH627"/>
    <mergeCell ref="AB626:AB627"/>
    <mergeCell ref="Y555:Y557"/>
    <mergeCell ref="AJ594:AJ597"/>
    <mergeCell ref="AJ611:AJ613"/>
    <mergeCell ref="AJ623:AJ625"/>
    <mergeCell ref="AH623:AH625"/>
    <mergeCell ref="AI623:AI625"/>
    <mergeCell ref="AB623:AB625"/>
    <mergeCell ref="AJ591:AJ593"/>
    <mergeCell ref="AG576:AG578"/>
    <mergeCell ref="AI576:AI578"/>
    <mergeCell ref="AI552:AI554"/>
    <mergeCell ref="AE604:AE607"/>
    <mergeCell ref="AH591:AH593"/>
    <mergeCell ref="AH582:AH584"/>
    <mergeCell ref="AI582:AI584"/>
    <mergeCell ref="AH608:AH610"/>
    <mergeCell ref="AI608:AI610"/>
    <mergeCell ref="AH598:AH600"/>
    <mergeCell ref="AI617:AI619"/>
    <mergeCell ref="AH576:AH578"/>
    <mergeCell ref="AH611:AH613"/>
    <mergeCell ref="Y617:Y619"/>
    <mergeCell ref="AH617:AH619"/>
    <mergeCell ref="AJ601:AJ603"/>
    <mergeCell ref="AE585:AE587"/>
    <mergeCell ref="AE608:AE610"/>
    <mergeCell ref="AE552:AE554"/>
    <mergeCell ref="AA626:AA627"/>
    <mergeCell ref="AB582:AB584"/>
    <mergeCell ref="AC582:AC584"/>
    <mergeCell ref="AD582:AD584"/>
    <mergeCell ref="Z588:Z590"/>
    <mergeCell ref="AA588:AA590"/>
    <mergeCell ref="AB588:AB590"/>
    <mergeCell ref="AC588:AC590"/>
    <mergeCell ref="AG598:AG600"/>
    <mergeCell ref="AC594:AC597"/>
    <mergeCell ref="AD576:AD578"/>
    <mergeCell ref="AG591:AG593"/>
    <mergeCell ref="AA623:AA625"/>
    <mergeCell ref="Y626:Y627"/>
    <mergeCell ref="AJ617:AJ619"/>
    <mergeCell ref="AJ608:AJ610"/>
    <mergeCell ref="AF611:AF613"/>
    <mergeCell ref="AF620:AF622"/>
    <mergeCell ref="AG608:AG610"/>
    <mergeCell ref="AD594:AD597"/>
    <mergeCell ref="AF604:AF607"/>
    <mergeCell ref="AG604:AG607"/>
    <mergeCell ref="AI614:AI616"/>
    <mergeCell ref="AH614:AH616"/>
    <mergeCell ref="AI604:AI607"/>
    <mergeCell ref="Y614:Y616"/>
    <mergeCell ref="AB608:AB610"/>
    <mergeCell ref="AC608:AC610"/>
    <mergeCell ref="AC849:AC851"/>
    <mergeCell ref="AD849:AD851"/>
    <mergeCell ref="AB856:AB858"/>
    <mergeCell ref="W852:W855"/>
    <mergeCell ref="AA862:AA864"/>
    <mergeCell ref="AD862:AD864"/>
    <mergeCell ref="AE862:AE864"/>
    <mergeCell ref="Z675:Z678"/>
    <mergeCell ref="AJ771:AJ773"/>
    <mergeCell ref="AH774:AH776"/>
    <mergeCell ref="AB862:AB864"/>
    <mergeCell ref="AH831:AH833"/>
    <mergeCell ref="AG837:AG839"/>
    <mergeCell ref="AH837:AH839"/>
    <mergeCell ref="O834:O836"/>
    <mergeCell ref="P834:P836"/>
    <mergeCell ref="Q834:Q836"/>
    <mergeCell ref="R834:R836"/>
    <mergeCell ref="S834:S836"/>
    <mergeCell ref="T834:T836"/>
    <mergeCell ref="U834:U836"/>
    <mergeCell ref="V834:V836"/>
    <mergeCell ref="X834:X836"/>
    <mergeCell ref="Y840:Y842"/>
    <mergeCell ref="Z840:Z842"/>
    <mergeCell ref="AA840:AA842"/>
    <mergeCell ref="AB840:AB842"/>
    <mergeCell ref="AC840:AC842"/>
    <mergeCell ref="AI803:AI805"/>
    <mergeCell ref="AA727:AA729"/>
    <mergeCell ref="AB727:AB729"/>
    <mergeCell ref="AA759:AA761"/>
    <mergeCell ref="AA714:AA717"/>
    <mergeCell ref="AB714:AB717"/>
    <mergeCell ref="AH718:AH720"/>
    <mergeCell ref="AH711:AH713"/>
    <mergeCell ref="AH705:AH707"/>
    <mergeCell ref="AH739:AH742"/>
    <mergeCell ref="AI711:AI713"/>
    <mergeCell ref="W834:W836"/>
    <mergeCell ref="Y822:Y824"/>
    <mergeCell ref="AB831:AB833"/>
    <mergeCell ref="AI736:AI738"/>
    <mergeCell ref="AA784:AA786"/>
    <mergeCell ref="AJ739:AJ742"/>
    <mergeCell ref="AF759:AF761"/>
    <mergeCell ref="AJ698:AJ701"/>
    <mergeCell ref="Y708:Y710"/>
    <mergeCell ref="Y828:Y830"/>
    <mergeCell ref="AI752:AI754"/>
    <mergeCell ref="AC739:AC742"/>
    <mergeCell ref="AC825:AC827"/>
    <mergeCell ref="AD695:AD697"/>
    <mergeCell ref="Z856:Z858"/>
    <mergeCell ref="V771:V773"/>
    <mergeCell ref="U736:U738"/>
    <mergeCell ref="O746:O748"/>
    <mergeCell ref="V746:V748"/>
    <mergeCell ref="V759:V761"/>
    <mergeCell ref="U787:U789"/>
    <mergeCell ref="Q787:Q789"/>
    <mergeCell ref="S797:S799"/>
    <mergeCell ref="U806:U808"/>
    <mergeCell ref="T790:T793"/>
    <mergeCell ref="V837:V839"/>
    <mergeCell ref="P727:P729"/>
    <mergeCell ref="Q727:Q729"/>
    <mergeCell ref="AA765:AA766"/>
    <mergeCell ref="R828:R830"/>
    <mergeCell ref="S828:S830"/>
    <mergeCell ref="T828:T830"/>
    <mergeCell ref="U828:U830"/>
    <mergeCell ref="P771:P773"/>
    <mergeCell ref="T739:T742"/>
    <mergeCell ref="AI743:AI745"/>
    <mergeCell ref="U733:U735"/>
    <mergeCell ref="Z711:Z713"/>
    <mergeCell ref="X767:X770"/>
    <mergeCell ref="Y767:Y770"/>
    <mergeCell ref="P736:P738"/>
    <mergeCell ref="P752:P754"/>
    <mergeCell ref="AD739:AD742"/>
    <mergeCell ref="AE739:AE742"/>
    <mergeCell ref="AF736:AF738"/>
    <mergeCell ref="AG794:AG796"/>
    <mergeCell ref="AF755:AF758"/>
    <mergeCell ref="AF812:AF815"/>
    <mergeCell ref="AG812:AG815"/>
    <mergeCell ref="AF831:AF833"/>
    <mergeCell ref="AG831:AG833"/>
    <mergeCell ref="Y765:Y766"/>
    <mergeCell ref="AH771:AH773"/>
    <mergeCell ref="AD790:AD793"/>
    <mergeCell ref="AE790:AE793"/>
    <mergeCell ref="AB800:AB802"/>
    <mergeCell ref="AA797:AA799"/>
    <mergeCell ref="X822:X824"/>
    <mergeCell ref="Y771:Y773"/>
    <mergeCell ref="Y834:Y836"/>
    <mergeCell ref="AE762:AE764"/>
    <mergeCell ref="AD767:AD770"/>
    <mergeCell ref="AI749:AI751"/>
    <mergeCell ref="P831:P833"/>
    <mergeCell ref="AH834:AH836"/>
    <mergeCell ref="AI834:AI836"/>
    <mergeCell ref="AF771:AF773"/>
    <mergeCell ref="AG771:AG773"/>
    <mergeCell ref="AF837:AF839"/>
    <mergeCell ref="AF834:AF836"/>
    <mergeCell ref="AG834:AG836"/>
    <mergeCell ref="P822:P824"/>
    <mergeCell ref="S739:S742"/>
    <mergeCell ref="Q771:Q773"/>
    <mergeCell ref="AD834:AD836"/>
    <mergeCell ref="AE834:AE836"/>
    <mergeCell ref="AI837:AI839"/>
    <mergeCell ref="AD831:AD833"/>
    <mergeCell ref="Q797:Q799"/>
    <mergeCell ref="AE819:AE821"/>
    <mergeCell ref="AG779:AG781"/>
    <mergeCell ref="Z828:Z830"/>
    <mergeCell ref="AB736:AB738"/>
    <mergeCell ref="AH822:AH824"/>
    <mergeCell ref="U790:U793"/>
    <mergeCell ref="S790:S793"/>
    <mergeCell ref="V809:V811"/>
    <mergeCell ref="V812:V815"/>
    <mergeCell ref="S794:S796"/>
    <mergeCell ref="AI739:AI742"/>
    <mergeCell ref="AH797:AH799"/>
    <mergeCell ref="AH755:AH758"/>
    <mergeCell ref="AE797:AE799"/>
    <mergeCell ref="AF797:AF799"/>
    <mergeCell ref="AF765:AF766"/>
    <mergeCell ref="AA762:AA764"/>
    <mergeCell ref="AI759:AI761"/>
    <mergeCell ref="AB762:AB764"/>
    <mergeCell ref="AD755:AD758"/>
    <mergeCell ref="AI672:AI674"/>
    <mergeCell ref="AI648:AI650"/>
    <mergeCell ref="AH645:AH647"/>
    <mergeCell ref="AH730:AH732"/>
    <mergeCell ref="AG730:AG732"/>
    <mergeCell ref="AD635:AD637"/>
    <mergeCell ref="AG638:AG640"/>
    <mergeCell ref="AA675:AA678"/>
    <mergeCell ref="Z672:Z674"/>
    <mergeCell ref="AD846:AD848"/>
    <mergeCell ref="Z784:Z786"/>
    <mergeCell ref="AH779:AH781"/>
    <mergeCell ref="AH840:AH842"/>
    <mergeCell ref="AI797:AI799"/>
    <mergeCell ref="AD752:AD754"/>
    <mergeCell ref="AC762:AC764"/>
    <mergeCell ref="AE759:AE761"/>
    <mergeCell ref="AD759:AD761"/>
    <mergeCell ref="AE705:AE707"/>
    <mergeCell ref="AF705:AF707"/>
    <mergeCell ref="AA705:AA707"/>
    <mergeCell ref="AA679:AA681"/>
    <mergeCell ref="AA665:AA668"/>
    <mergeCell ref="AE689:AE691"/>
    <mergeCell ref="AI669:AI671"/>
    <mergeCell ref="AF721:AF723"/>
    <mergeCell ref="AF702:AF704"/>
    <mergeCell ref="AB698:AB701"/>
    <mergeCell ref="AC698:AC701"/>
    <mergeCell ref="AD718:AD720"/>
    <mergeCell ref="AB718:AB720"/>
    <mergeCell ref="AF711:AF713"/>
    <mergeCell ref="AE657:AE659"/>
    <mergeCell ref="AE641:AE644"/>
    <mergeCell ref="AF641:AF644"/>
    <mergeCell ref="AG641:AG644"/>
    <mergeCell ref="AI724:AI726"/>
    <mergeCell ref="AA721:AA723"/>
    <mergeCell ref="AF692:AF694"/>
    <mergeCell ref="AB695:AB697"/>
    <mergeCell ref="AB784:AB786"/>
    <mergeCell ref="AA800:AA802"/>
    <mergeCell ref="AE831:AE833"/>
    <mergeCell ref="AG651:AG653"/>
    <mergeCell ref="AF654:AF656"/>
    <mergeCell ref="Z660:Z662"/>
    <mergeCell ref="AA660:AA662"/>
    <mergeCell ref="AC651:AC653"/>
    <mergeCell ref="AD651:AD653"/>
    <mergeCell ref="AE651:AE653"/>
    <mergeCell ref="AG648:AG650"/>
    <mergeCell ref="AD648:AD650"/>
    <mergeCell ref="AB654:AB656"/>
    <mergeCell ref="Z641:Z644"/>
    <mergeCell ref="AJ869:AJ871"/>
    <mergeCell ref="AJ862:AJ864"/>
    <mergeCell ref="O800:O802"/>
    <mergeCell ref="T812:T815"/>
    <mergeCell ref="U812:U815"/>
    <mergeCell ref="W803:W805"/>
    <mergeCell ref="AB809:AB811"/>
    <mergeCell ref="AC809:AC811"/>
    <mergeCell ref="AD809:AD811"/>
    <mergeCell ref="R771:R773"/>
    <mergeCell ref="P774:P776"/>
    <mergeCell ref="Q774:Q776"/>
    <mergeCell ref="R774:R776"/>
    <mergeCell ref="T771:T773"/>
    <mergeCell ref="U771:U773"/>
    <mergeCell ref="T774:T776"/>
    <mergeCell ref="U774:U776"/>
    <mergeCell ref="AI809:AI811"/>
    <mergeCell ref="AA767:AA770"/>
    <mergeCell ref="AB767:AB770"/>
    <mergeCell ref="Y759:Y761"/>
    <mergeCell ref="AC759:AC761"/>
    <mergeCell ref="AB765:AB766"/>
    <mergeCell ref="AC765:AC766"/>
    <mergeCell ref="AJ797:AJ799"/>
    <mergeCell ref="AA816:AA818"/>
    <mergeCell ref="AB816:AB818"/>
    <mergeCell ref="W812:W815"/>
    <mergeCell ref="AC806:AC808"/>
    <mergeCell ref="AD806:AD808"/>
    <mergeCell ref="AE809:AE811"/>
    <mergeCell ref="AH825:AH827"/>
    <mergeCell ref="AH812:AH815"/>
    <mergeCell ref="AG816:AG818"/>
    <mergeCell ref="AF825:AF827"/>
    <mergeCell ref="AG825:AG827"/>
    <mergeCell ref="AG828:AG830"/>
    <mergeCell ref="AD828:AD830"/>
    <mergeCell ref="AE828:AE830"/>
    <mergeCell ref="AF828:AF830"/>
    <mergeCell ref="AE812:AE815"/>
    <mergeCell ref="AH784:AH786"/>
    <mergeCell ref="P812:P815"/>
    <mergeCell ref="S784:S786"/>
    <mergeCell ref="S809:S811"/>
    <mergeCell ref="AC812:AC815"/>
    <mergeCell ref="Y803:Y805"/>
    <mergeCell ref="X803:X805"/>
    <mergeCell ref="Z779:Z781"/>
    <mergeCell ref="AE846:AE848"/>
    <mergeCell ref="AF846:AF848"/>
    <mergeCell ref="AG846:AG848"/>
    <mergeCell ref="AF779:AF781"/>
    <mergeCell ref="Y816:Y818"/>
    <mergeCell ref="W806:W808"/>
    <mergeCell ref="P840:P842"/>
    <mergeCell ref="Q840:Q842"/>
    <mergeCell ref="X840:X842"/>
    <mergeCell ref="S840:S842"/>
    <mergeCell ref="T840:T842"/>
    <mergeCell ref="R837:R839"/>
    <mergeCell ref="S837:S839"/>
    <mergeCell ref="T837:T839"/>
    <mergeCell ref="U837:U839"/>
    <mergeCell ref="AJ743:AJ745"/>
    <mergeCell ref="X743:X745"/>
    <mergeCell ref="AJ765:AJ766"/>
    <mergeCell ref="AE752:AE754"/>
    <mergeCell ref="AG759:AG761"/>
    <mergeCell ref="AI800:AI802"/>
    <mergeCell ref="AD771:AD773"/>
    <mergeCell ref="AE771:AE773"/>
    <mergeCell ref="AC784:AC786"/>
    <mergeCell ref="AD784:AD786"/>
    <mergeCell ref="AE784:AE786"/>
    <mergeCell ref="R865:R868"/>
    <mergeCell ref="T865:T868"/>
    <mergeCell ref="AG856:AG858"/>
    <mergeCell ref="AI679:AI681"/>
    <mergeCell ref="AI782:AI783"/>
    <mergeCell ref="AB843:AB845"/>
    <mergeCell ref="AI692:AI694"/>
    <mergeCell ref="AH657:AH659"/>
    <mergeCell ref="AI657:AI659"/>
    <mergeCell ref="V620:V622"/>
    <mergeCell ref="U604:U607"/>
    <mergeCell ref="W843:W845"/>
    <mergeCell ref="AJ663:AJ664"/>
    <mergeCell ref="AJ679:AJ681"/>
    <mergeCell ref="AC828:AC830"/>
    <mergeCell ref="V828:V830"/>
    <mergeCell ref="AI635:AI637"/>
    <mergeCell ref="AB638:AB640"/>
    <mergeCell ref="AC638:AC640"/>
    <mergeCell ref="W483:W486"/>
    <mergeCell ref="X483:X486"/>
    <mergeCell ref="U452:U454"/>
    <mergeCell ref="Z465:Z467"/>
    <mergeCell ref="AF478:AF479"/>
    <mergeCell ref="AG478:AG479"/>
    <mergeCell ref="Z487:Z489"/>
    <mergeCell ref="AF774:AF776"/>
    <mergeCell ref="AE755:AE758"/>
    <mergeCell ref="AE695:AE697"/>
    <mergeCell ref="AF695:AF697"/>
    <mergeCell ref="AG695:AG697"/>
    <mergeCell ref="Z614:Z616"/>
    <mergeCell ref="AB620:AB622"/>
    <mergeCell ref="AB468:AB471"/>
    <mergeCell ref="X472:X474"/>
    <mergeCell ref="AF490:AF492"/>
    <mergeCell ref="AF508:AF510"/>
    <mergeCell ref="AC495:AC498"/>
    <mergeCell ref="AA514:AA517"/>
    <mergeCell ref="AB663:AB664"/>
    <mergeCell ref="AC663:AC664"/>
    <mergeCell ref="AB721:AB723"/>
    <mergeCell ref="AB455:AB458"/>
    <mergeCell ref="AC455:AC458"/>
    <mergeCell ref="AD455:AD458"/>
    <mergeCell ref="AE455:AE458"/>
    <mergeCell ref="AF455:AF458"/>
    <mergeCell ref="W552:W554"/>
    <mergeCell ref="U601:U603"/>
    <mergeCell ref="V601:V603"/>
    <mergeCell ref="V594:V597"/>
    <mergeCell ref="U611:U613"/>
    <mergeCell ref="AE576:AE578"/>
    <mergeCell ref="AG635:AG637"/>
    <mergeCell ref="Z635:Z637"/>
    <mergeCell ref="Z730:Z732"/>
    <mergeCell ref="V617:V619"/>
    <mergeCell ref="AH669:AH671"/>
    <mergeCell ref="AC755:AC758"/>
    <mergeCell ref="AA752:AA754"/>
    <mergeCell ref="W752:W754"/>
    <mergeCell ref="Z765:Z766"/>
    <mergeCell ref="Z762:Z764"/>
    <mergeCell ref="Y493:Y494"/>
    <mergeCell ref="Y532:Y534"/>
    <mergeCell ref="AD736:AD738"/>
    <mergeCell ref="AE736:AE738"/>
    <mergeCell ref="Y724:Y726"/>
    <mergeCell ref="AC555:AC557"/>
    <mergeCell ref="AD555:AD557"/>
    <mergeCell ref="AD511:AD513"/>
    <mergeCell ref="AE508:AE510"/>
    <mergeCell ref="AH638:AH640"/>
    <mergeCell ref="Z718:Z720"/>
    <mergeCell ref="AD475:AD477"/>
    <mergeCell ref="AG490:AG492"/>
    <mergeCell ref="AE493:AE494"/>
    <mergeCell ref="AD487:AD489"/>
    <mergeCell ref="AD483:AD486"/>
    <mergeCell ref="Z736:Z738"/>
    <mergeCell ref="AB514:AB517"/>
    <mergeCell ref="AG774:AG776"/>
    <mergeCell ref="AC774:AC776"/>
    <mergeCell ref="AE648:AE650"/>
    <mergeCell ref="AC675:AC678"/>
    <mergeCell ref="AF675:AF678"/>
    <mergeCell ref="AH660:AH662"/>
    <mergeCell ref="AG493:AG494"/>
    <mergeCell ref="AF638:AF640"/>
    <mergeCell ref="AA657:AA659"/>
    <mergeCell ref="AB657:AB659"/>
    <mergeCell ref="AA555:AA557"/>
    <mergeCell ref="Z591:Z593"/>
    <mergeCell ref="Z623:Z625"/>
    <mergeCell ref="Y689:Y691"/>
    <mergeCell ref="AD730:AD732"/>
    <mergeCell ref="AD724:AD726"/>
    <mergeCell ref="Z679:Z681"/>
    <mergeCell ref="Z692:Z694"/>
    <mergeCell ref="AH641:AH644"/>
    <mergeCell ref="AA635:AA637"/>
    <mergeCell ref="AF579:AF581"/>
    <mergeCell ref="AF608:AF610"/>
    <mergeCell ref="Z626:Z627"/>
    <mergeCell ref="AC727:AC729"/>
    <mergeCell ref="AD727:AD729"/>
    <mergeCell ref="AG620:AG622"/>
    <mergeCell ref="AC614:AC616"/>
    <mergeCell ref="W669:W671"/>
    <mergeCell ref="V660:V662"/>
    <mergeCell ref="Z645:Z647"/>
    <mergeCell ref="AF663:AF664"/>
    <mergeCell ref="AD654:AD656"/>
    <mergeCell ref="AC665:AC668"/>
    <mergeCell ref="AA654:AA656"/>
    <mergeCell ref="AG660:AG662"/>
    <mergeCell ref="AB648:AB650"/>
    <mergeCell ref="U468:U471"/>
    <mergeCell ref="Z468:Z471"/>
    <mergeCell ref="AG480:AG482"/>
    <mergeCell ref="Z478:Z479"/>
    <mergeCell ref="AB465:AB467"/>
    <mergeCell ref="AF648:AF650"/>
    <mergeCell ref="AJ654:AJ656"/>
    <mergeCell ref="U576:U578"/>
    <mergeCell ref="W542:W545"/>
    <mergeCell ref="U518:U520"/>
    <mergeCell ref="AI598:AI600"/>
    <mergeCell ref="AH695:AH697"/>
    <mergeCell ref="AI695:AI697"/>
    <mergeCell ref="AH672:AH674"/>
    <mergeCell ref="AG582:AG584"/>
    <mergeCell ref="AF623:AF625"/>
    <mergeCell ref="AG623:AG625"/>
    <mergeCell ref="Y623:Y625"/>
    <mergeCell ref="Z594:Z597"/>
    <mergeCell ref="AI588:AI590"/>
    <mergeCell ref="Y611:Y613"/>
    <mergeCell ref="X594:X597"/>
    <mergeCell ref="W598:W600"/>
    <mergeCell ref="AE711:AE713"/>
    <mergeCell ref="AG718:AG720"/>
    <mergeCell ref="AE675:AE678"/>
    <mergeCell ref="AH765:AH766"/>
    <mergeCell ref="AB759:AB761"/>
    <mergeCell ref="AC576:AC578"/>
    <mergeCell ref="AG524:AG527"/>
    <mergeCell ref="AG665:AG668"/>
    <mergeCell ref="AD765:AD766"/>
    <mergeCell ref="AE669:AE671"/>
    <mergeCell ref="AF669:AF671"/>
    <mergeCell ref="AH727:AH729"/>
    <mergeCell ref="AA698:AA701"/>
    <mergeCell ref="AC635:AC637"/>
    <mergeCell ref="AC620:AC622"/>
    <mergeCell ref="AG628:AG631"/>
    <mergeCell ref="AC628:AC631"/>
    <mergeCell ref="AD628:AD631"/>
    <mergeCell ref="AH651:AH653"/>
    <mergeCell ref="AB672:AB674"/>
    <mergeCell ref="AF698:AF701"/>
    <mergeCell ref="AG698:AG701"/>
    <mergeCell ref="AH698:AH701"/>
    <mergeCell ref="AI663:AI664"/>
    <mergeCell ref="AI645:AI647"/>
    <mergeCell ref="AI638:AI640"/>
    <mergeCell ref="AI675:AI678"/>
    <mergeCell ref="AI641:AI644"/>
    <mergeCell ref="AB675:AB678"/>
    <mergeCell ref="AI654:AI656"/>
    <mergeCell ref="AI665:AI668"/>
    <mergeCell ref="AE692:AE694"/>
    <mergeCell ref="AI702:AI704"/>
    <mergeCell ref="AI698:AI701"/>
    <mergeCell ref="AI705:AI707"/>
    <mergeCell ref="AI718:AI720"/>
    <mergeCell ref="AI727:AI729"/>
    <mergeCell ref="V611:V613"/>
    <mergeCell ref="AH628:AH631"/>
    <mergeCell ref="AI628:AI631"/>
    <mergeCell ref="AG626:AG627"/>
    <mergeCell ref="V321:V323"/>
    <mergeCell ref="AD331:AD333"/>
    <mergeCell ref="AH388:AH390"/>
    <mergeCell ref="Z381:Z384"/>
    <mergeCell ref="AA365:AA367"/>
    <mergeCell ref="X371:X373"/>
    <mergeCell ref="Z353:Z355"/>
    <mergeCell ref="S343:S345"/>
    <mergeCell ref="AE349:AE352"/>
    <mergeCell ref="AB346:AB348"/>
    <mergeCell ref="AI377:AI380"/>
    <mergeCell ref="Y431:Y433"/>
    <mergeCell ref="Y423:Y426"/>
    <mergeCell ref="Q617:Q619"/>
    <mergeCell ref="AJ440:AJ442"/>
    <mergeCell ref="AH446:AH448"/>
    <mergeCell ref="AI446:AI448"/>
    <mergeCell ref="AJ446:AJ448"/>
    <mergeCell ref="Q443:Q445"/>
    <mergeCell ref="R443:R445"/>
    <mergeCell ref="S443:S445"/>
    <mergeCell ref="T443:T445"/>
    <mergeCell ref="U443:U445"/>
    <mergeCell ref="AH535:AH537"/>
    <mergeCell ref="AH594:AH597"/>
    <mergeCell ref="AI594:AI597"/>
    <mergeCell ref="AI591:AI593"/>
    <mergeCell ref="AI611:AI613"/>
    <mergeCell ref="AC645:AC647"/>
    <mergeCell ref="AD645:AD647"/>
    <mergeCell ref="Y663:Y664"/>
    <mergeCell ref="Z617:Z619"/>
    <mergeCell ref="AA617:AA619"/>
    <mergeCell ref="AE555:AE557"/>
    <mergeCell ref="AF555:AF557"/>
    <mergeCell ref="AG555:AG557"/>
    <mergeCell ref="Y638:Y640"/>
    <mergeCell ref="Z608:Z610"/>
    <mergeCell ref="Y645:Y647"/>
    <mergeCell ref="Y648:Y650"/>
    <mergeCell ref="Z648:Z650"/>
    <mergeCell ref="Y641:Y644"/>
    <mergeCell ref="AC654:AC656"/>
    <mergeCell ref="AB641:AB644"/>
    <mergeCell ref="AC465:AC467"/>
    <mergeCell ref="AE465:AE467"/>
    <mergeCell ref="R480:R482"/>
    <mergeCell ref="Z475:Z477"/>
    <mergeCell ref="W490:W492"/>
    <mergeCell ref="W635:W637"/>
    <mergeCell ref="Q604:Q607"/>
    <mergeCell ref="AG657:AG659"/>
    <mergeCell ref="U588:U590"/>
    <mergeCell ref="Y529:Y531"/>
    <mergeCell ref="U493:U494"/>
    <mergeCell ref="T521:T523"/>
    <mergeCell ref="Q483:Q486"/>
    <mergeCell ref="AD480:AD482"/>
    <mergeCell ref="AB478:AB479"/>
    <mergeCell ref="AB532:AB534"/>
    <mergeCell ref="AC532:AC534"/>
    <mergeCell ref="AA579:AA581"/>
    <mergeCell ref="AI480:AI482"/>
    <mergeCell ref="AJ443:AJ445"/>
    <mergeCell ref="AG337:AG339"/>
    <mergeCell ref="AG343:AG345"/>
    <mergeCell ref="AG359:AG361"/>
    <mergeCell ref="AH359:AH361"/>
    <mergeCell ref="AH381:AH384"/>
    <mergeCell ref="AI381:AI384"/>
    <mergeCell ref="AI417:AI419"/>
    <mergeCell ref="AI346:AI348"/>
    <mergeCell ref="AB327:AB330"/>
    <mergeCell ref="AC327:AC330"/>
    <mergeCell ref="U327:U330"/>
    <mergeCell ref="V327:V330"/>
    <mergeCell ref="W334:W336"/>
    <mergeCell ref="W327:W330"/>
    <mergeCell ref="X327:X330"/>
    <mergeCell ref="AC343:AC345"/>
    <mergeCell ref="AI353:AI355"/>
    <mergeCell ref="AE356:AE358"/>
    <mergeCell ref="AA362:AA364"/>
    <mergeCell ref="AB362:AB364"/>
    <mergeCell ref="AC362:AC364"/>
    <mergeCell ref="Y371:Y373"/>
    <mergeCell ref="Z371:Z373"/>
    <mergeCell ref="Y374:Y376"/>
    <mergeCell ref="X381:X384"/>
    <mergeCell ref="AI349:AI352"/>
    <mergeCell ref="AH377:AH380"/>
    <mergeCell ref="AF337:AF339"/>
    <mergeCell ref="AI397:AI399"/>
    <mergeCell ref="U334:U336"/>
    <mergeCell ref="AE371:AE373"/>
    <mergeCell ref="AA359:AA361"/>
    <mergeCell ref="AB359:AB361"/>
    <mergeCell ref="Z362:Z364"/>
    <mergeCell ref="AD365:AD367"/>
    <mergeCell ref="X349:X352"/>
    <mergeCell ref="W346:W348"/>
    <mergeCell ref="X346:X348"/>
    <mergeCell ref="V374:V376"/>
    <mergeCell ref="X388:X390"/>
    <mergeCell ref="Y388:Y390"/>
    <mergeCell ref="X356:X358"/>
    <mergeCell ref="Z377:Z380"/>
    <mergeCell ref="AA371:AA373"/>
    <mergeCell ref="AB385:AB387"/>
    <mergeCell ref="Z359:Z361"/>
    <mergeCell ref="AF356:AF358"/>
    <mergeCell ref="AB335:AB336"/>
    <mergeCell ref="Z334:Z336"/>
    <mergeCell ref="AA391:AA393"/>
    <mergeCell ref="W365:W367"/>
    <mergeCell ref="U417:U419"/>
    <mergeCell ref="O423:O426"/>
    <mergeCell ref="T431:T433"/>
    <mergeCell ref="X437:X439"/>
    <mergeCell ref="P446:P448"/>
    <mergeCell ref="Q446:Q448"/>
    <mergeCell ref="R446:R448"/>
    <mergeCell ref="R431:R433"/>
    <mergeCell ref="AJ362:AJ364"/>
    <mergeCell ref="AA423:AA426"/>
    <mergeCell ref="AB423:AB426"/>
    <mergeCell ref="AC423:AC426"/>
    <mergeCell ref="T452:T454"/>
    <mergeCell ref="AH465:AH467"/>
    <mergeCell ref="AH434:AH436"/>
    <mergeCell ref="AG465:AG467"/>
    <mergeCell ref="AD449:AD451"/>
    <mergeCell ref="X233:X235"/>
    <mergeCell ref="AB273:AB276"/>
    <mergeCell ref="AC273:AC276"/>
    <mergeCell ref="AD273:AD276"/>
    <mergeCell ref="S224:S226"/>
    <mergeCell ref="T224:T226"/>
    <mergeCell ref="U270:U272"/>
    <mergeCell ref="V270:V272"/>
    <mergeCell ref="N309:N311"/>
    <mergeCell ref="O309:O311"/>
    <mergeCell ref="N434:N436"/>
    <mergeCell ref="O434:O436"/>
    <mergeCell ref="O431:O433"/>
    <mergeCell ref="N371:N373"/>
    <mergeCell ref="N290:N292"/>
    <mergeCell ref="AI262:AI264"/>
    <mergeCell ref="O240:O242"/>
    <mergeCell ref="P240:P242"/>
    <mergeCell ref="Q240:Q242"/>
    <mergeCell ref="O417:O419"/>
    <mergeCell ref="AA377:AA380"/>
    <mergeCell ref="W437:W439"/>
    <mergeCell ref="AE440:AE442"/>
    <mergeCell ref="Y440:Y442"/>
    <mergeCell ref="AA440:AA442"/>
    <mergeCell ref="R377:R380"/>
    <mergeCell ref="AF371:AF373"/>
    <mergeCell ref="R258:R261"/>
    <mergeCell ref="X446:X448"/>
    <mergeCell ref="X365:X367"/>
    <mergeCell ref="X331:X333"/>
    <mergeCell ref="AB365:AB367"/>
    <mergeCell ref="V431:V433"/>
    <mergeCell ref="AI423:AI426"/>
    <mergeCell ref="W377:W380"/>
    <mergeCell ref="AJ437:AJ439"/>
    <mergeCell ref="AB356:AB358"/>
    <mergeCell ref="AD427:AD430"/>
    <mergeCell ref="AA427:AA430"/>
    <mergeCell ref="U446:U448"/>
    <mergeCell ref="V446:V448"/>
    <mergeCell ref="AA449:AA451"/>
    <mergeCell ref="Y443:Y445"/>
    <mergeCell ref="Z443:Z445"/>
    <mergeCell ref="AH321:AH323"/>
    <mergeCell ref="AH353:AH355"/>
    <mergeCell ref="AH337:AH339"/>
    <mergeCell ref="AH343:AH345"/>
    <mergeCell ref="AJ365:AJ367"/>
    <mergeCell ref="AI371:AI373"/>
    <mergeCell ref="AD371:AD373"/>
    <mergeCell ref="AG368:AG370"/>
    <mergeCell ref="AH368:AH370"/>
    <mergeCell ref="AJ374:AJ376"/>
    <mergeCell ref="V443:V445"/>
    <mergeCell ref="W446:W448"/>
    <mergeCell ref="R277:R279"/>
    <mergeCell ref="S277:S279"/>
    <mergeCell ref="T277:T279"/>
    <mergeCell ref="P277:P279"/>
    <mergeCell ref="P309:P311"/>
    <mergeCell ref="Q309:Q311"/>
    <mergeCell ref="P434:P436"/>
    <mergeCell ref="P431:P433"/>
    <mergeCell ref="Q431:Q433"/>
    <mergeCell ref="AI443:AI445"/>
    <mergeCell ref="AA420:AA422"/>
    <mergeCell ref="S290:S292"/>
    <mergeCell ref="T290:T292"/>
    <mergeCell ref="R286:R289"/>
    <mergeCell ref="R290:R292"/>
    <mergeCell ref="AB443:AB445"/>
    <mergeCell ref="AC443:AC445"/>
    <mergeCell ref="AD443:AD445"/>
    <mergeCell ref="S374:S376"/>
    <mergeCell ref="W374:W376"/>
    <mergeCell ref="AA374:AA376"/>
    <mergeCell ref="AI437:AI439"/>
    <mergeCell ref="AH391:AH393"/>
    <mergeCell ref="AB391:AB393"/>
    <mergeCell ref="U391:U393"/>
    <mergeCell ref="P368:P370"/>
    <mergeCell ref="Z431:Z433"/>
    <mergeCell ref="X434:X436"/>
    <mergeCell ref="AA434:AA436"/>
    <mergeCell ref="AG443:AG445"/>
    <mergeCell ref="AG417:AG419"/>
    <mergeCell ref="AG420:AG422"/>
    <mergeCell ref="AH423:AH426"/>
    <mergeCell ref="V420:V422"/>
    <mergeCell ref="X377:X380"/>
    <mergeCell ref="AI374:AI376"/>
    <mergeCell ref="AE381:AE384"/>
    <mergeCell ref="U331:U333"/>
    <mergeCell ref="S331:S333"/>
    <mergeCell ref="AB368:AB370"/>
    <mergeCell ref="AB417:AB419"/>
    <mergeCell ref="W371:W373"/>
    <mergeCell ref="Y377:Y380"/>
    <mergeCell ref="AF377:AF380"/>
    <mergeCell ref="AE374:AE376"/>
    <mergeCell ref="AF374:AF376"/>
    <mergeCell ref="Z318:Z320"/>
    <mergeCell ref="W394:W396"/>
    <mergeCell ref="Y356:Y358"/>
    <mergeCell ref="Z356:Z358"/>
    <mergeCell ref="AA356:AA358"/>
    <mergeCell ref="Z446:Z448"/>
    <mergeCell ref="S296:S298"/>
    <mergeCell ref="T296:T298"/>
    <mergeCell ref="U296:U298"/>
    <mergeCell ref="P299:P301"/>
    <mergeCell ref="AB493:AB494"/>
    <mergeCell ref="AC493:AC494"/>
    <mergeCell ref="L221:L222"/>
    <mergeCell ref="M221:M222"/>
    <mergeCell ref="I211:I213"/>
    <mergeCell ref="N211:N213"/>
    <mergeCell ref="P249:P251"/>
    <mergeCell ref="AI431:AI433"/>
    <mergeCell ref="O437:O439"/>
    <mergeCell ref="AE443:AE445"/>
    <mergeCell ref="AF443:AF445"/>
    <mergeCell ref="P437:P439"/>
    <mergeCell ref="AH440:AH442"/>
    <mergeCell ref="AI440:AI442"/>
    <mergeCell ref="AH427:AH430"/>
    <mergeCell ref="AI427:AI430"/>
    <mergeCell ref="Z268:Z269"/>
    <mergeCell ref="AA268:AA269"/>
    <mergeCell ref="V273:V276"/>
    <mergeCell ref="W273:W276"/>
    <mergeCell ref="X273:X276"/>
    <mergeCell ref="Y273:Y276"/>
    <mergeCell ref="Z273:Z276"/>
    <mergeCell ref="AA273:AA276"/>
    <mergeCell ref="J270:J271"/>
    <mergeCell ref="Q270:Q272"/>
    <mergeCell ref="R270:R272"/>
    <mergeCell ref="S270:S272"/>
    <mergeCell ref="T270:T272"/>
    <mergeCell ref="O475:O477"/>
    <mergeCell ref="O465:O467"/>
    <mergeCell ref="V449:V451"/>
    <mergeCell ref="W449:W451"/>
    <mergeCell ref="AD446:AD448"/>
    <mergeCell ref="AA446:AA448"/>
    <mergeCell ref="AG452:AG454"/>
    <mergeCell ref="AI468:AI471"/>
    <mergeCell ref="AC468:AC471"/>
    <mergeCell ref="AC472:AC474"/>
    <mergeCell ref="Z455:Z458"/>
    <mergeCell ref="AC475:AC477"/>
    <mergeCell ref="U449:U451"/>
    <mergeCell ref="S472:S474"/>
    <mergeCell ref="AA468:AA471"/>
    <mergeCell ref="AA475:AA477"/>
    <mergeCell ref="AA455:AA458"/>
    <mergeCell ref="W472:W474"/>
    <mergeCell ref="Y472:Y474"/>
    <mergeCell ref="Z472:Z474"/>
    <mergeCell ref="T475:T477"/>
    <mergeCell ref="I443:I445"/>
    <mergeCell ref="Y446:Y448"/>
    <mergeCell ref="Q480:Q482"/>
    <mergeCell ref="S480:S482"/>
    <mergeCell ref="P475:P477"/>
    <mergeCell ref="S478:S479"/>
    <mergeCell ref="O446:O448"/>
    <mergeCell ref="O312:O314"/>
    <mergeCell ref="O299:O301"/>
    <mergeCell ref="W302:W305"/>
    <mergeCell ref="Q302:Q305"/>
    <mergeCell ref="P417:P419"/>
    <mergeCell ref="N417:N419"/>
    <mergeCell ref="N423:N426"/>
    <mergeCell ref="AG685:AG688"/>
    <mergeCell ref="AH663:AH664"/>
    <mergeCell ref="AJ645:AJ647"/>
    <mergeCell ref="AJ648:AJ650"/>
    <mergeCell ref="AJ638:AJ640"/>
    <mergeCell ref="AJ665:AJ668"/>
    <mergeCell ref="AA692:AA694"/>
    <mergeCell ref="AB692:AB694"/>
    <mergeCell ref="AD669:AD671"/>
    <mergeCell ref="AB682:AB684"/>
    <mergeCell ref="AJ660:AJ662"/>
    <mergeCell ref="AG672:AG674"/>
    <mergeCell ref="AB628:AB631"/>
    <mergeCell ref="AF635:AF637"/>
    <mergeCell ref="AJ628:AJ631"/>
    <mergeCell ref="AC617:AC619"/>
    <mergeCell ref="AA663:AA664"/>
    <mergeCell ref="AA648:AA650"/>
    <mergeCell ref="AD617:AD619"/>
    <mergeCell ref="AJ692:AJ694"/>
    <mergeCell ref="AH654:AH656"/>
    <mergeCell ref="AI660:AI662"/>
    <mergeCell ref="AH648:AH650"/>
    <mergeCell ref="AD638:AD640"/>
    <mergeCell ref="AE638:AE640"/>
    <mergeCell ref="AJ641:AJ644"/>
    <mergeCell ref="AF657:AF659"/>
    <mergeCell ref="AC682:AC684"/>
    <mergeCell ref="AG675:AG678"/>
    <mergeCell ref="AH665:AH668"/>
    <mergeCell ref="C446:C448"/>
    <mergeCell ref="R472:R474"/>
    <mergeCell ref="W493:W494"/>
    <mergeCell ref="I487:I489"/>
    <mergeCell ref="Y487:Y489"/>
    <mergeCell ref="P518:P520"/>
    <mergeCell ref="O472:O474"/>
    <mergeCell ref="T472:T474"/>
    <mergeCell ref="U472:U474"/>
    <mergeCell ref="V472:V474"/>
    <mergeCell ref="AC505:AC507"/>
    <mergeCell ref="Y511:Y513"/>
    <mergeCell ref="AD518:AD520"/>
    <mergeCell ref="AA511:AA513"/>
    <mergeCell ref="Y518:Y520"/>
    <mergeCell ref="Y480:Y482"/>
    <mergeCell ref="AC514:AC517"/>
    <mergeCell ref="AB483:AB486"/>
    <mergeCell ref="T493:T494"/>
    <mergeCell ref="I493:I494"/>
    <mergeCell ref="Q493:Q494"/>
    <mergeCell ref="V514:V517"/>
    <mergeCell ref="W514:W517"/>
    <mergeCell ref="V508:V510"/>
    <mergeCell ref="AD468:AD471"/>
    <mergeCell ref="AC483:AC486"/>
    <mergeCell ref="X518:X520"/>
    <mergeCell ref="Z518:Z520"/>
    <mergeCell ref="AA518:AA520"/>
    <mergeCell ref="AB518:AB520"/>
    <mergeCell ref="AC518:AC520"/>
    <mergeCell ref="I508:I510"/>
    <mergeCell ref="AD465:AD467"/>
    <mergeCell ref="AB449:AB451"/>
    <mergeCell ref="AJ730:AJ732"/>
    <mergeCell ref="AI721:AI723"/>
    <mergeCell ref="AH714:AH717"/>
    <mergeCell ref="AE721:AE723"/>
    <mergeCell ref="AE730:AE732"/>
    <mergeCell ref="AD672:AD674"/>
    <mergeCell ref="AC721:AC723"/>
    <mergeCell ref="AH675:AH678"/>
    <mergeCell ref="AI708:AI710"/>
    <mergeCell ref="AI733:AI735"/>
    <mergeCell ref="AG724:AG726"/>
    <mergeCell ref="AH724:AH726"/>
    <mergeCell ref="AH702:AH704"/>
    <mergeCell ref="AF733:AF735"/>
    <mergeCell ref="AC679:AC681"/>
    <mergeCell ref="AD679:AD681"/>
    <mergeCell ref="AC718:AC720"/>
    <mergeCell ref="AC689:AC691"/>
    <mergeCell ref="AD689:AD691"/>
    <mergeCell ref="AD682:AD684"/>
    <mergeCell ref="AE682:AE684"/>
    <mergeCell ref="AF682:AF684"/>
    <mergeCell ref="AG682:AG684"/>
    <mergeCell ref="AH682:AH684"/>
    <mergeCell ref="AI682:AI684"/>
    <mergeCell ref="AG727:AG729"/>
    <mergeCell ref="AC685:AC688"/>
    <mergeCell ref="AH685:AH688"/>
    <mergeCell ref="AI685:AI688"/>
    <mergeCell ref="AJ685:AJ688"/>
    <mergeCell ref="AC730:AC732"/>
    <mergeCell ref="AH692:AH694"/>
    <mergeCell ref="AJ711:AJ713"/>
    <mergeCell ref="AG721:AG723"/>
    <mergeCell ref="AH721:AH723"/>
    <mergeCell ref="AG714:AG717"/>
    <mergeCell ref="AH708:AH710"/>
    <mergeCell ref="AE702:AE704"/>
    <mergeCell ref="AC705:AC707"/>
    <mergeCell ref="AF714:AF717"/>
    <mergeCell ref="AE718:AE720"/>
    <mergeCell ref="AE698:AE701"/>
    <mergeCell ref="AJ695:AJ697"/>
    <mergeCell ref="AJ718:AJ720"/>
    <mergeCell ref="AG702:AG704"/>
    <mergeCell ref="AD721:AD723"/>
    <mergeCell ref="AG689:AG691"/>
    <mergeCell ref="AH689:AH691"/>
    <mergeCell ref="AI689:AI691"/>
    <mergeCell ref="AJ689:AJ691"/>
    <mergeCell ref="AG711:AG713"/>
    <mergeCell ref="AF724:AF726"/>
    <mergeCell ref="AG705:AG707"/>
    <mergeCell ref="AJ708:AJ710"/>
    <mergeCell ref="AJ702:AJ704"/>
    <mergeCell ref="AJ721:AJ723"/>
    <mergeCell ref="AJ724:AJ726"/>
    <mergeCell ref="AJ705:AJ707"/>
    <mergeCell ref="AD705:AD707"/>
    <mergeCell ref="AE708:AE710"/>
    <mergeCell ref="AF718:AF720"/>
    <mergeCell ref="AJ682:AJ684"/>
    <mergeCell ref="AF679:AF681"/>
    <mergeCell ref="AE672:AE674"/>
    <mergeCell ref="AG733:AG735"/>
    <mergeCell ref="AH733:AH735"/>
    <mergeCell ref="AF689:AF691"/>
    <mergeCell ref="AC711:AC713"/>
    <mergeCell ref="AC708:AC710"/>
    <mergeCell ref="AD708:AD710"/>
    <mergeCell ref="AJ736:AJ738"/>
    <mergeCell ref="AE727:AE729"/>
    <mergeCell ref="AH736:AH738"/>
    <mergeCell ref="B708:B710"/>
    <mergeCell ref="B721:B723"/>
    <mergeCell ref="D665:D668"/>
    <mergeCell ref="F721:F723"/>
    <mergeCell ref="P601:P603"/>
    <mergeCell ref="P598:P600"/>
    <mergeCell ref="I594:I597"/>
    <mergeCell ref="P611:P613"/>
    <mergeCell ref="I641:I644"/>
    <mergeCell ref="C635:C637"/>
    <mergeCell ref="B598:B600"/>
    <mergeCell ref="B608:B610"/>
    <mergeCell ref="I651:I653"/>
    <mergeCell ref="O648:O650"/>
    <mergeCell ref="O651:O653"/>
    <mergeCell ref="N645:N647"/>
    <mergeCell ref="P660:P662"/>
    <mergeCell ref="H698:H701"/>
    <mergeCell ref="E641:E644"/>
    <mergeCell ref="P665:P668"/>
    <mergeCell ref="C654:C656"/>
    <mergeCell ref="D654:D656"/>
    <mergeCell ref="E654:E656"/>
    <mergeCell ref="C651:C653"/>
    <mergeCell ref="D651:D653"/>
    <mergeCell ref="F641:F644"/>
    <mergeCell ref="G641:G644"/>
    <mergeCell ref="C692:C694"/>
    <mergeCell ref="D692:D694"/>
    <mergeCell ref="C675:C678"/>
    <mergeCell ref="G663:G664"/>
    <mergeCell ref="N672:N674"/>
    <mergeCell ref="C695:C697"/>
    <mergeCell ref="D689:D691"/>
    <mergeCell ref="H669:H671"/>
    <mergeCell ref="B660:B662"/>
    <mergeCell ref="P614:P616"/>
    <mergeCell ref="H672:H674"/>
    <mergeCell ref="C657:C659"/>
    <mergeCell ref="D657:D659"/>
    <mergeCell ref="E657:E659"/>
    <mergeCell ref="F657:F659"/>
    <mergeCell ref="O660:O662"/>
    <mergeCell ref="F638:F640"/>
    <mergeCell ref="B635:B637"/>
    <mergeCell ref="B645:B647"/>
    <mergeCell ref="D672:D674"/>
    <mergeCell ref="I628:I631"/>
    <mergeCell ref="O628:O631"/>
    <mergeCell ref="N623:N625"/>
    <mergeCell ref="F614:F616"/>
    <mergeCell ref="D594:D597"/>
    <mergeCell ref="AJ714:AJ717"/>
    <mergeCell ref="AJ733:AJ735"/>
    <mergeCell ref="AI730:AI732"/>
    <mergeCell ref="B663:B664"/>
    <mergeCell ref="N660:N662"/>
    <mergeCell ref="D660:D662"/>
    <mergeCell ref="P651:P653"/>
    <mergeCell ref="C638:C640"/>
    <mergeCell ref="D638:D640"/>
    <mergeCell ref="D645:D647"/>
    <mergeCell ref="E626:E627"/>
    <mergeCell ref="C611:C613"/>
    <mergeCell ref="F611:F613"/>
    <mergeCell ref="G614:G616"/>
    <mergeCell ref="H620:H622"/>
    <mergeCell ref="P588:P590"/>
    <mergeCell ref="I663:I664"/>
    <mergeCell ref="F660:F662"/>
    <mergeCell ref="H651:H653"/>
    <mergeCell ref="H654:H656"/>
    <mergeCell ref="F654:F656"/>
    <mergeCell ref="G654:G656"/>
    <mergeCell ref="B558:B561"/>
    <mergeCell ref="C558:C561"/>
    <mergeCell ref="D558:D561"/>
    <mergeCell ref="E558:E561"/>
    <mergeCell ref="F558:F561"/>
    <mergeCell ref="G558:G561"/>
    <mergeCell ref="H558:H561"/>
    <mergeCell ref="I558:I561"/>
    <mergeCell ref="O626:O627"/>
    <mergeCell ref="O594:O597"/>
    <mergeCell ref="P608:P610"/>
    <mergeCell ref="AJ727:AJ729"/>
    <mergeCell ref="AG679:AG681"/>
    <mergeCell ref="AH679:AH681"/>
    <mergeCell ref="AJ635:AJ637"/>
    <mergeCell ref="AG663:AG664"/>
    <mergeCell ref="AA638:AA640"/>
    <mergeCell ref="AB645:AB647"/>
    <mergeCell ref="AA641:AA644"/>
    <mergeCell ref="AF626:AF627"/>
    <mergeCell ref="AH635:AH637"/>
    <mergeCell ref="AF672:AF674"/>
    <mergeCell ref="AD623:AD625"/>
    <mergeCell ref="AE623:AE625"/>
    <mergeCell ref="AB614:AB616"/>
    <mergeCell ref="AA614:AA616"/>
    <mergeCell ref="AC660:AC662"/>
    <mergeCell ref="AJ669:AJ671"/>
    <mergeCell ref="AJ672:AJ674"/>
    <mergeCell ref="AJ651:AJ653"/>
    <mergeCell ref="AG692:AG694"/>
    <mergeCell ref="AB635:AB637"/>
    <mergeCell ref="AA628:AA631"/>
    <mergeCell ref="AJ657:AJ659"/>
    <mergeCell ref="AA685:AA688"/>
    <mergeCell ref="AC672:AC674"/>
    <mergeCell ref="AD665:AD668"/>
    <mergeCell ref="AE679:AE681"/>
    <mergeCell ref="AI651:AI653"/>
    <mergeCell ref="AC692:AC694"/>
    <mergeCell ref="AD692:AD694"/>
    <mergeCell ref="AJ675:AJ678"/>
    <mergeCell ref="AD685:AD688"/>
    <mergeCell ref="AE685:AE688"/>
    <mergeCell ref="AF685:AF688"/>
    <mergeCell ref="B552:B554"/>
    <mergeCell ref="F582:F584"/>
    <mergeCell ref="N588:N590"/>
    <mergeCell ref="C555:C557"/>
    <mergeCell ref="D555:D557"/>
    <mergeCell ref="E555:E557"/>
    <mergeCell ref="F555:F557"/>
    <mergeCell ref="D608:D610"/>
    <mergeCell ref="D591:D593"/>
    <mergeCell ref="B594:B597"/>
    <mergeCell ref="C594:C597"/>
    <mergeCell ref="C582:C584"/>
    <mergeCell ref="B648:B650"/>
    <mergeCell ref="C648:C650"/>
    <mergeCell ref="B641:B644"/>
    <mergeCell ref="H614:H616"/>
    <mergeCell ref="H617:H619"/>
    <mergeCell ref="F695:F697"/>
    <mergeCell ref="G689:G691"/>
    <mergeCell ref="I705:I707"/>
    <mergeCell ref="N614:N616"/>
    <mergeCell ref="N663:N664"/>
    <mergeCell ref="B626:B627"/>
    <mergeCell ref="B620:B622"/>
    <mergeCell ref="D620:D622"/>
    <mergeCell ref="I626:I627"/>
    <mergeCell ref="B623:B625"/>
    <mergeCell ref="E620:E622"/>
    <mergeCell ref="B588:B590"/>
    <mergeCell ref="C588:C590"/>
    <mergeCell ref="D588:D590"/>
    <mergeCell ref="E588:E590"/>
    <mergeCell ref="I585:I587"/>
    <mergeCell ref="N585:N587"/>
    <mergeCell ref="N611:N613"/>
    <mergeCell ref="C705:C707"/>
    <mergeCell ref="C679:C681"/>
    <mergeCell ref="D679:D681"/>
    <mergeCell ref="F689:F691"/>
    <mergeCell ref="B566:B568"/>
    <mergeCell ref="N566:N568"/>
    <mergeCell ref="B572:B575"/>
    <mergeCell ref="C572:C575"/>
    <mergeCell ref="D572:D575"/>
    <mergeCell ref="E572:E575"/>
    <mergeCell ref="F572:F575"/>
    <mergeCell ref="G572:G575"/>
    <mergeCell ref="H572:H575"/>
    <mergeCell ref="I572:I575"/>
    <mergeCell ref="N572:N575"/>
    <mergeCell ref="H552:H554"/>
    <mergeCell ref="D585:D587"/>
    <mergeCell ref="D614:D616"/>
    <mergeCell ref="B591:B593"/>
    <mergeCell ref="C552:C554"/>
    <mergeCell ref="D552:D554"/>
    <mergeCell ref="D635:D637"/>
    <mergeCell ref="N594:N597"/>
    <mergeCell ref="N679:N681"/>
    <mergeCell ref="I665:I668"/>
    <mergeCell ref="N648:N650"/>
    <mergeCell ref="E628:E631"/>
    <mergeCell ref="N635:N637"/>
    <mergeCell ref="C663:C664"/>
    <mergeCell ref="D626:D627"/>
    <mergeCell ref="H628:H631"/>
    <mergeCell ref="H635:H637"/>
    <mergeCell ref="Y635:Y637"/>
    <mergeCell ref="R623:R625"/>
    <mergeCell ref="R632:R634"/>
    <mergeCell ref="T582:T584"/>
    <mergeCell ref="W604:W607"/>
    <mergeCell ref="X604:X607"/>
    <mergeCell ref="R635:R637"/>
    <mergeCell ref="X635:X637"/>
    <mergeCell ref="P582:P584"/>
    <mergeCell ref="Q623:Q625"/>
    <mergeCell ref="O632:O634"/>
    <mergeCell ref="V635:V637"/>
    <mergeCell ref="Q611:Q613"/>
    <mergeCell ref="Y628:Y631"/>
    <mergeCell ref="P591:P593"/>
    <mergeCell ref="W617:W619"/>
    <mergeCell ref="X617:X619"/>
    <mergeCell ref="N617:N619"/>
    <mergeCell ref="O617:O619"/>
    <mergeCell ref="T617:T619"/>
    <mergeCell ref="Q620:Q622"/>
    <mergeCell ref="R620:R622"/>
    <mergeCell ref="R628:R631"/>
    <mergeCell ref="T626:T627"/>
    <mergeCell ref="U626:U627"/>
    <mergeCell ref="S628:S631"/>
    <mergeCell ref="Q632:Q634"/>
    <mergeCell ref="P628:P631"/>
    <mergeCell ref="E614:E616"/>
    <mergeCell ref="D617:D619"/>
    <mergeCell ref="E617:E619"/>
    <mergeCell ref="E608:E610"/>
    <mergeCell ref="F594:F597"/>
    <mergeCell ref="N608:N610"/>
    <mergeCell ref="O582:O584"/>
    <mergeCell ref="G628:G631"/>
    <mergeCell ref="S623:S625"/>
    <mergeCell ref="S626:S627"/>
    <mergeCell ref="R598:R600"/>
    <mergeCell ref="R588:R590"/>
    <mergeCell ref="R582:R584"/>
    <mergeCell ref="T604:T607"/>
    <mergeCell ref="R604:R607"/>
    <mergeCell ref="H582:H584"/>
    <mergeCell ref="H585:H587"/>
    <mergeCell ref="V588:V590"/>
    <mergeCell ref="G632:G634"/>
    <mergeCell ref="G591:G593"/>
    <mergeCell ref="H591:H593"/>
    <mergeCell ref="W628:W631"/>
    <mergeCell ref="O601:O603"/>
    <mergeCell ref="O598:O600"/>
    <mergeCell ref="G594:G597"/>
    <mergeCell ref="H594:H597"/>
    <mergeCell ref="O588:O590"/>
    <mergeCell ref="E591:E593"/>
    <mergeCell ref="O611:O613"/>
    <mergeCell ref="N626:N627"/>
    <mergeCell ref="O635:O637"/>
    <mergeCell ref="P635:P637"/>
    <mergeCell ref="S635:S637"/>
    <mergeCell ref="AJ549:AJ551"/>
    <mergeCell ref="AI542:AI545"/>
    <mergeCell ref="AI532:AI534"/>
    <mergeCell ref="AI546:AI548"/>
    <mergeCell ref="AB549:AB551"/>
    <mergeCell ref="AH549:AH551"/>
    <mergeCell ref="AF549:AF551"/>
    <mergeCell ref="Y508:Y510"/>
    <mergeCell ref="AJ529:AJ531"/>
    <mergeCell ref="AI521:AI523"/>
    <mergeCell ref="AG529:AG531"/>
    <mergeCell ref="AI529:AI531"/>
    <mergeCell ref="AH529:AH531"/>
    <mergeCell ref="AI535:AI537"/>
    <mergeCell ref="AE532:AE534"/>
    <mergeCell ref="AF532:AF534"/>
    <mergeCell ref="AG532:AG534"/>
    <mergeCell ref="AJ535:AJ537"/>
    <mergeCell ref="AJ546:AJ548"/>
    <mergeCell ref="Z538:Z541"/>
    <mergeCell ref="AA538:AA541"/>
    <mergeCell ref="W529:W531"/>
    <mergeCell ref="X514:X517"/>
    <mergeCell ref="AJ542:AJ545"/>
    <mergeCell ref="AG505:AG507"/>
    <mergeCell ref="Y514:Y517"/>
    <mergeCell ref="AB505:AB507"/>
    <mergeCell ref="W505:W507"/>
    <mergeCell ref="Z508:Z510"/>
    <mergeCell ref="AA508:AA510"/>
    <mergeCell ref="AD505:AD507"/>
    <mergeCell ref="AE505:AE507"/>
    <mergeCell ref="AF505:AF507"/>
    <mergeCell ref="AA505:AA507"/>
    <mergeCell ref="AD535:AD537"/>
    <mergeCell ref="AF535:AF537"/>
    <mergeCell ref="AJ538:AJ541"/>
    <mergeCell ref="AJ511:AJ513"/>
    <mergeCell ref="AJ518:AJ520"/>
    <mergeCell ref="AJ508:AJ510"/>
    <mergeCell ref="AJ514:AJ517"/>
    <mergeCell ref="AH518:AH520"/>
    <mergeCell ref="AG521:AG523"/>
    <mergeCell ref="AA529:AA531"/>
    <mergeCell ref="AB529:AB531"/>
    <mergeCell ref="AC529:AC531"/>
    <mergeCell ref="X511:X513"/>
    <mergeCell ref="Y524:Y527"/>
    <mergeCell ref="Z524:Z527"/>
    <mergeCell ref="AG508:AG510"/>
    <mergeCell ref="AE518:AE520"/>
    <mergeCell ref="Z529:Z531"/>
    <mergeCell ref="AH538:AH541"/>
    <mergeCell ref="AH546:AH548"/>
    <mergeCell ref="AI524:AI527"/>
    <mergeCell ref="AD542:AD545"/>
    <mergeCell ref="AA532:AA534"/>
    <mergeCell ref="AD532:AD534"/>
    <mergeCell ref="X508:X510"/>
    <mergeCell ref="AJ524:AJ527"/>
    <mergeCell ref="AD538:AD541"/>
    <mergeCell ref="Y538:Y541"/>
    <mergeCell ref="Z535:Z537"/>
    <mergeCell ref="Z505:Z507"/>
    <mergeCell ref="E535:E537"/>
    <mergeCell ref="F535:F537"/>
    <mergeCell ref="G535:G537"/>
    <mergeCell ref="H535:H537"/>
    <mergeCell ref="P535:P537"/>
    <mergeCell ref="G538:G541"/>
    <mergeCell ref="C535:C537"/>
    <mergeCell ref="D535:D537"/>
    <mergeCell ref="T542:T545"/>
    <mergeCell ref="N628:N631"/>
    <mergeCell ref="AG511:AG513"/>
    <mergeCell ref="AE542:AE545"/>
    <mergeCell ref="Z532:Z534"/>
    <mergeCell ref="AA542:AA545"/>
    <mergeCell ref="AC546:AC548"/>
    <mergeCell ref="P505:P507"/>
    <mergeCell ref="AI511:AI513"/>
    <mergeCell ref="C549:C551"/>
    <mergeCell ref="F608:F610"/>
    <mergeCell ref="AE535:AE537"/>
    <mergeCell ref="AE538:AE541"/>
    <mergeCell ref="AE524:AE527"/>
    <mergeCell ref="AF524:AF527"/>
    <mergeCell ref="T511:T513"/>
    <mergeCell ref="R508:R510"/>
    <mergeCell ref="S508:S510"/>
    <mergeCell ref="P617:P619"/>
    <mergeCell ref="AA591:AA593"/>
    <mergeCell ref="AB591:AB593"/>
    <mergeCell ref="F617:F619"/>
    <mergeCell ref="G585:G587"/>
    <mergeCell ref="F588:F590"/>
    <mergeCell ref="Q558:Q561"/>
    <mergeCell ref="R558:R561"/>
    <mergeCell ref="N535:N537"/>
    <mergeCell ref="O535:O537"/>
    <mergeCell ref="N549:N551"/>
    <mergeCell ref="O549:O551"/>
    <mergeCell ref="P549:P551"/>
    <mergeCell ref="Q538:Q541"/>
    <mergeCell ref="C623:C625"/>
    <mergeCell ref="C626:C627"/>
    <mergeCell ref="P579:P581"/>
    <mergeCell ref="Q579:Q581"/>
    <mergeCell ref="R579:R581"/>
    <mergeCell ref="S579:S581"/>
    <mergeCell ref="P594:P597"/>
    <mergeCell ref="Q594:Q597"/>
    <mergeCell ref="E594:E597"/>
    <mergeCell ref="I611:I613"/>
    <mergeCell ref="I614:I616"/>
    <mergeCell ref="G608:G610"/>
    <mergeCell ref="O623:O625"/>
    <mergeCell ref="D628:D631"/>
    <mergeCell ref="U623:U625"/>
    <mergeCell ref="R611:R613"/>
    <mergeCell ref="Z579:Z581"/>
    <mergeCell ref="Z598:Z600"/>
    <mergeCell ref="P555:P557"/>
    <mergeCell ref="P576:P578"/>
    <mergeCell ref="F585:F587"/>
    <mergeCell ref="F542:F545"/>
    <mergeCell ref="Q582:Q584"/>
    <mergeCell ref="D579:D581"/>
    <mergeCell ref="AB604:AB607"/>
    <mergeCell ref="T591:T593"/>
    <mergeCell ref="V608:V610"/>
    <mergeCell ref="W608:W610"/>
    <mergeCell ref="X608:X610"/>
    <mergeCell ref="Y608:Y610"/>
    <mergeCell ref="Q598:Q600"/>
    <mergeCell ref="S611:S613"/>
    <mergeCell ref="U614:U616"/>
    <mergeCell ref="T614:T616"/>
    <mergeCell ref="R542:R545"/>
    <mergeCell ref="S542:S545"/>
    <mergeCell ref="U598:U600"/>
    <mergeCell ref="T585:T587"/>
    <mergeCell ref="AA558:AA561"/>
    <mergeCell ref="R601:R603"/>
    <mergeCell ref="S601:S603"/>
    <mergeCell ref="F546:F548"/>
    <mergeCell ref="O585:O587"/>
    <mergeCell ref="P585:P587"/>
    <mergeCell ref="N576:N578"/>
    <mergeCell ref="F591:F593"/>
    <mergeCell ref="N591:N593"/>
    <mergeCell ref="O591:O593"/>
    <mergeCell ref="W614:W616"/>
    <mergeCell ref="V604:V607"/>
    <mergeCell ref="Q614:Q616"/>
    <mergeCell ref="W611:W613"/>
    <mergeCell ref="O614:O616"/>
    <mergeCell ref="I549:I551"/>
    <mergeCell ref="AB611:AB613"/>
    <mergeCell ref="R608:R610"/>
    <mergeCell ref="S608:S610"/>
    <mergeCell ref="O558:O561"/>
    <mergeCell ref="U542:U545"/>
    <mergeCell ref="P558:P561"/>
    <mergeCell ref="Q601:Q603"/>
    <mergeCell ref="T579:T581"/>
    <mergeCell ref="X614:X616"/>
    <mergeCell ref="G579:G581"/>
    <mergeCell ref="I552:I554"/>
    <mergeCell ref="Y594:Y597"/>
    <mergeCell ref="W579:W581"/>
    <mergeCell ref="U558:U561"/>
    <mergeCell ref="L566:L568"/>
    <mergeCell ref="M566:M568"/>
    <mergeCell ref="O576:O578"/>
    <mergeCell ref="S588:S590"/>
    <mergeCell ref="S591:S593"/>
    <mergeCell ref="T572:T575"/>
    <mergeCell ref="W572:W575"/>
    <mergeCell ref="X572:X575"/>
    <mergeCell ref="Y572:Y575"/>
    <mergeCell ref="Z572:Z575"/>
    <mergeCell ref="AA572:AA575"/>
    <mergeCell ref="AB572:AB575"/>
    <mergeCell ref="K759:K760"/>
    <mergeCell ref="L759:L760"/>
    <mergeCell ref="G759:G761"/>
    <mergeCell ref="H759:H761"/>
    <mergeCell ref="M752:M753"/>
    <mergeCell ref="E623:E625"/>
    <mergeCell ref="P623:P625"/>
    <mergeCell ref="P626:P627"/>
    <mergeCell ref="P620:P622"/>
    <mergeCell ref="H626:H627"/>
    <mergeCell ref="H657:H659"/>
    <mergeCell ref="I657:I659"/>
    <mergeCell ref="N657:N659"/>
    <mergeCell ref="O657:O659"/>
    <mergeCell ref="I620:I622"/>
    <mergeCell ref="U638:U640"/>
    <mergeCell ref="G730:G732"/>
    <mergeCell ref="U695:U697"/>
    <mergeCell ref="R654:R656"/>
    <mergeCell ref="V665:V668"/>
    <mergeCell ref="U708:U710"/>
    <mergeCell ref="V675:V678"/>
    <mergeCell ref="X711:X713"/>
    <mergeCell ref="W679:W681"/>
    <mergeCell ref="X679:X681"/>
    <mergeCell ref="W665:W668"/>
    <mergeCell ref="E695:E697"/>
    <mergeCell ref="S705:S707"/>
    <mergeCell ref="X641:X644"/>
    <mergeCell ref="S660:S662"/>
    <mergeCell ref="E721:E723"/>
    <mergeCell ref="V721:V723"/>
    <mergeCell ref="U641:U644"/>
    <mergeCell ref="I679:I681"/>
    <mergeCell ref="O665:O668"/>
    <mergeCell ref="N665:N668"/>
    <mergeCell ref="T635:T637"/>
    <mergeCell ref="U635:U637"/>
    <mergeCell ref="N746:N748"/>
    <mergeCell ref="T660:T662"/>
    <mergeCell ref="U660:U662"/>
    <mergeCell ref="U632:U634"/>
    <mergeCell ref="V632:V634"/>
    <mergeCell ref="W632:W634"/>
    <mergeCell ref="X632:X634"/>
    <mergeCell ref="Q755:Q758"/>
    <mergeCell ref="N733:N735"/>
    <mergeCell ref="O733:O735"/>
    <mergeCell ref="N736:N738"/>
    <mergeCell ref="O711:O713"/>
    <mergeCell ref="E542:E545"/>
    <mergeCell ref="U591:U593"/>
    <mergeCell ref="R546:R548"/>
    <mergeCell ref="G542:G545"/>
    <mergeCell ref="G657:G659"/>
    <mergeCell ref="F620:F622"/>
    <mergeCell ref="H623:H625"/>
    <mergeCell ref="N620:N622"/>
    <mergeCell ref="O620:O622"/>
    <mergeCell ref="F623:F625"/>
    <mergeCell ref="G620:G622"/>
    <mergeCell ref="W620:W622"/>
    <mergeCell ref="P708:P710"/>
    <mergeCell ref="V705:V707"/>
    <mergeCell ref="S648:S650"/>
    <mergeCell ref="H746:H748"/>
    <mergeCell ref="H752:H754"/>
    <mergeCell ref="Y718:Y720"/>
    <mergeCell ref="W711:W713"/>
    <mergeCell ref="Q721:Q723"/>
    <mergeCell ref="R721:R723"/>
    <mergeCell ref="Q724:Q726"/>
    <mergeCell ref="N714:N717"/>
    <mergeCell ref="O714:O717"/>
    <mergeCell ref="Q711:Q713"/>
    <mergeCell ref="S711:S713"/>
    <mergeCell ref="P718:P720"/>
    <mergeCell ref="Q718:Q720"/>
    <mergeCell ref="U714:U717"/>
    <mergeCell ref="U718:U720"/>
    <mergeCell ref="G546:G548"/>
    <mergeCell ref="H546:H548"/>
    <mergeCell ref="O604:O607"/>
    <mergeCell ref="P604:P607"/>
    <mergeCell ref="E552:E554"/>
    <mergeCell ref="S617:S619"/>
    <mergeCell ref="Y632:Y634"/>
    <mergeCell ref="Y669:Y671"/>
    <mergeCell ref="W1093:W1095"/>
    <mergeCell ref="X1093:X1095"/>
    <mergeCell ref="Z1093:Z1095"/>
    <mergeCell ref="AA1093:AA1095"/>
    <mergeCell ref="AC1093:AC1095"/>
    <mergeCell ref="AE1093:AE1095"/>
    <mergeCell ref="O679:O681"/>
    <mergeCell ref="W638:W640"/>
    <mergeCell ref="X638:X640"/>
    <mergeCell ref="Q730:Q732"/>
    <mergeCell ref="R724:R726"/>
    <mergeCell ref="S724:S726"/>
    <mergeCell ref="T714:T717"/>
    <mergeCell ref="Y714:Y717"/>
    <mergeCell ref="X692:X694"/>
    <mergeCell ref="X628:X631"/>
    <mergeCell ref="X705:X707"/>
    <mergeCell ref="Y705:Y707"/>
    <mergeCell ref="V679:V681"/>
    <mergeCell ref="I746:I748"/>
    <mergeCell ref="AB651:AB653"/>
    <mergeCell ref="AB689:AB691"/>
    <mergeCell ref="AB685:AB688"/>
    <mergeCell ref="AA695:AA697"/>
    <mergeCell ref="AB705:AB707"/>
    <mergeCell ref="AA718:AA720"/>
    <mergeCell ref="AB711:AB713"/>
    <mergeCell ref="AB669:AB671"/>
    <mergeCell ref="AC669:AC671"/>
    <mergeCell ref="V651:V653"/>
    <mergeCell ref="P777:P778"/>
    <mergeCell ref="N692:N694"/>
    <mergeCell ref="AC752:AC754"/>
    <mergeCell ref="I724:I726"/>
    <mergeCell ref="N724:N726"/>
    <mergeCell ref="AA682:AA684"/>
    <mergeCell ref="AB679:AB681"/>
    <mergeCell ref="Z724:Z726"/>
    <mergeCell ref="Q767:Q770"/>
    <mergeCell ref="R767:R770"/>
    <mergeCell ref="P689:P691"/>
    <mergeCell ref="S714:S717"/>
    <mergeCell ref="T718:T720"/>
    <mergeCell ref="T724:T726"/>
    <mergeCell ref="V727:V729"/>
    <mergeCell ref="W727:W729"/>
    <mergeCell ref="W718:W720"/>
    <mergeCell ref="Y752:Y754"/>
    <mergeCell ref="V733:V735"/>
    <mergeCell ref="R755:R758"/>
    <mergeCell ref="AB755:AB758"/>
    <mergeCell ref="U721:U723"/>
    <mergeCell ref="T721:T723"/>
    <mergeCell ref="X724:X726"/>
    <mergeCell ref="W759:W761"/>
    <mergeCell ref="U730:U732"/>
    <mergeCell ref="V752:V754"/>
    <mergeCell ref="S752:S754"/>
    <mergeCell ref="AB733:AB735"/>
    <mergeCell ref="AC733:AC735"/>
    <mergeCell ref="I689:I691"/>
    <mergeCell ref="I692:I694"/>
    <mergeCell ref="I714:I717"/>
    <mergeCell ref="Q714:Q717"/>
    <mergeCell ref="V1140:V1142"/>
    <mergeCell ref="W1140:W1142"/>
    <mergeCell ref="AJ1309:AJ1310"/>
    <mergeCell ref="AJ1299:AJ1301"/>
    <mergeCell ref="AF1296:AF1298"/>
    <mergeCell ref="AG1296:AG1298"/>
    <mergeCell ref="V1293:V1295"/>
    <mergeCell ref="N743:N745"/>
    <mergeCell ref="O743:O745"/>
    <mergeCell ref="P933:P935"/>
    <mergeCell ref="R930:R932"/>
    <mergeCell ref="U933:U935"/>
    <mergeCell ref="W965:W968"/>
    <mergeCell ref="AE952:AE954"/>
    <mergeCell ref="Z1002:Z1004"/>
    <mergeCell ref="AA1002:AA1004"/>
    <mergeCell ref="Y992:Y995"/>
    <mergeCell ref="Q977:Q979"/>
    <mergeCell ref="R977:R979"/>
    <mergeCell ref="X1280:X1281"/>
    <mergeCell ref="AC1280:AC1281"/>
    <mergeCell ref="AD1280:AD1281"/>
    <mergeCell ref="AE1280:AE1281"/>
    <mergeCell ref="AF1280:AF1281"/>
    <mergeCell ref="B1146:B1148"/>
    <mergeCell ref="AD1321:AD1323"/>
    <mergeCell ref="G1171:G1173"/>
    <mergeCell ref="AJ885:AJ887"/>
    <mergeCell ref="W885:W887"/>
    <mergeCell ref="AA774:AA776"/>
    <mergeCell ref="Z752:Z754"/>
    <mergeCell ref="AA736:AA738"/>
    <mergeCell ref="U752:U754"/>
    <mergeCell ref="AI1099:AI1101"/>
    <mergeCell ref="AH1096:AH1098"/>
    <mergeCell ref="AI1096:AI1098"/>
    <mergeCell ref="AH1093:AH1095"/>
    <mergeCell ref="AI1093:AI1095"/>
    <mergeCell ref="AH1086:AH1088"/>
    <mergeCell ref="AI1086:AI1088"/>
    <mergeCell ref="AA1089:AA1092"/>
    <mergeCell ref="AB1089:AB1092"/>
    <mergeCell ref="AC1089:AC1092"/>
    <mergeCell ref="AD1089:AD1092"/>
    <mergeCell ref="AE1089:AE1092"/>
    <mergeCell ref="AC1096:AC1098"/>
    <mergeCell ref="AE1096:AE1098"/>
    <mergeCell ref="W1105:W1107"/>
    <mergeCell ref="X1105:X1107"/>
    <mergeCell ref="Z1105:Z1107"/>
    <mergeCell ref="AA1105:AA1107"/>
    <mergeCell ref="AC1105:AC1107"/>
    <mergeCell ref="AE1105:AE1107"/>
    <mergeCell ref="AI1089:AI1092"/>
    <mergeCell ref="AI1105:AI1107"/>
    <mergeCell ref="AH1105:AH1107"/>
    <mergeCell ref="W1086:W1088"/>
    <mergeCell ref="X1086:X1088"/>
    <mergeCell ref="Z1086:Z1088"/>
    <mergeCell ref="AA1086:AA1088"/>
    <mergeCell ref="AC1086:AC1088"/>
    <mergeCell ref="AE1086:AE1088"/>
    <mergeCell ref="AF1086:AF1088"/>
    <mergeCell ref="AG1086:AG1088"/>
    <mergeCell ref="AE1099:AE1101"/>
    <mergeCell ref="AF1099:AF1101"/>
    <mergeCell ref="Z1309:Z1310"/>
    <mergeCell ref="W1267:W1269"/>
    <mergeCell ref="Z1251:Z1253"/>
    <mergeCell ref="AA1251:AA1253"/>
    <mergeCell ref="AB1251:AB1253"/>
    <mergeCell ref="AC1251:AC1253"/>
    <mergeCell ref="AD1251:AD1253"/>
    <mergeCell ref="AE1251:AE1253"/>
    <mergeCell ref="AI1237:AI1240"/>
    <mergeCell ref="W1237:W1240"/>
    <mergeCell ref="X1237:X1240"/>
    <mergeCell ref="Y1237:Y1240"/>
    <mergeCell ref="Z1237:Z1240"/>
    <mergeCell ref="AJ1267:AJ1269"/>
    <mergeCell ref="AJ1270:AJ1272"/>
    <mergeCell ref="AJ1273:AJ1276"/>
    <mergeCell ref="AJ1277:AJ1279"/>
    <mergeCell ref="AJ1280:AJ1281"/>
    <mergeCell ref="AJ1282:AJ1283"/>
    <mergeCell ref="AI1305:AI1308"/>
    <mergeCell ref="W1302:W1304"/>
    <mergeCell ref="X1302:X1304"/>
    <mergeCell ref="AC1305:AC1308"/>
    <mergeCell ref="AD1305:AD1308"/>
    <mergeCell ref="AC1296:AC1298"/>
    <mergeCell ref="AD1296:AD1298"/>
    <mergeCell ref="AB1284:AB1286"/>
    <mergeCell ref="AH1237:AH1240"/>
    <mergeCell ref="AI1284:AI1286"/>
    <mergeCell ref="AI1273:AI1276"/>
    <mergeCell ref="AI1277:AI1279"/>
    <mergeCell ref="AI1280:AI1281"/>
    <mergeCell ref="AG1244:AG1246"/>
    <mergeCell ref="AJ1241:AJ1243"/>
    <mergeCell ref="AA1296:AA1298"/>
    <mergeCell ref="AE1296:AE1298"/>
    <mergeCell ref="AI1270:AI1272"/>
    <mergeCell ref="Z1254:Z1256"/>
    <mergeCell ref="AJ1128:AJ1130"/>
    <mergeCell ref="AJ1134:AJ1137"/>
    <mergeCell ref="AE1128:AE1130"/>
    <mergeCell ref="AG1128:AG1130"/>
    <mergeCell ref="AH1254:AH1256"/>
    <mergeCell ref="AD1270:AD1272"/>
    <mergeCell ref="AG1264:AG1266"/>
    <mergeCell ref="AB1264:AB1266"/>
    <mergeCell ref="W1218:W1220"/>
    <mergeCell ref="AC1267:AC1269"/>
    <mergeCell ref="AD1267:AD1269"/>
    <mergeCell ref="Y1270:Y1272"/>
    <mergeCell ref="W1102:W1104"/>
    <mergeCell ref="AI1171:AI1173"/>
    <mergeCell ref="AJ1171:AJ1173"/>
    <mergeCell ref="AF1152:AF1155"/>
    <mergeCell ref="AE1149:AE1151"/>
    <mergeCell ref="AH1112:AH1114"/>
    <mergeCell ref="AF1112:AF1114"/>
    <mergeCell ref="Z1099:Z1101"/>
    <mergeCell ref="AA1099:AA1101"/>
    <mergeCell ref="AC1099:AC1101"/>
    <mergeCell ref="AJ1102:AJ1104"/>
    <mergeCell ref="AJ1105:AJ1107"/>
    <mergeCell ref="B1156:B1158"/>
    <mergeCell ref="C1156:C1158"/>
    <mergeCell ref="D1156:D1158"/>
    <mergeCell ref="E1156:E1158"/>
    <mergeCell ref="O1171:O1173"/>
    <mergeCell ref="O1174:O1175"/>
    <mergeCell ref="B1159:B1161"/>
    <mergeCell ref="C1159:C1161"/>
    <mergeCell ref="D1159:D1161"/>
    <mergeCell ref="E1214:E1217"/>
    <mergeCell ref="F1214:F1217"/>
    <mergeCell ref="D1207:D1209"/>
    <mergeCell ref="B1174:B1175"/>
    <mergeCell ref="C1174:C1175"/>
    <mergeCell ref="B1176:B1177"/>
    <mergeCell ref="C1176:C1177"/>
    <mergeCell ref="F1171:F1173"/>
    <mergeCell ref="N1185:N1187"/>
    <mergeCell ref="D1171:D1173"/>
    <mergeCell ref="C1182:C1184"/>
    <mergeCell ref="C1146:C1148"/>
    <mergeCell ref="C1149:C1151"/>
    <mergeCell ref="T1138:T1139"/>
    <mergeCell ref="D1146:D1148"/>
    <mergeCell ref="D1149:D1151"/>
    <mergeCell ref="B1143:B1145"/>
    <mergeCell ref="B1152:B1155"/>
    <mergeCell ref="Q1149:Q1151"/>
    <mergeCell ref="F1149:F1151"/>
    <mergeCell ref="G1149:G1151"/>
    <mergeCell ref="B1178:B1181"/>
    <mergeCell ref="C1178:C1181"/>
    <mergeCell ref="N1174:N1175"/>
    <mergeCell ref="N1176:N1177"/>
    <mergeCell ref="T1171:T1173"/>
    <mergeCell ref="T1174:T1175"/>
    <mergeCell ref="Q1171:Q1173"/>
    <mergeCell ref="P1174:P1175"/>
    <mergeCell ref="S1174:S1175"/>
    <mergeCell ref="S1176:S1177"/>
    <mergeCell ref="B1149:B1151"/>
    <mergeCell ref="G1152:G1155"/>
    <mergeCell ref="I1149:I1151"/>
    <mergeCell ref="O1176:O1177"/>
    <mergeCell ref="H1171:H1173"/>
    <mergeCell ref="H1174:H1175"/>
    <mergeCell ref="G1178:G1181"/>
    <mergeCell ref="B1171:B1173"/>
    <mergeCell ref="E1143:E1145"/>
    <mergeCell ref="N1149:N1151"/>
    <mergeCell ref="P1176:P1177"/>
    <mergeCell ref="Q1176:Q1177"/>
    <mergeCell ref="I1146:I1148"/>
    <mergeCell ref="B1140:B1142"/>
    <mergeCell ref="C1140:C1142"/>
    <mergeCell ref="D1140:D1142"/>
    <mergeCell ref="E1152:E1155"/>
    <mergeCell ref="S1171:S1173"/>
    <mergeCell ref="Q1146:Q1148"/>
    <mergeCell ref="S1140:S1142"/>
    <mergeCell ref="T1140:T1142"/>
    <mergeCell ref="D1143:D1145"/>
    <mergeCell ref="D1152:D1155"/>
    <mergeCell ref="C1152:C1155"/>
    <mergeCell ref="B1424:B1426"/>
    <mergeCell ref="C1424:C1426"/>
    <mergeCell ref="D1424:D1426"/>
    <mergeCell ref="E1424:E1426"/>
    <mergeCell ref="F1424:F1426"/>
    <mergeCell ref="G1424:G1426"/>
    <mergeCell ref="I1424:I1426"/>
    <mergeCell ref="I1251:I1253"/>
    <mergeCell ref="Q1251:Q1253"/>
    <mergeCell ref="N1257:N1259"/>
    <mergeCell ref="O1257:O1259"/>
    <mergeCell ref="P1257:P1259"/>
    <mergeCell ref="B1418:B1420"/>
    <mergeCell ref="C1418:C1420"/>
    <mergeCell ref="D1418:D1420"/>
    <mergeCell ref="E1418:E1420"/>
    <mergeCell ref="F1418:F1420"/>
    <mergeCell ref="G1418:G1420"/>
    <mergeCell ref="H1418:H1420"/>
    <mergeCell ref="I1418:I1420"/>
    <mergeCell ref="N1418:N1420"/>
    <mergeCell ref="O1418:O1420"/>
    <mergeCell ref="P1418:P1420"/>
    <mergeCell ref="Q1418:Q1420"/>
    <mergeCell ref="C1369:C1371"/>
    <mergeCell ref="B1299:B1301"/>
    <mergeCell ref="C1339:C1342"/>
    <mergeCell ref="E1321:E1323"/>
    <mergeCell ref="F1321:F1323"/>
    <mergeCell ref="B1336:B1338"/>
    <mergeCell ref="B1362:B1365"/>
    <mergeCell ref="B1421:B1423"/>
    <mergeCell ref="C1421:C1423"/>
    <mergeCell ref="D1421:D1423"/>
    <mergeCell ref="E1421:E1423"/>
    <mergeCell ref="F1421:F1423"/>
    <mergeCell ref="G1421:G1423"/>
    <mergeCell ref="D1408:D1410"/>
    <mergeCell ref="O1290:O1292"/>
    <mergeCell ref="E1415:E1417"/>
    <mergeCell ref="F1415:F1417"/>
    <mergeCell ref="G1415:G1417"/>
    <mergeCell ref="I1415:I1417"/>
    <mergeCell ref="N1415:N1417"/>
    <mergeCell ref="E1411:E1414"/>
    <mergeCell ref="F1411:F1414"/>
    <mergeCell ref="G1411:G1414"/>
    <mergeCell ref="I1411:I1414"/>
    <mergeCell ref="N1411:N1414"/>
    <mergeCell ref="B1405:B1407"/>
    <mergeCell ref="C1405:C1407"/>
    <mergeCell ref="B1408:B1410"/>
    <mergeCell ref="C1408:C1410"/>
    <mergeCell ref="B1411:B1414"/>
    <mergeCell ref="C1411:C1414"/>
    <mergeCell ref="D1411:D1414"/>
    <mergeCell ref="P1411:P1414"/>
    <mergeCell ref="O1415:O1417"/>
    <mergeCell ref="H1411:H1414"/>
    <mergeCell ref="Q1405:Q1407"/>
    <mergeCell ref="P1405:P1407"/>
    <mergeCell ref="P1408:P1410"/>
    <mergeCell ref="H1405:H1407"/>
    <mergeCell ref="P1415:P1417"/>
    <mergeCell ref="R1424:R1426"/>
    <mergeCell ref="S1424:S1426"/>
    <mergeCell ref="T1424:T1426"/>
    <mergeCell ref="W1424:W1426"/>
    <mergeCell ref="U1424:U1426"/>
    <mergeCell ref="V1424:V1426"/>
    <mergeCell ref="AG1385:AG1387"/>
    <mergeCell ref="AE1198:AE1200"/>
    <mergeCell ref="AF1237:AF1240"/>
    <mergeCell ref="AG1237:AG1240"/>
    <mergeCell ref="AA1234:AA1236"/>
    <mergeCell ref="AG1234:AG1236"/>
    <mergeCell ref="AB1221:AB1223"/>
    <mergeCell ref="Z1224:Z1227"/>
    <mergeCell ref="AA1224:AA1227"/>
    <mergeCell ref="AB1224:AB1227"/>
    <mergeCell ref="AF1251:AF1253"/>
    <mergeCell ref="AG1251:AG1253"/>
    <mergeCell ref="AA1264:AA1266"/>
    <mergeCell ref="AA1254:AA1256"/>
    <mergeCell ref="AB1254:AB1256"/>
    <mergeCell ref="AC1284:AC1286"/>
    <mergeCell ref="AD1284:AD1286"/>
    <mergeCell ref="Z1280:Z1281"/>
    <mergeCell ref="Z1270:Z1272"/>
    <mergeCell ref="AE1418:AE1420"/>
    <mergeCell ref="H1378:H1380"/>
    <mergeCell ref="F1218:F1220"/>
    <mergeCell ref="N1218:N1220"/>
    <mergeCell ref="I1210:I1213"/>
    <mergeCell ref="O1210:O1213"/>
    <mergeCell ref="N1210:N1213"/>
    <mergeCell ref="R1247:R1250"/>
    <mergeCell ref="AA1214:AA1217"/>
    <mergeCell ref="S1257:S1259"/>
    <mergeCell ref="W1257:W1259"/>
    <mergeCell ref="AC1270:AC1272"/>
    <mergeCell ref="S1260:S1263"/>
    <mergeCell ref="T1260:T1263"/>
    <mergeCell ref="U1260:U1263"/>
    <mergeCell ref="V1260:V1263"/>
    <mergeCell ref="W1260:W1263"/>
    <mergeCell ref="X1260:X1263"/>
    <mergeCell ref="Y1260:Y1263"/>
    <mergeCell ref="Z1260:Z1263"/>
    <mergeCell ref="P1267:P1269"/>
    <mergeCell ref="R1270:R1272"/>
    <mergeCell ref="X1277:X1279"/>
    <mergeCell ref="Y1277:Y1279"/>
    <mergeCell ref="AG1280:AG1281"/>
    <mergeCell ref="W1241:W1243"/>
    <mergeCell ref="X1241:X1243"/>
    <mergeCell ref="Y1241:Y1243"/>
    <mergeCell ref="AG1257:AG1259"/>
    <mergeCell ref="AC1221:AC1223"/>
    <mergeCell ref="X1267:X1269"/>
    <mergeCell ref="AG1260:AG1263"/>
    <mergeCell ref="AA1237:AA1240"/>
    <mergeCell ref="AB1237:AB1240"/>
    <mergeCell ref="AB1234:AB1236"/>
    <mergeCell ref="AC1234:AC1236"/>
    <mergeCell ref="W1254:W1256"/>
    <mergeCell ref="AG1273:AG1276"/>
    <mergeCell ref="X1273:X1276"/>
    <mergeCell ref="D1162:D1164"/>
    <mergeCell ref="B1195:B1197"/>
    <mergeCell ref="B1198:B1200"/>
    <mergeCell ref="C1198:C1200"/>
    <mergeCell ref="C1195:C1197"/>
    <mergeCell ref="D1204:D1206"/>
    <mergeCell ref="D1195:D1197"/>
    <mergeCell ref="D1198:D1200"/>
    <mergeCell ref="E1195:E1197"/>
    <mergeCell ref="I1188:I1191"/>
    <mergeCell ref="C1221:C1223"/>
    <mergeCell ref="D1221:D1223"/>
    <mergeCell ref="C1224:C1227"/>
    <mergeCell ref="D1224:D1227"/>
    <mergeCell ref="C1228:C1230"/>
    <mergeCell ref="D1228:D1230"/>
    <mergeCell ref="B1228:B1230"/>
    <mergeCell ref="B1185:B1187"/>
    <mergeCell ref="C1185:C1187"/>
    <mergeCell ref="B1188:B1191"/>
    <mergeCell ref="C1188:C1191"/>
    <mergeCell ref="B1192:B1194"/>
    <mergeCell ref="C1192:C1194"/>
    <mergeCell ref="G1188:G1191"/>
    <mergeCell ref="E1185:E1187"/>
    <mergeCell ref="B1214:B1217"/>
    <mergeCell ref="C1204:C1206"/>
    <mergeCell ref="C1214:C1217"/>
    <mergeCell ref="D1214:D1217"/>
    <mergeCell ref="C1218:C1220"/>
    <mergeCell ref="D1218:D1220"/>
    <mergeCell ref="B1218:B1220"/>
    <mergeCell ref="R1198:R1200"/>
    <mergeCell ref="H1185:H1187"/>
    <mergeCell ref="I1185:I1187"/>
    <mergeCell ref="B1201:B1203"/>
    <mergeCell ref="C1201:C1203"/>
    <mergeCell ref="I1171:I1173"/>
    <mergeCell ref="I1174:I1175"/>
    <mergeCell ref="D1174:D1175"/>
    <mergeCell ref="E1174:E1175"/>
    <mergeCell ref="E1207:E1209"/>
    <mergeCell ref="G1224:G1227"/>
    <mergeCell ref="E1204:E1206"/>
    <mergeCell ref="G1221:G1223"/>
    <mergeCell ref="G1162:G1164"/>
    <mergeCell ref="B1162:B1164"/>
    <mergeCell ref="C1162:C1164"/>
    <mergeCell ref="B1165:B1167"/>
    <mergeCell ref="B1210:B1213"/>
    <mergeCell ref="C1210:C1213"/>
    <mergeCell ref="D1210:D1213"/>
    <mergeCell ref="N1214:N1217"/>
    <mergeCell ref="O1214:O1217"/>
    <mergeCell ref="B1204:B1206"/>
    <mergeCell ref="H1198:H1200"/>
    <mergeCell ref="G1192:G1194"/>
    <mergeCell ref="H1192:H1194"/>
    <mergeCell ref="I1192:I1194"/>
    <mergeCell ref="E1192:E1194"/>
    <mergeCell ref="F1192:F1194"/>
    <mergeCell ref="G1198:G1200"/>
    <mergeCell ref="C1171:C1173"/>
    <mergeCell ref="F1178:F1181"/>
    <mergeCell ref="O1401:O1404"/>
    <mergeCell ref="P1401:P1404"/>
    <mergeCell ref="Q1401:Q1404"/>
    <mergeCell ref="R1401:R1404"/>
    <mergeCell ref="S1401:S1404"/>
    <mergeCell ref="T1401:T1404"/>
    <mergeCell ref="U1401:U1404"/>
    <mergeCell ref="V1401:V1404"/>
    <mergeCell ref="W1401:W1404"/>
    <mergeCell ref="X1401:X1404"/>
    <mergeCell ref="Y1401:Y1404"/>
    <mergeCell ref="Z1401:Z1404"/>
    <mergeCell ref="AA1401:AA1404"/>
    <mergeCell ref="B1231:B1233"/>
    <mergeCell ref="B1234:B1236"/>
    <mergeCell ref="B1237:B1240"/>
    <mergeCell ref="B1244:B1246"/>
    <mergeCell ref="C1244:C1246"/>
    <mergeCell ref="D1244:D1246"/>
    <mergeCell ref="H1251:H1253"/>
    <mergeCell ref="Z1415:Z1417"/>
    <mergeCell ref="AA1415:AA1417"/>
    <mergeCell ref="AD1415:AD1417"/>
    <mergeCell ref="AE1415:AE1417"/>
    <mergeCell ref="AF1415:AF1417"/>
    <mergeCell ref="AG1415:AG1417"/>
    <mergeCell ref="AE1411:AE1414"/>
    <mergeCell ref="X1405:X1407"/>
    <mergeCell ref="Y1405:Y1407"/>
    <mergeCell ref="R1398:R1400"/>
    <mergeCell ref="B1221:B1223"/>
    <mergeCell ref="B1224:B1227"/>
    <mergeCell ref="E1234:E1236"/>
    <mergeCell ref="AE1324:AE1326"/>
    <mergeCell ref="AF1324:AF1326"/>
    <mergeCell ref="AG1324:AG1326"/>
    <mergeCell ref="Y1287:Y1289"/>
    <mergeCell ref="C1309:C1310"/>
    <mergeCell ref="F1254:F1256"/>
    <mergeCell ref="S1415:S1417"/>
    <mergeCell ref="T1415:T1417"/>
    <mergeCell ref="U1415:U1417"/>
    <mergeCell ref="S1411:S1414"/>
    <mergeCell ref="T1411:T1414"/>
    <mergeCell ref="U1411:U1414"/>
    <mergeCell ref="T1408:T1410"/>
    <mergeCell ref="U1408:U1410"/>
    <mergeCell ref="R1405:R1407"/>
    <mergeCell ref="B1415:B1417"/>
    <mergeCell ref="C1415:C1417"/>
    <mergeCell ref="D1415:D1417"/>
    <mergeCell ref="E1405:E1407"/>
    <mergeCell ref="F1405:F1407"/>
    <mergeCell ref="G1405:G1407"/>
    <mergeCell ref="I1405:I1407"/>
    <mergeCell ref="E1408:E1410"/>
    <mergeCell ref="F1408:F1410"/>
    <mergeCell ref="G1408:G1410"/>
    <mergeCell ref="I1408:I1410"/>
    <mergeCell ref="Q1411:Q1414"/>
    <mergeCell ref="R1411:R1414"/>
    <mergeCell ref="D1234:D1236"/>
    <mergeCell ref="B1264:B1266"/>
    <mergeCell ref="C1264:C1266"/>
    <mergeCell ref="AJ1176:AJ1177"/>
    <mergeCell ref="AG1176:AG1177"/>
    <mergeCell ref="AG1192:AG1194"/>
    <mergeCell ref="Q1257:Q1259"/>
    <mergeCell ref="R1257:R1259"/>
    <mergeCell ref="Z1218:Z1220"/>
    <mergeCell ref="AH1305:AH1308"/>
    <mergeCell ref="AA1182:AA1184"/>
    <mergeCell ref="AB1182:AB1184"/>
    <mergeCell ref="AC1182:AC1184"/>
    <mergeCell ref="AI1290:AI1292"/>
    <mergeCell ref="AB1218:AB1220"/>
    <mergeCell ref="AD1210:AD1213"/>
    <mergeCell ref="AE1210:AE1213"/>
    <mergeCell ref="I1156:I1158"/>
    <mergeCell ref="N1156:N1158"/>
    <mergeCell ref="O1156:O1158"/>
    <mergeCell ref="O1152:O1155"/>
    <mergeCell ref="AB1178:AB1181"/>
    <mergeCell ref="T1192:T1194"/>
    <mergeCell ref="U1192:U1194"/>
    <mergeCell ref="V1192:V1194"/>
    <mergeCell ref="W1192:W1194"/>
    <mergeCell ref="V1188:V1191"/>
    <mergeCell ref="Y1188:Y1191"/>
    <mergeCell ref="AB1188:AB1191"/>
    <mergeCell ref="AF1171:AF1173"/>
    <mergeCell ref="Y1185:Y1187"/>
    <mergeCell ref="X1156:X1158"/>
    <mergeCell ref="Y1156:Y1158"/>
    <mergeCell ref="Z1156:Z1158"/>
    <mergeCell ref="AA1156:AA1158"/>
    <mergeCell ref="AB1156:AB1158"/>
    <mergeCell ref="AC1156:AC1158"/>
    <mergeCell ref="AG1198:AG1200"/>
    <mergeCell ref="AD1178:AD1181"/>
    <mergeCell ref="W1178:W1181"/>
    <mergeCell ref="X1178:X1181"/>
    <mergeCell ref="AD1185:AD1187"/>
    <mergeCell ref="P1293:P1295"/>
    <mergeCell ref="Q1293:Q1295"/>
    <mergeCell ref="P1296:P1298"/>
    <mergeCell ref="I1290:I1292"/>
    <mergeCell ref="N1290:N1292"/>
    <mergeCell ref="W1188:W1191"/>
    <mergeCell ref="Q1188:Q1191"/>
    <mergeCell ref="S1214:S1217"/>
    <mergeCell ref="T1207:T1209"/>
    <mergeCell ref="S1204:S1206"/>
    <mergeCell ref="AJ1182:AJ1184"/>
    <mergeCell ref="AI1185:AI1187"/>
    <mergeCell ref="AD1188:AD1191"/>
    <mergeCell ref="AJ1152:AJ1155"/>
    <mergeCell ref="AJ1174:AJ1175"/>
    <mergeCell ref="AE1176:AE1177"/>
    <mergeCell ref="P1284:P1286"/>
    <mergeCell ref="Q1284:Q1286"/>
    <mergeCell ref="P1237:P1240"/>
    <mergeCell ref="Q1237:Q1240"/>
    <mergeCell ref="J1282:J1283"/>
    <mergeCell ref="N1277:N1279"/>
    <mergeCell ref="AD1159:AD1161"/>
    <mergeCell ref="V1280:V1281"/>
    <mergeCell ref="W1280:W1281"/>
    <mergeCell ref="E1394:E1397"/>
    <mergeCell ref="F1394:F1397"/>
    <mergeCell ref="G1394:G1397"/>
    <mergeCell ref="U1138:U1139"/>
    <mergeCell ref="V1138:V1139"/>
    <mergeCell ref="I1254:I1256"/>
    <mergeCell ref="N1254:N1256"/>
    <mergeCell ref="O1254:O1256"/>
    <mergeCell ref="P1254:P1256"/>
    <mergeCell ref="Q1254:Q1256"/>
    <mergeCell ref="R1254:R1256"/>
    <mergeCell ref="S1254:S1256"/>
    <mergeCell ref="T1254:T1256"/>
    <mergeCell ref="U1254:U1256"/>
    <mergeCell ref="V1254:V1256"/>
    <mergeCell ref="E1251:E1253"/>
    <mergeCell ref="F1251:F1253"/>
    <mergeCell ref="G1251:G1253"/>
    <mergeCell ref="I1247:I1250"/>
    <mergeCell ref="N1247:N1250"/>
    <mergeCell ref="O1247:O1250"/>
    <mergeCell ref="E1241:E1243"/>
    <mergeCell ref="F1241:F1243"/>
    <mergeCell ref="N1251:N1253"/>
    <mergeCell ref="O1251:O1253"/>
    <mergeCell ref="W1143:W1145"/>
    <mergeCell ref="E1140:E1142"/>
    <mergeCell ref="F1140:F1142"/>
    <mergeCell ref="G1140:G1142"/>
    <mergeCell ref="H1140:H1142"/>
    <mergeCell ref="I1140:I1142"/>
    <mergeCell ref="N1140:N1142"/>
    <mergeCell ref="O1140:O1142"/>
    <mergeCell ref="P1140:P1142"/>
    <mergeCell ref="Q1140:Q1142"/>
    <mergeCell ref="R1140:R1142"/>
    <mergeCell ref="P1138:P1139"/>
    <mergeCell ref="G1143:G1145"/>
    <mergeCell ref="I1143:I1145"/>
    <mergeCell ref="E1244:E1246"/>
    <mergeCell ref="F1244:F1246"/>
    <mergeCell ref="G1244:G1246"/>
    <mergeCell ref="H1244:H1246"/>
    <mergeCell ref="E1257:E1259"/>
    <mergeCell ref="T1244:T1246"/>
    <mergeCell ref="F1385:F1387"/>
    <mergeCell ref="G1385:G1387"/>
    <mergeCell ref="S1247:S1250"/>
    <mergeCell ref="W1204:W1206"/>
    <mergeCell ref="O1178:O1181"/>
    <mergeCell ref="P1218:P1220"/>
    <mergeCell ref="I1198:I1200"/>
    <mergeCell ref="P1198:P1200"/>
    <mergeCell ref="Q1198:Q1200"/>
    <mergeCell ref="E1277:E1279"/>
    <mergeCell ref="E1237:E1240"/>
    <mergeCell ref="E1254:E1256"/>
    <mergeCell ref="W1270:W1272"/>
    <mergeCell ref="T1267:T1269"/>
    <mergeCell ref="T1178:T1181"/>
    <mergeCell ref="I1159:I1161"/>
    <mergeCell ref="E1178:E1181"/>
    <mergeCell ref="I1178:I1181"/>
    <mergeCell ref="R1156:R1158"/>
    <mergeCell ref="AJ1149:AJ1151"/>
    <mergeCell ref="AH1324:AH1326"/>
    <mergeCell ref="Z1287:Z1289"/>
    <mergeCell ref="AA1287:AA1289"/>
    <mergeCell ref="AB1287:AB1289"/>
    <mergeCell ref="W1293:W1295"/>
    <mergeCell ref="S1149:S1151"/>
    <mergeCell ref="O1149:O1151"/>
    <mergeCell ref="N1152:N1155"/>
    <mergeCell ref="N1171:N1173"/>
    <mergeCell ref="E1146:E1148"/>
    <mergeCell ref="E1149:E1151"/>
    <mergeCell ref="O1146:O1148"/>
    <mergeCell ref="Y1159:Y1161"/>
    <mergeCell ref="Z1159:Z1161"/>
    <mergeCell ref="AA1159:AA1161"/>
    <mergeCell ref="AB1159:AB1161"/>
    <mergeCell ref="AC1159:AC1161"/>
    <mergeCell ref="AB1381:AB1384"/>
    <mergeCell ref="AE1391:AE1393"/>
    <mergeCell ref="AF1391:AF1393"/>
    <mergeCell ref="W1378:W1380"/>
    <mergeCell ref="O1394:O1397"/>
    <mergeCell ref="P1394:P1397"/>
    <mergeCell ref="Q1394:Q1397"/>
    <mergeCell ref="R1394:R1397"/>
    <mergeCell ref="S1394:S1397"/>
    <mergeCell ref="E1171:E1173"/>
    <mergeCell ref="E1290:E1292"/>
    <mergeCell ref="E1296:E1298"/>
    <mergeCell ref="E1293:E1295"/>
    <mergeCell ref="T1204:T1206"/>
    <mergeCell ref="AB1174:AB1175"/>
    <mergeCell ref="AC1174:AC1175"/>
    <mergeCell ref="V1171:V1173"/>
    <mergeCell ref="W1171:W1173"/>
    <mergeCell ref="W1174:W1175"/>
    <mergeCell ref="T1381:T1384"/>
    <mergeCell ref="N1381:N1384"/>
    <mergeCell ref="W1381:W1384"/>
    <mergeCell ref="X1381:X1384"/>
    <mergeCell ref="Y1381:Y1384"/>
    <mergeCell ref="Z1381:Z1384"/>
    <mergeCell ref="P1385:P1387"/>
    <mergeCell ref="Q1385:Q1387"/>
    <mergeCell ref="R1385:R1387"/>
    <mergeCell ref="S1385:S1387"/>
    <mergeCell ref="T1385:T1387"/>
    <mergeCell ref="AG1174:AG1175"/>
    <mergeCell ref="AH1231:AH1233"/>
    <mergeCell ref="AH1198:AH1200"/>
    <mergeCell ref="AH1234:AH1236"/>
    <mergeCell ref="AG1231:AG1233"/>
    <mergeCell ref="W1156:W1158"/>
    <mergeCell ref="U1156:U1158"/>
    <mergeCell ref="V1156:V1158"/>
    <mergeCell ref="F1152:F1155"/>
    <mergeCell ref="H1149:H1151"/>
    <mergeCell ref="P1152:P1155"/>
    <mergeCell ref="F1185:F1187"/>
    <mergeCell ref="F1231:F1233"/>
    <mergeCell ref="N1234:N1236"/>
    <mergeCell ref="U1207:U1209"/>
    <mergeCell ref="V1207:V1209"/>
    <mergeCell ref="AJ1424:AJ1426"/>
    <mergeCell ref="D1427:D1429"/>
    <mergeCell ref="AF1418:AF1420"/>
    <mergeCell ref="AB1411:AB1414"/>
    <mergeCell ref="AC1411:AC1414"/>
    <mergeCell ref="AD1411:AD1414"/>
    <mergeCell ref="AH1411:AH1414"/>
    <mergeCell ref="AI1411:AI1414"/>
    <mergeCell ref="AH1415:AH1417"/>
    <mergeCell ref="H1385:H1387"/>
    <mergeCell ref="I1385:I1387"/>
    <mergeCell ref="N1385:N1387"/>
    <mergeCell ref="O1385:O1387"/>
    <mergeCell ref="AJ1411:AJ1414"/>
    <mergeCell ref="AI1138:AI1139"/>
    <mergeCell ref="AH1138:AH1139"/>
    <mergeCell ref="AH1270:AH1272"/>
    <mergeCell ref="AC1198:AC1200"/>
    <mergeCell ref="AD1198:AD1200"/>
    <mergeCell ref="D1185:D1187"/>
    <mergeCell ref="D1188:D1191"/>
    <mergeCell ref="D1192:D1194"/>
    <mergeCell ref="AG1138:AG1139"/>
    <mergeCell ref="T1228:T1230"/>
    <mergeCell ref="U1228:U1230"/>
    <mergeCell ref="AD1247:AD1250"/>
    <mergeCell ref="F1174:F1175"/>
    <mergeCell ref="AI1128:AI1130"/>
    <mergeCell ref="AJ1138:AJ1139"/>
    <mergeCell ref="AJ1237:AJ1240"/>
    <mergeCell ref="T1237:T1240"/>
    <mergeCell ref="U1237:U1240"/>
    <mergeCell ref="V1237:V1240"/>
    <mergeCell ref="U1195:U1197"/>
    <mergeCell ref="AG1185:AG1187"/>
    <mergeCell ref="AI1231:AI1233"/>
    <mergeCell ref="AI1234:AI1236"/>
    <mergeCell ref="AH1185:AH1187"/>
    <mergeCell ref="W1198:W1200"/>
    <mergeCell ref="AC1214:AC1217"/>
    <mergeCell ref="AD1214:AD1217"/>
    <mergeCell ref="V1204:V1206"/>
    <mergeCell ref="W1207:W1209"/>
    <mergeCell ref="X1207:X1209"/>
    <mergeCell ref="Y1207:Y1209"/>
    <mergeCell ref="Z1207:Z1209"/>
    <mergeCell ref="AA1207:AA1209"/>
    <mergeCell ref="AB1207:AB1209"/>
    <mergeCell ref="AC1207:AC1209"/>
    <mergeCell ref="AE1218:AE1220"/>
    <mergeCell ref="AF1218:AF1220"/>
    <mergeCell ref="AD1156:AD1158"/>
    <mergeCell ref="AE1156:AE1158"/>
    <mergeCell ref="AF1156:AF1158"/>
    <mergeCell ref="AH1174:AH1175"/>
    <mergeCell ref="AG1146:AG1148"/>
    <mergeCell ref="AJ1146:AJ1148"/>
    <mergeCell ref="AJ1143:AJ1145"/>
    <mergeCell ref="AE1185:AE1187"/>
    <mergeCell ref="AF1185:AF1187"/>
    <mergeCell ref="AE1178:AE1181"/>
    <mergeCell ref="AG1143:AG1145"/>
    <mergeCell ref="AH1143:AH1145"/>
    <mergeCell ref="AI1178:AI1181"/>
    <mergeCell ref="B1430:B1433"/>
    <mergeCell ref="C1430:C1433"/>
    <mergeCell ref="AB1427:AB1429"/>
    <mergeCell ref="AC1427:AC1429"/>
    <mergeCell ref="AD1427:AD1429"/>
    <mergeCell ref="AE1427:AE1429"/>
    <mergeCell ref="AF1427:AF1429"/>
    <mergeCell ref="AG1427:AG1429"/>
    <mergeCell ref="AH1427:AH1429"/>
    <mergeCell ref="AI1427:AI1429"/>
    <mergeCell ref="AJ1427:AJ1429"/>
    <mergeCell ref="D1430:D1433"/>
    <mergeCell ref="E1430:E1433"/>
    <mergeCell ref="F1430:F1433"/>
    <mergeCell ref="G1430:G1433"/>
    <mergeCell ref="I1430:I1433"/>
    <mergeCell ref="N1430:N1433"/>
    <mergeCell ref="O1430:O1433"/>
    <mergeCell ref="P1430:P1433"/>
    <mergeCell ref="Q1430:Q1433"/>
    <mergeCell ref="R1430:R1433"/>
    <mergeCell ref="S1430:S1433"/>
    <mergeCell ref="T1430:T1433"/>
    <mergeCell ref="U1430:U1433"/>
    <mergeCell ref="V1430:V1433"/>
    <mergeCell ref="W1430:W1433"/>
    <mergeCell ref="X1430:X1433"/>
    <mergeCell ref="Y1430:Y1433"/>
    <mergeCell ref="Z1430:Z1433"/>
    <mergeCell ref="H1427:H1429"/>
    <mergeCell ref="H1430:H1433"/>
    <mergeCell ref="F1427:F1429"/>
    <mergeCell ref="G1427:G1429"/>
    <mergeCell ref="B1427:B1429"/>
    <mergeCell ref="C1427:C1429"/>
    <mergeCell ref="E1427:E1429"/>
    <mergeCell ref="AA1430:AA1433"/>
    <mergeCell ref="AJ1430:AJ1433"/>
    <mergeCell ref="AD1430:AD1433"/>
    <mergeCell ref="AE1430:AE1433"/>
    <mergeCell ref="I1427:I1429"/>
    <mergeCell ref="N1427:N1429"/>
    <mergeCell ref="O1427:O1429"/>
    <mergeCell ref="P1427:P1429"/>
    <mergeCell ref="Q1427:Q1429"/>
    <mergeCell ref="R1427:R1429"/>
    <mergeCell ref="S1427:S1429"/>
    <mergeCell ref="T1427:T1429"/>
    <mergeCell ref="U1427:U1429"/>
    <mergeCell ref="V1427:V1429"/>
    <mergeCell ref="W1427:W1429"/>
    <mergeCell ref="X1427:X1429"/>
    <mergeCell ref="Y1427:Y1429"/>
    <mergeCell ref="Z1427:Z1429"/>
    <mergeCell ref="AA1427:AA1429"/>
    <mergeCell ref="AH1430:AH1433"/>
    <mergeCell ref="AI1430:AI1433"/>
    <mergeCell ref="AF1430:AF1433"/>
    <mergeCell ref="AB1430:AB1433"/>
    <mergeCell ref="AC1430:AC1433"/>
    <mergeCell ref="AG1430:AG1433"/>
    <mergeCell ref="AG1424:AG1426"/>
    <mergeCell ref="H1424:H1426"/>
    <mergeCell ref="Y1411:Y1414"/>
    <mergeCell ref="N1378:N1380"/>
    <mergeCell ref="O1378:O1380"/>
    <mergeCell ref="P1378:P1380"/>
    <mergeCell ref="Q1378:Q1380"/>
    <mergeCell ref="R1378:R1380"/>
    <mergeCell ref="Z1405:Z1407"/>
    <mergeCell ref="AA1405:AA1407"/>
    <mergeCell ref="AB1405:AB1407"/>
    <mergeCell ref="AC1405:AC1407"/>
    <mergeCell ref="U1385:U1387"/>
    <mergeCell ref="V1385:V1387"/>
    <mergeCell ref="W1385:W1387"/>
    <mergeCell ref="X1385:X1387"/>
    <mergeCell ref="Y1385:Y1387"/>
    <mergeCell ref="Z1385:Z1387"/>
    <mergeCell ref="AA1385:AA1387"/>
    <mergeCell ref="AB1385:AB1387"/>
    <mergeCell ref="AC1385:AC1387"/>
    <mergeCell ref="AD1385:AD1387"/>
    <mergeCell ref="AE1385:AE1387"/>
    <mergeCell ref="AF1385:AF1387"/>
    <mergeCell ref="AA1398:AA1400"/>
    <mergeCell ref="AB1398:AB1400"/>
    <mergeCell ref="AC1398:AC1400"/>
    <mergeCell ref="AD1398:AD1400"/>
    <mergeCell ref="AE1398:AE1400"/>
    <mergeCell ref="X1391:X1393"/>
    <mergeCell ref="Y1391:Y1393"/>
    <mergeCell ref="Z1391:Z1393"/>
    <mergeCell ref="AG1411:AG1414"/>
    <mergeCell ref="X1424:X1426"/>
    <mergeCell ref="Y1424:Y1426"/>
    <mergeCell ref="Z1424:Z1426"/>
    <mergeCell ref="AA1424:AA1426"/>
    <mergeCell ref="AB1424:AB1426"/>
    <mergeCell ref="AC1424:AC1426"/>
    <mergeCell ref="AD1424:AD1426"/>
    <mergeCell ref="AE1424:AE1426"/>
    <mergeCell ref="AF1424:AF1426"/>
    <mergeCell ref="N1424:N1426"/>
    <mergeCell ref="O1424:O1426"/>
    <mergeCell ref="P1424:P1426"/>
    <mergeCell ref="Q1424:Q1426"/>
    <mergeCell ref="H1394:H1397"/>
    <mergeCell ref="N1394:N1397"/>
    <mergeCell ref="AC1415:AC1417"/>
    <mergeCell ref="S1398:S1400"/>
    <mergeCell ref="Y1398:Y1400"/>
    <mergeCell ref="Z1398:Z1400"/>
    <mergeCell ref="AB1415:AB1417"/>
    <mergeCell ref="AF1411:AF1414"/>
    <mergeCell ref="V1408:V1410"/>
    <mergeCell ref="W1408:W1410"/>
    <mergeCell ref="AF1398:AF1400"/>
    <mergeCell ref="N1405:N1407"/>
    <mergeCell ref="T1398:T1400"/>
    <mergeCell ref="U1398:U1400"/>
    <mergeCell ref="I1401:I1404"/>
    <mergeCell ref="N1401:N1404"/>
    <mergeCell ref="Z1411:Z1414"/>
    <mergeCell ref="AA1411:AA1414"/>
    <mergeCell ref="U1418:U1420"/>
    <mergeCell ref="V1418:V1420"/>
    <mergeCell ref="W1418:W1420"/>
    <mergeCell ref="X1418:X1420"/>
    <mergeCell ref="Y1418:Y1420"/>
    <mergeCell ref="Z1418:Z1420"/>
    <mergeCell ref="AA1418:AA1420"/>
    <mergeCell ref="AB1418:AB1420"/>
    <mergeCell ref="AC1418:AC1420"/>
    <mergeCell ref="AD1418:AD1420"/>
    <mergeCell ref="AH1131:AH1133"/>
    <mergeCell ref="AI1131:AI1133"/>
    <mergeCell ref="U1134:U1137"/>
    <mergeCell ref="V1134:V1137"/>
    <mergeCell ref="S1115:S1117"/>
    <mergeCell ref="AD1134:AD1137"/>
    <mergeCell ref="AE1134:AE1137"/>
    <mergeCell ref="AF1134:AF1137"/>
    <mergeCell ref="AG1134:AG1137"/>
    <mergeCell ref="AH1134:AH1137"/>
    <mergeCell ref="AH1424:AH1426"/>
    <mergeCell ref="AI1424:AI1426"/>
    <mergeCell ref="AE1159:AE1161"/>
    <mergeCell ref="AG1182:AG1184"/>
    <mergeCell ref="AH1182:AH1184"/>
    <mergeCell ref="R1162:R1164"/>
    <mergeCell ref="S1162:S1164"/>
    <mergeCell ref="F1168:F1170"/>
    <mergeCell ref="V1405:V1407"/>
    <mergeCell ref="W1405:W1407"/>
    <mergeCell ref="V1411:V1414"/>
    <mergeCell ref="W1411:W1414"/>
    <mergeCell ref="X1411:X1414"/>
    <mergeCell ref="AA1391:AA1393"/>
    <mergeCell ref="AB1391:AB1393"/>
    <mergeCell ref="AC1391:AC1393"/>
    <mergeCell ref="AD1391:AD1393"/>
    <mergeCell ref="T1391:T1393"/>
    <mergeCell ref="U1391:U1393"/>
    <mergeCell ref="AA1381:AA1384"/>
    <mergeCell ref="V1398:V1400"/>
    <mergeCell ref="W1398:W1400"/>
    <mergeCell ref="S1381:S1384"/>
    <mergeCell ref="V1251:V1253"/>
    <mergeCell ref="W1251:W1253"/>
    <mergeCell ref="AA1260:AA1263"/>
    <mergeCell ref="AB1260:AB1263"/>
    <mergeCell ref="AC1260:AC1263"/>
    <mergeCell ref="AD1260:AD1263"/>
    <mergeCell ref="AE1260:AE1263"/>
    <mergeCell ref="AF1260:AF1263"/>
    <mergeCell ref="N1146:N1148"/>
    <mergeCell ref="U1244:U1246"/>
    <mergeCell ref="P1251:P1253"/>
    <mergeCell ref="I1224:I1227"/>
    <mergeCell ref="I1231:I1233"/>
    <mergeCell ref="V1178:V1181"/>
    <mergeCell ref="F1146:F1148"/>
    <mergeCell ref="G1146:G1148"/>
    <mergeCell ref="P1146:P1148"/>
    <mergeCell ref="P1149:P1151"/>
    <mergeCell ref="U1159:U1161"/>
    <mergeCell ref="V1159:V1161"/>
    <mergeCell ref="V1228:V1230"/>
    <mergeCell ref="X1218:X1220"/>
    <mergeCell ref="Z1210:Z1213"/>
    <mergeCell ref="AA1210:AA1213"/>
    <mergeCell ref="AA1198:AA1200"/>
    <mergeCell ref="AB1198:AB1200"/>
    <mergeCell ref="X1210:X1213"/>
    <mergeCell ref="Y1210:Y1213"/>
    <mergeCell ref="Z1204:Z1206"/>
    <mergeCell ref="X1201:X1203"/>
    <mergeCell ref="Y1201:Y1203"/>
    <mergeCell ref="Z1201:Z1203"/>
    <mergeCell ref="U1231:U1233"/>
    <mergeCell ref="H1138:H1139"/>
    <mergeCell ref="H1143:H1145"/>
    <mergeCell ref="R1143:R1145"/>
    <mergeCell ref="I1152:I1155"/>
    <mergeCell ref="F1134:F1137"/>
    <mergeCell ref="F1131:F1133"/>
    <mergeCell ref="T1131:T1133"/>
    <mergeCell ref="T1134:T1137"/>
    <mergeCell ref="T1162:T1164"/>
    <mergeCell ref="U1162:U1164"/>
    <mergeCell ref="V1162:V1164"/>
    <mergeCell ref="W1162:W1164"/>
    <mergeCell ref="X1162:X1164"/>
    <mergeCell ref="Y1162:Y1164"/>
    <mergeCell ref="G1214:G1217"/>
    <mergeCell ref="U1165:U1167"/>
    <mergeCell ref="AE1165:AE1167"/>
    <mergeCell ref="AF1165:AF1167"/>
    <mergeCell ref="R1182:R1184"/>
    <mergeCell ref="S1182:S1184"/>
    <mergeCell ref="T1182:T1184"/>
    <mergeCell ref="U1182:U1184"/>
    <mergeCell ref="V1182:V1184"/>
    <mergeCell ref="AA1221:AA1223"/>
    <mergeCell ref="AB1176:AB1177"/>
    <mergeCell ref="Y1176:Y1177"/>
    <mergeCell ref="Y1152:Y1155"/>
    <mergeCell ref="Y1149:Y1151"/>
    <mergeCell ref="S1156:S1158"/>
    <mergeCell ref="R1178:R1181"/>
    <mergeCell ref="AA1178:AA1181"/>
    <mergeCell ref="G1231:G1233"/>
    <mergeCell ref="G1218:G1220"/>
    <mergeCell ref="Y1204:Y1206"/>
    <mergeCell ref="W1195:W1197"/>
    <mergeCell ref="X1195:X1197"/>
    <mergeCell ref="AB1195:AB1197"/>
    <mergeCell ref="AC1195:AC1197"/>
    <mergeCell ref="U1221:U1223"/>
    <mergeCell ref="V1221:V1223"/>
    <mergeCell ref="W1221:W1223"/>
    <mergeCell ref="X1221:X1223"/>
    <mergeCell ref="P1221:P1223"/>
    <mergeCell ref="Q1221:Q1223"/>
    <mergeCell ref="O1224:O1227"/>
    <mergeCell ref="U1218:U1220"/>
    <mergeCell ref="G1138:G1139"/>
    <mergeCell ref="G1131:G1133"/>
    <mergeCell ref="G1134:G1137"/>
    <mergeCell ref="I1131:I1133"/>
    <mergeCell ref="I1134:I1137"/>
    <mergeCell ref="I1138:I1139"/>
    <mergeCell ref="O1138:O1139"/>
    <mergeCell ref="P1128:P1130"/>
    <mergeCell ref="Q1128:Q1130"/>
    <mergeCell ref="R1128:R1130"/>
    <mergeCell ref="P1131:P1133"/>
    <mergeCell ref="Q1131:Q1133"/>
    <mergeCell ref="R1131:R1133"/>
    <mergeCell ref="P1247:P1250"/>
    <mergeCell ref="Q1247:Q1250"/>
    <mergeCell ref="P1159:P1161"/>
    <mergeCell ref="Q1159:Q1161"/>
    <mergeCell ref="R1159:R1161"/>
    <mergeCell ref="S1159:S1161"/>
    <mergeCell ref="T1159:T1161"/>
    <mergeCell ref="F1138:F1139"/>
    <mergeCell ref="G1174:G1175"/>
    <mergeCell ref="F1176:F1177"/>
    <mergeCell ref="G1176:G1177"/>
    <mergeCell ref="T1247:T1250"/>
    <mergeCell ref="T1221:T1223"/>
    <mergeCell ref="T1185:T1187"/>
    <mergeCell ref="Q1115:Q1117"/>
    <mergeCell ref="Q1143:Q1145"/>
    <mergeCell ref="O1188:O1191"/>
    <mergeCell ref="H1112:H1114"/>
    <mergeCell ref="I1112:I1114"/>
    <mergeCell ref="N1112:N1114"/>
    <mergeCell ref="H1165:H1167"/>
    <mergeCell ref="I1165:I1167"/>
    <mergeCell ref="N1165:N1167"/>
    <mergeCell ref="O1165:O1167"/>
    <mergeCell ref="P1165:P1167"/>
    <mergeCell ref="Q1165:Q1167"/>
    <mergeCell ref="R1165:R1167"/>
    <mergeCell ref="S1165:S1167"/>
    <mergeCell ref="T1165:T1167"/>
    <mergeCell ref="G1168:G1170"/>
    <mergeCell ref="H1168:H1170"/>
    <mergeCell ref="I1168:I1170"/>
    <mergeCell ref="G1182:G1184"/>
    <mergeCell ref="H1182:H1184"/>
    <mergeCell ref="I1182:I1184"/>
    <mergeCell ref="N1182:N1184"/>
    <mergeCell ref="O1182:O1184"/>
    <mergeCell ref="P1182:P1184"/>
    <mergeCell ref="Q1182:Q1184"/>
    <mergeCell ref="P1122:P1124"/>
    <mergeCell ref="F1115:F1117"/>
    <mergeCell ref="G1115:G1117"/>
    <mergeCell ref="H1115:H1117"/>
    <mergeCell ref="I1115:I1117"/>
    <mergeCell ref="S1185:S1187"/>
    <mergeCell ref="P1168:P1170"/>
    <mergeCell ref="Q1168:Q1170"/>
    <mergeCell ref="R1168:R1170"/>
    <mergeCell ref="S1168:S1170"/>
    <mergeCell ref="O1115:O1117"/>
    <mergeCell ref="P1115:P1117"/>
    <mergeCell ref="N1122:N1124"/>
    <mergeCell ref="O1122:O1124"/>
    <mergeCell ref="P1112:P1114"/>
    <mergeCell ref="Q1112:Q1114"/>
    <mergeCell ref="T1112:T1114"/>
    <mergeCell ref="T1143:T1145"/>
    <mergeCell ref="R1264:R1266"/>
    <mergeCell ref="AG1290:AG1292"/>
    <mergeCell ref="F1264:F1266"/>
    <mergeCell ref="F1293:F1295"/>
    <mergeCell ref="G1293:G1295"/>
    <mergeCell ref="E1228:E1230"/>
    <mergeCell ref="F1159:F1161"/>
    <mergeCell ref="G1159:G1161"/>
    <mergeCell ref="H1159:H1161"/>
    <mergeCell ref="U1277:U1279"/>
    <mergeCell ref="V1277:V1279"/>
    <mergeCell ref="I1282:I1283"/>
    <mergeCell ref="I1284:I1286"/>
    <mergeCell ref="I1264:I1266"/>
    <mergeCell ref="AD1182:AD1184"/>
    <mergeCell ref="AE1182:AE1184"/>
    <mergeCell ref="AF1182:AF1184"/>
    <mergeCell ref="AF1178:AF1181"/>
    <mergeCell ref="O1185:O1187"/>
    <mergeCell ref="Z1264:Z1266"/>
    <mergeCell ref="Y1131:Y1133"/>
    <mergeCell ref="Z1131:Z1133"/>
    <mergeCell ref="AD1176:AD1177"/>
    <mergeCell ref="AB1131:AB1133"/>
    <mergeCell ref="AC1131:AC1133"/>
    <mergeCell ref="AD1131:AD1133"/>
    <mergeCell ref="AE1131:AE1133"/>
    <mergeCell ref="AF1131:AF1133"/>
    <mergeCell ref="T1195:T1197"/>
    <mergeCell ref="U1131:U1133"/>
    <mergeCell ref="V1131:V1133"/>
    <mergeCell ref="W1131:W1133"/>
    <mergeCell ref="AB1134:AB1137"/>
    <mergeCell ref="AC1134:AC1137"/>
    <mergeCell ref="W1134:W1137"/>
    <mergeCell ref="AA1134:AA1137"/>
    <mergeCell ref="S1218:S1220"/>
    <mergeCell ref="W1214:W1217"/>
    <mergeCell ref="AE1214:AE1217"/>
    <mergeCell ref="AF1214:AF1217"/>
    <mergeCell ref="E1159:E1161"/>
    <mergeCell ref="E1162:E1164"/>
    <mergeCell ref="F1162:F1164"/>
    <mergeCell ref="N1159:N1161"/>
    <mergeCell ref="L1280:L1281"/>
    <mergeCell ref="M1280:M1281"/>
    <mergeCell ref="X1176:X1177"/>
    <mergeCell ref="X1224:X1227"/>
    <mergeCell ref="Y1224:Y1227"/>
    <mergeCell ref="H1134:H1137"/>
    <mergeCell ref="I1218:I1220"/>
    <mergeCell ref="R1231:R1233"/>
    <mergeCell ref="G1204:G1206"/>
    <mergeCell ref="G1207:G1209"/>
    <mergeCell ref="G1201:G1203"/>
    <mergeCell ref="F1228:F1230"/>
    <mergeCell ref="G1228:G1230"/>
    <mergeCell ref="S1201:S1203"/>
    <mergeCell ref="S1231:S1233"/>
    <mergeCell ref="T1231:T1233"/>
    <mergeCell ref="S1178:S1181"/>
    <mergeCell ref="S1207:S1209"/>
    <mergeCell ref="R1185:R1187"/>
    <mergeCell ref="R1171:R1173"/>
    <mergeCell ref="S665:S668"/>
    <mergeCell ref="S638:S640"/>
    <mergeCell ref="T638:T640"/>
    <mergeCell ref="R638:R640"/>
    <mergeCell ref="R645:R647"/>
    <mergeCell ref="T672:T674"/>
    <mergeCell ref="Q626:Q627"/>
    <mergeCell ref="H632:H634"/>
    <mergeCell ref="D663:D664"/>
    <mergeCell ref="G665:G668"/>
    <mergeCell ref="C614:C616"/>
    <mergeCell ref="N638:N640"/>
    <mergeCell ref="R648:R650"/>
    <mergeCell ref="S654:S656"/>
    <mergeCell ref="I635:I637"/>
    <mergeCell ref="G648:G650"/>
    <mergeCell ref="V663:V664"/>
    <mergeCell ref="O675:O678"/>
    <mergeCell ref="E638:E640"/>
    <mergeCell ref="C645:C647"/>
    <mergeCell ref="V626:V627"/>
    <mergeCell ref="F601:F603"/>
    <mergeCell ref="O608:O610"/>
    <mergeCell ref="G582:G584"/>
    <mergeCell ref="T628:T631"/>
    <mergeCell ref="U628:U631"/>
    <mergeCell ref="D648:D650"/>
    <mergeCell ref="H645:H647"/>
    <mergeCell ref="H576:H578"/>
    <mergeCell ref="AI1112:AI1114"/>
    <mergeCell ref="AI1296:AI1298"/>
    <mergeCell ref="B939:B942"/>
    <mergeCell ref="C939:C942"/>
    <mergeCell ref="D939:D942"/>
    <mergeCell ref="E939:E942"/>
    <mergeCell ref="F939:F942"/>
    <mergeCell ref="G939:G942"/>
    <mergeCell ref="H939:H942"/>
    <mergeCell ref="I939:I942"/>
    <mergeCell ref="AI885:AI887"/>
    <mergeCell ref="V885:V887"/>
    <mergeCell ref="P1076:P1078"/>
    <mergeCell ref="D1079:D1081"/>
    <mergeCell ref="E1079:E1081"/>
    <mergeCell ref="F1079:F1081"/>
    <mergeCell ref="G1079:G1081"/>
    <mergeCell ref="H1079:H1081"/>
    <mergeCell ref="I1079:I1081"/>
    <mergeCell ref="N1079:N1081"/>
    <mergeCell ref="AI1247:AI1250"/>
    <mergeCell ref="AE1254:AE1256"/>
    <mergeCell ref="AF1254:AF1256"/>
    <mergeCell ref="O1277:O1279"/>
    <mergeCell ref="Q1273:Q1276"/>
    <mergeCell ref="R1273:R1276"/>
    <mergeCell ref="Q1277:Q1279"/>
    <mergeCell ref="R1277:R1279"/>
    <mergeCell ref="V1264:V1266"/>
    <mergeCell ref="V1270:V1272"/>
    <mergeCell ref="AB1270:AB1272"/>
    <mergeCell ref="Y1284:Y1286"/>
    <mergeCell ref="Z1284:Z1286"/>
    <mergeCell ref="AA1284:AA1286"/>
    <mergeCell ref="F1296:F1298"/>
    <mergeCell ref="P538:P541"/>
    <mergeCell ref="I538:I541"/>
    <mergeCell ref="R594:R597"/>
    <mergeCell ref="I617:I619"/>
    <mergeCell ref="H588:H590"/>
    <mergeCell ref="I588:I590"/>
    <mergeCell ref="I579:I581"/>
    <mergeCell ref="N579:N581"/>
    <mergeCell ref="H420:H422"/>
    <mergeCell ref="P420:P422"/>
    <mergeCell ref="Q552:Q554"/>
    <mergeCell ref="O468:O471"/>
    <mergeCell ref="Q505:Q507"/>
    <mergeCell ref="H532:H534"/>
    <mergeCell ref="O478:O479"/>
    <mergeCell ref="S505:S507"/>
    <mergeCell ref="Q645:Q647"/>
    <mergeCell ref="I502:I504"/>
    <mergeCell ref="N502:N504"/>
    <mergeCell ref="I532:I534"/>
    <mergeCell ref="N440:N442"/>
    <mergeCell ref="Q427:Q430"/>
    <mergeCell ref="R427:R430"/>
    <mergeCell ref="P423:P426"/>
    <mergeCell ref="U423:U426"/>
    <mergeCell ref="S576:S578"/>
    <mergeCell ref="V576:V578"/>
    <mergeCell ref="N538:N541"/>
    <mergeCell ref="O538:O541"/>
    <mergeCell ref="Q546:Q548"/>
    <mergeCell ref="I452:I454"/>
    <mergeCell ref="Q472:Q474"/>
    <mergeCell ref="Q423:Q426"/>
    <mergeCell ref="R576:R578"/>
    <mergeCell ref="H480:H482"/>
    <mergeCell ref="H483:H486"/>
    <mergeCell ref="T495:T498"/>
    <mergeCell ref="S490:S492"/>
    <mergeCell ref="S493:S494"/>
    <mergeCell ref="V628:V631"/>
    <mergeCell ref="I632:I634"/>
    <mergeCell ref="Q635:Q637"/>
    <mergeCell ref="S558:S561"/>
    <mergeCell ref="T558:T561"/>
    <mergeCell ref="I582:I584"/>
    <mergeCell ref="N582:N584"/>
    <mergeCell ref="U555:U557"/>
    <mergeCell ref="Q555:Q557"/>
    <mergeCell ref="R555:R557"/>
    <mergeCell ref="I601:I603"/>
    <mergeCell ref="V638:V640"/>
    <mergeCell ref="K552:K554"/>
    <mergeCell ref="L552:L554"/>
    <mergeCell ref="M552:M554"/>
    <mergeCell ref="N552:N554"/>
    <mergeCell ref="O552:O554"/>
    <mergeCell ref="H611:H613"/>
    <mergeCell ref="O579:O581"/>
    <mergeCell ref="N542:N545"/>
    <mergeCell ref="O542:O545"/>
    <mergeCell ref="P542:P545"/>
    <mergeCell ref="H542:H545"/>
    <mergeCell ref="U524:U527"/>
    <mergeCell ref="N641:N644"/>
    <mergeCell ref="F538:F541"/>
    <mergeCell ref="H538:H541"/>
    <mergeCell ref="F487:F489"/>
    <mergeCell ref="O672:O674"/>
    <mergeCell ref="P672:P674"/>
    <mergeCell ref="I475:I477"/>
    <mergeCell ref="E669:E671"/>
    <mergeCell ref="F669:F671"/>
    <mergeCell ref="G669:G671"/>
    <mergeCell ref="N669:N671"/>
    <mergeCell ref="O669:O671"/>
    <mergeCell ref="E651:E653"/>
    <mergeCell ref="B654:B656"/>
    <mergeCell ref="E685:E688"/>
    <mergeCell ref="E645:E647"/>
    <mergeCell ref="F645:F647"/>
    <mergeCell ref="G645:G647"/>
    <mergeCell ref="E635:E637"/>
    <mergeCell ref="F635:F637"/>
    <mergeCell ref="D623:D625"/>
    <mergeCell ref="F663:F664"/>
    <mergeCell ref="C532:C534"/>
    <mergeCell ref="D532:D534"/>
    <mergeCell ref="Q385:Q387"/>
    <mergeCell ref="O381:O384"/>
    <mergeCell ref="E365:E367"/>
    <mergeCell ref="I455:I458"/>
    <mergeCell ref="C449:C451"/>
    <mergeCell ref="C472:C474"/>
    <mergeCell ref="P455:P458"/>
    <mergeCell ref="H638:H640"/>
    <mergeCell ref="H641:H644"/>
    <mergeCell ref="H443:H445"/>
    <mergeCell ref="P532:P534"/>
    <mergeCell ref="Q532:Q534"/>
    <mergeCell ref="P657:P659"/>
    <mergeCell ref="I638:I640"/>
    <mergeCell ref="O654:O656"/>
    <mergeCell ref="N651:N653"/>
    <mergeCell ref="Q651:Q653"/>
    <mergeCell ref="Q641:Q644"/>
    <mergeCell ref="Q648:Q650"/>
    <mergeCell ref="C660:C662"/>
    <mergeCell ref="F679:F681"/>
    <mergeCell ref="G679:G681"/>
    <mergeCell ref="H679:H681"/>
    <mergeCell ref="G635:G637"/>
    <mergeCell ref="P648:P650"/>
    <mergeCell ref="D641:D644"/>
    <mergeCell ref="E648:E650"/>
    <mergeCell ref="F648:F650"/>
    <mergeCell ref="E601:E603"/>
    <mergeCell ref="B685:B688"/>
    <mergeCell ref="C685:C688"/>
    <mergeCell ref="B582:B584"/>
    <mergeCell ref="B555:B557"/>
    <mergeCell ref="C620:C622"/>
    <mergeCell ref="E611:E613"/>
    <mergeCell ref="G601:G603"/>
    <mergeCell ref="B579:B581"/>
    <mergeCell ref="C579:C581"/>
    <mergeCell ref="N558:N561"/>
    <mergeCell ref="B611:B613"/>
    <mergeCell ref="D611:D613"/>
    <mergeCell ref="N362:N364"/>
    <mergeCell ref="O362:O364"/>
    <mergeCell ref="N321:N323"/>
    <mergeCell ref="F315:F317"/>
    <mergeCell ref="G315:G317"/>
    <mergeCell ref="H315:H317"/>
    <mergeCell ref="T374:T376"/>
    <mergeCell ref="W321:W323"/>
    <mergeCell ref="X321:X323"/>
    <mergeCell ref="T343:T345"/>
    <mergeCell ref="S327:S330"/>
    <mergeCell ref="T327:T330"/>
    <mergeCell ref="Y340:Y342"/>
    <mergeCell ref="T377:T380"/>
    <mergeCell ref="S385:S387"/>
    <mergeCell ref="I371:I373"/>
    <mergeCell ref="O349:O352"/>
    <mergeCell ref="U346:U348"/>
    <mergeCell ref="G391:G393"/>
    <mergeCell ref="G353:G355"/>
    <mergeCell ref="N359:N361"/>
    <mergeCell ref="O359:O361"/>
    <mergeCell ref="T385:T387"/>
    <mergeCell ref="O420:O422"/>
    <mergeCell ref="R420:R422"/>
    <mergeCell ref="N385:N387"/>
    <mergeCell ref="O385:O387"/>
    <mergeCell ref="P385:P387"/>
    <mergeCell ref="U321:U323"/>
    <mergeCell ref="R331:R333"/>
    <mergeCell ref="I374:I376"/>
    <mergeCell ref="T331:T333"/>
    <mergeCell ref="T381:T384"/>
    <mergeCell ref="U377:U380"/>
    <mergeCell ref="V377:V380"/>
    <mergeCell ref="S368:S370"/>
    <mergeCell ref="P381:P384"/>
    <mergeCell ref="O371:O373"/>
    <mergeCell ref="P371:P373"/>
    <mergeCell ref="Q371:Q373"/>
    <mergeCell ref="H374:H376"/>
    <mergeCell ref="W337:W339"/>
    <mergeCell ref="X334:X336"/>
    <mergeCell ref="N388:N390"/>
    <mergeCell ref="U374:U376"/>
    <mergeCell ref="R381:R384"/>
    <mergeCell ref="P362:P364"/>
    <mergeCell ref="O374:O376"/>
    <mergeCell ref="Q381:Q384"/>
    <mergeCell ref="R374:R376"/>
    <mergeCell ref="R385:R387"/>
    <mergeCell ref="T353:T355"/>
    <mergeCell ref="R391:R393"/>
    <mergeCell ref="S391:S393"/>
    <mergeCell ref="T391:T393"/>
    <mergeCell ref="Q368:Q370"/>
    <mergeCell ref="R368:R370"/>
    <mergeCell ref="F365:F367"/>
    <mergeCell ref="T362:T364"/>
    <mergeCell ref="U362:U364"/>
    <mergeCell ref="S349:S352"/>
    <mergeCell ref="I420:I422"/>
    <mergeCell ref="V349:V352"/>
    <mergeCell ref="W359:W361"/>
    <mergeCell ref="O645:O647"/>
    <mergeCell ref="O641:O644"/>
    <mergeCell ref="X368:X370"/>
    <mergeCell ref="X362:X364"/>
    <mergeCell ref="V334:V336"/>
    <mergeCell ref="P321:P323"/>
    <mergeCell ref="I321:I323"/>
    <mergeCell ref="U388:U390"/>
    <mergeCell ref="H346:H348"/>
    <mergeCell ref="I346:I348"/>
    <mergeCell ref="I353:I355"/>
    <mergeCell ref="S377:S380"/>
    <mergeCell ref="H388:H390"/>
    <mergeCell ref="R359:R361"/>
    <mergeCell ref="U353:U355"/>
    <mergeCell ref="C762:C764"/>
    <mergeCell ref="D762:D764"/>
    <mergeCell ref="E762:E764"/>
    <mergeCell ref="D755:D758"/>
    <mergeCell ref="T685:T688"/>
    <mergeCell ref="U685:U688"/>
    <mergeCell ref="T641:T644"/>
    <mergeCell ref="S641:S644"/>
    <mergeCell ref="R614:R616"/>
    <mergeCell ref="H663:H664"/>
    <mergeCell ref="S663:S664"/>
    <mergeCell ref="B759:B761"/>
    <mergeCell ref="Q249:Q251"/>
    <mergeCell ref="R249:R251"/>
    <mergeCell ref="U252:U254"/>
    <mergeCell ref="S252:S254"/>
    <mergeCell ref="S246:S248"/>
    <mergeCell ref="E249:E251"/>
    <mergeCell ref="S265:S267"/>
    <mergeCell ref="X340:X342"/>
    <mergeCell ref="N349:N352"/>
    <mergeCell ref="I340:I342"/>
    <mergeCell ref="V362:V364"/>
    <mergeCell ref="W362:W364"/>
    <mergeCell ref="U385:U387"/>
    <mergeCell ref="W368:W370"/>
    <mergeCell ref="F334:F336"/>
    <mergeCell ref="N343:N345"/>
    <mergeCell ref="N327:N330"/>
    <mergeCell ref="U315:U317"/>
    <mergeCell ref="F312:F314"/>
    <mergeCell ref="N273:N276"/>
    <mergeCell ref="O273:O276"/>
    <mergeCell ref="P273:P276"/>
    <mergeCell ref="Q273:Q276"/>
    <mergeCell ref="X296:X298"/>
    <mergeCell ref="W299:W301"/>
    <mergeCell ref="S286:S289"/>
    <mergeCell ref="R283:R285"/>
    <mergeCell ref="E318:E320"/>
    <mergeCell ref="D321:D323"/>
    <mergeCell ref="E321:E323"/>
    <mergeCell ref="E440:E442"/>
    <mergeCell ref="F440:F442"/>
    <mergeCell ref="Q689:Q691"/>
    <mergeCell ref="D685:D688"/>
    <mergeCell ref="B427:B430"/>
    <mergeCell ref="B478:B479"/>
    <mergeCell ref="O483:O486"/>
    <mergeCell ref="G746:G748"/>
    <mergeCell ref="F767:F770"/>
    <mergeCell ref="B490:B492"/>
    <mergeCell ref="B493:B494"/>
    <mergeCell ref="B514:B517"/>
    <mergeCell ref="B385:B387"/>
    <mergeCell ref="B682:B684"/>
    <mergeCell ref="B446:B448"/>
    <mergeCell ref="N532:N534"/>
    <mergeCell ref="O532:O534"/>
    <mergeCell ref="Q657:Q659"/>
    <mergeCell ref="R657:R659"/>
    <mergeCell ref="Q628:Q631"/>
    <mergeCell ref="H648:H650"/>
    <mergeCell ref="I576:I578"/>
    <mergeCell ref="J552:J554"/>
    <mergeCell ref="N483:N486"/>
    <mergeCell ref="O480:O482"/>
    <mergeCell ref="H518:H520"/>
    <mergeCell ref="D423:D426"/>
    <mergeCell ref="D397:D399"/>
    <mergeCell ref="E397:E399"/>
    <mergeCell ref="R641:R644"/>
    <mergeCell ref="I423:I426"/>
    <mergeCell ref="F397:F399"/>
    <mergeCell ref="G397:G399"/>
    <mergeCell ref="H397:H399"/>
    <mergeCell ref="O397:O399"/>
    <mergeCell ref="P397:P399"/>
    <mergeCell ref="Q397:Q399"/>
    <mergeCell ref="R397:R399"/>
    <mergeCell ref="S397:S399"/>
    <mergeCell ref="T397:T399"/>
    <mergeCell ref="G423:G426"/>
    <mergeCell ref="H417:H419"/>
    <mergeCell ref="I417:I419"/>
    <mergeCell ref="F391:F393"/>
    <mergeCell ref="G617:G619"/>
    <mergeCell ref="C608:C610"/>
    <mergeCell ref="F493:F494"/>
    <mergeCell ref="E585:E587"/>
    <mergeCell ref="E532:E534"/>
    <mergeCell ref="F532:F534"/>
    <mergeCell ref="G493:G494"/>
    <mergeCell ref="F478:F479"/>
    <mergeCell ref="G478:G479"/>
    <mergeCell ref="F483:F486"/>
    <mergeCell ref="G487:G489"/>
    <mergeCell ref="F480:F482"/>
    <mergeCell ref="G552:G554"/>
    <mergeCell ref="Q420:Q422"/>
    <mergeCell ref="S420:S422"/>
    <mergeCell ref="O391:O393"/>
    <mergeCell ref="P391:P393"/>
    <mergeCell ref="Q391:Q393"/>
    <mergeCell ref="Q417:Q419"/>
    <mergeCell ref="I535:I537"/>
    <mergeCell ref="S538:S541"/>
    <mergeCell ref="O524:O527"/>
    <mergeCell ref="P524:P527"/>
    <mergeCell ref="Q524:Q527"/>
    <mergeCell ref="R524:R527"/>
    <mergeCell ref="S524:S527"/>
    <mergeCell ref="T524:T527"/>
    <mergeCell ref="R353:R355"/>
    <mergeCell ref="I362:I364"/>
    <mergeCell ref="D730:D732"/>
    <mergeCell ref="Q669:Q671"/>
    <mergeCell ref="H705:H707"/>
    <mergeCell ref="Q705:Q707"/>
    <mergeCell ref="F665:F668"/>
    <mergeCell ref="E660:E662"/>
    <mergeCell ref="E665:E668"/>
    <mergeCell ref="I733:I735"/>
    <mergeCell ref="G714:G717"/>
    <mergeCell ref="H714:H717"/>
    <mergeCell ref="N771:N773"/>
    <mergeCell ref="N774:N776"/>
    <mergeCell ref="I762:I764"/>
    <mergeCell ref="B739:B742"/>
    <mergeCell ref="B774:B776"/>
    <mergeCell ref="C617:C619"/>
    <mergeCell ref="C598:C600"/>
    <mergeCell ref="D598:D600"/>
    <mergeCell ref="E598:E600"/>
    <mergeCell ref="C755:C758"/>
    <mergeCell ref="J752:J753"/>
    <mergeCell ref="K752:K753"/>
    <mergeCell ref="L752:L753"/>
    <mergeCell ref="F771:F773"/>
    <mergeCell ref="G771:G773"/>
    <mergeCell ref="E714:E717"/>
    <mergeCell ref="E711:E713"/>
    <mergeCell ref="F711:F713"/>
    <mergeCell ref="F743:F745"/>
    <mergeCell ref="G743:G745"/>
    <mergeCell ref="H743:H745"/>
    <mergeCell ref="I743:I745"/>
    <mergeCell ref="E708:E710"/>
    <mergeCell ref="F708:F710"/>
    <mergeCell ref="D724:D726"/>
    <mergeCell ref="E724:E726"/>
    <mergeCell ref="B727:B729"/>
    <mergeCell ref="I660:I662"/>
    <mergeCell ref="B657:B659"/>
    <mergeCell ref="B711:B713"/>
    <mergeCell ref="E705:E707"/>
    <mergeCell ref="B746:B748"/>
    <mergeCell ref="C746:C748"/>
    <mergeCell ref="P730:P732"/>
    <mergeCell ref="C739:C742"/>
    <mergeCell ref="Q660:Q662"/>
    <mergeCell ref="Q663:Q664"/>
    <mergeCell ref="I695:I697"/>
    <mergeCell ref="B705:B707"/>
    <mergeCell ref="B714:B717"/>
    <mergeCell ref="C724:C726"/>
    <mergeCell ref="C730:C732"/>
    <mergeCell ref="C702:C704"/>
    <mergeCell ref="F730:F732"/>
    <mergeCell ref="C733:C735"/>
    <mergeCell ref="D733:D735"/>
    <mergeCell ref="H708:H710"/>
    <mergeCell ref="F685:F688"/>
    <mergeCell ref="F752:F754"/>
    <mergeCell ref="K762:K764"/>
    <mergeCell ref="N762:N764"/>
    <mergeCell ref="D752:D754"/>
    <mergeCell ref="H733:H735"/>
    <mergeCell ref="R730:R732"/>
    <mergeCell ref="R739:R742"/>
    <mergeCell ref="O739:O742"/>
    <mergeCell ref="O705:O707"/>
    <mergeCell ref="C736:C738"/>
    <mergeCell ref="D736:D738"/>
    <mergeCell ref="E736:E738"/>
    <mergeCell ref="I711:I713"/>
    <mergeCell ref="F736:F738"/>
    <mergeCell ref="S1418:S1420"/>
    <mergeCell ref="T1418:T1420"/>
    <mergeCell ref="X449:X451"/>
    <mergeCell ref="Y449:Y451"/>
    <mergeCell ref="I337:I339"/>
    <mergeCell ref="F337:F339"/>
    <mergeCell ref="I385:I387"/>
    <mergeCell ref="U397:U399"/>
    <mergeCell ref="V397:V399"/>
    <mergeCell ref="W397:W399"/>
    <mergeCell ref="F356:F358"/>
    <mergeCell ref="G356:G358"/>
    <mergeCell ref="H356:H358"/>
    <mergeCell ref="I356:I358"/>
    <mergeCell ref="N356:N358"/>
    <mergeCell ref="O356:O358"/>
    <mergeCell ref="P356:P358"/>
    <mergeCell ref="Q356:Q358"/>
    <mergeCell ref="R356:R358"/>
    <mergeCell ref="S356:S358"/>
    <mergeCell ref="T356:T358"/>
    <mergeCell ref="U356:U358"/>
    <mergeCell ref="V356:V358"/>
    <mergeCell ref="W356:W358"/>
    <mergeCell ref="R340:R342"/>
    <mergeCell ref="P349:P352"/>
    <mergeCell ref="I397:I399"/>
    <mergeCell ref="N397:N399"/>
    <mergeCell ref="V385:V387"/>
    <mergeCell ref="X423:X426"/>
    <mergeCell ref="F423:F426"/>
    <mergeCell ref="U431:U433"/>
    <mergeCell ref="H437:H439"/>
    <mergeCell ref="I437:I439"/>
    <mergeCell ref="S427:S430"/>
    <mergeCell ref="T427:T430"/>
    <mergeCell ref="H423:H426"/>
    <mergeCell ref="C727:C729"/>
    <mergeCell ref="C718:C720"/>
    <mergeCell ref="D718:D720"/>
    <mergeCell ref="E718:E720"/>
    <mergeCell ref="F718:F720"/>
    <mergeCell ref="C782:C783"/>
    <mergeCell ref="D782:D783"/>
    <mergeCell ref="T708:T710"/>
    <mergeCell ref="T692:T694"/>
    <mergeCell ref="U692:U694"/>
    <mergeCell ref="E452:E454"/>
    <mergeCell ref="R417:R419"/>
    <mergeCell ref="O377:O380"/>
    <mergeCell ref="T417:T419"/>
    <mergeCell ref="U368:U370"/>
    <mergeCell ref="N374:N376"/>
    <mergeCell ref="P374:P376"/>
    <mergeCell ref="G762:G764"/>
    <mergeCell ref="H762:H764"/>
    <mergeCell ref="B306:B308"/>
    <mergeCell ref="O343:O345"/>
    <mergeCell ref="I349:I352"/>
    <mergeCell ref="E334:E336"/>
    <mergeCell ref="N420:N422"/>
    <mergeCell ref="N427:N430"/>
    <mergeCell ref="O427:O430"/>
    <mergeCell ref="P427:P430"/>
    <mergeCell ref="S446:S448"/>
    <mergeCell ref="T446:T448"/>
    <mergeCell ref="Y368:Y370"/>
    <mergeCell ref="D582:D584"/>
    <mergeCell ref="E582:E584"/>
    <mergeCell ref="E579:E581"/>
    <mergeCell ref="F579:F581"/>
    <mergeCell ref="H579:H581"/>
    <mergeCell ref="Q588:Q590"/>
    <mergeCell ref="AJ1418:AJ1420"/>
    <mergeCell ref="AI1311:AI1314"/>
    <mergeCell ref="AJ1311:AJ1314"/>
    <mergeCell ref="H1415:H1417"/>
    <mergeCell ref="AD1375:AD1377"/>
    <mergeCell ref="H1375:H1377"/>
    <mergeCell ref="U1309:U1310"/>
    <mergeCell ref="V1309:V1310"/>
    <mergeCell ref="W1309:W1310"/>
    <mergeCell ref="X1309:X1310"/>
    <mergeCell ref="Y1309:Y1310"/>
    <mergeCell ref="V1299:V1301"/>
    <mergeCell ref="W1299:W1301"/>
    <mergeCell ref="G1309:G1310"/>
    <mergeCell ref="AJ1296:AJ1298"/>
    <mergeCell ref="AJ1305:AJ1308"/>
    <mergeCell ref="AI1299:AI1301"/>
    <mergeCell ref="AG1302:AG1304"/>
    <mergeCell ref="AH1302:AH1304"/>
    <mergeCell ref="AI1302:AI1304"/>
    <mergeCell ref="AJ1302:AJ1304"/>
    <mergeCell ref="N1309:N1310"/>
    <mergeCell ref="O1309:O1310"/>
    <mergeCell ref="P1309:P1310"/>
    <mergeCell ref="S1305:S1308"/>
    <mergeCell ref="T1305:T1308"/>
    <mergeCell ref="U1305:U1308"/>
    <mergeCell ref="V1305:V1308"/>
    <mergeCell ref="W1305:W1308"/>
    <mergeCell ref="AI1309:AI1310"/>
    <mergeCell ref="AB1299:AB1301"/>
    <mergeCell ref="AC1299:AC1301"/>
    <mergeCell ref="AD1299:AD1301"/>
    <mergeCell ref="AE1299:AE1301"/>
    <mergeCell ref="AH1318:AH1320"/>
    <mergeCell ref="AI1318:AI1320"/>
    <mergeCell ref="AJ1318:AJ1320"/>
    <mergeCell ref="T1296:T1298"/>
    <mergeCell ref="U1296:U1298"/>
    <mergeCell ref="AE1311:AE1314"/>
    <mergeCell ref="G718:G720"/>
    <mergeCell ref="R1418:R1420"/>
    <mergeCell ref="E733:E735"/>
    <mergeCell ref="F733:F735"/>
    <mergeCell ref="G733:G735"/>
    <mergeCell ref="F714:F717"/>
    <mergeCell ref="P743:P745"/>
    <mergeCell ref="B1385:B1387"/>
    <mergeCell ref="C1385:C1387"/>
    <mergeCell ref="D1385:D1387"/>
    <mergeCell ref="E1385:E1387"/>
    <mergeCell ref="AI1315:AI1317"/>
    <mergeCell ref="AH1315:AH1317"/>
    <mergeCell ref="AG1315:AG1317"/>
    <mergeCell ref="AF1315:AF1317"/>
    <mergeCell ref="AE1315:AE1317"/>
    <mergeCell ref="AD1315:AD1317"/>
    <mergeCell ref="AC1315:AC1317"/>
    <mergeCell ref="AB1315:AB1317"/>
    <mergeCell ref="C1293:C1295"/>
    <mergeCell ref="I1309:I1310"/>
    <mergeCell ref="AA1280:AA1281"/>
    <mergeCell ref="W721:W723"/>
    <mergeCell ref="P714:P717"/>
    <mergeCell ref="G782:G783"/>
    <mergeCell ref="H782:H783"/>
    <mergeCell ref="I782:I783"/>
    <mergeCell ref="N782:N783"/>
    <mergeCell ref="O782:O783"/>
    <mergeCell ref="P782:P783"/>
    <mergeCell ref="Q782:Q783"/>
    <mergeCell ref="R782:R783"/>
    <mergeCell ref="S782:S783"/>
    <mergeCell ref="T782:T783"/>
    <mergeCell ref="U782:U783"/>
    <mergeCell ref="W782:W783"/>
    <mergeCell ref="X782:X783"/>
    <mergeCell ref="F784:F786"/>
    <mergeCell ref="G784:G786"/>
    <mergeCell ref="G790:G793"/>
    <mergeCell ref="G803:G805"/>
    <mergeCell ref="U755:U758"/>
    <mergeCell ref="F779:F781"/>
    <mergeCell ref="G779:G781"/>
    <mergeCell ref="E771:E773"/>
    <mergeCell ref="Y790:Y793"/>
    <mergeCell ref="O1159:O1161"/>
    <mergeCell ref="H1162:H1164"/>
    <mergeCell ref="I1162:I1164"/>
    <mergeCell ref="N1162:N1164"/>
    <mergeCell ref="O1162:O1164"/>
    <mergeCell ref="P1162:P1164"/>
    <mergeCell ref="O784:O786"/>
    <mergeCell ref="N787:N789"/>
    <mergeCell ref="I790:I793"/>
    <mergeCell ref="J762:J764"/>
    <mergeCell ref="G721:G723"/>
    <mergeCell ref="H721:H723"/>
    <mergeCell ref="N765:N766"/>
    <mergeCell ref="O765:O766"/>
    <mergeCell ref="N739:N742"/>
    <mergeCell ref="W809:W811"/>
    <mergeCell ref="X790:X793"/>
    <mergeCell ref="X800:X802"/>
    <mergeCell ref="E759:E761"/>
    <mergeCell ref="C721:C723"/>
    <mergeCell ref="F834:F836"/>
    <mergeCell ref="S718:S720"/>
    <mergeCell ref="F762:F764"/>
    <mergeCell ref="E682:E684"/>
    <mergeCell ref="X733:X735"/>
    <mergeCell ref="S736:S738"/>
    <mergeCell ref="T736:T738"/>
    <mergeCell ref="X682:X684"/>
    <mergeCell ref="X689:X691"/>
    <mergeCell ref="W736:W738"/>
    <mergeCell ref="X736:X738"/>
    <mergeCell ref="C743:C745"/>
    <mergeCell ref="V1415:V1417"/>
    <mergeCell ref="W1415:W1417"/>
    <mergeCell ref="X1415:X1417"/>
    <mergeCell ref="Y1415:Y1417"/>
    <mergeCell ref="X1378:X1380"/>
    <mergeCell ref="AE1375:AE1377"/>
    <mergeCell ref="AF1375:AF1377"/>
    <mergeCell ref="O1405:O1407"/>
    <mergeCell ref="O1408:O1410"/>
    <mergeCell ref="O1411:O1414"/>
    <mergeCell ref="AI1372:AI1374"/>
    <mergeCell ref="Q1362:Q1365"/>
    <mergeCell ref="AE1372:AE1374"/>
    <mergeCell ref="AG1418:AG1420"/>
    <mergeCell ref="AH1418:AH1420"/>
    <mergeCell ref="AI1418:AI1420"/>
    <mergeCell ref="W1324:W1326"/>
    <mergeCell ref="X1324:X1326"/>
    <mergeCell ref="Y1324:Y1326"/>
    <mergeCell ref="AF1372:AF1374"/>
    <mergeCell ref="AG1372:AG1374"/>
    <mergeCell ref="AE1339:AE1342"/>
    <mergeCell ref="P1333:P1335"/>
    <mergeCell ref="Q1333:Q1335"/>
    <mergeCell ref="AI1333:AI1335"/>
    <mergeCell ref="F1082:F1085"/>
    <mergeCell ref="G1082:G1085"/>
    <mergeCell ref="H1082:H1085"/>
    <mergeCell ref="D714:D717"/>
    <mergeCell ref="E755:E758"/>
    <mergeCell ref="E752:E754"/>
    <mergeCell ref="D759:D761"/>
    <mergeCell ref="D727:D729"/>
    <mergeCell ref="G1299:G1301"/>
    <mergeCell ref="H1299:H1301"/>
    <mergeCell ref="I1299:I1301"/>
    <mergeCell ref="N1299:N1301"/>
    <mergeCell ref="O1299:O1301"/>
    <mergeCell ref="P1299:P1301"/>
    <mergeCell ref="Q1299:Q1301"/>
    <mergeCell ref="R1299:R1301"/>
    <mergeCell ref="S1299:S1301"/>
    <mergeCell ref="T1299:T1301"/>
    <mergeCell ref="U1299:U1301"/>
    <mergeCell ref="X1299:X1301"/>
    <mergeCell ref="Y1299:Y1301"/>
    <mergeCell ref="F1299:F1301"/>
    <mergeCell ref="W1182:W1184"/>
    <mergeCell ref="X1182:X1184"/>
    <mergeCell ref="Y1182:Y1184"/>
    <mergeCell ref="O736:O738"/>
    <mergeCell ref="H765:H766"/>
    <mergeCell ref="F782:F783"/>
    <mergeCell ref="G727:G729"/>
    <mergeCell ref="O762:O764"/>
    <mergeCell ref="C1273:C1276"/>
    <mergeCell ref="E1273:E1276"/>
    <mergeCell ref="F1237:F1240"/>
    <mergeCell ref="E1318:E1320"/>
    <mergeCell ref="F1318:F1320"/>
    <mergeCell ref="G1318:G1320"/>
    <mergeCell ref="H1318:H1320"/>
    <mergeCell ref="I1318:I1320"/>
    <mergeCell ref="N1318:N1320"/>
    <mergeCell ref="O1318:O1320"/>
    <mergeCell ref="P1318:P1320"/>
    <mergeCell ref="Q1318:Q1320"/>
    <mergeCell ref="Z1311:Z1314"/>
    <mergeCell ref="AH1221:AH1223"/>
    <mergeCell ref="V1218:V1220"/>
    <mergeCell ref="U1251:U1253"/>
    <mergeCell ref="O1168:O1170"/>
    <mergeCell ref="G752:G754"/>
    <mergeCell ref="S721:S723"/>
    <mergeCell ref="S727:S729"/>
    <mergeCell ref="F682:F684"/>
    <mergeCell ref="Q702:Q704"/>
    <mergeCell ref="I645:I647"/>
    <mergeCell ref="P638:P640"/>
    <mergeCell ref="O638:O640"/>
    <mergeCell ref="F628:F631"/>
    <mergeCell ref="H718:H720"/>
    <mergeCell ref="D702:D704"/>
    <mergeCell ref="C542:C545"/>
    <mergeCell ref="F552:F554"/>
    <mergeCell ref="W549:W551"/>
    <mergeCell ref="C576:C578"/>
    <mergeCell ref="D576:D578"/>
    <mergeCell ref="E576:E578"/>
    <mergeCell ref="F576:F578"/>
    <mergeCell ref="G576:G578"/>
    <mergeCell ref="C585:C587"/>
    <mergeCell ref="C682:C684"/>
    <mergeCell ref="D682:D684"/>
    <mergeCell ref="T663:T664"/>
    <mergeCell ref="F759:F761"/>
    <mergeCell ref="T767:T770"/>
    <mergeCell ref="W765:W766"/>
    <mergeCell ref="E702:E704"/>
    <mergeCell ref="E730:E732"/>
    <mergeCell ref="S743:S745"/>
    <mergeCell ref="T743:T745"/>
    <mergeCell ref="U743:U745"/>
    <mergeCell ref="V743:V745"/>
    <mergeCell ref="W743:W745"/>
    <mergeCell ref="N675:N678"/>
    <mergeCell ref="G682:G684"/>
    <mergeCell ref="H682:H684"/>
    <mergeCell ref="N546:N548"/>
    <mergeCell ref="F598:F600"/>
    <mergeCell ref="G598:G600"/>
    <mergeCell ref="H598:H600"/>
    <mergeCell ref="I598:I600"/>
    <mergeCell ref="N598:N600"/>
    <mergeCell ref="G638:G640"/>
    <mergeCell ref="G623:G625"/>
    <mergeCell ref="F812:F815"/>
    <mergeCell ref="G812:G815"/>
    <mergeCell ref="H812:H815"/>
    <mergeCell ref="S657:S659"/>
    <mergeCell ref="W730:W732"/>
    <mergeCell ref="W771:W773"/>
    <mergeCell ref="B1296:B1298"/>
    <mergeCell ref="T1168:T1170"/>
    <mergeCell ref="U1168:U1170"/>
    <mergeCell ref="V1168:V1170"/>
    <mergeCell ref="AE1290:AE1292"/>
    <mergeCell ref="AF1290:AF1292"/>
    <mergeCell ref="AC1309:AC1310"/>
    <mergeCell ref="AE1284:AE1286"/>
    <mergeCell ref="AF1284:AF1286"/>
    <mergeCell ref="S1318:S1320"/>
    <mergeCell ref="T1318:T1320"/>
    <mergeCell ref="U1318:U1320"/>
    <mergeCell ref="V1318:V1320"/>
    <mergeCell ref="W1318:W1320"/>
    <mergeCell ref="X1318:X1320"/>
    <mergeCell ref="Y1318:Y1320"/>
    <mergeCell ref="Z1318:Z1320"/>
    <mergeCell ref="AA1318:AA1320"/>
    <mergeCell ref="AB1318:AB1320"/>
    <mergeCell ref="W1296:W1298"/>
    <mergeCell ref="X1296:X1298"/>
    <mergeCell ref="U1284:U1286"/>
    <mergeCell ref="AA1309:AA1310"/>
    <mergeCell ref="AB1309:AB1310"/>
    <mergeCell ref="Z1299:Z1301"/>
    <mergeCell ref="B743:B745"/>
    <mergeCell ref="B730:B732"/>
    <mergeCell ref="C714:C717"/>
    <mergeCell ref="C752:C754"/>
    <mergeCell ref="G724:G726"/>
    <mergeCell ref="H724:H726"/>
    <mergeCell ref="I727:I729"/>
    <mergeCell ref="N727:N729"/>
    <mergeCell ref="B724:B726"/>
    <mergeCell ref="P669:P671"/>
    <mergeCell ref="B718:B720"/>
    <mergeCell ref="H665:H668"/>
    <mergeCell ref="I736:I738"/>
    <mergeCell ref="F724:F726"/>
    <mergeCell ref="R660:R662"/>
    <mergeCell ref="P663:P664"/>
    <mergeCell ref="P739:P742"/>
    <mergeCell ref="Q739:Q742"/>
    <mergeCell ref="D1318:D1320"/>
    <mergeCell ref="D1201:D1203"/>
    <mergeCell ref="B1207:B1209"/>
    <mergeCell ref="C1207:C1209"/>
    <mergeCell ref="B1318:B1320"/>
    <mergeCell ref="C1318:C1320"/>
    <mergeCell ref="B1168:B1170"/>
    <mergeCell ref="C1168:C1170"/>
    <mergeCell ref="D1168:D1170"/>
    <mergeCell ref="E1168:E1170"/>
    <mergeCell ref="AC1318:AC1320"/>
    <mergeCell ref="AD1318:AD1320"/>
    <mergeCell ref="AE1318:AE1320"/>
    <mergeCell ref="AF1318:AF1320"/>
    <mergeCell ref="B1182:B1184"/>
    <mergeCell ref="AA1185:AA1187"/>
    <mergeCell ref="AB1185:AB1187"/>
    <mergeCell ref="X1257:X1259"/>
    <mergeCell ref="E1381:E1384"/>
    <mergeCell ref="F1381:F1384"/>
    <mergeCell ref="G1381:G1384"/>
    <mergeCell ref="H1381:H1384"/>
    <mergeCell ref="Q1330:Q1332"/>
    <mergeCell ref="R1330:R1332"/>
    <mergeCell ref="S1330:S1332"/>
    <mergeCell ref="T1330:T1332"/>
    <mergeCell ref="U1330:U1332"/>
    <mergeCell ref="N1355:N1357"/>
    <mergeCell ref="V1355:V1357"/>
    <mergeCell ref="V1349:V1351"/>
    <mergeCell ref="R1134:R1137"/>
    <mergeCell ref="D721:D723"/>
    <mergeCell ref="U1082:U1085"/>
    <mergeCell ref="V1082:V1085"/>
    <mergeCell ref="D1178:D1181"/>
    <mergeCell ref="I1176:I1177"/>
    <mergeCell ref="P1178:P1181"/>
    <mergeCell ref="Q1178:Q1181"/>
    <mergeCell ref="S1108:S1111"/>
    <mergeCell ref="T1108:T1111"/>
    <mergeCell ref="U1108:U1111"/>
    <mergeCell ref="V1108:V1111"/>
    <mergeCell ref="R840:R842"/>
    <mergeCell ref="V787:V789"/>
    <mergeCell ref="V774:V776"/>
    <mergeCell ref="V779:V781"/>
    <mergeCell ref="U765:U766"/>
    <mergeCell ref="I822:I824"/>
    <mergeCell ref="S869:S871"/>
    <mergeCell ref="T869:T871"/>
    <mergeCell ref="S843:S845"/>
    <mergeCell ref="U1040:U1042"/>
    <mergeCell ref="N1168:N1170"/>
    <mergeCell ref="H973:H976"/>
    <mergeCell ref="I973:I976"/>
    <mergeCell ref="Q875:Q877"/>
    <mergeCell ref="R875:R877"/>
    <mergeCell ref="N888:N890"/>
    <mergeCell ref="O888:O890"/>
    <mergeCell ref="T794:T796"/>
    <mergeCell ref="U794:U796"/>
    <mergeCell ref="E812:E815"/>
    <mergeCell ref="F777:F778"/>
    <mergeCell ref="D812:D815"/>
    <mergeCell ref="F875:F877"/>
    <mergeCell ref="F1156:F1158"/>
    <mergeCell ref="G1156:G1158"/>
    <mergeCell ref="H1156:H1158"/>
    <mergeCell ref="D743:D745"/>
    <mergeCell ref="E743:E745"/>
    <mergeCell ref="D800:D802"/>
    <mergeCell ref="E800:E802"/>
    <mergeCell ref="O774:O776"/>
    <mergeCell ref="N779:N781"/>
    <mergeCell ref="O779:O781"/>
    <mergeCell ref="L762:L764"/>
    <mergeCell ref="V803:V805"/>
    <mergeCell ref="E782:E783"/>
    <mergeCell ref="N730:N732"/>
    <mergeCell ref="I752:I754"/>
    <mergeCell ref="G736:G738"/>
    <mergeCell ref="H771:H773"/>
    <mergeCell ref="R617:R619"/>
    <mergeCell ref="R626:R627"/>
    <mergeCell ref="H608:H610"/>
    <mergeCell ref="I608:I610"/>
    <mergeCell ref="R651:R653"/>
    <mergeCell ref="I546:I548"/>
    <mergeCell ref="R532:R534"/>
    <mergeCell ref="S532:S534"/>
    <mergeCell ref="S749:S751"/>
    <mergeCell ref="T749:T751"/>
    <mergeCell ref="U749:U751"/>
    <mergeCell ref="AJ1372:AJ1374"/>
    <mergeCell ref="Z1362:Z1365"/>
    <mergeCell ref="AG1311:AG1314"/>
    <mergeCell ref="AI1415:AI1417"/>
    <mergeCell ref="AJ1415:AJ1417"/>
    <mergeCell ref="AD1405:AD1407"/>
    <mergeCell ref="AE1405:AE1407"/>
    <mergeCell ref="AF1405:AF1407"/>
    <mergeCell ref="AG1405:AG1407"/>
    <mergeCell ref="X1408:X1410"/>
    <mergeCell ref="Y1408:Y1410"/>
    <mergeCell ref="Z1408:Z1410"/>
    <mergeCell ref="AA1408:AA1410"/>
    <mergeCell ref="AB1408:AB1410"/>
    <mergeCell ref="AC1408:AC1410"/>
    <mergeCell ref="AD1408:AD1410"/>
    <mergeCell ref="AE1408:AE1410"/>
    <mergeCell ref="AF1408:AF1410"/>
    <mergeCell ref="AG1408:AG1410"/>
    <mergeCell ref="Q1415:Q1417"/>
    <mergeCell ref="R1415:R1417"/>
    <mergeCell ref="AA782:AA783"/>
    <mergeCell ref="AB782:AB783"/>
    <mergeCell ref="AC782:AC783"/>
    <mergeCell ref="AD782:AD783"/>
    <mergeCell ref="AE782:AE783"/>
    <mergeCell ref="AF782:AF783"/>
    <mergeCell ref="Q1076:Q1078"/>
    <mergeCell ref="R1076:R1078"/>
    <mergeCell ref="S1076:S1078"/>
    <mergeCell ref="T1076:T1078"/>
    <mergeCell ref="U1076:U1078"/>
    <mergeCell ref="V1076:V1078"/>
    <mergeCell ref="W1076:W1078"/>
    <mergeCell ref="X1076:X1078"/>
    <mergeCell ref="Y1076:Y1078"/>
    <mergeCell ref="Q1309:Q1310"/>
    <mergeCell ref="R1309:R1310"/>
    <mergeCell ref="S1309:S1310"/>
    <mergeCell ref="T1309:T1310"/>
    <mergeCell ref="Q1108:Q1111"/>
    <mergeCell ref="R1108:R1111"/>
    <mergeCell ref="AJ1108:AJ1111"/>
    <mergeCell ref="AG1076:AG1078"/>
    <mergeCell ref="Q837:Q839"/>
    <mergeCell ref="AI1156:AI1158"/>
    <mergeCell ref="AJ1156:AJ1158"/>
    <mergeCell ref="AI1165:AI1167"/>
    <mergeCell ref="AJ1165:AJ1167"/>
    <mergeCell ref="AI1264:AI1266"/>
    <mergeCell ref="AI1254:AI1256"/>
    <mergeCell ref="AH1108:AH1111"/>
    <mergeCell ref="AE1079:AE1081"/>
    <mergeCell ref="AH1115:AH1117"/>
    <mergeCell ref="Z1082:Z1085"/>
    <mergeCell ref="AD1082:AD1085"/>
    <mergeCell ref="AJ1168:AJ1170"/>
    <mergeCell ref="AD1128:AD1130"/>
    <mergeCell ref="AE1082:AE1085"/>
    <mergeCell ref="AI790:AI793"/>
    <mergeCell ref="AI812:AI815"/>
    <mergeCell ref="AI1076:AI1078"/>
    <mergeCell ref="AJ1076:AJ1078"/>
    <mergeCell ref="AI1079:AI1081"/>
    <mergeCell ref="AJ1079:AJ1081"/>
    <mergeCell ref="AJ782:AJ783"/>
    <mergeCell ref="AI1108:AI1111"/>
    <mergeCell ref="AA1108:AA1111"/>
    <mergeCell ref="AG1099:AG1101"/>
    <mergeCell ref="AD1093:AD1095"/>
    <mergeCell ref="AD1096:AD1098"/>
    <mergeCell ref="AD1099:AD1101"/>
    <mergeCell ref="AD1102:AD1104"/>
    <mergeCell ref="AD1105:AD1107"/>
    <mergeCell ref="AE1102:AE1104"/>
    <mergeCell ref="AF1102:AF1104"/>
    <mergeCell ref="AG1102:AG1104"/>
    <mergeCell ref="Z782:Z783"/>
    <mergeCell ref="AH882:AH884"/>
    <mergeCell ref="AD898:AD900"/>
    <mergeCell ref="AE898:AE900"/>
    <mergeCell ref="AG869:AG871"/>
    <mergeCell ref="AH872:AH874"/>
    <mergeCell ref="AI816:AI818"/>
    <mergeCell ref="AB797:AB799"/>
    <mergeCell ref="AC797:AC799"/>
    <mergeCell ref="AD794:AD796"/>
    <mergeCell ref="AJ1082:AJ1085"/>
    <mergeCell ref="AJ1159:AJ1161"/>
    <mergeCell ref="AA1165:AA1167"/>
    <mergeCell ref="AB1165:AB1167"/>
    <mergeCell ref="AC1165:AC1167"/>
    <mergeCell ref="AD1165:AD1167"/>
    <mergeCell ref="AJ1112:AJ1114"/>
    <mergeCell ref="AA1131:AA1133"/>
    <mergeCell ref="AJ1131:AJ1133"/>
    <mergeCell ref="AJ1089:AJ1092"/>
    <mergeCell ref="Z865:Z868"/>
    <mergeCell ref="AJ878:AJ881"/>
    <mergeCell ref="AE878:AE881"/>
    <mergeCell ref="AJ1050:AJ1053"/>
    <mergeCell ref="AG885:AG887"/>
    <mergeCell ref="AH885:AH887"/>
    <mergeCell ref="AC977:AC979"/>
    <mergeCell ref="Z996:Z998"/>
    <mergeCell ref="AA996:AA998"/>
    <mergeCell ref="AB996:AB998"/>
    <mergeCell ref="AC996:AC998"/>
    <mergeCell ref="Z787:Z789"/>
    <mergeCell ref="AE1076:AE1078"/>
    <mergeCell ref="AA806:AA808"/>
    <mergeCell ref="AB806:AB808"/>
    <mergeCell ref="AH803:AH805"/>
    <mergeCell ref="AB1108:AB1111"/>
    <mergeCell ref="AC1108:AC1111"/>
    <mergeCell ref="AD1108:AD1111"/>
    <mergeCell ref="AE1108:AE1111"/>
    <mergeCell ref="AJ746:AJ748"/>
    <mergeCell ref="AE733:AE735"/>
    <mergeCell ref="H739:H742"/>
    <mergeCell ref="P767:P770"/>
    <mergeCell ref="I800:I802"/>
    <mergeCell ref="S787:S789"/>
    <mergeCell ref="H790:H793"/>
    <mergeCell ref="N721:N723"/>
    <mergeCell ref="O721:O723"/>
    <mergeCell ref="P721:P723"/>
    <mergeCell ref="T727:T729"/>
    <mergeCell ref="W746:W748"/>
    <mergeCell ref="O787:O789"/>
    <mergeCell ref="N790:N793"/>
    <mergeCell ref="O790:O793"/>
    <mergeCell ref="W787:W789"/>
    <mergeCell ref="W797:W799"/>
    <mergeCell ref="R800:R802"/>
    <mergeCell ref="I803:I805"/>
    <mergeCell ref="N803:N805"/>
    <mergeCell ref="G794:G796"/>
    <mergeCell ref="H767:H770"/>
    <mergeCell ref="E727:E729"/>
    <mergeCell ref="F727:F729"/>
    <mergeCell ref="H736:H738"/>
    <mergeCell ref="V730:V732"/>
    <mergeCell ref="O803:O805"/>
    <mergeCell ref="X765:X766"/>
    <mergeCell ref="E767:E770"/>
    <mergeCell ref="H797:H799"/>
    <mergeCell ref="H803:H805"/>
    <mergeCell ref="H779:H781"/>
    <mergeCell ref="Y733:Y735"/>
    <mergeCell ref="Z733:Z735"/>
    <mergeCell ref="Z721:Z723"/>
    <mergeCell ref="Y727:Y729"/>
    <mergeCell ref="Z727:Z729"/>
    <mergeCell ref="U739:U742"/>
    <mergeCell ref="P746:P748"/>
    <mergeCell ref="R749:R751"/>
    <mergeCell ref="Q752:Q754"/>
    <mergeCell ref="R759:R761"/>
    <mergeCell ref="S759:S761"/>
    <mergeCell ref="T759:T761"/>
    <mergeCell ref="U759:U761"/>
    <mergeCell ref="R765:R766"/>
    <mergeCell ref="Q736:Q738"/>
    <mergeCell ref="W790:W793"/>
    <mergeCell ref="Q733:Q735"/>
    <mergeCell ref="R733:R735"/>
    <mergeCell ref="S733:S735"/>
    <mergeCell ref="T733:T735"/>
    <mergeCell ref="Q743:Q745"/>
    <mergeCell ref="R743:R745"/>
    <mergeCell ref="S746:S748"/>
    <mergeCell ref="T746:T748"/>
    <mergeCell ref="U746:U748"/>
    <mergeCell ref="Q762:Q764"/>
    <mergeCell ref="N755:N758"/>
    <mergeCell ref="O755:O758"/>
    <mergeCell ref="H727:H729"/>
    <mergeCell ref="O752:O754"/>
    <mergeCell ref="W779:W781"/>
    <mergeCell ref="X779:X781"/>
    <mergeCell ref="I648:I650"/>
    <mergeCell ref="I654:I656"/>
    <mergeCell ref="AC834:AC836"/>
    <mergeCell ref="AD825:AD827"/>
    <mergeCell ref="Z695:Z697"/>
    <mergeCell ref="Y679:Y681"/>
    <mergeCell ref="Y692:Y694"/>
    <mergeCell ref="AA730:AA732"/>
    <mergeCell ref="AB724:AB726"/>
    <mergeCell ref="P698:P701"/>
    <mergeCell ref="Q698:Q701"/>
    <mergeCell ref="R698:R701"/>
    <mergeCell ref="S698:S701"/>
    <mergeCell ref="T698:T701"/>
    <mergeCell ref="U698:U701"/>
    <mergeCell ref="V698:V701"/>
    <mergeCell ref="W698:W701"/>
    <mergeCell ref="T689:T691"/>
    <mergeCell ref="U689:U691"/>
    <mergeCell ref="V689:V691"/>
    <mergeCell ref="W689:W691"/>
    <mergeCell ref="S765:S766"/>
    <mergeCell ref="T765:T766"/>
    <mergeCell ref="Q749:Q751"/>
    <mergeCell ref="AD1079:AD1081"/>
    <mergeCell ref="X819:X821"/>
    <mergeCell ref="Y819:Y821"/>
    <mergeCell ref="Z819:Z821"/>
    <mergeCell ref="U797:U799"/>
    <mergeCell ref="U800:U802"/>
    <mergeCell ref="P819:P821"/>
    <mergeCell ref="AD800:AD802"/>
    <mergeCell ref="P939:P942"/>
    <mergeCell ref="Q939:Q942"/>
    <mergeCell ref="R939:R942"/>
    <mergeCell ref="AB828:AB830"/>
    <mergeCell ref="Z1076:Z1078"/>
    <mergeCell ref="AA1076:AA1078"/>
    <mergeCell ref="AB1076:AB1078"/>
    <mergeCell ref="AC1076:AC1078"/>
    <mergeCell ref="AD1076:AD1078"/>
    <mergeCell ref="AB825:AB827"/>
    <mergeCell ref="AC816:AC818"/>
    <mergeCell ref="R714:R717"/>
    <mergeCell ref="X727:X729"/>
    <mergeCell ref="X721:X723"/>
    <mergeCell ref="V749:V751"/>
    <mergeCell ref="W749:W751"/>
    <mergeCell ref="V1025:V1027"/>
    <mergeCell ref="AA787:AA789"/>
    <mergeCell ref="AB787:AB789"/>
    <mergeCell ref="AC787:AC789"/>
    <mergeCell ref="Z809:Z811"/>
    <mergeCell ref="AA779:AA781"/>
    <mergeCell ref="Y721:Y723"/>
    <mergeCell ref="Z743:Z745"/>
    <mergeCell ref="AA743:AA745"/>
    <mergeCell ref="AB743:AB745"/>
    <mergeCell ref="AC743:AC745"/>
    <mergeCell ref="AD743:AD745"/>
    <mergeCell ref="W739:W742"/>
    <mergeCell ref="X739:X742"/>
    <mergeCell ref="Y755:Y758"/>
    <mergeCell ref="X752:X754"/>
    <mergeCell ref="R663:R664"/>
    <mergeCell ref="U663:U664"/>
    <mergeCell ref="P490:P492"/>
    <mergeCell ref="N493:N494"/>
    <mergeCell ref="N478:N479"/>
    <mergeCell ref="S933:S935"/>
    <mergeCell ref="T933:T935"/>
    <mergeCell ref="T969:T972"/>
    <mergeCell ref="U969:U972"/>
    <mergeCell ref="V969:V972"/>
    <mergeCell ref="W969:W972"/>
    <mergeCell ref="Q682:Q684"/>
    <mergeCell ref="X611:X613"/>
    <mergeCell ref="AA576:AA578"/>
    <mergeCell ref="Y582:Y584"/>
    <mergeCell ref="AA535:AA537"/>
    <mergeCell ref="AE502:AE504"/>
    <mergeCell ref="X585:X587"/>
    <mergeCell ref="Y585:Y587"/>
    <mergeCell ref="AG736:AG738"/>
    <mergeCell ref="AE611:AE613"/>
    <mergeCell ref="AE660:AE662"/>
    <mergeCell ref="AB598:AB600"/>
    <mergeCell ref="AE635:AE637"/>
    <mergeCell ref="S939:S942"/>
    <mergeCell ref="T939:T942"/>
    <mergeCell ref="U939:U942"/>
    <mergeCell ref="V939:V942"/>
    <mergeCell ref="W939:W942"/>
    <mergeCell ref="X939:X942"/>
    <mergeCell ref="Y939:Y942"/>
    <mergeCell ref="Z939:Z942"/>
    <mergeCell ref="W714:W717"/>
    <mergeCell ref="AG669:AG671"/>
    <mergeCell ref="P641:P644"/>
    <mergeCell ref="S645:S647"/>
    <mergeCell ref="W623:W625"/>
    <mergeCell ref="R505:R507"/>
    <mergeCell ref="T508:T510"/>
    <mergeCell ref="T657:T659"/>
    <mergeCell ref="V524:V527"/>
    <mergeCell ref="W524:W527"/>
    <mergeCell ref="U480:U482"/>
    <mergeCell ref="S483:S486"/>
    <mergeCell ref="T480:T482"/>
    <mergeCell ref="R518:R520"/>
    <mergeCell ref="S502:S504"/>
    <mergeCell ref="Q654:Q656"/>
    <mergeCell ref="N654:N656"/>
    <mergeCell ref="P654:P656"/>
    <mergeCell ref="R682:R684"/>
    <mergeCell ref="Z663:Z664"/>
    <mergeCell ref="V685:V688"/>
    <mergeCell ref="W685:W688"/>
    <mergeCell ref="X685:X688"/>
    <mergeCell ref="Z774:Z776"/>
    <mergeCell ref="V692:V694"/>
    <mergeCell ref="U958:U960"/>
    <mergeCell ref="R961:R964"/>
    <mergeCell ref="S961:S964"/>
    <mergeCell ref="V714:V717"/>
    <mergeCell ref="AG797:AG799"/>
    <mergeCell ref="AB779:AB781"/>
    <mergeCell ref="AC779:AC781"/>
    <mergeCell ref="R672:R674"/>
    <mergeCell ref="X675:X678"/>
    <mergeCell ref="X771:X773"/>
    <mergeCell ref="AD733:AD735"/>
    <mergeCell ref="B749:B751"/>
    <mergeCell ref="C749:C751"/>
    <mergeCell ref="D749:D751"/>
    <mergeCell ref="E749:E751"/>
    <mergeCell ref="F749:F751"/>
    <mergeCell ref="G749:G751"/>
    <mergeCell ref="H749:H751"/>
    <mergeCell ref="I749:I751"/>
    <mergeCell ref="N749:N751"/>
    <mergeCell ref="O749:O751"/>
    <mergeCell ref="AA822:AA824"/>
    <mergeCell ref="AB822:AB824"/>
    <mergeCell ref="AG708:AG710"/>
    <mergeCell ref="AF727:AF729"/>
    <mergeCell ref="AF730:AF732"/>
    <mergeCell ref="AE724:AE726"/>
    <mergeCell ref="T705:T707"/>
    <mergeCell ref="V718:V720"/>
    <mergeCell ref="R708:R710"/>
    <mergeCell ref="AD779:AD781"/>
    <mergeCell ref="O806:O808"/>
    <mergeCell ref="N784:N786"/>
    <mergeCell ref="AD852:AD855"/>
    <mergeCell ref="AE825:AE827"/>
    <mergeCell ref="Z834:Z836"/>
    <mergeCell ref="AD843:AD845"/>
    <mergeCell ref="AE843:AE845"/>
    <mergeCell ref="AG749:AG751"/>
    <mergeCell ref="AE822:AE824"/>
    <mergeCell ref="Z806:Z808"/>
    <mergeCell ref="AB794:AB796"/>
    <mergeCell ref="I837:I839"/>
    <mergeCell ref="AB730:AB732"/>
    <mergeCell ref="AD762:AD764"/>
    <mergeCell ref="AE794:AE796"/>
    <mergeCell ref="AB752:AB754"/>
    <mergeCell ref="AC800:AC802"/>
    <mergeCell ref="AG782:AG783"/>
    <mergeCell ref="AG784:AG786"/>
    <mergeCell ref="AD787:AD789"/>
    <mergeCell ref="AE787:AE789"/>
    <mergeCell ref="AF784:AF786"/>
    <mergeCell ref="AF843:AF845"/>
    <mergeCell ref="AE779:AE781"/>
    <mergeCell ref="H695:H697"/>
    <mergeCell ref="W695:W697"/>
    <mergeCell ref="N695:N697"/>
    <mergeCell ref="S689:S691"/>
    <mergeCell ref="P692:P694"/>
    <mergeCell ref="Q692:Q694"/>
    <mergeCell ref="W708:W710"/>
    <mergeCell ref="W672:W674"/>
    <mergeCell ref="R711:R713"/>
    <mergeCell ref="X812:X815"/>
    <mergeCell ref="P837:P839"/>
    <mergeCell ref="P809:P811"/>
    <mergeCell ref="P733:P735"/>
    <mergeCell ref="R736:R738"/>
    <mergeCell ref="O727:O729"/>
    <mergeCell ref="T695:T697"/>
    <mergeCell ref="O1086:O1088"/>
    <mergeCell ref="V1050:V1053"/>
    <mergeCell ref="V865:V868"/>
    <mergeCell ref="Y837:Y839"/>
    <mergeCell ref="W840:W842"/>
    <mergeCell ref="S862:S864"/>
    <mergeCell ref="Z812:Z815"/>
    <mergeCell ref="AA812:AA815"/>
    <mergeCell ref="AE996:AE998"/>
    <mergeCell ref="T1005:T1007"/>
    <mergeCell ref="Y1008:Y1011"/>
    <mergeCell ref="Z1057:Z1059"/>
    <mergeCell ref="AG859:AG861"/>
    <mergeCell ref="AC749:AC751"/>
    <mergeCell ref="AD749:AD751"/>
    <mergeCell ref="Q882:Q884"/>
    <mergeCell ref="T843:T845"/>
    <mergeCell ref="U843:U845"/>
    <mergeCell ref="V843:V845"/>
    <mergeCell ref="U852:U855"/>
    <mergeCell ref="R949:R951"/>
    <mergeCell ref="S949:S951"/>
    <mergeCell ref="AA834:AA836"/>
    <mergeCell ref="X1096:X1098"/>
    <mergeCell ref="AI1102:AI1104"/>
    <mergeCell ref="AG1089:AG1092"/>
    <mergeCell ref="Z1096:Z1098"/>
    <mergeCell ref="AI806:AI808"/>
    <mergeCell ref="AI920:AI923"/>
    <mergeCell ref="AI869:AI871"/>
    <mergeCell ref="AJ831:AJ833"/>
    <mergeCell ref="AI872:AI874"/>
    <mergeCell ref="AJ1115:AJ1117"/>
    <mergeCell ref="AI1115:AI1117"/>
    <mergeCell ref="P949:P951"/>
    <mergeCell ref="Q949:Q951"/>
    <mergeCell ref="AA939:AA942"/>
    <mergeCell ref="AB939:AB942"/>
    <mergeCell ref="AB834:AB836"/>
    <mergeCell ref="AF809:AF811"/>
    <mergeCell ref="AG809:AG811"/>
    <mergeCell ref="Y996:Y998"/>
    <mergeCell ref="AH749:AH751"/>
    <mergeCell ref="W1082:W1085"/>
    <mergeCell ref="X1082:X1085"/>
    <mergeCell ref="Y1082:Y1085"/>
    <mergeCell ref="AH782:AH783"/>
    <mergeCell ref="AF787:AF789"/>
    <mergeCell ref="AG787:AG789"/>
    <mergeCell ref="AH787:AH789"/>
    <mergeCell ref="AF790:AF793"/>
    <mergeCell ref="AG790:AG793"/>
    <mergeCell ref="AE917:AE919"/>
    <mergeCell ref="AF917:AF919"/>
    <mergeCell ref="AG917:AG919"/>
    <mergeCell ref="AH917:AH919"/>
    <mergeCell ref="AI917:AI919"/>
    <mergeCell ref="AJ917:AJ919"/>
    <mergeCell ref="AI777:AI778"/>
    <mergeCell ref="AJ777:AJ778"/>
    <mergeCell ref="AI771:AI773"/>
    <mergeCell ref="AE885:AE887"/>
    <mergeCell ref="V765:V766"/>
    <mergeCell ref="V755:V758"/>
    <mergeCell ref="O812:O815"/>
    <mergeCell ref="AA1057:AA1059"/>
    <mergeCell ref="AB1057:AB1059"/>
    <mergeCell ref="N812:N815"/>
    <mergeCell ref="O809:O811"/>
    <mergeCell ref="P803:P805"/>
    <mergeCell ref="Q803:Q805"/>
    <mergeCell ref="R803:R805"/>
    <mergeCell ref="S803:S805"/>
    <mergeCell ref="AD878:AD881"/>
    <mergeCell ref="Q891:Q894"/>
    <mergeCell ref="AE1043:AE1045"/>
    <mergeCell ref="AF1043:AF1045"/>
    <mergeCell ref="Y977:Y979"/>
    <mergeCell ref="V1040:V1042"/>
    <mergeCell ref="T1043:T1045"/>
    <mergeCell ref="U1043:U1045"/>
    <mergeCell ref="V1043:V1045"/>
    <mergeCell ref="N1057:N1059"/>
    <mergeCell ref="R1079:R1081"/>
    <mergeCell ref="S1079:S1081"/>
    <mergeCell ref="T1079:T1081"/>
    <mergeCell ref="U1079:U1081"/>
    <mergeCell ref="V1079:V1081"/>
    <mergeCell ref="W1079:W1081"/>
    <mergeCell ref="AE859:AE861"/>
    <mergeCell ref="AF859:AF861"/>
    <mergeCell ref="R692:R694"/>
    <mergeCell ref="S692:S694"/>
    <mergeCell ref="P695:P697"/>
    <mergeCell ref="Q695:Q697"/>
    <mergeCell ref="R695:R697"/>
    <mergeCell ref="S695:S697"/>
    <mergeCell ref="AE816:AE818"/>
    <mergeCell ref="AE803:AE805"/>
    <mergeCell ref="X746:X748"/>
    <mergeCell ref="Y746:Y748"/>
    <mergeCell ref="Z746:Z748"/>
    <mergeCell ref="AA746:AA748"/>
    <mergeCell ref="AB746:AB748"/>
    <mergeCell ref="AC746:AC748"/>
    <mergeCell ref="AD746:AD748"/>
    <mergeCell ref="AE746:AE748"/>
    <mergeCell ref="AF746:AF748"/>
    <mergeCell ref="AC843:AC845"/>
    <mergeCell ref="R705:R707"/>
    <mergeCell ref="AE743:AE745"/>
    <mergeCell ref="AF743:AF745"/>
    <mergeCell ref="Y736:Y738"/>
    <mergeCell ref="W755:W758"/>
    <mergeCell ref="AC767:AC770"/>
    <mergeCell ref="AC822:AC824"/>
    <mergeCell ref="AC917:AC919"/>
    <mergeCell ref="AD917:AD919"/>
    <mergeCell ref="AA724:AA726"/>
    <mergeCell ref="X749:X751"/>
    <mergeCell ref="R777:R778"/>
    <mergeCell ref="S777:S778"/>
    <mergeCell ref="U762:U764"/>
    <mergeCell ref="N816:N818"/>
    <mergeCell ref="V936:V938"/>
    <mergeCell ref="W936:W938"/>
    <mergeCell ref="Q708:Q710"/>
    <mergeCell ref="P755:P758"/>
    <mergeCell ref="O1079:O1081"/>
    <mergeCell ref="P1079:P1081"/>
    <mergeCell ref="N777:N778"/>
    <mergeCell ref="O777:O778"/>
    <mergeCell ref="N794:N796"/>
    <mergeCell ref="O794:O796"/>
    <mergeCell ref="O816:O818"/>
    <mergeCell ref="AD1005:AD1007"/>
    <mergeCell ref="AD822:AD824"/>
    <mergeCell ref="E746:E748"/>
    <mergeCell ref="F746:F748"/>
    <mergeCell ref="H834:H836"/>
    <mergeCell ref="C862:C864"/>
    <mergeCell ref="S875:S877"/>
    <mergeCell ref="S882:S884"/>
    <mergeCell ref="S888:S890"/>
    <mergeCell ref="T875:T877"/>
    <mergeCell ref="P885:P887"/>
    <mergeCell ref="I843:I845"/>
    <mergeCell ref="AA828:AA830"/>
    <mergeCell ref="I431:I433"/>
    <mergeCell ref="Z374:Z376"/>
    <mergeCell ref="AD472:AD474"/>
    <mergeCell ref="H431:H433"/>
    <mergeCell ref="B394:B396"/>
    <mergeCell ref="C394:C396"/>
    <mergeCell ref="D394:D396"/>
    <mergeCell ref="E394:E396"/>
    <mergeCell ref="F394:F396"/>
    <mergeCell ref="G394:G396"/>
    <mergeCell ref="H394:H396"/>
    <mergeCell ref="I394:I396"/>
    <mergeCell ref="N394:N396"/>
    <mergeCell ref="O394:O396"/>
    <mergeCell ref="P394:P396"/>
    <mergeCell ref="Q394:Q396"/>
    <mergeCell ref="R394:R396"/>
    <mergeCell ref="S394:S396"/>
    <mergeCell ref="T394:T396"/>
    <mergeCell ref="U394:U396"/>
    <mergeCell ref="V394:V396"/>
    <mergeCell ref="AC394:AC396"/>
    <mergeCell ref="AD394:AD396"/>
    <mergeCell ref="F455:F458"/>
    <mergeCell ref="G455:G458"/>
    <mergeCell ref="H455:H458"/>
    <mergeCell ref="D475:D477"/>
    <mergeCell ref="F468:F471"/>
    <mergeCell ref="X455:X458"/>
    <mergeCell ref="Y455:Y458"/>
    <mergeCell ref="Y465:Y467"/>
    <mergeCell ref="B437:B439"/>
    <mergeCell ref="U381:U384"/>
    <mergeCell ref="E420:E422"/>
    <mergeCell ref="E381:E384"/>
    <mergeCell ref="F381:F384"/>
    <mergeCell ref="W391:W393"/>
    <mergeCell ref="R437:R439"/>
    <mergeCell ref="G452:G454"/>
    <mergeCell ref="G465:G467"/>
    <mergeCell ref="C917:C919"/>
    <mergeCell ref="AC831:AC833"/>
    <mergeCell ref="N752:N754"/>
    <mergeCell ref="O822:O824"/>
    <mergeCell ref="E377:E380"/>
    <mergeCell ref="F377:F380"/>
    <mergeCell ref="G377:G380"/>
    <mergeCell ref="C377:C380"/>
    <mergeCell ref="E374:E376"/>
    <mergeCell ref="I434:I436"/>
    <mergeCell ref="AD437:AD439"/>
    <mergeCell ref="C440:C442"/>
    <mergeCell ref="C397:C399"/>
    <mergeCell ref="F427:F430"/>
    <mergeCell ref="G427:G430"/>
    <mergeCell ref="H427:H430"/>
    <mergeCell ref="I427:I430"/>
    <mergeCell ref="Q440:Q442"/>
    <mergeCell ref="Q434:Q436"/>
    <mergeCell ref="E475:E477"/>
    <mergeCell ref="AD493:AD494"/>
    <mergeCell ref="X524:X527"/>
    <mergeCell ref="X490:X492"/>
    <mergeCell ref="Q502:Q504"/>
    <mergeCell ref="R502:R504"/>
    <mergeCell ref="F420:F422"/>
    <mergeCell ref="C468:C471"/>
    <mergeCell ref="T440:T442"/>
    <mergeCell ref="V455:V458"/>
    <mergeCell ref="W455:W458"/>
    <mergeCell ref="U505:U507"/>
    <mergeCell ref="R423:R426"/>
    <mergeCell ref="AD431:AD433"/>
    <mergeCell ref="Z437:Z439"/>
    <mergeCell ref="AC434:AC436"/>
    <mergeCell ref="AD434:AD436"/>
    <mergeCell ref="E423:E426"/>
    <mergeCell ref="S518:S520"/>
    <mergeCell ref="G490:G492"/>
    <mergeCell ref="T483:T486"/>
    <mergeCell ref="C478:C479"/>
    <mergeCell ref="C452:C454"/>
    <mergeCell ref="D452:D454"/>
    <mergeCell ref="AB480:AB482"/>
    <mergeCell ref="S452:S454"/>
    <mergeCell ref="W468:W471"/>
    <mergeCell ref="X468:X471"/>
    <mergeCell ref="V468:V471"/>
    <mergeCell ref="Y468:Y471"/>
    <mergeCell ref="C502:C504"/>
    <mergeCell ref="H475:H477"/>
    <mergeCell ref="D455:D458"/>
    <mergeCell ref="E455:E458"/>
    <mergeCell ref="C455:C458"/>
    <mergeCell ref="W475:W477"/>
    <mergeCell ref="AA465:AA467"/>
    <mergeCell ref="AD452:AD454"/>
    <mergeCell ref="Y452:Y454"/>
    <mergeCell ref="P452:P454"/>
    <mergeCell ref="Q452:Q454"/>
    <mergeCell ref="R452:R454"/>
    <mergeCell ref="N472:N474"/>
    <mergeCell ref="C508:C510"/>
    <mergeCell ref="N480:N482"/>
    <mergeCell ref="T505:T507"/>
    <mergeCell ref="AA480:AA482"/>
    <mergeCell ref="G472:G474"/>
    <mergeCell ref="G480:G482"/>
    <mergeCell ref="B1388:B1390"/>
    <mergeCell ref="C1388:C1390"/>
    <mergeCell ref="D1388:D1390"/>
    <mergeCell ref="E1388:E1390"/>
    <mergeCell ref="F1388:F1390"/>
    <mergeCell ref="G1388:G1390"/>
    <mergeCell ref="H1388:H1390"/>
    <mergeCell ref="I1388:I1390"/>
    <mergeCell ref="N1388:N1390"/>
    <mergeCell ref="O1388:O1390"/>
    <mergeCell ref="P1388:P1390"/>
    <mergeCell ref="Q1388:Q1390"/>
    <mergeCell ref="R1388:R1390"/>
    <mergeCell ref="S1388:S1390"/>
    <mergeCell ref="T1388:T1390"/>
    <mergeCell ref="U1388:U1390"/>
    <mergeCell ref="V1388:V1390"/>
    <mergeCell ref="W1388:W1390"/>
    <mergeCell ref="X1388:X1390"/>
    <mergeCell ref="Y1388:Y1390"/>
    <mergeCell ref="Z1388:Z1390"/>
    <mergeCell ref="AA1388:AA1390"/>
    <mergeCell ref="AB1388:AB1390"/>
    <mergeCell ref="AC1388:AC1390"/>
    <mergeCell ref="AD1388:AD1390"/>
    <mergeCell ref="F452:F454"/>
    <mergeCell ref="X828:X830"/>
    <mergeCell ref="U657:U659"/>
    <mergeCell ref="V657:V659"/>
    <mergeCell ref="W657:W659"/>
    <mergeCell ref="G532:G534"/>
    <mergeCell ref="O546:O548"/>
    <mergeCell ref="P546:P548"/>
    <mergeCell ref="F651:F653"/>
    <mergeCell ref="G651:G653"/>
    <mergeCell ref="D1182:D1184"/>
    <mergeCell ref="E1182:E1184"/>
    <mergeCell ref="F1182:F1184"/>
    <mergeCell ref="R478:R479"/>
    <mergeCell ref="AB749:AB751"/>
    <mergeCell ref="B917:B919"/>
    <mergeCell ref="C1165:C1167"/>
    <mergeCell ref="D746:D748"/>
    <mergeCell ref="Z859:Z861"/>
    <mergeCell ref="AA859:AA861"/>
    <mergeCell ref="AB859:AB861"/>
    <mergeCell ref="AC859:AC861"/>
    <mergeCell ref="AD859:AD861"/>
    <mergeCell ref="Q455:Q458"/>
    <mergeCell ref="R455:R458"/>
    <mergeCell ref="I718:I720"/>
    <mergeCell ref="N718:N720"/>
    <mergeCell ref="O718:O720"/>
    <mergeCell ref="P749:P751"/>
    <mergeCell ref="Y749:Y751"/>
    <mergeCell ref="Z749:Z751"/>
    <mergeCell ref="AA749:AA751"/>
    <mergeCell ref="X1140:X1142"/>
    <mergeCell ref="Y1140:Y1142"/>
    <mergeCell ref="Z1140:Z1142"/>
    <mergeCell ref="AA1140:AA1142"/>
    <mergeCell ref="AB1140:AB1142"/>
    <mergeCell ref="AC1140:AC1142"/>
    <mergeCell ref="AD1140:AD1142"/>
    <mergeCell ref="B524:B527"/>
    <mergeCell ref="C524:C527"/>
    <mergeCell ref="C306:C308"/>
    <mergeCell ref="D306:D308"/>
    <mergeCell ref="E306:E308"/>
    <mergeCell ref="F306:F308"/>
    <mergeCell ref="G306:G308"/>
    <mergeCell ref="H306:H308"/>
    <mergeCell ref="I306:I308"/>
    <mergeCell ref="N306:N308"/>
    <mergeCell ref="O306:O308"/>
    <mergeCell ref="P306:P308"/>
    <mergeCell ref="Q306:Q308"/>
    <mergeCell ref="R306:R308"/>
    <mergeCell ref="S306:S308"/>
    <mergeCell ref="T306:T308"/>
    <mergeCell ref="U306:U308"/>
    <mergeCell ref="W306:W308"/>
    <mergeCell ref="X306:X308"/>
    <mergeCell ref="Z306:Z308"/>
    <mergeCell ref="AA306:AA308"/>
    <mergeCell ref="AB306:AB308"/>
    <mergeCell ref="AC306:AC308"/>
    <mergeCell ref="AD306:AD308"/>
    <mergeCell ref="AE306:AE308"/>
    <mergeCell ref="AF306:AF308"/>
    <mergeCell ref="U147:U150"/>
    <mergeCell ref="V147:V150"/>
    <mergeCell ref="W147:W150"/>
    <mergeCell ref="X147:X150"/>
    <mergeCell ref="Y147:Y150"/>
    <mergeCell ref="Z147:Z150"/>
    <mergeCell ref="AA147:AA150"/>
    <mergeCell ref="AB147:AB150"/>
    <mergeCell ref="N437:N439"/>
    <mergeCell ref="V306:V308"/>
    <mergeCell ref="Y306:Y308"/>
    <mergeCell ref="P465:P467"/>
    <mergeCell ref="Q465:Q467"/>
    <mergeCell ref="AA368:AA370"/>
    <mergeCell ref="V478:V479"/>
    <mergeCell ref="R440:R442"/>
    <mergeCell ref="R434:R436"/>
    <mergeCell ref="D524:D527"/>
    <mergeCell ref="E524:E527"/>
    <mergeCell ref="F524:F527"/>
    <mergeCell ref="B397:B399"/>
    <mergeCell ref="AD490:AD492"/>
    <mergeCell ref="AB446:AB448"/>
    <mergeCell ref="U427:U430"/>
    <mergeCell ref="V427:V430"/>
    <mergeCell ref="AB434:AB436"/>
    <mergeCell ref="C427:C430"/>
    <mergeCell ref="G443:G445"/>
    <mergeCell ref="D427:D430"/>
    <mergeCell ref="W434:W436"/>
    <mergeCell ref="F434:F436"/>
    <mergeCell ref="W427:W430"/>
    <mergeCell ref="AB431:AB433"/>
    <mergeCell ref="X394:X396"/>
    <mergeCell ref="Y394:Y396"/>
    <mergeCell ref="Z394:Z396"/>
    <mergeCell ref="AA394:AA396"/>
    <mergeCell ref="AB394:AB396"/>
    <mergeCell ref="Y385:Y387"/>
    <mergeCell ref="AH327:AH330"/>
    <mergeCell ref="T324:T326"/>
    <mergeCell ref="S321:S323"/>
    <mergeCell ref="AJ397:AJ399"/>
    <mergeCell ref="AI455:AI458"/>
    <mergeCell ref="AJ455:AJ458"/>
    <mergeCell ref="AJ475:AJ477"/>
    <mergeCell ref="X475:X477"/>
    <mergeCell ref="AE437:AE439"/>
    <mergeCell ref="AH397:AH399"/>
    <mergeCell ref="AJ423:AJ426"/>
    <mergeCell ref="Z449:Z451"/>
    <mergeCell ref="Z368:Z370"/>
    <mergeCell ref="AA381:AA384"/>
    <mergeCell ref="AE431:AE433"/>
    <mergeCell ref="AE420:AE422"/>
    <mergeCell ref="AE394:AE396"/>
    <mergeCell ref="AF394:AF396"/>
    <mergeCell ref="AG394:AG396"/>
    <mergeCell ref="S455:S458"/>
    <mergeCell ref="AJ449:AJ451"/>
    <mergeCell ref="AJ394:AJ396"/>
    <mergeCell ref="AJ452:AJ454"/>
    <mergeCell ref="AJ427:AJ430"/>
    <mergeCell ref="AE145:AE146"/>
    <mergeCell ref="AF145:AF146"/>
    <mergeCell ref="AG145:AG146"/>
    <mergeCell ref="AH145:AH146"/>
    <mergeCell ref="V1165:V1167"/>
    <mergeCell ref="W1165:W1167"/>
    <mergeCell ref="X1165:X1167"/>
    <mergeCell ref="Y1165:Y1167"/>
    <mergeCell ref="Z1165:Z1167"/>
    <mergeCell ref="Z542:Z545"/>
    <mergeCell ref="AC794:AC796"/>
    <mergeCell ref="AH493:AH494"/>
    <mergeCell ref="W423:W426"/>
    <mergeCell ref="Z417:Z419"/>
    <mergeCell ref="AH1082:AH1085"/>
    <mergeCell ref="AE749:AE751"/>
    <mergeCell ref="AF749:AF751"/>
    <mergeCell ref="AC1079:AC1081"/>
    <mergeCell ref="AI746:AI748"/>
    <mergeCell ref="AH790:AH793"/>
    <mergeCell ref="AH794:AH796"/>
    <mergeCell ref="AF803:AF805"/>
    <mergeCell ref="AJ849:AJ851"/>
    <mergeCell ref="AH819:AH821"/>
    <mergeCell ref="AI831:AI833"/>
    <mergeCell ref="AI825:AI827"/>
    <mergeCell ref="AH828:AH830"/>
    <mergeCell ref="AG746:AG748"/>
    <mergeCell ref="AH746:AH748"/>
    <mergeCell ref="AH806:AH808"/>
    <mergeCell ref="AJ1162:AJ1164"/>
    <mergeCell ref="AI828:AI830"/>
    <mergeCell ref="AG1156:AG1158"/>
    <mergeCell ref="AH1156:AH1158"/>
    <mergeCell ref="Y542:Y545"/>
    <mergeCell ref="S651:S653"/>
    <mergeCell ref="AH743:AH745"/>
    <mergeCell ref="AG743:AG745"/>
    <mergeCell ref="AJ749:AJ751"/>
    <mergeCell ref="AJ377:AJ380"/>
    <mergeCell ref="AJ417:AJ419"/>
    <mergeCell ref="AI420:AI422"/>
    <mergeCell ref="AE427:AE430"/>
    <mergeCell ref="AJ420:AJ422"/>
    <mergeCell ref="S449:S451"/>
    <mergeCell ref="AG377:AG380"/>
    <mergeCell ref="Y427:Y430"/>
    <mergeCell ref="AJ487:AJ489"/>
    <mergeCell ref="AI475:AI477"/>
    <mergeCell ref="AI478:AI479"/>
    <mergeCell ref="T468:T471"/>
    <mergeCell ref="AC449:AC451"/>
    <mergeCell ref="AE449:AE451"/>
    <mergeCell ref="AE468:AE471"/>
    <mergeCell ref="V475:V477"/>
    <mergeCell ref="Q400:Q402"/>
    <mergeCell ref="R400:R402"/>
    <mergeCell ref="S400:S402"/>
    <mergeCell ref="T400:T402"/>
    <mergeCell ref="U400:U402"/>
    <mergeCell ref="V400:V402"/>
    <mergeCell ref="W400:W402"/>
    <mergeCell ref="X400:X402"/>
    <mergeCell ref="Y400:Y402"/>
    <mergeCell ref="Z400:Z402"/>
    <mergeCell ref="AA400:AA402"/>
    <mergeCell ref="AB400:AB402"/>
    <mergeCell ref="AC400:AC402"/>
    <mergeCell ref="AD400:AD402"/>
    <mergeCell ref="AE400:AE402"/>
    <mergeCell ref="AF400:AF402"/>
    <mergeCell ref="AG400:AG402"/>
    <mergeCell ref="AG397:AG399"/>
    <mergeCell ref="AI483:AI486"/>
    <mergeCell ref="AI487:AI489"/>
    <mergeCell ref="AI434:AI436"/>
    <mergeCell ref="X443:X445"/>
    <mergeCell ref="AF465:AF467"/>
    <mergeCell ref="U434:U436"/>
    <mergeCell ref="U440:U442"/>
    <mergeCell ref="AG449:AG451"/>
    <mergeCell ref="AH449:AH451"/>
    <mergeCell ref="AI449:AI451"/>
    <mergeCell ref="AF449:AF451"/>
    <mergeCell ref="AF434:AF436"/>
    <mergeCell ref="AH443:AH445"/>
    <mergeCell ref="AJ431:AJ433"/>
    <mergeCell ref="AJ385:AJ387"/>
    <mergeCell ref="AJ381:AJ384"/>
    <mergeCell ref="AB437:AB439"/>
    <mergeCell ref="AC437:AC439"/>
    <mergeCell ref="U437:U439"/>
    <mergeCell ref="AE434:AE436"/>
    <mergeCell ref="AI465:AI467"/>
    <mergeCell ref="AJ480:AJ482"/>
    <mergeCell ref="AE478:AE479"/>
    <mergeCell ref="S475:S477"/>
    <mergeCell ref="AJ478:AJ479"/>
    <mergeCell ref="AG427:AG430"/>
    <mergeCell ref="AA443:AA445"/>
    <mergeCell ref="Z427:Z430"/>
    <mergeCell ref="Z423:Z426"/>
    <mergeCell ref="AG437:AG439"/>
    <mergeCell ref="AG208:AG210"/>
    <mergeCell ref="AH208:AH210"/>
    <mergeCell ref="AI208:AI210"/>
    <mergeCell ref="B859:B861"/>
    <mergeCell ref="C859:C861"/>
    <mergeCell ref="D859:D861"/>
    <mergeCell ref="E859:E861"/>
    <mergeCell ref="F859:F861"/>
    <mergeCell ref="G859:G861"/>
    <mergeCell ref="H859:H861"/>
    <mergeCell ref="I859:I861"/>
    <mergeCell ref="N859:N861"/>
    <mergeCell ref="O859:O861"/>
    <mergeCell ref="P859:P861"/>
    <mergeCell ref="Q859:Q861"/>
    <mergeCell ref="R859:R861"/>
    <mergeCell ref="S859:S861"/>
    <mergeCell ref="T859:T861"/>
    <mergeCell ref="U859:U861"/>
    <mergeCell ref="V859:V861"/>
    <mergeCell ref="W859:W861"/>
    <mergeCell ref="N400:N402"/>
    <mergeCell ref="O400:O402"/>
    <mergeCell ref="P400:P402"/>
    <mergeCell ref="AF437:AF439"/>
    <mergeCell ref="AC446:AC448"/>
    <mergeCell ref="U465:U467"/>
    <mergeCell ref="V465:V467"/>
    <mergeCell ref="S465:S467"/>
    <mergeCell ref="AD423:AD426"/>
    <mergeCell ref="P353:P355"/>
    <mergeCell ref="Q353:Q355"/>
    <mergeCell ref="S423:S426"/>
    <mergeCell ref="T423:T426"/>
    <mergeCell ref="S440:S442"/>
    <mergeCell ref="V480:V482"/>
    <mergeCell ref="AG306:AG308"/>
    <mergeCell ref="AH306:AH308"/>
    <mergeCell ref="AF431:AF433"/>
    <mergeCell ref="AC431:AC433"/>
    <mergeCell ref="AG440:AG442"/>
    <mergeCell ref="S434:S436"/>
    <mergeCell ref="T434:T436"/>
    <mergeCell ref="AE346:AE348"/>
    <mergeCell ref="AB349:AB352"/>
    <mergeCell ref="AB487:AB489"/>
    <mergeCell ref="T455:T458"/>
    <mergeCell ref="U455:U458"/>
    <mergeCell ref="W465:W467"/>
    <mergeCell ref="X465:X467"/>
    <mergeCell ref="AB371:AB373"/>
    <mergeCell ref="AG468:AG471"/>
    <mergeCell ref="AF420:AF422"/>
    <mergeCell ref="AF324:AF326"/>
    <mergeCell ref="AE324:AE326"/>
    <mergeCell ref="AF440:AF442"/>
    <mergeCell ref="X478:X479"/>
    <mergeCell ref="T309:T311"/>
    <mergeCell ref="W381:W384"/>
    <mergeCell ref="AI388:AI390"/>
    <mergeCell ref="AH365:AH367"/>
    <mergeCell ref="AA353:AA355"/>
    <mergeCell ref="AB353:AB355"/>
    <mergeCell ref="AC353:AC355"/>
    <mergeCell ref="AJ400:AJ402"/>
    <mergeCell ref="E427:E430"/>
    <mergeCell ref="Q437:Q439"/>
    <mergeCell ref="I446:I448"/>
    <mergeCell ref="AH437:AH439"/>
    <mergeCell ref="P493:P494"/>
    <mergeCell ref="AJ483:AJ486"/>
    <mergeCell ref="AG487:AG489"/>
    <mergeCell ref="AE483:AE486"/>
    <mergeCell ref="X487:X489"/>
    <mergeCell ref="Q487:Q489"/>
    <mergeCell ref="R493:R494"/>
    <mergeCell ref="I472:I474"/>
    <mergeCell ref="AE475:AE477"/>
    <mergeCell ref="AF475:AF477"/>
    <mergeCell ref="AG475:AG477"/>
    <mergeCell ref="AB475:AB477"/>
    <mergeCell ref="AC478:AC479"/>
    <mergeCell ref="N468:N471"/>
    <mergeCell ref="G440:G442"/>
    <mergeCell ref="O440:O442"/>
    <mergeCell ref="O490:O492"/>
    <mergeCell ref="N455:N458"/>
    <mergeCell ref="O455:O458"/>
    <mergeCell ref="H468:H471"/>
    <mergeCell ref="G524:G527"/>
    <mergeCell ref="H524:H527"/>
    <mergeCell ref="I524:I527"/>
    <mergeCell ref="N524:N527"/>
    <mergeCell ref="AF472:AF474"/>
    <mergeCell ref="Q475:Q477"/>
    <mergeCell ref="AE472:AE474"/>
    <mergeCell ref="AH475:AH477"/>
    <mergeCell ref="V487:V489"/>
    <mergeCell ref="AJ468:AJ471"/>
    <mergeCell ref="AJ472:AJ474"/>
    <mergeCell ref="AJ490:AJ492"/>
    <mergeCell ref="R495:R498"/>
    <mergeCell ref="S495:S498"/>
    <mergeCell ref="AJ502:AJ504"/>
    <mergeCell ref="V505:V507"/>
    <mergeCell ref="O493:O494"/>
    <mergeCell ref="P487:P489"/>
    <mergeCell ref="R487:R489"/>
    <mergeCell ref="AA472:AA474"/>
    <mergeCell ref="AA478:AA479"/>
    <mergeCell ref="AI490:AI492"/>
    <mergeCell ref="AB490:AB492"/>
    <mergeCell ref="AC490:AC492"/>
    <mergeCell ref="AE490:AE492"/>
    <mergeCell ref="AJ434:AJ436"/>
    <mergeCell ref="AJ505:AJ507"/>
    <mergeCell ref="G468:G471"/>
    <mergeCell ref="N487:N489"/>
    <mergeCell ref="S487:S489"/>
    <mergeCell ref="W487:W489"/>
    <mergeCell ref="V490:V492"/>
    <mergeCell ref="I478:I479"/>
    <mergeCell ref="I490:I492"/>
    <mergeCell ref="P483:P486"/>
    <mergeCell ref="AG483:AG486"/>
    <mergeCell ref="I495:I498"/>
    <mergeCell ref="AH487:AH489"/>
    <mergeCell ref="Y502:Y504"/>
    <mergeCell ref="H1421:H1423"/>
    <mergeCell ref="I1421:I1423"/>
    <mergeCell ref="N1421:N1423"/>
    <mergeCell ref="O1421:O1423"/>
    <mergeCell ref="P1421:P1423"/>
    <mergeCell ref="Q1421:Q1423"/>
    <mergeCell ref="R1421:R1423"/>
    <mergeCell ref="S1421:S1423"/>
    <mergeCell ref="T1421:T1423"/>
    <mergeCell ref="U1421:U1423"/>
    <mergeCell ref="V1421:V1423"/>
    <mergeCell ref="W1421:W1423"/>
    <mergeCell ref="X1421:X1423"/>
    <mergeCell ref="Y1421:Y1423"/>
    <mergeCell ref="Z1421:Z1423"/>
    <mergeCell ref="AA1421:AA1423"/>
    <mergeCell ref="AB1421:AB1423"/>
    <mergeCell ref="AC1421:AC1423"/>
    <mergeCell ref="AD1421:AD1423"/>
    <mergeCell ref="AE1421:AE1423"/>
    <mergeCell ref="AF1421:AF1423"/>
    <mergeCell ref="AG1421:AG1423"/>
    <mergeCell ref="AH1421:AH1423"/>
    <mergeCell ref="AI1421:AI1423"/>
    <mergeCell ref="AJ1421:AJ1423"/>
    <mergeCell ref="B57:B59"/>
    <mergeCell ref="C57:C59"/>
    <mergeCell ref="D57:D59"/>
    <mergeCell ref="E57:E59"/>
    <mergeCell ref="F57:F59"/>
    <mergeCell ref="G57:G59"/>
    <mergeCell ref="H57:H59"/>
    <mergeCell ref="I57:I59"/>
    <mergeCell ref="J57:J58"/>
    <mergeCell ref="K57:K58"/>
    <mergeCell ref="L57:L58"/>
    <mergeCell ref="M57:M58"/>
    <mergeCell ref="N57:N59"/>
    <mergeCell ref="O57:O59"/>
    <mergeCell ref="P57:P59"/>
    <mergeCell ref="Q57:Q59"/>
    <mergeCell ref="R57:R59"/>
    <mergeCell ref="S57:S59"/>
    <mergeCell ref="T57:T59"/>
    <mergeCell ref="U57:U59"/>
    <mergeCell ref="V57:V59"/>
    <mergeCell ref="W57:W59"/>
    <mergeCell ref="X57:X59"/>
    <mergeCell ref="Y57:Y59"/>
    <mergeCell ref="Z57:Z59"/>
    <mergeCell ref="AA57:AA59"/>
    <mergeCell ref="AB57:AB59"/>
    <mergeCell ref="AC57:AC59"/>
    <mergeCell ref="AD57:AD59"/>
    <mergeCell ref="AE57:AE59"/>
    <mergeCell ref="AF57:AF59"/>
    <mergeCell ref="AG57:AG59"/>
    <mergeCell ref="C400:C402"/>
    <mergeCell ref="D400:D402"/>
    <mergeCell ref="E400:E402"/>
    <mergeCell ref="F400:F402"/>
    <mergeCell ref="G400:G402"/>
    <mergeCell ref="H400:H402"/>
    <mergeCell ref="I400:I402"/>
    <mergeCell ref="AJ1140:AJ1142"/>
    <mergeCell ref="B1358:B1361"/>
    <mergeCell ref="C1358:C1361"/>
    <mergeCell ref="D1358:D1360"/>
    <mergeCell ref="E1358:E1361"/>
    <mergeCell ref="F1358:F1361"/>
    <mergeCell ref="G1358:G1361"/>
    <mergeCell ref="H1358:H1361"/>
    <mergeCell ref="I1358:I1361"/>
    <mergeCell ref="N1358:N1361"/>
    <mergeCell ref="O1358:O1361"/>
    <mergeCell ref="P1358:P1361"/>
    <mergeCell ref="Q1358:Q1361"/>
    <mergeCell ref="R1358:R1361"/>
    <mergeCell ref="S1358:S1361"/>
    <mergeCell ref="T1358:T1361"/>
    <mergeCell ref="U1358:U1361"/>
    <mergeCell ref="V1358:V1361"/>
    <mergeCell ref="W1358:W1361"/>
    <mergeCell ref="X1358:X1361"/>
    <mergeCell ref="Y1358:Y1360"/>
    <mergeCell ref="Z1358:Z1361"/>
    <mergeCell ref="AA1358:AA1361"/>
    <mergeCell ref="AB1358:AB1360"/>
    <mergeCell ref="AC1358:AC1361"/>
    <mergeCell ref="AD1358:AD1361"/>
    <mergeCell ref="AE1358:AE1361"/>
    <mergeCell ref="AF1358:AF1361"/>
    <mergeCell ref="AG1358:AG1361"/>
    <mergeCell ref="AH1358:AH1360"/>
    <mergeCell ref="AI1358:AI1360"/>
    <mergeCell ref="AJ1358:AJ1361"/>
    <mergeCell ref="D1165:D1167"/>
    <mergeCell ref="E1165:E1167"/>
    <mergeCell ref="F1165:F1167"/>
    <mergeCell ref="G1165:G1167"/>
    <mergeCell ref="AF1159:AF1161"/>
    <mergeCell ref="AG1159:AG1161"/>
    <mergeCell ref="AI1159:AI1161"/>
    <mergeCell ref="Q1162:Q1164"/>
    <mergeCell ref="AH1176:AH1177"/>
    <mergeCell ref="AI1176:AI1177"/>
    <mergeCell ref="D1176:D1177"/>
    <mergeCell ref="E1176:E1177"/>
    <mergeCell ref="AI1260:AI1263"/>
    <mergeCell ref="AG1221:AG1223"/>
    <mergeCell ref="B1284:B1286"/>
    <mergeCell ref="C1237:C1240"/>
    <mergeCell ref="D1237:D1240"/>
    <mergeCell ref="D1277:D1279"/>
    <mergeCell ref="D1273:D1276"/>
    <mergeCell ref="C1247:C1250"/>
    <mergeCell ref="D1247:D1250"/>
    <mergeCell ref="C1251:C1253"/>
    <mergeCell ref="B1277:B1279"/>
    <mergeCell ref="B1247:B1250"/>
    <mergeCell ref="B1251:B1253"/>
    <mergeCell ref="Z1267:Z1269"/>
    <mergeCell ref="C1231:C1233"/>
    <mergeCell ref="D1231:D1233"/>
    <mergeCell ref="C1234:C1236"/>
    <mergeCell ref="D1251:D1253"/>
    <mergeCell ref="C1277:C1279"/>
    <mergeCell ref="C1241:C1243"/>
    <mergeCell ref="P178:P180"/>
    <mergeCell ref="P181:P182"/>
    <mergeCell ref="Q178:Q180"/>
    <mergeCell ref="R178:R180"/>
    <mergeCell ref="S178:S180"/>
    <mergeCell ref="Q181:Q182"/>
    <mergeCell ref="R181:R182"/>
    <mergeCell ref="S181:S182"/>
    <mergeCell ref="N181:N182"/>
    <mergeCell ref="O181:O182"/>
    <mergeCell ref="H181:H182"/>
    <mergeCell ref="I181:I182"/>
    <mergeCell ref="N178:N180"/>
    <mergeCell ref="O178:O180"/>
    <mergeCell ref="B178:B180"/>
    <mergeCell ref="H178:H180"/>
    <mergeCell ref="I178:I180"/>
    <mergeCell ref="B181:B182"/>
    <mergeCell ref="C181:C182"/>
    <mergeCell ref="D181:D182"/>
    <mergeCell ref="E181:E182"/>
    <mergeCell ref="F181:F182"/>
    <mergeCell ref="G181:G182"/>
    <mergeCell ref="C178:C180"/>
    <mergeCell ref="D178:D180"/>
    <mergeCell ref="E178:E180"/>
    <mergeCell ref="F178:F180"/>
    <mergeCell ref="G178:G180"/>
    <mergeCell ref="AE1140:AE1142"/>
    <mergeCell ref="AF1140:AF1142"/>
    <mergeCell ref="AG1140:AG1142"/>
    <mergeCell ref="AH1140:AH1142"/>
    <mergeCell ref="AI1140:AI1142"/>
    <mergeCell ref="B400:B402"/>
    <mergeCell ref="AH400:AH402"/>
    <mergeCell ref="AI400:AI402"/>
    <mergeCell ref="AI1082:AI1085"/>
    <mergeCell ref="B208:B210"/>
    <mergeCell ref="C208:C210"/>
    <mergeCell ref="D208:D210"/>
    <mergeCell ref="E208:E210"/>
    <mergeCell ref="F208:F210"/>
    <mergeCell ref="G208:G210"/>
    <mergeCell ref="H208:H210"/>
    <mergeCell ref="I208:I210"/>
    <mergeCell ref="N208:N210"/>
    <mergeCell ref="O208:O210"/>
    <mergeCell ref="P208:P210"/>
    <mergeCell ref="Q208:Q210"/>
    <mergeCell ref="R208:R210"/>
    <mergeCell ref="S208:S210"/>
    <mergeCell ref="T208:T210"/>
    <mergeCell ref="U208:U210"/>
    <mergeCell ref="V208:V210"/>
    <mergeCell ref="W208:W210"/>
    <mergeCell ref="X208:X210"/>
    <mergeCell ref="Y208:Y210"/>
    <mergeCell ref="Z208:Z210"/>
    <mergeCell ref="AA208:AA210"/>
    <mergeCell ref="AB208:AB210"/>
    <mergeCell ref="AC208:AC210"/>
    <mergeCell ref="AD208:AD210"/>
    <mergeCell ref="AE208:AE210"/>
    <mergeCell ref="AF208:AF210"/>
    <mergeCell ref="AJ178:AJ180"/>
    <mergeCell ref="AK178:AK180"/>
    <mergeCell ref="AL178:AL180"/>
    <mergeCell ref="AC181:AC182"/>
    <mergeCell ref="AD181:AD182"/>
    <mergeCell ref="AE181:AE182"/>
    <mergeCell ref="AF181:AF182"/>
    <mergeCell ref="AG181:AG182"/>
    <mergeCell ref="AH181:AH182"/>
    <mergeCell ref="AI181:AI182"/>
    <mergeCell ref="AJ181:AJ182"/>
    <mergeCell ref="T178:T180"/>
    <mergeCell ref="U178:U180"/>
    <mergeCell ref="V178:V180"/>
    <mergeCell ref="W178:W180"/>
    <mergeCell ref="X178:X180"/>
    <mergeCell ref="Y178:Y180"/>
    <mergeCell ref="Z178:Z180"/>
    <mergeCell ref="AA178:AA180"/>
    <mergeCell ref="AB178:AB180"/>
    <mergeCell ref="AC178:AC180"/>
    <mergeCell ref="AD178:AD180"/>
    <mergeCell ref="AE178:AE180"/>
    <mergeCell ref="AF178:AF180"/>
    <mergeCell ref="AG178:AG180"/>
    <mergeCell ref="AH178:AH180"/>
    <mergeCell ref="AI178:AI180"/>
    <mergeCell ref="T181:T182"/>
    <mergeCell ref="U181:U182"/>
    <mergeCell ref="V181:V182"/>
    <mergeCell ref="W181:W182"/>
    <mergeCell ref="X181:X182"/>
    <mergeCell ref="Y181:Y182"/>
    <mergeCell ref="Z181:Z182"/>
    <mergeCell ref="AA181:AA182"/>
    <mergeCell ref="AB181:AB182"/>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Props1.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2.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2025-12-16T09:34:08Z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